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wesneyb_iadb_org/Documents/CSC_CBR/01_SUPERVISÃO OPERAÇÕES/WSA/PLANOS DE AQUISIÇÃO - PA/"/>
    </mc:Choice>
  </mc:AlternateContent>
  <xr:revisionPtr revIDLastSave="1" documentId="11_726E4F48784E517867A37242B37AAD07E61DCCE1" xr6:coauthVersionLast="47" xr6:coauthVersionMax="47" xr10:uidLastSave="{1353C68C-3751-4B0E-A2A1-2481C6C209A5}"/>
  <bookViews>
    <workbookView xWindow="-108" yWindow="-108" windowWidth="23256" windowHeight="12576" xr2:uid="{00000000-000D-0000-FFFF-FFFF00000000}"/>
  </bookViews>
  <sheets>
    <sheet name="Plano de Aquisições - Min" sheetId="1" r:id="rId1"/>
  </sheets>
  <definedNames>
    <definedName name="_01_05_2023">'Plano de Aquisições - Min'!$B$78:$B$80</definedName>
    <definedName name="Ex_Ante">'Plano de Aquisições - Min'!$Q$64+'Plano de Aquisições - Min'!$D$78+'Plano de Aquisições - Min'!$C$78:$C$80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4" i="1" l="1"/>
  <c r="J58" i="1"/>
  <c r="J57" i="1"/>
  <c r="H64" i="1"/>
  <c r="I44" i="1" l="1"/>
  <c r="T50" i="1" l="1"/>
  <c r="S50" i="1"/>
  <c r="I15" i="1" l="1"/>
  <c r="G59" i="1" l="1"/>
  <c r="H58" i="1" l="1"/>
  <c r="H57" i="1" l="1"/>
  <c r="I32" i="1" l="1"/>
  <c r="K35" i="1" l="1"/>
  <c r="I35" i="1"/>
  <c r="H36" i="1"/>
  <c r="S25" i="1" l="1"/>
  <c r="T25" i="1"/>
  <c r="S18" i="1"/>
  <c r="I48" i="1" l="1"/>
  <c r="T16" i="1" l="1"/>
  <c r="T15" i="1"/>
  <c r="K34" i="1" l="1"/>
  <c r="I34" i="1"/>
  <c r="G72" i="1" l="1"/>
  <c r="H72" i="1"/>
  <c r="J71" i="1"/>
  <c r="J72" i="1" s="1"/>
  <c r="G66" i="1"/>
  <c r="J66" i="1" l="1"/>
  <c r="H66" i="1"/>
  <c r="K33" i="1"/>
  <c r="I33" i="1"/>
  <c r="K32" i="1"/>
  <c r="K31" i="1"/>
  <c r="I31" i="1"/>
  <c r="K30" i="1"/>
  <c r="I30" i="1"/>
  <c r="K36" i="1" l="1"/>
  <c r="I36" i="1"/>
  <c r="J56" i="1"/>
  <c r="H56" i="1"/>
  <c r="J55" i="1"/>
  <c r="J59" i="1" s="1"/>
  <c r="H55" i="1"/>
  <c r="H59" i="1" s="1"/>
  <c r="K42" i="1"/>
  <c r="K43" i="1"/>
  <c r="K44" i="1"/>
  <c r="K45" i="1"/>
  <c r="K46" i="1"/>
  <c r="K47" i="1"/>
  <c r="K48" i="1"/>
  <c r="K49" i="1"/>
  <c r="I42" i="1"/>
  <c r="I43" i="1"/>
  <c r="I45" i="1"/>
  <c r="I46" i="1"/>
  <c r="I47" i="1"/>
  <c r="I49" i="1"/>
  <c r="K41" i="1"/>
  <c r="I41" i="1"/>
  <c r="K24" i="1"/>
  <c r="I24" i="1"/>
  <c r="K23" i="1"/>
  <c r="I23" i="1"/>
  <c r="H25" i="1"/>
  <c r="I25" i="1" l="1"/>
  <c r="K50" i="1"/>
  <c r="I50" i="1"/>
  <c r="K25" i="1"/>
  <c r="T18" i="1"/>
  <c r="I16" i="1" l="1"/>
  <c r="I17" i="1"/>
  <c r="K16" i="1"/>
  <c r="K17" i="1"/>
  <c r="K15" i="1"/>
  <c r="I18" i="1" l="1"/>
  <c r="H74" i="1" s="1"/>
  <c r="K18" i="1"/>
  <c r="H50" i="1" l="1"/>
  <c r="H18" i="1"/>
  <c r="G74" i="1" s="1"/>
  <c r="J74" i="1" l="1"/>
</calcChain>
</file>

<file path=xl/sharedStrings.xml><?xml version="1.0" encoding="utf-8"?>
<sst xmlns="http://schemas.openxmlformats.org/spreadsheetml/2006/main" count="356" uniqueCount="133">
  <si>
    <t>OBRAS</t>
  </si>
  <si>
    <t>Previsto</t>
  </si>
  <si>
    <t>Total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</si>
  <si>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</si>
  <si>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</si>
  <si>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</si>
  <si>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</si>
  <si>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</si>
  <si>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</si>
  <si>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</si>
  <si>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</si>
  <si>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</si>
  <si>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</si>
  <si>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</si>
  <si>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</si>
  <si>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</si>
  <si>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</si>
  <si>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</si>
  <si>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</si>
  <si>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</si>
  <si>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</si>
  <si>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</si>
  <si>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</si>
  <si>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</si>
  <si>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</si>
  <si>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</si>
  <si>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</si>
  <si>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</si>
  <si>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Seleção Baseada na Qualificação do Consultor (SQC)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</si>
  <si>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</si>
  <si>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</si>
  <si>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</si>
  <si>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</si>
  <si>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</si>
  <si>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</si>
  <si>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</si>
  <si>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</si>
  <si>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Publicação  Manifestação de Interesse</t>
  </si>
  <si>
    <t>BRASIL</t>
  </si>
  <si>
    <t>Assinatura Contrato</t>
  </si>
  <si>
    <t>Objeto</t>
  </si>
  <si>
    <t>Datas Estimadas</t>
  </si>
  <si>
    <t>Unidade Executora*</t>
  </si>
  <si>
    <t>Montante Estimado *</t>
  </si>
  <si>
    <t>Método de Revisão (Selecionar uma das opções):*</t>
  </si>
  <si>
    <t>Datas Estimadas*</t>
  </si>
  <si>
    <t>*: Campos obrigatorios</t>
  </si>
  <si>
    <t>Publicação do Anúncio/Convite</t>
  </si>
  <si>
    <t>Contratação Direta (CD)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</si>
  <si>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</si>
  <si>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</si>
  <si>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</si>
  <si>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</si>
  <si>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</si>
  <si>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</si>
  <si>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</si>
  <si>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</si>
  <si>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</si>
  <si>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</si>
  <si>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</si>
  <si>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</si>
  <si>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</si>
  <si>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Descrição Adicional</t>
  </si>
  <si>
    <t>Contrato Concluído</t>
  </si>
  <si>
    <t>Atividade</t>
  </si>
  <si>
    <r>
      <t xml:space="preserve">Método 
</t>
    </r>
    <r>
      <rPr>
        <b/>
        <i/>
        <sz val="10"/>
        <color indexed="9"/>
        <rFont val="Calibri"/>
        <family val="2"/>
      </rPr>
      <t>(Selecionar uma das Opções)</t>
    </r>
    <r>
      <rPr>
        <b/>
        <sz val="10"/>
        <color indexed="9"/>
        <rFont val="Calibri"/>
        <family val="2"/>
      </rPr>
      <t>:*</t>
    </r>
  </si>
  <si>
    <t xml:space="preserve">PLANO DE AQUISIÇÕES (PA) </t>
  </si>
  <si>
    <t>Número PRISM</t>
  </si>
  <si>
    <t>Montante Contratado em R$:</t>
  </si>
  <si>
    <t>Montante Estimado em US$ BID:</t>
  </si>
  <si>
    <t>Montante Estimado  em US$ Contrapartida:</t>
  </si>
  <si>
    <r>
      <t xml:space="preserve">Método 
</t>
    </r>
    <r>
      <rPr>
        <b/>
        <i/>
        <sz val="10"/>
        <color theme="0"/>
        <rFont val="Calibri"/>
        <family val="2"/>
      </rPr>
      <t>(Selecionar uma das Opções)</t>
    </r>
    <r>
      <rPr>
        <b/>
        <sz val="10"/>
        <color theme="0"/>
        <rFont val="Calibri"/>
        <family val="2"/>
      </rPr>
      <t>:*</t>
    </r>
  </si>
  <si>
    <t>Programa Social e Ambiental de Manaus e Inteior - PROSAMIN+</t>
  </si>
  <si>
    <t>Contrato de Empréstimo: 5423/OC-BR</t>
  </si>
  <si>
    <t>Atualização Nº: 1</t>
  </si>
  <si>
    <t>Atualizado por: Assessoria Aquisições/SSPLAN</t>
  </si>
  <si>
    <t>UGPE</t>
  </si>
  <si>
    <t>Contratação de firma para execução de obras do Programa - Frentes 1 e 2 + SAA + SEE</t>
  </si>
  <si>
    <t>LPI 001/2022</t>
  </si>
  <si>
    <t>01.01.025103.000455/2022-74</t>
  </si>
  <si>
    <t>BRB4164</t>
  </si>
  <si>
    <t>Contratação de firma para execução de obras do Programa - Frente 3 + SAA + SEE</t>
  </si>
  <si>
    <t>LPN 001/2022</t>
  </si>
  <si>
    <t xml:space="preserve">
01.01.025103.000124/2022-34</t>
  </si>
  <si>
    <t>BRA6734</t>
  </si>
  <si>
    <t>Contratação de firma para execução de obras do Programa - Manutenção de Infraestrutura crítica</t>
  </si>
  <si>
    <t xml:space="preserve">Contratação de empresa para apoio as ações necessárias para implantação do plano de sustentabilidade socioambiental </t>
  </si>
  <si>
    <t>*Serviços gráficos
*Publicidade
*Clipping
*Comunicação Visual
*Produção Audio Visual
*Midia Digital</t>
  </si>
  <si>
    <t>Contratação de Serviços de Supervisão e fiscalização de obras</t>
  </si>
  <si>
    <t>01.01.025103.001150/2021-07</t>
  </si>
  <si>
    <t>BR12204</t>
  </si>
  <si>
    <t>MI 001/2021</t>
  </si>
  <si>
    <t>Contratação de Serviços de Apoio ao Gerenciamento do Programa</t>
  </si>
  <si>
    <t>MI 001/2022</t>
  </si>
  <si>
    <t>01.01.025103.001151/2021-43</t>
  </si>
  <si>
    <t>BR12217</t>
  </si>
  <si>
    <t>Contratação de Serviços Técnicos Sociais</t>
  </si>
  <si>
    <t>MI 002/2021</t>
  </si>
  <si>
    <t>01.01.025103.001152/2021-98</t>
  </si>
  <si>
    <t>BR12212</t>
  </si>
  <si>
    <t>Contração de Consultoria para realização Avaliação Longitudinal do Programa</t>
  </si>
  <si>
    <t>Contratação de serviços de Auditoria Externa para o Programa</t>
  </si>
  <si>
    <t xml:space="preserve">Contração de empresa para desenvolvimento de sistemas de serviços ao cidadão </t>
  </si>
  <si>
    <t xml:space="preserve">Contração de empresa para desenvolvimento de sistemas de serviços de gestão </t>
  </si>
  <si>
    <t>Contratação de consultoria para elaboração do Plano de Comunicação do Programa</t>
  </si>
  <si>
    <t>Contratação de consultoria para elaboração do Plano de Sustentabilidade Socioambiental</t>
  </si>
  <si>
    <t>CAPACITAÇÃO</t>
  </si>
  <si>
    <t>SUBPROJETOS</t>
  </si>
  <si>
    <t>Objeto da Transferência</t>
  </si>
  <si>
    <t>Número do Processo</t>
  </si>
  <si>
    <t>Quantidade Estimada de Subprojetos</t>
  </si>
  <si>
    <t>Comentários</t>
  </si>
  <si>
    <t>Assinatura do Contrato/ Convênio por Adjudicação dos Subprojetos</t>
  </si>
  <si>
    <t>Data de 
Transferência</t>
  </si>
  <si>
    <t>Categoria de Investimento - De acordo com Matriz de Resultado Projeto</t>
  </si>
  <si>
    <t>Componente</t>
  </si>
  <si>
    <t>Aquisição de servidor Hiperconvergente - NUTANIX NX-8235N-G8</t>
  </si>
  <si>
    <t>Aquisição de bens para Ações Itinerantes Secretaria da Mulher e Observatório</t>
  </si>
  <si>
    <t>*Oficinas socioambientais</t>
  </si>
  <si>
    <t xml:space="preserve">Contratação de empresa especializada em serviços de logística </t>
  </si>
  <si>
    <t>*Passagens
*Diárias
*Organização de eventos
*Aquisição de Materiais para cursos
*Implantação do Observatório</t>
  </si>
  <si>
    <t>Contratação de empresa para a prestação de serviços gráficos para apoio na organização e realização de reuniões e eventos</t>
  </si>
  <si>
    <t>Contratação de Instituto de Pesquisa para implementação do Observatório de gênero da Política de violência contra a mulher na Sejusc</t>
  </si>
  <si>
    <t>Total Geral</t>
  </si>
  <si>
    <t xml:space="preserve">Contratação de empresa para apoio à execução das ações do Plano de Comunicação do Programa </t>
  </si>
  <si>
    <t>Contratação de Consultoria para elaboração do Plano da Bacia Hidrográfica do Ig. Quarenta</t>
  </si>
  <si>
    <t>Montante Estimado pela Administração em R$</t>
  </si>
  <si>
    <t>Contratação de Consultoria para elaboração do Plano das Poliíticas de Gênero</t>
  </si>
  <si>
    <t>Contratação de empresa para apoio à implantação do comitê da Bacia Hidrográfica do Igarapé do Quarenta</t>
  </si>
  <si>
    <t>Consultor para Preparação de Termos de Referência, avaliação de ofertas e controle de qualdiade</t>
  </si>
  <si>
    <t>Atualizado em: 20.03.2023</t>
  </si>
  <si>
    <t>Contratação de Consultoria para preparação de planos de TI e instrumentos reguatórios que apoiem a implementação da estratégia de transformação digital e, preparação da estratégia de capacitação em transformação digital para servidores públicos</t>
  </si>
  <si>
    <t>Contratação de Curso de Capacitação e transformação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</si>
</sst>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8" formatCode="#,##0.000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color indexed="9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9"/>
      <name val="Calibri"/>
      <family val="2"/>
    </font>
    <font>
      <b/>
      <sz val="10"/>
      <color indexed="9"/>
      <name val="Calibri"/>
      <family val="2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8"/>
      <color theme="0"/>
      <name val="Calibri"/>
      <family val="2"/>
      <scheme val="minor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theme="3" tint="-0.499984740745262"/>
      </left>
      <right style="dotted">
        <color theme="3" tint="-0.499984740745262"/>
      </right>
      <top style="dotted">
        <color theme="3" tint="-0.499984740745262"/>
      </top>
      <bottom style="dotted">
        <color theme="3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2" fillId="0" borderId="0" xfId="38"/>
    <xf numFmtId="0" fontId="20" fillId="0" borderId="10" xfId="38" applyFont="1" applyBorder="1" applyAlignment="1">
      <alignment vertical="center" wrapText="1"/>
    </xf>
    <xf numFmtId="0" fontId="20" fillId="0" borderId="13" xfId="38" applyFont="1" applyBorder="1" applyAlignment="1">
      <alignment vertical="center" wrapText="1"/>
    </xf>
    <xf numFmtId="4" fontId="0" fillId="0" borderId="0" xfId="0" applyNumberFormat="1"/>
    <xf numFmtId="10" fontId="20" fillId="0" borderId="10" xfId="38" applyNumberFormat="1" applyFont="1" applyBorder="1" applyAlignment="1">
      <alignment vertical="center" wrapText="1"/>
    </xf>
    <xf numFmtId="10" fontId="0" fillId="0" borderId="0" xfId="0" applyNumberFormat="1"/>
    <xf numFmtId="0" fontId="20" fillId="0" borderId="0" xfId="38" applyFont="1" applyAlignment="1">
      <alignment vertical="center" wrapText="1"/>
    </xf>
    <xf numFmtId="4" fontId="20" fillId="0" borderId="0" xfId="38" applyNumberFormat="1" applyFont="1" applyAlignment="1">
      <alignment vertical="center" wrapText="1"/>
    </xf>
    <xf numFmtId="10" fontId="20" fillId="0" borderId="0" xfId="38" applyNumberFormat="1" applyFont="1" applyAlignment="1">
      <alignment vertical="center" wrapText="1"/>
    </xf>
    <xf numFmtId="0" fontId="20" fillId="0" borderId="21" xfId="38" applyFont="1" applyBorder="1" applyAlignment="1">
      <alignment vertical="center" wrapText="1"/>
    </xf>
    <xf numFmtId="0" fontId="20" fillId="0" borderId="11" xfId="38" applyFont="1" applyBorder="1" applyAlignment="1">
      <alignment vertical="center" wrapText="1"/>
    </xf>
    <xf numFmtId="10" fontId="20" fillId="0" borderId="11" xfId="38" applyNumberFormat="1" applyFont="1" applyBorder="1" applyAlignment="1">
      <alignment vertical="center" wrapText="1"/>
    </xf>
    <xf numFmtId="0" fontId="20" fillId="0" borderId="12" xfId="38" applyFont="1" applyBorder="1" applyAlignment="1">
      <alignment vertical="center" wrapText="1"/>
    </xf>
    <xf numFmtId="0" fontId="20" fillId="0" borderId="25" xfId="38" applyFont="1" applyBorder="1" applyAlignment="1">
      <alignment vertical="center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28" fillId="0" borderId="0" xfId="0" applyFont="1" applyAlignment="1">
      <alignment horizontal="left" vertical="center"/>
    </xf>
    <xf numFmtId="0" fontId="31" fillId="0" borderId="0" xfId="0" applyFont="1"/>
    <xf numFmtId="0" fontId="32" fillId="0" borderId="10" xfId="1" applyFont="1" applyBorder="1" applyAlignment="1">
      <alignment vertical="center" wrapText="1"/>
    </xf>
    <xf numFmtId="0" fontId="33" fillId="0" borderId="0" xfId="0" applyFont="1"/>
    <xf numFmtId="0" fontId="32" fillId="0" borderId="10" xfId="0" applyFont="1" applyBorder="1"/>
    <xf numFmtId="0" fontId="20" fillId="0" borderId="0" xfId="38" applyFont="1" applyAlignment="1">
      <alignment horizontal="right" vertical="center" wrapText="1"/>
    </xf>
    <xf numFmtId="4" fontId="24" fillId="24" borderId="32" xfId="38" applyNumberFormat="1" applyFont="1" applyFill="1" applyBorder="1" applyAlignment="1">
      <alignment horizontal="center" vertical="center" wrapText="1"/>
    </xf>
    <xf numFmtId="0" fontId="20" fillId="0" borderId="16" xfId="38" applyFont="1" applyBorder="1" applyAlignment="1">
      <alignment horizontal="center" vertical="center" wrapText="1"/>
    </xf>
    <xf numFmtId="0" fontId="20" fillId="0" borderId="27" xfId="38" applyFont="1" applyBorder="1" applyAlignment="1">
      <alignment vertical="center" wrapText="1"/>
    </xf>
    <xf numFmtId="0" fontId="20" fillId="0" borderId="27" xfId="38" applyFont="1" applyBorder="1" applyAlignment="1">
      <alignment horizontal="center" vertical="center" wrapText="1"/>
    </xf>
    <xf numFmtId="4" fontId="20" fillId="0" borderId="27" xfId="38" applyNumberFormat="1" applyFont="1" applyBorder="1" applyAlignment="1">
      <alignment vertical="center" wrapText="1"/>
    </xf>
    <xf numFmtId="10" fontId="20" fillId="0" borderId="27" xfId="38" applyNumberFormat="1" applyFont="1" applyBorder="1" applyAlignment="1">
      <alignment vertical="center" wrapText="1"/>
    </xf>
    <xf numFmtId="0" fontId="20" fillId="0" borderId="30" xfId="38" applyFont="1" applyBorder="1" applyAlignment="1">
      <alignment vertical="center" wrapText="1"/>
    </xf>
    <xf numFmtId="4" fontId="24" fillId="24" borderId="14" xfId="38" applyNumberFormat="1" applyFont="1" applyFill="1" applyBorder="1" applyAlignment="1">
      <alignment horizontal="center" vertical="center" wrapText="1"/>
    </xf>
    <xf numFmtId="10" fontId="24" fillId="24" borderId="14" xfId="38" applyNumberFormat="1" applyFont="1" applyFill="1" applyBorder="1" applyAlignment="1">
      <alignment horizontal="center" vertical="center" wrapText="1"/>
    </xf>
    <xf numFmtId="164" fontId="20" fillId="0" borderId="36" xfId="44" applyFont="1" applyFill="1" applyBorder="1" applyAlignment="1">
      <alignment vertical="center" wrapText="1"/>
    </xf>
    <xf numFmtId="14" fontId="20" fillId="0" borderId="27" xfId="38" applyNumberFormat="1" applyFont="1" applyBorder="1" applyAlignment="1">
      <alignment horizontal="center" vertical="center" wrapText="1"/>
    </xf>
    <xf numFmtId="164" fontId="20" fillId="0" borderId="21" xfId="44" applyFont="1" applyFill="1" applyBorder="1" applyAlignment="1">
      <alignment vertical="center" wrapText="1"/>
    </xf>
    <xf numFmtId="14" fontId="37" fillId="0" borderId="37" xfId="0" applyNumberFormat="1" applyFont="1" applyBorder="1" applyAlignment="1">
      <alignment horizontal="center" vertical="center" wrapText="1"/>
    </xf>
    <xf numFmtId="14" fontId="20" fillId="0" borderId="10" xfId="38" applyNumberFormat="1" applyFont="1" applyBorder="1" applyAlignment="1">
      <alignment horizontal="center" vertical="center" wrapText="1"/>
    </xf>
    <xf numFmtId="164" fontId="20" fillId="0" borderId="10" xfId="44" applyFont="1" applyFill="1" applyBorder="1" applyAlignment="1">
      <alignment vertical="center" wrapText="1"/>
    </xf>
    <xf numFmtId="164" fontId="20" fillId="0" borderId="27" xfId="44" applyFont="1" applyFill="1" applyBorder="1" applyAlignment="1">
      <alignment vertical="center" wrapText="1"/>
    </xf>
    <xf numFmtId="164" fontId="20" fillId="0" borderId="0" xfId="38" applyNumberFormat="1" applyFont="1" applyAlignment="1">
      <alignment vertical="center" wrapText="1"/>
    </xf>
    <xf numFmtId="4" fontId="24" fillId="24" borderId="19" xfId="38" applyNumberFormat="1" applyFont="1" applyFill="1" applyBorder="1" applyAlignment="1">
      <alignment horizontal="center" vertical="center" wrapText="1"/>
    </xf>
    <xf numFmtId="10" fontId="24" fillId="24" borderId="19" xfId="38" applyNumberFormat="1" applyFont="1" applyFill="1" applyBorder="1" applyAlignment="1">
      <alignment horizontal="center" vertical="center" wrapText="1"/>
    </xf>
    <xf numFmtId="0" fontId="20" fillId="0" borderId="36" xfId="38" applyFont="1" applyBorder="1" applyAlignment="1">
      <alignment vertical="center" wrapText="1"/>
    </xf>
    <xf numFmtId="164" fontId="20" fillId="0" borderId="11" xfId="44" applyFont="1" applyFill="1" applyBorder="1" applyAlignment="1">
      <alignment vertical="center" wrapText="1"/>
    </xf>
    <xf numFmtId="164" fontId="20" fillId="0" borderId="38" xfId="44" applyFont="1" applyFill="1" applyBorder="1" applyAlignment="1">
      <alignment vertical="center" wrapText="1"/>
    </xf>
    <xf numFmtId="4" fontId="24" fillId="24" borderId="28" xfId="38" applyNumberFormat="1" applyFont="1" applyFill="1" applyBorder="1" applyAlignment="1">
      <alignment horizontal="center" vertical="center" wrapText="1"/>
    </xf>
    <xf numFmtId="14" fontId="23" fillId="26" borderId="10" xfId="0" applyNumberFormat="1" applyFont="1" applyFill="1" applyBorder="1" applyAlignment="1">
      <alignment horizontal="center" vertical="center"/>
    </xf>
    <xf numFmtId="4" fontId="39" fillId="24" borderId="19" xfId="38" applyNumberFormat="1" applyFont="1" applyFill="1" applyBorder="1" applyAlignment="1">
      <alignment horizontal="center" vertical="center" wrapText="1"/>
    </xf>
    <xf numFmtId="164" fontId="20" fillId="0" borderId="0" xfId="44" applyFont="1" applyFill="1" applyBorder="1" applyAlignment="1">
      <alignment vertical="center" wrapText="1"/>
    </xf>
    <xf numFmtId="10" fontId="20" fillId="0" borderId="10" xfId="45" applyNumberFormat="1" applyFont="1" applyFill="1" applyBorder="1" applyAlignment="1">
      <alignment vertical="center" wrapText="1"/>
    </xf>
    <xf numFmtId="14" fontId="23" fillId="26" borderId="10" xfId="48" applyNumberFormat="1" applyFont="1" applyFill="1" applyBorder="1" applyAlignment="1">
      <alignment horizontal="center" vertical="center" wrapText="1"/>
    </xf>
    <xf numFmtId="0" fontId="20" fillId="0" borderId="11" xfId="44" applyNumberFormat="1" applyFont="1" applyFill="1" applyBorder="1" applyAlignment="1">
      <alignment horizontal="center" vertical="center" wrapText="1"/>
    </xf>
    <xf numFmtId="0" fontId="20" fillId="0" borderId="10" xfId="44" applyNumberFormat="1" applyFont="1" applyFill="1" applyBorder="1" applyAlignment="1">
      <alignment horizontal="center" vertical="center" wrapText="1"/>
    </xf>
    <xf numFmtId="4" fontId="39" fillId="24" borderId="28" xfId="38" applyNumberFormat="1" applyFont="1" applyFill="1" applyBorder="1" applyAlignment="1">
      <alignment horizontal="center" vertical="center" wrapText="1"/>
    </xf>
    <xf numFmtId="49" fontId="20" fillId="0" borderId="10" xfId="38" applyNumberFormat="1" applyFont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0" fillId="0" borderId="10" xfId="38" applyFont="1" applyBorder="1" applyAlignment="1">
      <alignment horizontal="center" vertical="center" wrapText="1"/>
    </xf>
    <xf numFmtId="0" fontId="20" fillId="0" borderId="11" xfId="38" applyFont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39" fillId="24" borderId="19" xfId="38" applyFont="1" applyFill="1" applyBorder="1" applyAlignment="1">
      <alignment horizontal="center" vertical="center" wrapText="1"/>
    </xf>
    <xf numFmtId="10" fontId="39" fillId="24" borderId="19" xfId="38" applyNumberFormat="1" applyFont="1" applyFill="1" applyBorder="1" applyAlignment="1">
      <alignment horizontal="center" vertical="center" wrapText="1"/>
    </xf>
    <xf numFmtId="14" fontId="23" fillId="0" borderId="10" xfId="48" applyNumberFormat="1" applyFont="1" applyBorder="1" applyAlignment="1">
      <alignment horizontal="center" vertical="center" wrapText="1"/>
    </xf>
    <xf numFmtId="14" fontId="23" fillId="0" borderId="10" xfId="0" applyNumberFormat="1" applyFont="1" applyBorder="1" applyAlignment="1">
      <alignment horizontal="center" vertical="center"/>
    </xf>
    <xf numFmtId="164" fontId="20" fillId="0" borderId="25" xfId="44" applyFont="1" applyFill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wrapText="1"/>
    </xf>
    <xf numFmtId="3" fontId="33" fillId="0" borderId="0" xfId="0" applyNumberFormat="1" applyFont="1" applyAlignment="1">
      <alignment horizontal="center"/>
    </xf>
    <xf numFmtId="4" fontId="33" fillId="0" borderId="0" xfId="0" applyNumberFormat="1" applyFont="1" applyAlignment="1">
      <alignment horizontal="center"/>
    </xf>
    <xf numFmtId="168" fontId="33" fillId="0" borderId="0" xfId="0" applyNumberFormat="1" applyFont="1" applyAlignment="1">
      <alignment horizontal="center"/>
    </xf>
    <xf numFmtId="168" fontId="0" fillId="0" borderId="0" xfId="0" applyNumberFormat="1"/>
    <xf numFmtId="3" fontId="0" fillId="0" borderId="0" xfId="0" applyNumberFormat="1"/>
    <xf numFmtId="0" fontId="43" fillId="25" borderId="10" xfId="48" applyFont="1" applyFill="1" applyBorder="1" applyAlignment="1">
      <alignment horizontal="center" vertical="center" wrapText="1"/>
    </xf>
    <xf numFmtId="0" fontId="43" fillId="25" borderId="10" xfId="0" applyFont="1" applyFill="1" applyBorder="1" applyAlignment="1">
      <alignment horizontal="center" vertical="center"/>
    </xf>
    <xf numFmtId="0" fontId="43" fillId="25" borderId="21" xfId="48" applyFont="1" applyFill="1" applyBorder="1" applyAlignment="1">
      <alignment horizontal="center" vertical="center" wrapText="1"/>
    </xf>
    <xf numFmtId="0" fontId="20" fillId="0" borderId="0" xfId="38" applyFont="1" applyAlignment="1">
      <alignment horizontal="center" vertical="center" wrapText="1"/>
    </xf>
    <xf numFmtId="0" fontId="20" fillId="0" borderId="0" xfId="44" applyNumberFormat="1" applyFont="1" applyFill="1" applyBorder="1" applyAlignment="1">
      <alignment horizontal="center" vertical="center" wrapText="1"/>
    </xf>
    <xf numFmtId="10" fontId="20" fillId="25" borderId="0" xfId="38" applyNumberFormat="1" applyFont="1" applyFill="1" applyAlignment="1">
      <alignment vertical="center" wrapText="1"/>
    </xf>
    <xf numFmtId="0" fontId="20" fillId="25" borderId="0" xfId="38" applyFont="1" applyFill="1" applyAlignment="1">
      <alignment vertical="center" wrapText="1"/>
    </xf>
    <xf numFmtId="14" fontId="20" fillId="25" borderId="0" xfId="38" applyNumberFormat="1" applyFont="1" applyFill="1" applyAlignment="1">
      <alignment horizontal="center" vertical="center" wrapText="1"/>
    </xf>
    <xf numFmtId="0" fontId="43" fillId="25" borderId="22" xfId="48" applyFont="1" applyFill="1" applyBorder="1" applyAlignment="1">
      <alignment horizontal="left" vertical="center" wrapText="1"/>
    </xf>
    <xf numFmtId="10" fontId="20" fillId="25" borderId="27" xfId="38" applyNumberFormat="1" applyFont="1" applyFill="1" applyBorder="1" applyAlignment="1">
      <alignment vertical="center" wrapText="1"/>
    </xf>
    <xf numFmtId="0" fontId="20" fillId="0" borderId="27" xfId="48" applyFont="1" applyBorder="1" applyAlignment="1">
      <alignment vertical="center" wrapText="1"/>
    </xf>
    <xf numFmtId="0" fontId="20" fillId="0" borderId="27" xfId="48" applyFont="1" applyBorder="1" applyAlignment="1">
      <alignment horizontal="center" vertical="center" wrapText="1"/>
    </xf>
    <xf numFmtId="49" fontId="20" fillId="0" borderId="27" xfId="48" applyNumberFormat="1" applyFont="1" applyBorder="1" applyAlignment="1">
      <alignment horizontal="center" vertical="center" wrapText="1"/>
    </xf>
    <xf numFmtId="4" fontId="20" fillId="0" borderId="27" xfId="48" applyNumberFormat="1" applyFont="1" applyBorder="1" applyAlignment="1">
      <alignment vertical="center" wrapText="1"/>
    </xf>
    <xf numFmtId="10" fontId="20" fillId="0" borderId="27" xfId="48" applyNumberFormat="1" applyFont="1" applyBorder="1" applyAlignment="1">
      <alignment vertical="center" wrapText="1"/>
    </xf>
    <xf numFmtId="0" fontId="20" fillId="0" borderId="0" xfId="48" applyFont="1" applyAlignment="1">
      <alignment horizontal="center" vertical="center" wrapText="1"/>
    </xf>
    <xf numFmtId="49" fontId="20" fillId="0" borderId="0" xfId="48" applyNumberFormat="1" applyFont="1" applyAlignment="1">
      <alignment horizontal="center" vertical="center" wrapText="1"/>
    </xf>
    <xf numFmtId="4" fontId="20" fillId="0" borderId="0" xfId="48" applyNumberFormat="1" applyFont="1" applyAlignment="1">
      <alignment vertical="center" wrapText="1"/>
    </xf>
    <xf numFmtId="10" fontId="20" fillId="0" borderId="0" xfId="48" applyNumberFormat="1" applyFont="1" applyAlignment="1">
      <alignment vertical="center" wrapText="1"/>
    </xf>
    <xf numFmtId="0" fontId="20" fillId="0" borderId="0" xfId="48" applyFont="1" applyAlignment="1">
      <alignment vertical="center" wrapText="1"/>
    </xf>
    <xf numFmtId="0" fontId="20" fillId="0" borderId="10" xfId="48" applyFont="1" applyBorder="1" applyAlignment="1">
      <alignment vertical="center" wrapText="1"/>
    </xf>
    <xf numFmtId="10" fontId="20" fillId="25" borderId="10" xfId="38" applyNumberFormat="1" applyFont="1" applyFill="1" applyBorder="1" applyAlignment="1">
      <alignment vertical="center" wrapText="1"/>
    </xf>
    <xf numFmtId="14" fontId="20" fillId="25" borderId="27" xfId="38" applyNumberFormat="1" applyFont="1" applyFill="1" applyBorder="1" applyAlignment="1">
      <alignment horizontal="center" vertical="center" wrapText="1"/>
    </xf>
    <xf numFmtId="14" fontId="20" fillId="25" borderId="10" xfId="38" applyNumberFormat="1" applyFont="1" applyFill="1" applyBorder="1" applyAlignment="1">
      <alignment horizontal="center" vertical="center" wrapText="1"/>
    </xf>
    <xf numFmtId="10" fontId="20" fillId="25" borderId="10" xfId="45" applyNumberFormat="1" applyFont="1" applyFill="1" applyBorder="1" applyAlignment="1">
      <alignment vertical="center" wrapText="1"/>
    </xf>
    <xf numFmtId="0" fontId="26" fillId="0" borderId="10" xfId="0" applyFont="1" applyBorder="1" applyAlignment="1">
      <alignment horizontal="right"/>
    </xf>
    <xf numFmtId="164" fontId="0" fillId="0" borderId="10" xfId="0" applyNumberFormat="1" applyBorder="1"/>
    <xf numFmtId="0" fontId="0" fillId="0" borderId="10" xfId="0" applyBorder="1"/>
    <xf numFmtId="0" fontId="20" fillId="0" borderId="21" xfId="38" applyFont="1" applyBorder="1" applyAlignment="1">
      <alignment horizontal="center" vertical="center" wrapText="1"/>
    </xf>
    <xf numFmtId="0" fontId="20" fillId="0" borderId="36" xfId="38" applyFont="1" applyBorder="1" applyAlignment="1">
      <alignment horizontal="center" vertical="center" wrapText="1"/>
    </xf>
    <xf numFmtId="0" fontId="20" fillId="0" borderId="25" xfId="38" applyFont="1" applyBorder="1" applyAlignment="1">
      <alignment horizontal="center" vertical="center" wrapText="1"/>
    </xf>
    <xf numFmtId="0" fontId="20" fillId="0" borderId="16" xfId="48" applyFont="1" applyBorder="1" applyAlignment="1">
      <alignment horizontal="center" vertical="center" wrapText="1"/>
    </xf>
    <xf numFmtId="0" fontId="20" fillId="0" borderId="10" xfId="48" applyFont="1" applyBorder="1" applyAlignment="1">
      <alignment horizontal="center" vertical="center" wrapText="1"/>
    </xf>
    <xf numFmtId="10" fontId="20" fillId="25" borderId="27" xfId="48" applyNumberFormat="1" applyFont="1" applyFill="1" applyBorder="1" applyAlignment="1">
      <alignment vertical="center" wrapText="1"/>
    </xf>
    <xf numFmtId="0" fontId="20" fillId="0" borderId="21" xfId="48" applyFont="1" applyBorder="1" applyAlignment="1">
      <alignment vertical="center" wrapText="1"/>
    </xf>
    <xf numFmtId="0" fontId="20" fillId="0" borderId="13" xfId="48" applyFont="1" applyBorder="1" applyAlignment="1">
      <alignment vertical="center" wrapText="1"/>
    </xf>
    <xf numFmtId="0" fontId="20" fillId="25" borderId="10" xfId="48" applyFont="1" applyFill="1" applyBorder="1" applyAlignment="1">
      <alignment vertical="center" wrapText="1"/>
    </xf>
    <xf numFmtId="0" fontId="21" fillId="24" borderId="33" xfId="38" applyFont="1" applyFill="1" applyBorder="1" applyAlignment="1">
      <alignment horizontal="left" vertical="center" wrapText="1"/>
    </xf>
    <xf numFmtId="0" fontId="21" fillId="24" borderId="34" xfId="38" applyFont="1" applyFill="1" applyBorder="1" applyAlignment="1">
      <alignment horizontal="left" vertical="center" wrapText="1"/>
    </xf>
    <xf numFmtId="0" fontId="21" fillId="24" borderId="35" xfId="38" applyFont="1" applyFill="1" applyBorder="1" applyAlignment="1">
      <alignment horizontal="left" vertical="center" wrapText="1"/>
    </xf>
    <xf numFmtId="0" fontId="38" fillId="24" borderId="33" xfId="38" applyFont="1" applyFill="1" applyBorder="1" applyAlignment="1">
      <alignment horizontal="left" vertical="center" wrapText="1"/>
    </xf>
    <xf numFmtId="0" fontId="38" fillId="24" borderId="34" xfId="38" applyFont="1" applyFill="1" applyBorder="1" applyAlignment="1">
      <alignment horizontal="left" vertical="center" wrapText="1"/>
    </xf>
    <xf numFmtId="0" fontId="38" fillId="24" borderId="35" xfId="38" applyFont="1" applyFill="1" applyBorder="1" applyAlignment="1">
      <alignment horizontal="left" vertical="center" wrapText="1"/>
    </xf>
    <xf numFmtId="0" fontId="24" fillId="24" borderId="13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39" fillId="24" borderId="13" xfId="38" applyFont="1" applyFill="1" applyBorder="1" applyAlignment="1">
      <alignment horizontal="center" vertical="center" wrapText="1"/>
    </xf>
    <xf numFmtId="0" fontId="39" fillId="24" borderId="29" xfId="38" applyFont="1" applyFill="1" applyBorder="1" applyAlignment="1">
      <alignment horizontal="center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31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39" fillId="24" borderId="19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24" xfId="38" applyFont="1" applyFill="1" applyBorder="1" applyAlignment="1">
      <alignment horizontal="center" vertical="center" wrapText="1"/>
    </xf>
    <xf numFmtId="0" fontId="39" fillId="24" borderId="10" xfId="38" applyFont="1" applyFill="1" applyBorder="1" applyAlignment="1">
      <alignment horizontal="center" vertical="center" wrapText="1"/>
    </xf>
    <xf numFmtId="10" fontId="39" fillId="24" borderId="10" xfId="38" applyNumberFormat="1" applyFont="1" applyFill="1" applyBorder="1" applyAlignment="1">
      <alignment horizontal="center" vertical="center" wrapText="1"/>
    </xf>
    <xf numFmtId="10" fontId="39" fillId="24" borderId="19" xfId="38" applyNumberFormat="1" applyFont="1" applyFill="1" applyBorder="1" applyAlignment="1">
      <alignment horizontal="center" vertical="center" wrapText="1"/>
    </xf>
    <xf numFmtId="49" fontId="20" fillId="0" borderId="21" xfId="38" applyNumberFormat="1" applyFont="1" applyBorder="1" applyAlignment="1">
      <alignment horizontal="center" vertical="center" wrapText="1"/>
    </xf>
    <xf numFmtId="49" fontId="20" fillId="0" borderId="22" xfId="38" applyNumberFormat="1" applyFont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center" vertical="center"/>
    </xf>
    <xf numFmtId="0" fontId="39" fillId="24" borderId="21" xfId="38" applyFont="1" applyFill="1" applyBorder="1" applyAlignment="1">
      <alignment horizontal="center" vertical="center" wrapText="1"/>
    </xf>
    <xf numFmtId="0" fontId="39" fillId="24" borderId="20" xfId="38" applyFont="1" applyFill="1" applyBorder="1" applyAlignment="1">
      <alignment horizontal="center" vertical="center" wrapText="1"/>
    </xf>
    <xf numFmtId="0" fontId="39" fillId="24" borderId="16" xfId="38" applyFont="1" applyFill="1" applyBorder="1" applyAlignment="1">
      <alignment horizontal="center" vertical="center" wrapText="1"/>
    </xf>
    <xf numFmtId="0" fontId="39" fillId="24" borderId="23" xfId="38" applyFont="1" applyFill="1" applyBorder="1" applyAlignment="1">
      <alignment horizontal="center" vertical="center" wrapText="1"/>
    </xf>
    <xf numFmtId="0" fontId="39" fillId="24" borderId="21" xfId="38" applyFont="1" applyFill="1" applyBorder="1" applyAlignment="1">
      <alignment horizontal="center" vertical="center"/>
    </xf>
    <xf numFmtId="0" fontId="39" fillId="24" borderId="39" xfId="38" applyFont="1" applyFill="1" applyBorder="1" applyAlignment="1">
      <alignment horizontal="center" vertical="center"/>
    </xf>
    <xf numFmtId="0" fontId="39" fillId="24" borderId="22" xfId="38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3" fillId="0" borderId="10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22" fillId="0" borderId="26" xfId="38" applyFont="1" applyBorder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9" fillId="24" borderId="10" xfId="38" applyFont="1" applyFill="1" applyBorder="1" applyAlignment="1">
      <alignment horizontal="center" vertical="center"/>
    </xf>
    <xf numFmtId="0" fontId="38" fillId="24" borderId="10" xfId="38" applyFont="1" applyFill="1" applyBorder="1" applyAlignment="1">
      <alignment horizontal="left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4" fillId="24" borderId="23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0" fillId="0" borderId="21" xfId="38" applyFont="1" applyBorder="1" applyAlignment="1">
      <alignment horizontal="center" vertical="center" wrapText="1"/>
    </xf>
    <xf numFmtId="0" fontId="20" fillId="0" borderId="22" xfId="38" applyFont="1" applyBorder="1" applyAlignment="1">
      <alignment horizontal="center" vertical="center" wrapText="1"/>
    </xf>
    <xf numFmtId="0" fontId="42" fillId="24" borderId="18" xfId="0" applyFont="1" applyFill="1" applyBorder="1" applyAlignment="1">
      <alignment horizontal="center" vertical="center" wrapText="1"/>
    </xf>
    <xf numFmtId="0" fontId="42" fillId="24" borderId="27" xfId="0" applyFont="1" applyFill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center" wrapText="1"/>
    </xf>
    <xf numFmtId="0" fontId="42" fillId="24" borderId="19" xfId="0" applyFont="1" applyFill="1" applyBorder="1" applyAlignment="1">
      <alignment horizontal="center" vertical="center" wrapText="1"/>
    </xf>
    <xf numFmtId="0" fontId="39" fillId="24" borderId="40" xfId="38" applyFont="1" applyFill="1" applyBorder="1" applyAlignment="1">
      <alignment horizontal="center" vertical="center" wrapText="1"/>
    </xf>
    <xf numFmtId="0" fontId="39" fillId="24" borderId="36" xfId="38" applyFont="1" applyFill="1" applyBorder="1" applyAlignment="1">
      <alignment horizontal="center" vertical="center" wrapText="1"/>
    </xf>
    <xf numFmtId="0" fontId="39" fillId="24" borderId="41" xfId="38" applyFont="1" applyFill="1" applyBorder="1" applyAlignment="1">
      <alignment horizontal="center" vertical="center" wrapText="1"/>
    </xf>
  </cellXfs>
  <cellStyles count="5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15" xfId="47" xr:uid="{00000000-0005-0000-0000-000025000000}"/>
    <cellStyle name="Normal 2" xfId="38" xr:uid="{00000000-0005-0000-0000-000026000000}"/>
    <cellStyle name="Normal 2 2 2" xfId="48" xr:uid="{00000000-0005-0000-0000-000027000000}"/>
    <cellStyle name="Normal 3" xfId="1" xr:uid="{00000000-0005-0000-0000-000028000000}"/>
    <cellStyle name="Normal 3 2" xfId="46" xr:uid="{00000000-0005-0000-0000-000029000000}"/>
    <cellStyle name="Normal 5" xfId="49" xr:uid="{00000000-0005-0000-0000-00002A000000}"/>
    <cellStyle name="Note 2" xfId="39" xr:uid="{00000000-0005-0000-0000-00002B000000}"/>
    <cellStyle name="Output 2" xfId="40" xr:uid="{00000000-0005-0000-0000-00002C000000}"/>
    <cellStyle name="Percent" xfId="45" builtinId="5"/>
    <cellStyle name="Title 2" xfId="41" xr:uid="{00000000-0005-0000-0000-00002E000000}"/>
    <cellStyle name="Total 2" xfId="42" xr:uid="{00000000-0005-0000-0000-00002F000000}"/>
    <cellStyle name="Warning Text 2" xfId="43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8"/>
  <sheetViews>
    <sheetView tabSelected="1" zoomScale="85" zoomScaleNormal="85" workbookViewId="0">
      <selection activeCell="B2" sqref="B2"/>
    </sheetView>
  </sheetViews>
  <sheetFormatPr defaultRowHeight="14.4" x14ac:dyDescent="0.3"/>
  <cols>
    <col min="1" max="1" width="15" customWidth="1"/>
    <col min="2" max="2" width="14.5546875" customWidth="1"/>
    <col min="3" max="3" width="39.44140625" customWidth="1"/>
    <col min="4" max="4" width="29" customWidth="1"/>
    <col min="5" max="5" width="48.6640625" customWidth="1"/>
    <col min="6" max="6" width="17.44140625" customWidth="1"/>
    <col min="7" max="7" width="16.33203125" customWidth="1"/>
    <col min="8" max="9" width="17.6640625" style="4" customWidth="1"/>
    <col min="10" max="10" width="15.33203125" style="6" customWidth="1"/>
    <col min="11" max="11" width="17.44140625" style="6" customWidth="1"/>
    <col min="12" max="12" width="14.5546875" style="6" customWidth="1"/>
    <col min="13" max="13" width="13.109375" customWidth="1"/>
    <col min="14" max="14" width="19.5546875" customWidth="1"/>
    <col min="15" max="15" width="15.5546875" customWidth="1"/>
    <col min="16" max="16" width="15" customWidth="1"/>
    <col min="17" max="17" width="16.33203125" customWidth="1"/>
    <col min="18" max="18" width="10.33203125" customWidth="1"/>
    <col min="19" max="19" width="18.88671875" customWidth="1"/>
    <col min="20" max="20" width="16.5546875" customWidth="1"/>
    <col min="21" max="21" width="23.5546875" customWidth="1"/>
    <col min="23" max="23" width="16.88671875" customWidth="1"/>
  </cols>
  <sheetData>
    <row r="1" spans="1:26" ht="3.75" customHeight="1" x14ac:dyDescent="0.3">
      <c r="B1" s="15"/>
    </row>
    <row r="2" spans="1:26" ht="15.6" x14ac:dyDescent="0.3">
      <c r="B2" s="18" t="s">
        <v>38</v>
      </c>
    </row>
    <row r="3" spans="1:26" ht="15.6" x14ac:dyDescent="0.3">
      <c r="B3" s="17" t="s">
        <v>72</v>
      </c>
    </row>
    <row r="4" spans="1:26" ht="15.6" x14ac:dyDescent="0.3">
      <c r="B4" s="17" t="s">
        <v>73</v>
      </c>
    </row>
    <row r="5" spans="1:26" ht="15.6" x14ac:dyDescent="0.3">
      <c r="B5" s="17" t="s">
        <v>66</v>
      </c>
    </row>
    <row r="6" spans="1:26" ht="15.6" x14ac:dyDescent="0.3">
      <c r="B6" s="16"/>
    </row>
    <row r="7" spans="1:26" ht="15.6" x14ac:dyDescent="0.3">
      <c r="B7" s="17" t="s">
        <v>130</v>
      </c>
      <c r="Q7" s="88"/>
      <c r="R7" s="89"/>
      <c r="S7" s="89"/>
      <c r="T7" s="90"/>
      <c r="U7" s="50"/>
      <c r="V7" s="91"/>
      <c r="W7" s="50"/>
      <c r="X7" s="91"/>
      <c r="Y7" s="88"/>
      <c r="Z7" s="92"/>
    </row>
    <row r="8" spans="1:26" ht="15.6" x14ac:dyDescent="0.3">
      <c r="B8" s="17" t="s">
        <v>74</v>
      </c>
    </row>
    <row r="9" spans="1:26" ht="15.6" x14ac:dyDescent="0.3">
      <c r="B9" s="17" t="s">
        <v>75</v>
      </c>
    </row>
    <row r="10" spans="1:26" ht="15.6" x14ac:dyDescent="0.3">
      <c r="B10" s="19" t="s">
        <v>46</v>
      </c>
    </row>
    <row r="11" spans="1:26" ht="15.75" customHeight="1" thickBot="1" x14ac:dyDescent="0.35">
      <c r="B11" s="148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"/>
      <c r="W11" s="1"/>
      <c r="X11" s="1"/>
    </row>
    <row r="12" spans="1:26" ht="15.6" x14ac:dyDescent="0.3">
      <c r="A12" s="25" t="s">
        <v>64</v>
      </c>
      <c r="B12" s="110" t="s">
        <v>0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2"/>
      <c r="V12" s="1"/>
      <c r="W12" s="1"/>
      <c r="X12" s="1"/>
    </row>
    <row r="13" spans="1:26" ht="15" customHeight="1" x14ac:dyDescent="0.3">
      <c r="A13" s="152">
        <v>1</v>
      </c>
      <c r="B13" s="152" t="s">
        <v>42</v>
      </c>
      <c r="C13" s="123" t="s">
        <v>40</v>
      </c>
      <c r="D13" s="123" t="s">
        <v>6</v>
      </c>
      <c r="E13" s="123" t="s">
        <v>65</v>
      </c>
      <c r="F13" s="123" t="s">
        <v>12</v>
      </c>
      <c r="G13" s="123" t="s">
        <v>13</v>
      </c>
      <c r="H13" s="124" t="s">
        <v>43</v>
      </c>
      <c r="I13" s="124"/>
      <c r="J13" s="124"/>
      <c r="K13" s="124"/>
      <c r="L13" s="124"/>
      <c r="M13" s="131" t="s">
        <v>115</v>
      </c>
      <c r="N13" s="123" t="s">
        <v>44</v>
      </c>
      <c r="O13" s="123" t="s">
        <v>45</v>
      </c>
      <c r="P13" s="123"/>
      <c r="Q13" s="126" t="s">
        <v>57</v>
      </c>
      <c r="R13" s="123" t="s">
        <v>67</v>
      </c>
      <c r="S13" s="121" t="s">
        <v>126</v>
      </c>
      <c r="T13" s="121" t="s">
        <v>68</v>
      </c>
      <c r="U13" s="116" t="s">
        <v>30</v>
      </c>
      <c r="V13" s="1"/>
      <c r="W13" s="1"/>
      <c r="X13" s="1"/>
    </row>
    <row r="14" spans="1:26" ht="76.5" customHeight="1" thickBot="1" x14ac:dyDescent="0.35">
      <c r="A14" s="153"/>
      <c r="B14" s="154"/>
      <c r="C14" s="128"/>
      <c r="D14" s="128"/>
      <c r="E14" s="128"/>
      <c r="F14" s="128"/>
      <c r="G14" s="128"/>
      <c r="H14" s="32" t="s">
        <v>16</v>
      </c>
      <c r="I14" s="33" t="s">
        <v>69</v>
      </c>
      <c r="J14" s="33" t="s">
        <v>15</v>
      </c>
      <c r="K14" s="33" t="s">
        <v>70</v>
      </c>
      <c r="L14" s="33" t="s">
        <v>17</v>
      </c>
      <c r="M14" s="132"/>
      <c r="N14" s="128"/>
      <c r="O14" s="60" t="s">
        <v>47</v>
      </c>
      <c r="P14" s="60" t="s">
        <v>19</v>
      </c>
      <c r="Q14" s="129"/>
      <c r="R14" s="128"/>
      <c r="S14" s="122"/>
      <c r="T14" s="122"/>
      <c r="U14" s="117"/>
      <c r="V14" s="1"/>
      <c r="W14" s="1"/>
      <c r="X14" s="1"/>
    </row>
    <row r="15" spans="1:26" ht="40.5" customHeight="1" x14ac:dyDescent="0.3">
      <c r="A15" s="26">
        <v>1</v>
      </c>
      <c r="B15" s="27" t="s">
        <v>76</v>
      </c>
      <c r="C15" s="2" t="s">
        <v>77</v>
      </c>
      <c r="D15" s="58" t="s">
        <v>78</v>
      </c>
      <c r="E15" s="27" t="s">
        <v>51</v>
      </c>
      <c r="F15" s="84">
        <v>1</v>
      </c>
      <c r="G15" s="85" t="s">
        <v>79</v>
      </c>
      <c r="H15" s="86">
        <v>76735914.069999993</v>
      </c>
      <c r="I15" s="40">
        <f>J15*H15</f>
        <v>17319295.805599</v>
      </c>
      <c r="J15" s="87">
        <v>0.22570000000000001</v>
      </c>
      <c r="K15" s="40">
        <f>L15*H15</f>
        <v>59416618.264400996</v>
      </c>
      <c r="L15" s="87">
        <v>0.77429999999999999</v>
      </c>
      <c r="M15" s="84">
        <v>1</v>
      </c>
      <c r="N15" s="83" t="s">
        <v>4</v>
      </c>
      <c r="O15" s="35">
        <v>44680</v>
      </c>
      <c r="P15" s="35">
        <v>44838</v>
      </c>
      <c r="Q15" s="27"/>
      <c r="R15" s="35" t="s">
        <v>80</v>
      </c>
      <c r="S15" s="34">
        <v>403471313.88999999</v>
      </c>
      <c r="T15" s="34">
        <f>H15*5.205</f>
        <v>399410432.73434997</v>
      </c>
      <c r="U15" s="31" t="s">
        <v>35</v>
      </c>
      <c r="V15" s="1"/>
      <c r="W15" s="1"/>
      <c r="X15" s="1"/>
    </row>
    <row r="16" spans="1:26" ht="43.5" customHeight="1" x14ac:dyDescent="0.3">
      <c r="A16" s="26">
        <v>2</v>
      </c>
      <c r="B16" s="27" t="s">
        <v>76</v>
      </c>
      <c r="C16" s="2" t="s">
        <v>81</v>
      </c>
      <c r="D16" s="58" t="s">
        <v>82</v>
      </c>
      <c r="E16" s="2" t="s">
        <v>52</v>
      </c>
      <c r="F16" s="58">
        <v>1</v>
      </c>
      <c r="G16" s="27" t="s">
        <v>83</v>
      </c>
      <c r="H16" s="40">
        <v>24582372.84</v>
      </c>
      <c r="I16" s="40">
        <f t="shared" ref="I16:I17" si="0">J16*H16</f>
        <v>12657463.775316</v>
      </c>
      <c r="J16" s="30">
        <v>0.51490000000000002</v>
      </c>
      <c r="K16" s="40">
        <f t="shared" ref="K16:K17" si="1">L16*H16</f>
        <v>11924909.064684</v>
      </c>
      <c r="L16" s="30">
        <v>0.48509999999999998</v>
      </c>
      <c r="M16" s="28">
        <v>1</v>
      </c>
      <c r="N16" s="83" t="s">
        <v>4</v>
      </c>
      <c r="O16" s="35">
        <v>44606</v>
      </c>
      <c r="P16" s="38">
        <v>44741</v>
      </c>
      <c r="Q16" s="37"/>
      <c r="R16" s="35" t="s">
        <v>84</v>
      </c>
      <c r="S16" s="34">
        <v>129550203.55</v>
      </c>
      <c r="T16" s="34">
        <f>H16*5.205</f>
        <v>127951250.6322</v>
      </c>
      <c r="U16" s="3" t="s">
        <v>35</v>
      </c>
      <c r="V16" s="1"/>
      <c r="W16" s="1"/>
      <c r="X16" s="1"/>
    </row>
    <row r="17" spans="1:24" ht="46.5" customHeight="1" x14ac:dyDescent="0.3">
      <c r="A17" s="26">
        <v>3</v>
      </c>
      <c r="B17" s="27" t="s">
        <v>76</v>
      </c>
      <c r="C17" s="2" t="s">
        <v>85</v>
      </c>
      <c r="D17" s="2"/>
      <c r="E17" s="2" t="s">
        <v>52</v>
      </c>
      <c r="F17" s="58">
        <v>1</v>
      </c>
      <c r="G17" s="56"/>
      <c r="H17" s="29">
        <v>4000000</v>
      </c>
      <c r="I17" s="40">
        <f t="shared" si="0"/>
        <v>4000000</v>
      </c>
      <c r="J17" s="5">
        <v>1</v>
      </c>
      <c r="K17" s="40">
        <f t="shared" si="1"/>
        <v>0</v>
      </c>
      <c r="L17" s="5">
        <v>0</v>
      </c>
      <c r="M17" s="58">
        <v>1</v>
      </c>
      <c r="N17" s="83" t="s">
        <v>4</v>
      </c>
      <c r="O17" s="35">
        <v>45695</v>
      </c>
      <c r="P17" s="35">
        <v>45810</v>
      </c>
      <c r="Q17" s="2"/>
      <c r="R17" s="58"/>
      <c r="S17" s="34"/>
      <c r="T17" s="34"/>
      <c r="U17" s="3" t="s">
        <v>1</v>
      </c>
      <c r="V17" s="1"/>
      <c r="W17" s="1"/>
      <c r="X17" s="1"/>
    </row>
    <row r="18" spans="1:24" x14ac:dyDescent="0.3">
      <c r="B18" s="7"/>
      <c r="C18" s="7"/>
      <c r="D18" s="7"/>
      <c r="E18" s="7"/>
      <c r="F18" s="7"/>
      <c r="G18" s="24" t="s">
        <v>2</v>
      </c>
      <c r="H18" s="8">
        <f>SUM(H15:H17)</f>
        <v>105318286.91</v>
      </c>
      <c r="I18" s="8">
        <f>SUM(I15:I17)</f>
        <v>33976759.580915004</v>
      </c>
      <c r="J18" s="9"/>
      <c r="K18" s="41">
        <f>SUM(K15:K17)</f>
        <v>71341527.329084992</v>
      </c>
      <c r="L18" s="9"/>
      <c r="M18" s="7"/>
      <c r="N18" s="7"/>
      <c r="O18" s="41"/>
      <c r="P18" s="7"/>
      <c r="Q18" s="7"/>
      <c r="R18" s="7"/>
      <c r="S18" s="41">
        <f>SUM(S15:S17)</f>
        <v>533021517.44</v>
      </c>
      <c r="T18" s="41">
        <f>SUM(T15:T17)</f>
        <v>527361683.36654997</v>
      </c>
      <c r="U18" s="7"/>
      <c r="V18" s="1"/>
      <c r="W18" s="1"/>
      <c r="X18" s="1"/>
    </row>
    <row r="19" spans="1:24" ht="15" thickBot="1" x14ac:dyDescent="0.35"/>
    <row r="20" spans="1:24" ht="15.6" x14ac:dyDescent="0.3">
      <c r="A20" s="47" t="s">
        <v>64</v>
      </c>
      <c r="B20" s="110" t="s">
        <v>20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2"/>
      <c r="V20" s="1"/>
      <c r="W20" s="1"/>
      <c r="X20" s="1"/>
    </row>
    <row r="21" spans="1:24" ht="15" customHeight="1" x14ac:dyDescent="0.3">
      <c r="A21" s="152">
        <v>2</v>
      </c>
      <c r="B21" s="152" t="s">
        <v>21</v>
      </c>
      <c r="C21" s="123" t="s">
        <v>40</v>
      </c>
      <c r="D21" s="121" t="s">
        <v>6</v>
      </c>
      <c r="E21" s="123" t="s">
        <v>65</v>
      </c>
      <c r="F21" s="123" t="s">
        <v>12</v>
      </c>
      <c r="G21" s="123" t="s">
        <v>13</v>
      </c>
      <c r="H21" s="124" t="s">
        <v>14</v>
      </c>
      <c r="I21" s="124"/>
      <c r="J21" s="124"/>
      <c r="K21" s="124"/>
      <c r="L21" s="124"/>
      <c r="M21" s="131" t="s">
        <v>115</v>
      </c>
      <c r="N21" s="123" t="s">
        <v>18</v>
      </c>
      <c r="O21" s="123" t="s">
        <v>41</v>
      </c>
      <c r="P21" s="123"/>
      <c r="Q21" s="126" t="s">
        <v>57</v>
      </c>
      <c r="R21" s="123" t="s">
        <v>67</v>
      </c>
      <c r="S21" s="121" t="s">
        <v>126</v>
      </c>
      <c r="T21" s="121" t="s">
        <v>68</v>
      </c>
      <c r="U21" s="116" t="s">
        <v>30</v>
      </c>
      <c r="V21" s="1"/>
      <c r="W21" s="1"/>
      <c r="X21" s="1"/>
    </row>
    <row r="22" spans="1:24" ht="75" customHeight="1" thickBot="1" x14ac:dyDescent="0.35">
      <c r="A22" s="153"/>
      <c r="B22" s="153"/>
      <c r="C22" s="121"/>
      <c r="D22" s="122"/>
      <c r="E22" s="121"/>
      <c r="F22" s="121"/>
      <c r="G22" s="121"/>
      <c r="H22" s="42" t="s">
        <v>16</v>
      </c>
      <c r="I22" s="33" t="s">
        <v>69</v>
      </c>
      <c r="J22" s="43" t="s">
        <v>15</v>
      </c>
      <c r="K22" s="33" t="s">
        <v>70</v>
      </c>
      <c r="L22" s="43" t="s">
        <v>17</v>
      </c>
      <c r="M22" s="132"/>
      <c r="N22" s="121"/>
      <c r="O22" s="57" t="s">
        <v>47</v>
      </c>
      <c r="P22" s="57" t="s">
        <v>19</v>
      </c>
      <c r="Q22" s="127"/>
      <c r="R22" s="121"/>
      <c r="S22" s="122"/>
      <c r="T22" s="122"/>
      <c r="U22" s="118"/>
      <c r="V22" s="1"/>
      <c r="W22" s="1"/>
      <c r="X22" s="1"/>
    </row>
    <row r="23" spans="1:24" ht="28.2" thickBot="1" x14ac:dyDescent="0.35">
      <c r="A23" s="26">
        <v>4</v>
      </c>
      <c r="B23" s="27" t="s">
        <v>76</v>
      </c>
      <c r="C23" s="2" t="s">
        <v>116</v>
      </c>
      <c r="D23" s="11"/>
      <c r="E23" s="11" t="s">
        <v>52</v>
      </c>
      <c r="F23" s="59">
        <v>1</v>
      </c>
      <c r="G23" s="59"/>
      <c r="H23" s="45">
        <v>1400000</v>
      </c>
      <c r="I23" s="46">
        <f>J23*H23</f>
        <v>1400000</v>
      </c>
      <c r="J23" s="12">
        <v>1</v>
      </c>
      <c r="K23" s="40">
        <f>L23*H23</f>
        <v>0</v>
      </c>
      <c r="L23" s="12">
        <v>0</v>
      </c>
      <c r="M23" s="59">
        <v>2</v>
      </c>
      <c r="N23" s="83" t="s">
        <v>4</v>
      </c>
      <c r="O23" s="35">
        <v>45040</v>
      </c>
      <c r="P23" s="35">
        <v>45153</v>
      </c>
      <c r="Q23" s="11"/>
      <c r="R23" s="11"/>
      <c r="S23" s="11"/>
      <c r="T23" s="34"/>
      <c r="U23" s="13" t="s">
        <v>1</v>
      </c>
      <c r="V23" s="1"/>
      <c r="W23" s="1"/>
      <c r="X23" s="1"/>
    </row>
    <row r="24" spans="1:24" ht="58.5" customHeight="1" x14ac:dyDescent="0.3">
      <c r="A24" s="26">
        <v>8</v>
      </c>
      <c r="B24" s="27" t="s">
        <v>76</v>
      </c>
      <c r="C24" s="2" t="s">
        <v>117</v>
      </c>
      <c r="D24" s="27"/>
      <c r="E24" s="27" t="s">
        <v>53</v>
      </c>
      <c r="F24" s="28">
        <v>1</v>
      </c>
      <c r="G24" s="28"/>
      <c r="H24" s="45">
        <v>67887.199999999997</v>
      </c>
      <c r="I24" s="39">
        <f>J24*H24</f>
        <v>67887.199999999997</v>
      </c>
      <c r="J24" s="30">
        <v>1</v>
      </c>
      <c r="K24" s="40">
        <f t="shared" ref="K24" si="2">L24*H24</f>
        <v>0</v>
      </c>
      <c r="L24" s="30">
        <v>0</v>
      </c>
      <c r="M24" s="28">
        <v>2</v>
      </c>
      <c r="N24" s="83" t="s">
        <v>3</v>
      </c>
      <c r="O24" s="35">
        <v>45048</v>
      </c>
      <c r="P24" s="35">
        <v>45078</v>
      </c>
      <c r="Q24" s="27"/>
      <c r="R24" s="27"/>
      <c r="S24" s="44"/>
      <c r="T24" s="34"/>
      <c r="U24" s="31" t="s">
        <v>1</v>
      </c>
      <c r="V24" s="1"/>
      <c r="W24" s="1"/>
      <c r="X24" s="1"/>
    </row>
    <row r="25" spans="1:24" x14ac:dyDescent="0.3">
      <c r="B25" s="7"/>
      <c r="C25" s="7"/>
      <c r="D25" s="7"/>
      <c r="E25" s="7"/>
      <c r="F25" s="7"/>
      <c r="G25" s="7" t="s">
        <v>2</v>
      </c>
      <c r="H25" s="8">
        <f>SUM(H23:H24)</f>
        <v>1467887.2</v>
      </c>
      <c r="I25" s="8">
        <f>SUM(I23:I24)</f>
        <v>1467887.2</v>
      </c>
      <c r="J25" s="9"/>
      <c r="K25" s="41">
        <f>SUM(K23:K24)</f>
        <v>0</v>
      </c>
      <c r="L25" s="9"/>
      <c r="M25" s="7"/>
      <c r="N25" s="7"/>
      <c r="O25" s="7"/>
      <c r="P25" s="7"/>
      <c r="Q25" s="7"/>
      <c r="R25" s="7"/>
      <c r="S25" s="41">
        <f>SUM(S22:S24)</f>
        <v>0</v>
      </c>
      <c r="T25" s="41">
        <f>SUM(T22:T24)</f>
        <v>0</v>
      </c>
      <c r="U25" s="7"/>
      <c r="V25" s="1"/>
      <c r="W25" s="1"/>
      <c r="X25" s="1"/>
    </row>
    <row r="26" spans="1:24" ht="15" thickBot="1" x14ac:dyDescent="0.35"/>
    <row r="27" spans="1:24" ht="15.75" customHeight="1" x14ac:dyDescent="0.3">
      <c r="A27" s="47" t="s">
        <v>64</v>
      </c>
      <c r="B27" s="110" t="s">
        <v>22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2"/>
    </row>
    <row r="28" spans="1:24" ht="15" customHeight="1" x14ac:dyDescent="0.3">
      <c r="A28" s="152">
        <v>3</v>
      </c>
      <c r="B28" s="152" t="s">
        <v>21</v>
      </c>
      <c r="C28" s="123" t="s">
        <v>40</v>
      </c>
      <c r="D28" s="121" t="s">
        <v>6</v>
      </c>
      <c r="E28" s="123" t="s">
        <v>65</v>
      </c>
      <c r="F28" s="123" t="s">
        <v>12</v>
      </c>
      <c r="G28" s="123" t="s">
        <v>13</v>
      </c>
      <c r="H28" s="124" t="s">
        <v>14</v>
      </c>
      <c r="I28" s="124"/>
      <c r="J28" s="124"/>
      <c r="K28" s="124"/>
      <c r="L28" s="124"/>
      <c r="M28" s="131" t="s">
        <v>114</v>
      </c>
      <c r="N28" s="123" t="s">
        <v>18</v>
      </c>
      <c r="O28" s="123" t="s">
        <v>41</v>
      </c>
      <c r="P28" s="123"/>
      <c r="Q28" s="126" t="s">
        <v>57</v>
      </c>
      <c r="R28" s="123" t="s">
        <v>67</v>
      </c>
      <c r="S28" s="121" t="s">
        <v>126</v>
      </c>
      <c r="T28" s="121" t="s">
        <v>68</v>
      </c>
      <c r="U28" s="116" t="s">
        <v>30</v>
      </c>
    </row>
    <row r="29" spans="1:24" ht="70.5" customHeight="1" thickBot="1" x14ac:dyDescent="0.35">
      <c r="A29" s="153"/>
      <c r="B29" s="153"/>
      <c r="C29" s="121"/>
      <c r="D29" s="122"/>
      <c r="E29" s="121"/>
      <c r="F29" s="121"/>
      <c r="G29" s="121"/>
      <c r="H29" s="42" t="s">
        <v>16</v>
      </c>
      <c r="I29" s="33" t="s">
        <v>69</v>
      </c>
      <c r="J29" s="43" t="s">
        <v>15</v>
      </c>
      <c r="K29" s="33" t="s">
        <v>70</v>
      </c>
      <c r="L29" s="43" t="s">
        <v>17</v>
      </c>
      <c r="M29" s="132"/>
      <c r="N29" s="121"/>
      <c r="O29" s="57" t="s">
        <v>47</v>
      </c>
      <c r="P29" s="57" t="s">
        <v>19</v>
      </c>
      <c r="Q29" s="127"/>
      <c r="R29" s="121"/>
      <c r="S29" s="122"/>
      <c r="T29" s="122"/>
      <c r="U29" s="118"/>
    </row>
    <row r="30" spans="1:24" ht="56.25" customHeight="1" x14ac:dyDescent="0.3">
      <c r="A30" s="26">
        <v>5</v>
      </c>
      <c r="B30" s="27" t="s">
        <v>76</v>
      </c>
      <c r="C30" s="2" t="s">
        <v>86</v>
      </c>
      <c r="D30" s="2" t="s">
        <v>118</v>
      </c>
      <c r="E30" s="27" t="s">
        <v>52</v>
      </c>
      <c r="F30" s="28">
        <v>1</v>
      </c>
      <c r="G30" s="28"/>
      <c r="H30" s="45">
        <v>389485</v>
      </c>
      <c r="I30" s="39">
        <f t="shared" ref="I30" si="3">J30*H30</f>
        <v>364986.39350000001</v>
      </c>
      <c r="J30" s="30">
        <v>0.93710000000000004</v>
      </c>
      <c r="K30" s="40">
        <f t="shared" ref="K30" si="4">L30*H30</f>
        <v>24498.606499999998</v>
      </c>
      <c r="L30" s="30">
        <v>6.2899999999999998E-2</v>
      </c>
      <c r="M30" s="28">
        <v>2</v>
      </c>
      <c r="N30" s="83" t="s">
        <v>3</v>
      </c>
      <c r="O30" s="35">
        <v>45201</v>
      </c>
      <c r="P30" s="35">
        <v>45316</v>
      </c>
      <c r="Q30" s="27"/>
      <c r="R30" s="27"/>
      <c r="S30" s="27"/>
      <c r="T30" s="44"/>
      <c r="U30" s="31" t="s">
        <v>1</v>
      </c>
    </row>
    <row r="31" spans="1:24" ht="81" customHeight="1" x14ac:dyDescent="0.3">
      <c r="A31" s="26">
        <v>6</v>
      </c>
      <c r="B31" s="27" t="s">
        <v>76</v>
      </c>
      <c r="C31" s="2" t="s">
        <v>124</v>
      </c>
      <c r="D31" s="2" t="s">
        <v>87</v>
      </c>
      <c r="E31" s="27" t="s">
        <v>52</v>
      </c>
      <c r="F31" s="28">
        <v>2</v>
      </c>
      <c r="G31" s="28"/>
      <c r="H31" s="40">
        <v>500000</v>
      </c>
      <c r="I31" s="39">
        <f t="shared" ref="I31:I35" si="5">J31*H31</f>
        <v>500000</v>
      </c>
      <c r="J31" s="82">
        <v>1</v>
      </c>
      <c r="K31" s="40">
        <f t="shared" ref="K31:K35" si="6">L31*H31</f>
        <v>0</v>
      </c>
      <c r="L31" s="30">
        <v>0</v>
      </c>
      <c r="M31" s="28">
        <v>2</v>
      </c>
      <c r="N31" s="83" t="s">
        <v>3</v>
      </c>
      <c r="O31" s="95">
        <v>45236</v>
      </c>
      <c r="P31" s="95">
        <v>45352</v>
      </c>
      <c r="Q31" s="27"/>
      <c r="R31" s="27"/>
      <c r="S31" s="44"/>
      <c r="T31" s="44"/>
      <c r="U31" s="31" t="s">
        <v>1</v>
      </c>
    </row>
    <row r="32" spans="1:24" ht="91.5" customHeight="1" x14ac:dyDescent="0.3">
      <c r="A32" s="26">
        <v>7</v>
      </c>
      <c r="B32" s="27" t="s">
        <v>76</v>
      </c>
      <c r="C32" s="2" t="s">
        <v>119</v>
      </c>
      <c r="D32" s="2" t="s">
        <v>120</v>
      </c>
      <c r="E32" s="27" t="s">
        <v>52</v>
      </c>
      <c r="F32" s="28">
        <v>1</v>
      </c>
      <c r="G32" s="28"/>
      <c r="H32" s="40">
        <v>329278.98</v>
      </c>
      <c r="I32" s="39">
        <f t="shared" si="5"/>
        <v>329278.98</v>
      </c>
      <c r="J32" s="30">
        <v>1</v>
      </c>
      <c r="K32" s="40">
        <f t="shared" si="6"/>
        <v>0</v>
      </c>
      <c r="L32" s="30">
        <v>0</v>
      </c>
      <c r="M32" s="28">
        <v>2</v>
      </c>
      <c r="N32" s="83" t="s">
        <v>3</v>
      </c>
      <c r="O32" s="95">
        <v>45236</v>
      </c>
      <c r="P32" s="95">
        <v>45352</v>
      </c>
      <c r="Q32" s="27"/>
      <c r="R32" s="27"/>
      <c r="S32" s="44"/>
      <c r="T32" s="44"/>
      <c r="U32" s="31" t="s">
        <v>1</v>
      </c>
    </row>
    <row r="33" spans="1:21" ht="82.5" customHeight="1" x14ac:dyDescent="0.3">
      <c r="A33" s="26">
        <v>9</v>
      </c>
      <c r="B33" s="27" t="s">
        <v>76</v>
      </c>
      <c r="C33" s="2" t="s">
        <v>121</v>
      </c>
      <c r="D33" s="2"/>
      <c r="E33" s="27" t="s">
        <v>53</v>
      </c>
      <c r="F33" s="28">
        <v>1</v>
      </c>
      <c r="G33" s="28"/>
      <c r="H33" s="40">
        <v>33621.519999999997</v>
      </c>
      <c r="I33" s="39">
        <f t="shared" si="5"/>
        <v>33621.519999999997</v>
      </c>
      <c r="J33" s="82">
        <v>1</v>
      </c>
      <c r="K33" s="40">
        <f t="shared" si="6"/>
        <v>0</v>
      </c>
      <c r="L33" s="30">
        <v>0</v>
      </c>
      <c r="M33" s="28">
        <v>2</v>
      </c>
      <c r="N33" s="83" t="s">
        <v>3</v>
      </c>
      <c r="O33" s="95">
        <v>45327</v>
      </c>
      <c r="P33" s="95">
        <v>45352</v>
      </c>
      <c r="Q33" s="27"/>
      <c r="R33" s="27"/>
      <c r="S33" s="44"/>
      <c r="T33" s="44"/>
      <c r="U33" s="31" t="s">
        <v>1</v>
      </c>
    </row>
    <row r="34" spans="1:21" ht="57" customHeight="1" x14ac:dyDescent="0.3">
      <c r="A34" s="58">
        <v>10</v>
      </c>
      <c r="B34" s="2" t="s">
        <v>76</v>
      </c>
      <c r="C34" s="2" t="s">
        <v>122</v>
      </c>
      <c r="D34" s="2"/>
      <c r="E34" s="2" t="s">
        <v>53</v>
      </c>
      <c r="F34" s="58">
        <v>1</v>
      </c>
      <c r="G34" s="58"/>
      <c r="H34" s="39">
        <v>19212.3</v>
      </c>
      <c r="I34" s="39">
        <f t="shared" si="5"/>
        <v>19212.3</v>
      </c>
      <c r="J34" s="94">
        <v>1</v>
      </c>
      <c r="K34" s="40">
        <f t="shared" si="6"/>
        <v>0</v>
      </c>
      <c r="L34" s="30">
        <v>0</v>
      </c>
      <c r="M34" s="58">
        <v>2</v>
      </c>
      <c r="N34" s="93" t="s">
        <v>3</v>
      </c>
      <c r="O34" s="96">
        <v>46262</v>
      </c>
      <c r="P34" s="96">
        <v>46295</v>
      </c>
      <c r="Q34" s="2"/>
      <c r="R34" s="2"/>
      <c r="S34" s="2"/>
      <c r="T34" s="2"/>
      <c r="U34" s="2" t="s">
        <v>1</v>
      </c>
    </row>
    <row r="35" spans="1:21" ht="57" customHeight="1" x14ac:dyDescent="0.3">
      <c r="A35" s="58">
        <v>23</v>
      </c>
      <c r="B35" s="2" t="s">
        <v>76</v>
      </c>
      <c r="C35" s="2" t="s">
        <v>128</v>
      </c>
      <c r="D35" s="2"/>
      <c r="E35" s="2" t="s">
        <v>53</v>
      </c>
      <c r="F35" s="58">
        <v>1</v>
      </c>
      <c r="G35" s="58"/>
      <c r="H35" s="39">
        <v>50000</v>
      </c>
      <c r="I35" s="39">
        <f t="shared" si="5"/>
        <v>50000</v>
      </c>
      <c r="J35" s="94">
        <v>1</v>
      </c>
      <c r="K35" s="39">
        <f t="shared" si="6"/>
        <v>0</v>
      </c>
      <c r="L35" s="5">
        <v>0</v>
      </c>
      <c r="M35" s="58">
        <v>2</v>
      </c>
      <c r="N35" s="93" t="s">
        <v>3</v>
      </c>
      <c r="O35" s="96">
        <v>45078</v>
      </c>
      <c r="P35" s="96">
        <v>45110</v>
      </c>
      <c r="Q35" s="2"/>
      <c r="R35" s="2"/>
      <c r="S35" s="2"/>
      <c r="T35" s="2"/>
      <c r="U35" s="2" t="s">
        <v>1</v>
      </c>
    </row>
    <row r="36" spans="1:21" x14ac:dyDescent="0.3">
      <c r="B36" s="7"/>
      <c r="C36" s="7"/>
      <c r="D36" s="7"/>
      <c r="E36" s="7"/>
      <c r="F36" s="7"/>
      <c r="G36" s="7" t="s">
        <v>2</v>
      </c>
      <c r="H36" s="8">
        <f>SUM(H30:H35)</f>
        <v>1321597.8</v>
      </c>
      <c r="I36" s="8">
        <f>SUM(I30:I35)</f>
        <v>1297099.1935000001</v>
      </c>
      <c r="J36" s="9"/>
      <c r="K36" s="41">
        <f>SUM(K30:K35)</f>
        <v>24498.606499999998</v>
      </c>
      <c r="L36" s="9"/>
      <c r="M36" s="7"/>
      <c r="N36" s="7"/>
      <c r="O36" s="7"/>
      <c r="P36" s="7"/>
      <c r="Q36" s="7"/>
      <c r="R36" s="7"/>
      <c r="S36" s="7"/>
      <c r="T36" s="7"/>
      <c r="U36" s="7"/>
    </row>
    <row r="37" spans="1:21" ht="15" thickBot="1" x14ac:dyDescent="0.35"/>
    <row r="38" spans="1:21" ht="15.75" customHeight="1" x14ac:dyDescent="0.3">
      <c r="A38" s="55" t="s">
        <v>64</v>
      </c>
      <c r="B38" s="113" t="s">
        <v>23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5"/>
    </row>
    <row r="39" spans="1:21" ht="15" customHeight="1" x14ac:dyDescent="0.3">
      <c r="A39" s="138">
        <v>4</v>
      </c>
      <c r="B39" s="138" t="s">
        <v>21</v>
      </c>
      <c r="C39" s="130" t="s">
        <v>40</v>
      </c>
      <c r="D39" s="130" t="s">
        <v>6</v>
      </c>
      <c r="E39" s="130" t="s">
        <v>71</v>
      </c>
      <c r="F39" s="151"/>
      <c r="G39" s="151"/>
      <c r="H39" s="150" t="s">
        <v>14</v>
      </c>
      <c r="I39" s="150"/>
      <c r="J39" s="150"/>
      <c r="K39" s="150"/>
      <c r="L39" s="150"/>
      <c r="M39" s="131" t="s">
        <v>115</v>
      </c>
      <c r="N39" s="130" t="s">
        <v>18</v>
      </c>
      <c r="O39" s="130" t="s">
        <v>41</v>
      </c>
      <c r="P39" s="130"/>
      <c r="Q39" s="136" t="s">
        <v>57</v>
      </c>
      <c r="R39" s="130" t="s">
        <v>29</v>
      </c>
      <c r="S39" s="121" t="s">
        <v>126</v>
      </c>
      <c r="T39" s="121" t="s">
        <v>68</v>
      </c>
      <c r="U39" s="119" t="s">
        <v>30</v>
      </c>
    </row>
    <row r="40" spans="1:21" ht="69" customHeight="1" thickBot="1" x14ac:dyDescent="0.35">
      <c r="A40" s="139"/>
      <c r="B40" s="139"/>
      <c r="C40" s="125"/>
      <c r="D40" s="125"/>
      <c r="E40" s="125"/>
      <c r="F40" s="125" t="s">
        <v>24</v>
      </c>
      <c r="G40" s="125"/>
      <c r="H40" s="61" t="s">
        <v>16</v>
      </c>
      <c r="I40" s="33" t="s">
        <v>69</v>
      </c>
      <c r="J40" s="49" t="s">
        <v>15</v>
      </c>
      <c r="K40" s="33" t="s">
        <v>70</v>
      </c>
      <c r="L40" s="62" t="s">
        <v>17</v>
      </c>
      <c r="M40" s="132"/>
      <c r="N40" s="125"/>
      <c r="O40" s="61" t="s">
        <v>37</v>
      </c>
      <c r="P40" s="61" t="s">
        <v>19</v>
      </c>
      <c r="Q40" s="137"/>
      <c r="R40" s="125"/>
      <c r="S40" s="122"/>
      <c r="T40" s="122"/>
      <c r="U40" s="120"/>
    </row>
    <row r="41" spans="1:21" ht="33.75" customHeight="1" x14ac:dyDescent="0.3">
      <c r="A41" s="26">
        <v>11</v>
      </c>
      <c r="B41" s="27" t="s">
        <v>76</v>
      </c>
      <c r="C41" s="2" t="s">
        <v>88</v>
      </c>
      <c r="D41" s="2" t="s">
        <v>91</v>
      </c>
      <c r="E41" s="11" t="s">
        <v>54</v>
      </c>
      <c r="F41" s="155" t="s">
        <v>89</v>
      </c>
      <c r="G41" s="156"/>
      <c r="H41" s="40">
        <v>6523885.4400000004</v>
      </c>
      <c r="I41" s="39">
        <f t="shared" ref="I41:I49" si="7">J41*H41</f>
        <v>2028928.3718400002</v>
      </c>
      <c r="J41" s="51">
        <v>0.311</v>
      </c>
      <c r="K41" s="40">
        <f t="shared" ref="K41:K49" si="8">L41*H41</f>
        <v>4494957.0681600003</v>
      </c>
      <c r="L41" s="12">
        <v>0.68899999999999995</v>
      </c>
      <c r="M41" s="28">
        <v>1</v>
      </c>
      <c r="N41" s="83" t="s">
        <v>4</v>
      </c>
      <c r="O41" s="52">
        <v>44474</v>
      </c>
      <c r="P41" s="48">
        <v>44774</v>
      </c>
      <c r="Q41" s="11"/>
      <c r="R41" s="52" t="s">
        <v>90</v>
      </c>
      <c r="S41" s="34">
        <v>23689467.079999998</v>
      </c>
      <c r="T41" s="65">
        <v>22637180.5</v>
      </c>
      <c r="U41" s="13" t="s">
        <v>35</v>
      </c>
    </row>
    <row r="42" spans="1:21" ht="31.5" customHeight="1" x14ac:dyDescent="0.3">
      <c r="A42" s="26">
        <v>12</v>
      </c>
      <c r="B42" s="27" t="s">
        <v>76</v>
      </c>
      <c r="C42" s="2" t="s">
        <v>92</v>
      </c>
      <c r="D42" s="2" t="s">
        <v>93</v>
      </c>
      <c r="E42" s="27" t="s">
        <v>54</v>
      </c>
      <c r="F42" s="155" t="s">
        <v>94</v>
      </c>
      <c r="G42" s="156"/>
      <c r="H42" s="40">
        <v>8352622.1699999999</v>
      </c>
      <c r="I42" s="39">
        <f t="shared" si="7"/>
        <v>2464023.5401499998</v>
      </c>
      <c r="J42" s="51">
        <v>0.29499999999999998</v>
      </c>
      <c r="K42" s="40">
        <f t="shared" si="8"/>
        <v>5888598.6298499992</v>
      </c>
      <c r="L42" s="30">
        <v>0.70499999999999996</v>
      </c>
      <c r="M42" s="28">
        <v>3</v>
      </c>
      <c r="N42" s="83" t="s">
        <v>4</v>
      </c>
      <c r="O42" s="63">
        <v>44642</v>
      </c>
      <c r="P42" s="64">
        <v>44910</v>
      </c>
      <c r="Q42" s="27"/>
      <c r="R42" s="28" t="s">
        <v>95</v>
      </c>
      <c r="S42" s="34">
        <v>29373919.510000002</v>
      </c>
      <c r="T42" s="34">
        <v>28983598.920000002</v>
      </c>
      <c r="U42" s="31" t="s">
        <v>35</v>
      </c>
    </row>
    <row r="43" spans="1:21" ht="15" customHeight="1" x14ac:dyDescent="0.3">
      <c r="A43" s="26">
        <v>13</v>
      </c>
      <c r="B43" s="27" t="s">
        <v>76</v>
      </c>
      <c r="C43" s="2" t="s">
        <v>96</v>
      </c>
      <c r="D43" s="2" t="s">
        <v>97</v>
      </c>
      <c r="E43" s="27" t="s">
        <v>54</v>
      </c>
      <c r="F43" s="155" t="s">
        <v>98</v>
      </c>
      <c r="G43" s="156"/>
      <c r="H43" s="40">
        <v>3031990.3</v>
      </c>
      <c r="I43" s="39">
        <f t="shared" si="7"/>
        <v>906565.0996999999</v>
      </c>
      <c r="J43" s="51">
        <v>0.29899999999999999</v>
      </c>
      <c r="K43" s="40">
        <f t="shared" si="8"/>
        <v>1042701.4641699999</v>
      </c>
      <c r="L43" s="30">
        <v>0.34389999999999998</v>
      </c>
      <c r="M43" s="28">
        <v>1</v>
      </c>
      <c r="N43" s="83" t="s">
        <v>4</v>
      </c>
      <c r="O43" s="63">
        <v>44517</v>
      </c>
      <c r="P43" s="64">
        <v>44860</v>
      </c>
      <c r="Q43" s="27"/>
      <c r="R43" s="28" t="s">
        <v>99</v>
      </c>
      <c r="S43" s="34">
        <v>9641223.6699999999</v>
      </c>
      <c r="T43" s="34">
        <v>11170698.529999999</v>
      </c>
      <c r="U43" s="31" t="s">
        <v>35</v>
      </c>
    </row>
    <row r="44" spans="1:21" ht="52.5" customHeight="1" x14ac:dyDescent="0.3">
      <c r="A44" s="26">
        <v>14</v>
      </c>
      <c r="B44" s="27" t="s">
        <v>76</v>
      </c>
      <c r="C44" s="2" t="s">
        <v>125</v>
      </c>
      <c r="D44" s="2"/>
      <c r="E44" s="27" t="s">
        <v>54</v>
      </c>
      <c r="F44" s="133"/>
      <c r="G44" s="134"/>
      <c r="H44" s="39">
        <v>300000</v>
      </c>
      <c r="I44" s="39">
        <f>J44*H44</f>
        <v>225990</v>
      </c>
      <c r="J44" s="97">
        <v>0.75329999999999997</v>
      </c>
      <c r="K44" s="40">
        <f t="shared" si="8"/>
        <v>74010</v>
      </c>
      <c r="L44" s="30">
        <v>0.2467</v>
      </c>
      <c r="M44" s="28">
        <v>2</v>
      </c>
      <c r="N44" s="83" t="s">
        <v>3</v>
      </c>
      <c r="O44" s="63">
        <v>45170</v>
      </c>
      <c r="P44" s="64">
        <v>45350</v>
      </c>
      <c r="Q44" s="27"/>
      <c r="R44" s="28"/>
      <c r="S44" s="102"/>
      <c r="T44" s="34"/>
      <c r="U44" s="31" t="s">
        <v>1</v>
      </c>
    </row>
    <row r="45" spans="1:21" ht="29.25" customHeight="1" x14ac:dyDescent="0.3">
      <c r="A45" s="26">
        <v>15</v>
      </c>
      <c r="B45" s="27" t="s">
        <v>76</v>
      </c>
      <c r="C45" s="2" t="s">
        <v>102</v>
      </c>
      <c r="D45" s="2"/>
      <c r="E45" s="27" t="s">
        <v>54</v>
      </c>
      <c r="F45" s="133"/>
      <c r="G45" s="134"/>
      <c r="H45" s="40">
        <v>1700000</v>
      </c>
      <c r="I45" s="39">
        <f t="shared" si="7"/>
        <v>1700000</v>
      </c>
      <c r="J45" s="97">
        <v>1</v>
      </c>
      <c r="K45" s="40">
        <f t="shared" si="8"/>
        <v>0</v>
      </c>
      <c r="L45" s="30">
        <v>0</v>
      </c>
      <c r="M45" s="28">
        <v>2</v>
      </c>
      <c r="N45" s="83" t="s">
        <v>4</v>
      </c>
      <c r="O45" s="63">
        <v>45078</v>
      </c>
      <c r="P45" s="63">
        <v>45271</v>
      </c>
      <c r="Q45" s="27"/>
      <c r="R45" s="28"/>
      <c r="S45" s="102"/>
      <c r="T45" s="44"/>
      <c r="U45" s="31" t="s">
        <v>1</v>
      </c>
    </row>
    <row r="46" spans="1:21" ht="31.5" customHeight="1" x14ac:dyDescent="0.3">
      <c r="A46" s="26">
        <v>16</v>
      </c>
      <c r="B46" s="27" t="s">
        <v>76</v>
      </c>
      <c r="C46" s="2" t="s">
        <v>103</v>
      </c>
      <c r="D46" s="2"/>
      <c r="E46" s="27" t="s">
        <v>54</v>
      </c>
      <c r="F46" s="133"/>
      <c r="G46" s="134"/>
      <c r="H46" s="40">
        <v>1500000</v>
      </c>
      <c r="I46" s="39">
        <f t="shared" si="7"/>
        <v>1500000</v>
      </c>
      <c r="J46" s="82">
        <v>1</v>
      </c>
      <c r="K46" s="40">
        <f t="shared" si="8"/>
        <v>0</v>
      </c>
      <c r="L46" s="30">
        <v>0</v>
      </c>
      <c r="M46" s="28">
        <v>2</v>
      </c>
      <c r="N46" s="83" t="s">
        <v>4</v>
      </c>
      <c r="O46" s="63">
        <v>45306</v>
      </c>
      <c r="P46" s="63">
        <v>45446</v>
      </c>
      <c r="Q46" s="27"/>
      <c r="R46" s="28"/>
      <c r="S46" s="102"/>
      <c r="T46" s="44"/>
      <c r="U46" s="31" t="s">
        <v>1</v>
      </c>
    </row>
    <row r="47" spans="1:21" ht="87.75" customHeight="1" x14ac:dyDescent="0.3">
      <c r="A47" s="26">
        <v>17</v>
      </c>
      <c r="B47" s="27" t="s">
        <v>76</v>
      </c>
      <c r="C47" s="2" t="s">
        <v>131</v>
      </c>
      <c r="D47" s="2"/>
      <c r="E47" s="27" t="s">
        <v>28</v>
      </c>
      <c r="F47" s="133"/>
      <c r="G47" s="134"/>
      <c r="H47" s="40">
        <v>100000</v>
      </c>
      <c r="I47" s="39">
        <f t="shared" si="7"/>
        <v>100000</v>
      </c>
      <c r="J47" s="82">
        <v>1</v>
      </c>
      <c r="K47" s="40">
        <f t="shared" si="8"/>
        <v>0</v>
      </c>
      <c r="L47" s="30">
        <v>0</v>
      </c>
      <c r="M47" s="28">
        <v>2</v>
      </c>
      <c r="N47" s="83" t="s">
        <v>3</v>
      </c>
      <c r="O47" s="63">
        <v>45033</v>
      </c>
      <c r="P47" s="63">
        <v>45086</v>
      </c>
      <c r="Q47" s="27"/>
      <c r="R47" s="28"/>
      <c r="S47" s="102"/>
      <c r="T47" s="44"/>
      <c r="U47" s="31" t="s">
        <v>1</v>
      </c>
    </row>
    <row r="48" spans="1:21" ht="38.25" customHeight="1" x14ac:dyDescent="0.3">
      <c r="A48" s="26">
        <v>18</v>
      </c>
      <c r="B48" s="27" t="s">
        <v>76</v>
      </c>
      <c r="C48" s="2" t="s">
        <v>100</v>
      </c>
      <c r="D48" s="2"/>
      <c r="E48" s="27" t="s">
        <v>28</v>
      </c>
      <c r="F48" s="133"/>
      <c r="G48" s="134"/>
      <c r="H48" s="40">
        <v>200000</v>
      </c>
      <c r="I48" s="39">
        <f>J48*H48</f>
        <v>200000</v>
      </c>
      <c r="J48" s="82">
        <v>1</v>
      </c>
      <c r="K48" s="40">
        <f t="shared" si="8"/>
        <v>0</v>
      </c>
      <c r="L48" s="30">
        <v>0</v>
      </c>
      <c r="M48" s="28">
        <v>3</v>
      </c>
      <c r="N48" s="83" t="s">
        <v>3</v>
      </c>
      <c r="O48" s="63">
        <v>45019</v>
      </c>
      <c r="P48" s="63">
        <v>45071</v>
      </c>
      <c r="Q48" s="27"/>
      <c r="R48" s="28"/>
      <c r="S48" s="102"/>
      <c r="T48" s="44"/>
      <c r="U48" s="31" t="s">
        <v>1</v>
      </c>
    </row>
    <row r="49" spans="1:21" ht="29.25" customHeight="1" x14ac:dyDescent="0.3">
      <c r="A49" s="26">
        <v>21</v>
      </c>
      <c r="B49" s="27" t="s">
        <v>76</v>
      </c>
      <c r="C49" s="2" t="s">
        <v>101</v>
      </c>
      <c r="D49" s="2"/>
      <c r="E49" s="27" t="s">
        <v>55</v>
      </c>
      <c r="F49" s="133"/>
      <c r="G49" s="134"/>
      <c r="H49" s="39">
        <v>120000</v>
      </c>
      <c r="I49" s="39">
        <f t="shared" si="7"/>
        <v>120000</v>
      </c>
      <c r="J49" s="82">
        <v>1</v>
      </c>
      <c r="K49" s="40">
        <f t="shared" si="8"/>
        <v>0</v>
      </c>
      <c r="L49" s="30">
        <v>0</v>
      </c>
      <c r="M49" s="28">
        <v>3</v>
      </c>
      <c r="N49" s="83" t="s">
        <v>4</v>
      </c>
      <c r="O49" s="63">
        <v>45078</v>
      </c>
      <c r="P49" s="63">
        <v>45149</v>
      </c>
      <c r="Q49" s="27"/>
      <c r="R49" s="28"/>
      <c r="S49" s="102"/>
      <c r="T49" s="34"/>
      <c r="U49" s="31" t="s">
        <v>1</v>
      </c>
    </row>
    <row r="50" spans="1:21" x14ac:dyDescent="0.3">
      <c r="B50" s="7"/>
      <c r="C50" s="7"/>
      <c r="D50" s="7"/>
      <c r="E50" s="7"/>
      <c r="F50" s="7"/>
      <c r="G50" s="24" t="s">
        <v>2</v>
      </c>
      <c r="H50" s="50">
        <f>SUM(H41:H49)</f>
        <v>21828497.91</v>
      </c>
      <c r="I50" s="41">
        <f>SUM(I41:I49)</f>
        <v>9245507.0116900001</v>
      </c>
      <c r="J50" s="8"/>
      <c r="K50" s="8">
        <f>SUM(K41:K49)</f>
        <v>11500267.162179999</v>
      </c>
      <c r="L50" s="9"/>
      <c r="M50" s="9"/>
      <c r="N50" s="7"/>
      <c r="O50" s="7"/>
      <c r="P50" s="7"/>
      <c r="Q50" s="7"/>
      <c r="R50" s="7"/>
      <c r="S50" s="41">
        <f>SUM(S41:S49)</f>
        <v>62704610.260000005</v>
      </c>
      <c r="T50" s="41">
        <f>SUM(T41:T49)</f>
        <v>62791477.950000003</v>
      </c>
      <c r="U50" s="7"/>
    </row>
    <row r="51" spans="1:21" ht="15" thickBot="1" x14ac:dyDescent="0.35"/>
    <row r="52" spans="1:21" ht="15.75" customHeight="1" x14ac:dyDescent="0.3">
      <c r="A52" s="55" t="s">
        <v>64</v>
      </c>
      <c r="B52" s="113" t="s">
        <v>27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5"/>
    </row>
    <row r="53" spans="1:21" ht="15" customHeight="1" x14ac:dyDescent="0.3">
      <c r="A53" s="138">
        <v>5</v>
      </c>
      <c r="B53" s="138" t="s">
        <v>21</v>
      </c>
      <c r="C53" s="130" t="s">
        <v>40</v>
      </c>
      <c r="D53" s="130" t="s">
        <v>6</v>
      </c>
      <c r="E53" s="130" t="s">
        <v>71</v>
      </c>
      <c r="F53" s="130" t="s">
        <v>13</v>
      </c>
      <c r="G53" s="140" t="s">
        <v>14</v>
      </c>
      <c r="H53" s="141"/>
      <c r="I53" s="141"/>
      <c r="J53" s="141"/>
      <c r="K53" s="142"/>
      <c r="L53" s="131" t="s">
        <v>26</v>
      </c>
      <c r="M53" s="131" t="s">
        <v>114</v>
      </c>
      <c r="N53" s="130" t="s">
        <v>18</v>
      </c>
      <c r="O53" s="130" t="s">
        <v>41</v>
      </c>
      <c r="P53" s="130"/>
      <c r="Q53" s="136" t="s">
        <v>57</v>
      </c>
      <c r="R53" s="130" t="s">
        <v>67</v>
      </c>
      <c r="S53" s="121" t="s">
        <v>126</v>
      </c>
      <c r="T53" s="121" t="s">
        <v>68</v>
      </c>
      <c r="U53" s="119" t="s">
        <v>30</v>
      </c>
    </row>
    <row r="54" spans="1:21" ht="68.25" customHeight="1" thickBot="1" x14ac:dyDescent="0.35">
      <c r="A54" s="139"/>
      <c r="B54" s="139"/>
      <c r="C54" s="125"/>
      <c r="D54" s="125"/>
      <c r="E54" s="125"/>
      <c r="F54" s="125"/>
      <c r="G54" s="61" t="s">
        <v>16</v>
      </c>
      <c r="H54" s="33" t="s">
        <v>69</v>
      </c>
      <c r="I54" s="49" t="s">
        <v>15</v>
      </c>
      <c r="J54" s="33" t="s">
        <v>70</v>
      </c>
      <c r="K54" s="62" t="s">
        <v>17</v>
      </c>
      <c r="L54" s="132"/>
      <c r="M54" s="132"/>
      <c r="N54" s="125"/>
      <c r="O54" s="61" t="s">
        <v>25</v>
      </c>
      <c r="P54" s="61" t="s">
        <v>39</v>
      </c>
      <c r="Q54" s="137"/>
      <c r="R54" s="125"/>
      <c r="S54" s="122"/>
      <c r="T54" s="122"/>
      <c r="U54" s="120"/>
    </row>
    <row r="55" spans="1:21" ht="47.25" customHeight="1" x14ac:dyDescent="0.3">
      <c r="A55" s="26">
        <v>19</v>
      </c>
      <c r="B55" s="27" t="s">
        <v>76</v>
      </c>
      <c r="C55" s="2" t="s">
        <v>104</v>
      </c>
      <c r="D55" s="11"/>
      <c r="E55" s="11" t="s">
        <v>56</v>
      </c>
      <c r="F55" s="59"/>
      <c r="G55" s="39">
        <v>30000</v>
      </c>
      <c r="H55" s="39">
        <f t="shared" ref="H55:H57" si="9">I55*G55</f>
        <v>30000</v>
      </c>
      <c r="I55" s="30">
        <v>1</v>
      </c>
      <c r="J55" s="40">
        <f t="shared" ref="J55:J58" si="10">K55*G55</f>
        <v>0</v>
      </c>
      <c r="K55" s="30">
        <v>0</v>
      </c>
      <c r="L55" s="53">
        <v>1</v>
      </c>
      <c r="M55" s="28">
        <v>2</v>
      </c>
      <c r="N55" s="83" t="s">
        <v>3</v>
      </c>
      <c r="O55" s="63">
        <v>45019</v>
      </c>
      <c r="P55" s="63">
        <v>45049</v>
      </c>
      <c r="Q55" s="14"/>
      <c r="R55" s="59"/>
      <c r="S55" s="103"/>
      <c r="T55" s="65"/>
      <c r="U55" s="13" t="s">
        <v>1</v>
      </c>
    </row>
    <row r="56" spans="1:21" ht="51" customHeight="1" x14ac:dyDescent="0.3">
      <c r="A56" s="26">
        <v>20</v>
      </c>
      <c r="B56" s="27" t="s">
        <v>76</v>
      </c>
      <c r="C56" s="2" t="s">
        <v>105</v>
      </c>
      <c r="D56" s="2"/>
      <c r="E56" s="2" t="s">
        <v>56</v>
      </c>
      <c r="F56" s="58"/>
      <c r="G56" s="39">
        <v>30000</v>
      </c>
      <c r="H56" s="39">
        <f t="shared" si="9"/>
        <v>0</v>
      </c>
      <c r="I56" s="30">
        <v>0</v>
      </c>
      <c r="J56" s="40">
        <f t="shared" si="10"/>
        <v>30000</v>
      </c>
      <c r="K56" s="30">
        <v>1</v>
      </c>
      <c r="L56" s="54">
        <v>1</v>
      </c>
      <c r="M56" s="28">
        <v>2</v>
      </c>
      <c r="N56" s="83" t="s">
        <v>3</v>
      </c>
      <c r="O56" s="63">
        <v>45107</v>
      </c>
      <c r="P56" s="63">
        <v>45138</v>
      </c>
      <c r="Q56" s="10"/>
      <c r="R56" s="58"/>
      <c r="S56" s="101"/>
      <c r="T56" s="36"/>
      <c r="U56" s="3" t="s">
        <v>1</v>
      </c>
    </row>
    <row r="57" spans="1:21" ht="93.75" customHeight="1" x14ac:dyDescent="0.3">
      <c r="A57" s="104">
        <v>24</v>
      </c>
      <c r="B57" s="83" t="s">
        <v>76</v>
      </c>
      <c r="C57" s="93" t="s">
        <v>127</v>
      </c>
      <c r="D57" s="93"/>
      <c r="E57" s="93" t="s">
        <v>56</v>
      </c>
      <c r="F57" s="105"/>
      <c r="G57" s="39">
        <v>30000</v>
      </c>
      <c r="H57" s="39">
        <f t="shared" si="9"/>
        <v>30000</v>
      </c>
      <c r="I57" s="106">
        <v>1</v>
      </c>
      <c r="J57" s="40">
        <f t="shared" si="10"/>
        <v>0</v>
      </c>
      <c r="K57" s="87">
        <v>0</v>
      </c>
      <c r="L57" s="54">
        <v>1</v>
      </c>
      <c r="M57" s="84">
        <v>2</v>
      </c>
      <c r="N57" s="83" t="s">
        <v>3</v>
      </c>
      <c r="O57" s="63">
        <v>45033</v>
      </c>
      <c r="P57" s="63">
        <v>45061</v>
      </c>
      <c r="Q57" s="107"/>
      <c r="R57" s="93"/>
      <c r="S57" s="107"/>
      <c r="T57" s="107"/>
      <c r="U57" s="108" t="s">
        <v>1</v>
      </c>
    </row>
    <row r="58" spans="1:21" ht="48" customHeight="1" x14ac:dyDescent="0.3">
      <c r="A58" s="104">
        <v>25</v>
      </c>
      <c r="B58" s="83" t="s">
        <v>76</v>
      </c>
      <c r="C58" s="109" t="s">
        <v>129</v>
      </c>
      <c r="D58" s="93"/>
      <c r="E58" s="93" t="s">
        <v>56</v>
      </c>
      <c r="F58" s="105"/>
      <c r="G58" s="39">
        <v>20000</v>
      </c>
      <c r="H58" s="39">
        <f t="shared" ref="H58" si="11">I58*G58</f>
        <v>20000</v>
      </c>
      <c r="I58" s="106">
        <v>1</v>
      </c>
      <c r="J58" s="40">
        <f t="shared" si="10"/>
        <v>0</v>
      </c>
      <c r="K58" s="87">
        <v>0</v>
      </c>
      <c r="L58" s="54">
        <v>1</v>
      </c>
      <c r="M58" s="84">
        <v>2</v>
      </c>
      <c r="N58" s="83" t="s">
        <v>3</v>
      </c>
      <c r="O58" s="63">
        <v>45058</v>
      </c>
      <c r="P58" s="63">
        <v>45089</v>
      </c>
      <c r="Q58" s="107"/>
      <c r="R58" s="93"/>
      <c r="S58" s="107"/>
      <c r="T58" s="107"/>
      <c r="U58" s="108" t="s">
        <v>1</v>
      </c>
    </row>
    <row r="59" spans="1:21" x14ac:dyDescent="0.3">
      <c r="B59" s="7"/>
      <c r="C59" s="7"/>
      <c r="D59" s="7"/>
      <c r="E59" s="7"/>
      <c r="F59" s="24" t="s">
        <v>2</v>
      </c>
      <c r="G59" s="41">
        <f>SUM(G55:G58)</f>
        <v>110000</v>
      </c>
      <c r="H59" s="8">
        <f>SUM(H55:H58)</f>
        <v>80000</v>
      </c>
      <c r="I59" s="8"/>
      <c r="J59" s="41">
        <f>SUM(J55:J58)</f>
        <v>30000</v>
      </c>
      <c r="K59" s="9"/>
      <c r="L59" s="9"/>
      <c r="M59" s="7"/>
      <c r="N59" s="7"/>
      <c r="O59" s="7"/>
      <c r="P59" s="7"/>
      <c r="Q59" s="7"/>
      <c r="R59" s="7"/>
      <c r="S59" s="7"/>
      <c r="T59" s="7"/>
      <c r="U59" s="7"/>
    </row>
    <row r="60" spans="1:21" ht="15" thickBot="1" x14ac:dyDescent="0.35"/>
    <row r="61" spans="1:21" ht="15.6" x14ac:dyDescent="0.3">
      <c r="A61" s="55" t="s">
        <v>64</v>
      </c>
      <c r="B61" s="113" t="s">
        <v>106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5"/>
    </row>
    <row r="62" spans="1:21" ht="15" customHeight="1" x14ac:dyDescent="0.3">
      <c r="A62" s="138">
        <v>6</v>
      </c>
      <c r="B62" s="138" t="s">
        <v>21</v>
      </c>
      <c r="C62" s="130" t="s">
        <v>40</v>
      </c>
      <c r="D62" s="130" t="s">
        <v>6</v>
      </c>
      <c r="E62" s="130" t="s">
        <v>71</v>
      </c>
      <c r="F62" s="130" t="s">
        <v>13</v>
      </c>
      <c r="G62" s="140" t="s">
        <v>14</v>
      </c>
      <c r="H62" s="141"/>
      <c r="I62" s="141"/>
      <c r="J62" s="141"/>
      <c r="K62" s="142"/>
      <c r="L62" s="131" t="s">
        <v>26</v>
      </c>
      <c r="M62" s="131" t="s">
        <v>114</v>
      </c>
      <c r="N62" s="130" t="s">
        <v>18</v>
      </c>
      <c r="O62" s="130" t="s">
        <v>41</v>
      </c>
      <c r="P62" s="130"/>
      <c r="Q62" s="136" t="s">
        <v>57</v>
      </c>
      <c r="R62" s="130" t="s">
        <v>67</v>
      </c>
      <c r="S62" s="121" t="s">
        <v>126</v>
      </c>
      <c r="T62" s="121" t="s">
        <v>68</v>
      </c>
      <c r="U62" s="119" t="s">
        <v>30</v>
      </c>
    </row>
    <row r="63" spans="1:21" ht="69" customHeight="1" thickBot="1" x14ac:dyDescent="0.35">
      <c r="A63" s="139"/>
      <c r="B63" s="139"/>
      <c r="C63" s="125"/>
      <c r="D63" s="125"/>
      <c r="E63" s="125"/>
      <c r="F63" s="125"/>
      <c r="G63" s="61" t="s">
        <v>16</v>
      </c>
      <c r="H63" s="33" t="s">
        <v>69</v>
      </c>
      <c r="I63" s="49" t="s">
        <v>15</v>
      </c>
      <c r="J63" s="33" t="s">
        <v>70</v>
      </c>
      <c r="K63" s="62" t="s">
        <v>17</v>
      </c>
      <c r="L63" s="132"/>
      <c r="M63" s="132"/>
      <c r="N63" s="125"/>
      <c r="O63" s="61" t="s">
        <v>25</v>
      </c>
      <c r="P63" s="61" t="s">
        <v>39</v>
      </c>
      <c r="Q63" s="137"/>
      <c r="R63" s="125"/>
      <c r="S63" s="122"/>
      <c r="T63" s="122"/>
      <c r="U63" s="120"/>
    </row>
    <row r="64" spans="1:21" ht="27.6" x14ac:dyDescent="0.3">
      <c r="A64" s="26">
        <v>26</v>
      </c>
      <c r="B64" s="83" t="s">
        <v>76</v>
      </c>
      <c r="C64" s="109" t="s">
        <v>132</v>
      </c>
      <c r="D64" s="11"/>
      <c r="E64" s="27" t="s">
        <v>52</v>
      </c>
      <c r="F64" s="59"/>
      <c r="G64" s="39">
        <v>280000</v>
      </c>
      <c r="H64" s="39">
        <f t="shared" ref="H64" si="12">I64*G64</f>
        <v>280000</v>
      </c>
      <c r="I64" s="82">
        <v>1</v>
      </c>
      <c r="J64" s="40">
        <f t="shared" ref="J64" si="13">K64*G64</f>
        <v>0</v>
      </c>
      <c r="K64" s="30">
        <v>0</v>
      </c>
      <c r="L64" s="53">
        <v>1</v>
      </c>
      <c r="M64" s="28">
        <v>2</v>
      </c>
      <c r="N64" s="83" t="s">
        <v>4</v>
      </c>
      <c r="O64" s="63">
        <v>45379</v>
      </c>
      <c r="P64" s="63">
        <v>45509</v>
      </c>
      <c r="Q64" s="14"/>
      <c r="R64" s="59"/>
      <c r="S64" s="103"/>
      <c r="T64" s="65"/>
      <c r="U64" s="13" t="s">
        <v>1</v>
      </c>
    </row>
    <row r="65" spans="1:21" ht="15.75" customHeight="1" x14ac:dyDescent="0.3">
      <c r="A65" s="58"/>
      <c r="B65" s="2"/>
      <c r="C65" s="2"/>
      <c r="D65" s="2"/>
      <c r="E65" s="27"/>
      <c r="F65" s="58"/>
      <c r="G65" s="39"/>
      <c r="H65" s="39"/>
      <c r="I65" s="82"/>
      <c r="J65" s="40"/>
      <c r="K65" s="30"/>
      <c r="L65" s="54"/>
      <c r="M65" s="28"/>
      <c r="N65" s="83"/>
      <c r="O65" s="63"/>
      <c r="P65" s="63"/>
      <c r="Q65" s="10"/>
      <c r="R65" s="58"/>
      <c r="S65" s="101"/>
      <c r="T65" s="36"/>
      <c r="U65" s="3"/>
    </row>
    <row r="66" spans="1:21" x14ac:dyDescent="0.3">
      <c r="A66" s="76"/>
      <c r="B66" s="7"/>
      <c r="C66" s="7"/>
      <c r="D66" s="7"/>
      <c r="E66" s="7"/>
      <c r="F66" s="24" t="s">
        <v>2</v>
      </c>
      <c r="G66" s="50">
        <f>SUM(G64:G65)</f>
        <v>280000</v>
      </c>
      <c r="H66" s="41">
        <f>SUM(H64:H65)</f>
        <v>280000</v>
      </c>
      <c r="I66" s="8"/>
      <c r="J66" s="8">
        <f>SUM(J64:J65)</f>
        <v>0</v>
      </c>
      <c r="K66" s="8"/>
      <c r="L66" s="77"/>
      <c r="M66" s="78"/>
      <c r="N66" s="7"/>
      <c r="O66" s="79"/>
      <c r="P66" s="80"/>
      <c r="Q66" s="7"/>
      <c r="R66" s="7"/>
      <c r="S66" s="7"/>
      <c r="T66" s="7"/>
      <c r="U66" s="7"/>
    </row>
    <row r="67" spans="1:21" ht="15" thickBot="1" x14ac:dyDescent="0.35">
      <c r="A67" s="76"/>
      <c r="B67" s="7"/>
      <c r="C67" s="7"/>
      <c r="D67" s="7"/>
      <c r="E67" s="7"/>
      <c r="F67" s="24"/>
      <c r="G67" s="50"/>
      <c r="H67" s="41"/>
      <c r="I67" s="8"/>
      <c r="J67" s="8"/>
      <c r="K67" s="8"/>
      <c r="L67" s="77"/>
      <c r="M67" s="78"/>
      <c r="N67" s="7"/>
      <c r="O67" s="79"/>
      <c r="P67" s="80"/>
      <c r="Q67" s="7"/>
      <c r="R67" s="7"/>
      <c r="S67" s="7"/>
      <c r="T67" s="7"/>
      <c r="U67" s="7"/>
    </row>
    <row r="68" spans="1:21" ht="15.6" x14ac:dyDescent="0.3">
      <c r="A68" s="55">
        <v>7</v>
      </c>
      <c r="B68" s="113" t="s">
        <v>107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7"/>
      <c r="S68" s="7"/>
      <c r="T68" s="7"/>
      <c r="U68" s="7"/>
    </row>
    <row r="69" spans="1:21" ht="15" customHeight="1" x14ac:dyDescent="0.3">
      <c r="A69" s="138"/>
      <c r="B69" s="138" t="s">
        <v>42</v>
      </c>
      <c r="C69" s="130" t="s">
        <v>108</v>
      </c>
      <c r="D69" s="137" t="s">
        <v>62</v>
      </c>
      <c r="E69" s="161"/>
      <c r="F69" s="130" t="s">
        <v>109</v>
      </c>
      <c r="G69" s="140" t="s">
        <v>14</v>
      </c>
      <c r="H69" s="141"/>
      <c r="I69" s="141"/>
      <c r="J69" s="141"/>
      <c r="K69" s="142"/>
      <c r="L69" s="131" t="s">
        <v>110</v>
      </c>
      <c r="M69" s="130" t="s">
        <v>41</v>
      </c>
      <c r="N69" s="130"/>
      <c r="O69" s="131" t="s">
        <v>111</v>
      </c>
      <c r="P69" s="131" t="s">
        <v>67</v>
      </c>
      <c r="Q69" s="136" t="s">
        <v>30</v>
      </c>
      <c r="R69" s="7"/>
      <c r="S69" s="7"/>
      <c r="T69" s="7"/>
      <c r="U69" s="7"/>
    </row>
    <row r="70" spans="1:21" ht="39" customHeight="1" thickBot="1" x14ac:dyDescent="0.35">
      <c r="A70" s="139"/>
      <c r="B70" s="139"/>
      <c r="C70" s="125"/>
      <c r="D70" s="162"/>
      <c r="E70" s="163"/>
      <c r="F70" s="125"/>
      <c r="G70" s="61" t="s">
        <v>16</v>
      </c>
      <c r="H70" s="33" t="s">
        <v>69</v>
      </c>
      <c r="I70" s="49" t="s">
        <v>15</v>
      </c>
      <c r="J70" s="33" t="s">
        <v>70</v>
      </c>
      <c r="K70" s="62" t="s">
        <v>17</v>
      </c>
      <c r="L70" s="132"/>
      <c r="M70" s="61" t="s">
        <v>112</v>
      </c>
      <c r="N70" s="61" t="s">
        <v>113</v>
      </c>
      <c r="O70" s="132"/>
      <c r="P70" s="132"/>
      <c r="Q70" s="137"/>
      <c r="R70" s="7"/>
      <c r="S70" s="7"/>
      <c r="T70" s="7"/>
      <c r="U70" s="7"/>
    </row>
    <row r="71" spans="1:21" x14ac:dyDescent="0.3">
      <c r="A71" s="74"/>
      <c r="B71" s="2"/>
      <c r="C71" s="2"/>
      <c r="D71" s="75"/>
      <c r="E71" s="81"/>
      <c r="F71" s="59"/>
      <c r="G71" s="39"/>
      <c r="H71" s="39"/>
      <c r="I71" s="82"/>
      <c r="J71" s="40">
        <f t="shared" ref="J71" si="14">K71*G71</f>
        <v>0</v>
      </c>
      <c r="K71" s="30">
        <v>0</v>
      </c>
      <c r="L71" s="53">
        <v>1</v>
      </c>
      <c r="M71" s="73"/>
      <c r="N71" s="73"/>
      <c r="O71" s="73"/>
      <c r="P71" s="73"/>
      <c r="Q71" s="3" t="s">
        <v>1</v>
      </c>
      <c r="R71" s="7"/>
      <c r="S71" s="7"/>
      <c r="T71" s="7"/>
      <c r="U71" s="7"/>
    </row>
    <row r="72" spans="1:21" x14ac:dyDescent="0.3">
      <c r="A72" s="76"/>
      <c r="B72" s="7"/>
      <c r="C72" s="7"/>
      <c r="D72" s="7"/>
      <c r="E72" s="7"/>
      <c r="F72" s="24" t="s">
        <v>2</v>
      </c>
      <c r="G72" s="50">
        <f>SUM(G70:G71)</f>
        <v>0</v>
      </c>
      <c r="H72" s="41">
        <f>SUM(H70:H71)</f>
        <v>0</v>
      </c>
      <c r="I72" s="8"/>
      <c r="J72" s="8">
        <f>SUM(J70:J71)</f>
        <v>0</v>
      </c>
      <c r="K72" s="8"/>
      <c r="L72" s="77"/>
      <c r="M72" s="78"/>
      <c r="N72" s="7"/>
      <c r="O72" s="79"/>
      <c r="P72" s="80"/>
      <c r="Q72" s="7"/>
      <c r="R72" s="7"/>
      <c r="S72" s="7"/>
      <c r="T72" s="7"/>
      <c r="U72" s="7"/>
    </row>
    <row r="73" spans="1:21" x14ac:dyDescent="0.3">
      <c r="H73"/>
      <c r="I73"/>
      <c r="J73"/>
      <c r="K73"/>
      <c r="L73"/>
      <c r="R73" s="7"/>
      <c r="S73" s="7"/>
      <c r="T73" s="7"/>
      <c r="U73" s="7"/>
    </row>
    <row r="74" spans="1:21" ht="15.6" x14ac:dyDescent="0.3">
      <c r="F74" s="98" t="s">
        <v>123</v>
      </c>
      <c r="G74" s="99">
        <f>SUM(H18+H25+H36+H50+G59+G66)</f>
        <v>130326269.81999999</v>
      </c>
      <c r="H74" s="99">
        <f>SUM(I18+I25+I36+I50+H59+H66)</f>
        <v>46347252.986105002</v>
      </c>
      <c r="I74" s="100"/>
      <c r="J74" s="99">
        <f>SUM(G74-H74)</f>
        <v>83979016.833894998</v>
      </c>
      <c r="K74"/>
      <c r="L74"/>
      <c r="R74" s="7"/>
      <c r="S74" s="7"/>
      <c r="T74" s="7"/>
      <c r="U74" s="7"/>
    </row>
    <row r="75" spans="1:21" x14ac:dyDescent="0.3">
      <c r="H75"/>
      <c r="I75"/>
      <c r="J75"/>
      <c r="K75"/>
      <c r="L75"/>
      <c r="R75" s="7"/>
      <c r="S75" s="7"/>
      <c r="T75" s="7"/>
      <c r="U75" s="7"/>
    </row>
    <row r="76" spans="1:21" x14ac:dyDescent="0.3">
      <c r="H76"/>
      <c r="I76"/>
      <c r="J76"/>
      <c r="K76"/>
      <c r="L76"/>
      <c r="R76" s="7"/>
      <c r="S76" s="7"/>
      <c r="T76" s="7"/>
      <c r="U76" s="7"/>
    </row>
    <row r="77" spans="1:21" x14ac:dyDescent="0.3">
      <c r="H77"/>
      <c r="I77"/>
      <c r="J77"/>
      <c r="K77"/>
      <c r="L77"/>
      <c r="R77" s="7"/>
      <c r="S77" s="7"/>
      <c r="T77" s="7"/>
      <c r="U77" s="7"/>
    </row>
    <row r="78" spans="1:21" x14ac:dyDescent="0.3">
      <c r="B78" s="160" t="s">
        <v>31</v>
      </c>
      <c r="C78" s="21" t="s">
        <v>5</v>
      </c>
      <c r="H78"/>
      <c r="I78"/>
      <c r="J78"/>
      <c r="K78"/>
      <c r="L78"/>
      <c r="R78" s="7"/>
      <c r="S78" s="7"/>
      <c r="T78" s="7"/>
      <c r="U78" s="7"/>
    </row>
    <row r="79" spans="1:21" x14ac:dyDescent="0.3">
      <c r="B79" s="157"/>
      <c r="C79" s="21" t="s">
        <v>3</v>
      </c>
      <c r="H79"/>
      <c r="I79"/>
      <c r="J79"/>
      <c r="K79"/>
      <c r="L79"/>
      <c r="R79" s="7"/>
      <c r="S79" s="7"/>
      <c r="T79" s="7"/>
      <c r="U79" s="7"/>
    </row>
    <row r="80" spans="1:21" x14ac:dyDescent="0.3">
      <c r="B80" s="158"/>
      <c r="C80" s="23" t="s">
        <v>4</v>
      </c>
      <c r="H80"/>
      <c r="I80"/>
      <c r="J80"/>
      <c r="K80"/>
      <c r="L80"/>
      <c r="R80" s="7"/>
      <c r="S80" s="7"/>
      <c r="T80" s="7"/>
      <c r="U80" s="7"/>
    </row>
    <row r="81" spans="1:21" x14ac:dyDescent="0.3">
      <c r="H81"/>
      <c r="I81"/>
      <c r="J81"/>
      <c r="K81"/>
      <c r="L81"/>
      <c r="R81" s="7"/>
      <c r="S81" s="7"/>
      <c r="T81" s="7"/>
      <c r="U81" s="7"/>
    </row>
    <row r="82" spans="1:21" x14ac:dyDescent="0.3">
      <c r="A82" s="20"/>
      <c r="B82" s="157" t="s">
        <v>30</v>
      </c>
      <c r="C82" s="21" t="s">
        <v>1</v>
      </c>
      <c r="D82" s="22"/>
    </row>
    <row r="83" spans="1:21" x14ac:dyDescent="0.3">
      <c r="A83" s="20"/>
      <c r="B83" s="157"/>
      <c r="C83" s="21" t="s">
        <v>10</v>
      </c>
      <c r="D83" s="22"/>
    </row>
    <row r="84" spans="1:21" x14ac:dyDescent="0.3">
      <c r="A84" s="20"/>
      <c r="B84" s="157"/>
      <c r="C84" s="21" t="s">
        <v>8</v>
      </c>
      <c r="D84" s="22"/>
    </row>
    <row r="85" spans="1:21" x14ac:dyDescent="0.3">
      <c r="A85" s="20"/>
      <c r="B85" s="157"/>
      <c r="C85" s="21" t="s">
        <v>7</v>
      </c>
      <c r="D85" s="22"/>
    </row>
    <row r="86" spans="1:21" x14ac:dyDescent="0.3">
      <c r="A86" s="20"/>
      <c r="B86" s="157"/>
      <c r="C86" s="21" t="s">
        <v>9</v>
      </c>
      <c r="D86" s="22"/>
    </row>
    <row r="87" spans="1:21" x14ac:dyDescent="0.3">
      <c r="A87" s="20"/>
      <c r="B87" s="157"/>
      <c r="C87" s="21" t="s">
        <v>58</v>
      </c>
      <c r="D87" s="22"/>
    </row>
    <row r="88" spans="1:21" x14ac:dyDescent="0.3">
      <c r="A88" s="20"/>
      <c r="B88" s="157"/>
      <c r="C88" s="21" t="s">
        <v>35</v>
      </c>
      <c r="D88" s="22"/>
    </row>
    <row r="89" spans="1:21" x14ac:dyDescent="0.3">
      <c r="A89" s="20"/>
      <c r="B89" s="158"/>
      <c r="C89" s="21" t="s">
        <v>63</v>
      </c>
      <c r="D89" s="22"/>
    </row>
    <row r="90" spans="1:21" x14ac:dyDescent="0.3">
      <c r="A90" s="20"/>
      <c r="B90" s="22"/>
      <c r="C90" s="22"/>
      <c r="D90" s="22"/>
    </row>
    <row r="91" spans="1:21" ht="20.399999999999999" x14ac:dyDescent="0.3">
      <c r="A91" s="20"/>
      <c r="B91" s="135" t="s">
        <v>32</v>
      </c>
      <c r="C91" s="159" t="s">
        <v>36</v>
      </c>
      <c r="D91" s="21" t="s">
        <v>54</v>
      </c>
      <c r="E91" s="143"/>
      <c r="F91" s="143"/>
      <c r="G91" s="143"/>
      <c r="H91" s="143"/>
      <c r="I91" s="143"/>
    </row>
    <row r="92" spans="1:21" x14ac:dyDescent="0.3">
      <c r="A92" s="20"/>
      <c r="B92" s="135"/>
      <c r="C92" s="159"/>
      <c r="D92" s="21" t="s">
        <v>59</v>
      </c>
      <c r="E92" s="143"/>
      <c r="F92" s="143"/>
      <c r="G92" s="143"/>
      <c r="H92" s="143"/>
      <c r="I92" s="143"/>
    </row>
    <row r="93" spans="1:21" ht="20.399999999999999" x14ac:dyDescent="0.3">
      <c r="A93" s="20"/>
      <c r="B93" s="135"/>
      <c r="C93" s="159"/>
      <c r="D93" s="21" t="s">
        <v>28</v>
      </c>
      <c r="E93" s="143"/>
      <c r="F93" s="143"/>
      <c r="G93" s="143"/>
      <c r="H93" s="143"/>
      <c r="I93" s="143"/>
    </row>
    <row r="94" spans="1:21" x14ac:dyDescent="0.3">
      <c r="A94" s="20"/>
      <c r="B94" s="135"/>
      <c r="C94" s="159"/>
      <c r="D94" s="21" t="s">
        <v>48</v>
      </c>
      <c r="E94" s="66"/>
      <c r="F94" s="66"/>
      <c r="G94" s="66"/>
      <c r="H94" s="66"/>
      <c r="I94" s="66"/>
    </row>
    <row r="95" spans="1:21" x14ac:dyDescent="0.3">
      <c r="A95" s="20"/>
      <c r="B95" s="135"/>
      <c r="C95" s="159"/>
      <c r="D95" s="21" t="s">
        <v>50</v>
      </c>
      <c r="E95" s="67"/>
      <c r="F95" s="68"/>
      <c r="G95" s="68"/>
      <c r="H95" s="68"/>
      <c r="I95" s="69"/>
    </row>
    <row r="96" spans="1:21" ht="25.5" customHeight="1" x14ac:dyDescent="0.3">
      <c r="A96" s="20"/>
      <c r="B96" s="135"/>
      <c r="C96" s="159"/>
      <c r="D96" s="21" t="s">
        <v>55</v>
      </c>
      <c r="E96" s="67"/>
      <c r="F96" s="68"/>
      <c r="G96" s="68"/>
      <c r="H96" s="68"/>
      <c r="I96" s="69"/>
    </row>
    <row r="97" spans="1:10" x14ac:dyDescent="0.3">
      <c r="A97" s="20"/>
      <c r="B97" s="135"/>
      <c r="C97" s="159"/>
      <c r="D97" s="21" t="s">
        <v>49</v>
      </c>
      <c r="E97" s="67"/>
      <c r="F97" s="68"/>
      <c r="G97" s="68"/>
      <c r="H97" s="68"/>
      <c r="I97" s="69"/>
    </row>
    <row r="98" spans="1:10" x14ac:dyDescent="0.3">
      <c r="A98" s="20"/>
      <c r="B98" s="135"/>
      <c r="C98" s="144" t="s">
        <v>33</v>
      </c>
      <c r="D98" s="21" t="s">
        <v>51</v>
      </c>
      <c r="E98" s="22"/>
      <c r="F98" s="70"/>
      <c r="G98" s="68"/>
      <c r="H98" s="68"/>
      <c r="I98" s="69"/>
    </row>
    <row r="99" spans="1:10" x14ac:dyDescent="0.3">
      <c r="A99" s="20"/>
      <c r="B99" s="135"/>
      <c r="C99" s="144"/>
      <c r="D99" s="21" t="s">
        <v>52</v>
      </c>
    </row>
    <row r="100" spans="1:10" x14ac:dyDescent="0.3">
      <c r="A100" s="20"/>
      <c r="B100" s="135"/>
      <c r="C100" s="144"/>
      <c r="D100" s="21" t="s">
        <v>53</v>
      </c>
    </row>
    <row r="101" spans="1:10" x14ac:dyDescent="0.3">
      <c r="A101" s="20"/>
      <c r="B101" s="135"/>
      <c r="C101" s="144"/>
      <c r="D101" s="21" t="s">
        <v>48</v>
      </c>
    </row>
    <row r="102" spans="1:10" x14ac:dyDescent="0.3">
      <c r="A102" s="20"/>
      <c r="B102" s="135"/>
      <c r="C102" s="144"/>
      <c r="D102" s="21" t="s">
        <v>50</v>
      </c>
    </row>
    <row r="103" spans="1:10" x14ac:dyDescent="0.3">
      <c r="A103" s="20"/>
      <c r="B103" s="135"/>
      <c r="C103" s="144"/>
      <c r="D103" s="21" t="s">
        <v>61</v>
      </c>
    </row>
    <row r="104" spans="1:10" ht="20.399999999999999" x14ac:dyDescent="0.3">
      <c r="A104" s="20"/>
      <c r="B104" s="135"/>
      <c r="C104" s="144"/>
      <c r="D104" s="21" t="s">
        <v>60</v>
      </c>
      <c r="I104" s="71"/>
      <c r="J104" s="71"/>
    </row>
    <row r="105" spans="1:10" x14ac:dyDescent="0.3">
      <c r="A105" s="20"/>
      <c r="B105" s="135"/>
      <c r="C105" s="144"/>
      <c r="D105" s="21" t="s">
        <v>11</v>
      </c>
      <c r="I105" s="72"/>
    </row>
    <row r="106" spans="1:10" ht="27" customHeight="1" x14ac:dyDescent="0.3">
      <c r="A106" s="20"/>
      <c r="B106" s="135"/>
      <c r="C106" s="145" t="s">
        <v>34</v>
      </c>
      <c r="D106" s="21" t="s">
        <v>56</v>
      </c>
    </row>
    <row r="107" spans="1:10" x14ac:dyDescent="0.3">
      <c r="A107" s="20"/>
      <c r="B107" s="135"/>
      <c r="C107" s="146"/>
      <c r="D107" s="21" t="s">
        <v>48</v>
      </c>
    </row>
    <row r="108" spans="1:10" x14ac:dyDescent="0.3">
      <c r="A108" s="20"/>
      <c r="B108" s="135"/>
      <c r="C108" s="147"/>
      <c r="D108" s="21" t="s">
        <v>50</v>
      </c>
    </row>
  </sheetData>
  <mergeCells count="133">
    <mergeCell ref="A13:A14"/>
    <mergeCell ref="N53:N54"/>
    <mergeCell ref="B82:B89"/>
    <mergeCell ref="C91:C97"/>
    <mergeCell ref="B78:B80"/>
    <mergeCell ref="B68:Q68"/>
    <mergeCell ref="A69:A70"/>
    <mergeCell ref="B69:B70"/>
    <mergeCell ref="C69:C70"/>
    <mergeCell ref="D69:E70"/>
    <mergeCell ref="L69:L70"/>
    <mergeCell ref="M69:N69"/>
    <mergeCell ref="O69:O70"/>
    <mergeCell ref="P69:P70"/>
    <mergeCell ref="Q69:Q70"/>
    <mergeCell ref="F69:F70"/>
    <mergeCell ref="G69:K69"/>
    <mergeCell ref="L53:L54"/>
    <mergeCell ref="M53:M54"/>
    <mergeCell ref="G53:K53"/>
    <mergeCell ref="A53:A54"/>
    <mergeCell ref="A39:A40"/>
    <mergeCell ref="A28:A29"/>
    <mergeCell ref="A62:A63"/>
    <mergeCell ref="B39:B40"/>
    <mergeCell ref="C39:C40"/>
    <mergeCell ref="D39:D40"/>
    <mergeCell ref="E39:E40"/>
    <mergeCell ref="M39:M40"/>
    <mergeCell ref="B53:B54"/>
    <mergeCell ref="A21:A22"/>
    <mergeCell ref="B28:B29"/>
    <mergeCell ref="F42:G42"/>
    <mergeCell ref="F43:G43"/>
    <mergeCell ref="F44:G44"/>
    <mergeCell ref="F45:G45"/>
    <mergeCell ref="F46:G46"/>
    <mergeCell ref="F41:G41"/>
    <mergeCell ref="F48:G48"/>
    <mergeCell ref="F49:G49"/>
    <mergeCell ref="M28:M29"/>
    <mergeCell ref="B11:U11"/>
    <mergeCell ref="H13:L13"/>
    <mergeCell ref="O39:P39"/>
    <mergeCell ref="H39:L39"/>
    <mergeCell ref="F39:G39"/>
    <mergeCell ref="O28:P28"/>
    <mergeCell ref="B21:B22"/>
    <mergeCell ref="C21:C22"/>
    <mergeCell ref="D21:D22"/>
    <mergeCell ref="E21:E22"/>
    <mergeCell ref="F21:F22"/>
    <mergeCell ref="G21:G22"/>
    <mergeCell ref="M21:M22"/>
    <mergeCell ref="N21:N22"/>
    <mergeCell ref="O21:P21"/>
    <mergeCell ref="R28:R29"/>
    <mergeCell ref="R39:R40"/>
    <mergeCell ref="B13:B14"/>
    <mergeCell ref="T39:T40"/>
    <mergeCell ref="N39:N40"/>
    <mergeCell ref="H21:L21"/>
    <mergeCell ref="Q28:Q29"/>
    <mergeCell ref="Q39:Q40"/>
    <mergeCell ref="O13:P13"/>
    <mergeCell ref="B91:B108"/>
    <mergeCell ref="Q53:Q54"/>
    <mergeCell ref="R53:R54"/>
    <mergeCell ref="B61:U61"/>
    <mergeCell ref="B62:B63"/>
    <mergeCell ref="C62:C63"/>
    <mergeCell ref="D62:D63"/>
    <mergeCell ref="E62:E63"/>
    <mergeCell ref="F62:F63"/>
    <mergeCell ref="G62:K62"/>
    <mergeCell ref="L62:L63"/>
    <mergeCell ref="M62:M63"/>
    <mergeCell ref="N62:N63"/>
    <mergeCell ref="O62:P62"/>
    <mergeCell ref="E91:I91"/>
    <mergeCell ref="E92:I92"/>
    <mergeCell ref="E93:I93"/>
    <mergeCell ref="U53:U54"/>
    <mergeCell ref="C98:C105"/>
    <mergeCell ref="C106:C108"/>
    <mergeCell ref="T53:T54"/>
    <mergeCell ref="S53:S54"/>
    <mergeCell ref="S62:S63"/>
    <mergeCell ref="Q62:Q63"/>
    <mergeCell ref="R62:R63"/>
    <mergeCell ref="T62:T63"/>
    <mergeCell ref="U62:U63"/>
    <mergeCell ref="N13:N14"/>
    <mergeCell ref="M13:M14"/>
    <mergeCell ref="O53:P53"/>
    <mergeCell ref="C53:C54"/>
    <mergeCell ref="D53:D54"/>
    <mergeCell ref="E53:E54"/>
    <mergeCell ref="F53:F54"/>
    <mergeCell ref="C13:C14"/>
    <mergeCell ref="D13:D14"/>
    <mergeCell ref="E13:E14"/>
    <mergeCell ref="F13:F14"/>
    <mergeCell ref="G13:G14"/>
    <mergeCell ref="F47:G47"/>
    <mergeCell ref="S13:S14"/>
    <mergeCell ref="S21:S22"/>
    <mergeCell ref="S28:S29"/>
    <mergeCell ref="S39:S40"/>
    <mergeCell ref="B12:U12"/>
    <mergeCell ref="B20:U20"/>
    <mergeCell ref="B27:U27"/>
    <mergeCell ref="B38:U38"/>
    <mergeCell ref="B52:U52"/>
    <mergeCell ref="U13:U14"/>
    <mergeCell ref="U21:U22"/>
    <mergeCell ref="U28:U29"/>
    <mergeCell ref="U39:U40"/>
    <mergeCell ref="T13:T14"/>
    <mergeCell ref="C28:C29"/>
    <mergeCell ref="D28:D29"/>
    <mergeCell ref="H28:L28"/>
    <mergeCell ref="N28:N29"/>
    <mergeCell ref="F40:G40"/>
    <mergeCell ref="T21:T22"/>
    <mergeCell ref="T28:T29"/>
    <mergeCell ref="Q21:Q22"/>
    <mergeCell ref="R13:R14"/>
    <mergeCell ref="R21:R22"/>
    <mergeCell ref="Q13:Q14"/>
    <mergeCell ref="E28:E29"/>
    <mergeCell ref="F28:F29"/>
    <mergeCell ref="G28:G29"/>
  </mergeCells>
  <dataValidations count="7">
    <dataValidation type="list" allowBlank="1" showInputMessage="1" showErrorMessage="1" sqref="N25 N18 N66:N67 N36 N72 N59 N50" xr:uid="{00000000-0002-0000-0000-000000000000}">
      <formula1>$C$63:$C$65</formula1>
    </dataValidation>
    <dataValidation type="list" allowBlank="1" showInputMessage="1" showErrorMessage="1" sqref="U55:U59 U23:U25 U64:U81 Q71 U41:U50 U15:U18 U30:U36" xr:uid="{00000000-0002-0000-0000-000001000000}">
      <formula1>$C$82:$C$89</formula1>
    </dataValidation>
    <dataValidation type="list" allowBlank="1" showInputMessage="1" showErrorMessage="1" sqref="E15:E18 E64:E65 E30:E36 E23:E25" xr:uid="{00000000-0002-0000-0000-000002000000}">
      <formula1>$D$98:$D$105</formula1>
    </dataValidation>
    <dataValidation type="list" allowBlank="1" showInputMessage="1" showErrorMessage="1" sqref="M72 M66:M67" xr:uid="{00000000-0002-0000-0000-000003000000}">
      <formula1>"Componente 1,Componente 2,Componente 3,Administração do Projeto"</formula1>
    </dataValidation>
    <dataValidation type="list" allowBlank="1" showInputMessage="1" showErrorMessage="1" sqref="E72 E66:E67 E55:E59" xr:uid="{00000000-0002-0000-0000-000004000000}">
      <formula1>$D$106:$D$108</formula1>
    </dataValidation>
    <dataValidation type="list" allowBlank="1" showInputMessage="1" showErrorMessage="1" sqref="N15:N17 N23:N24 N64:N65 N41:N49 N30:N35 N55:N58" xr:uid="{00000000-0002-0000-0000-000005000000}">
      <formula1>$C$78:$C$80</formula1>
    </dataValidation>
    <dataValidation type="list" allowBlank="1" showInputMessage="1" showErrorMessage="1" sqref="E41:E50" xr:uid="{00000000-0002-0000-0000-000006000000}">
      <formula1>$D$91:$D$97</formula1>
    </dataValidation>
  </dataValidation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4832C508B7C8144860A2D708D595F6A" ma:contentTypeVersion="11304" ma:contentTypeDescription="The base project type from which other project content types inherit their information." ma:contentTypeScope="" ma:versionID="e3927b6aa86feac38c22abec9f7de751">
  <xsd:schema xmlns:xsd="http://www.w3.org/2001/XMLSchema" xmlns:xs="http://www.w3.org/2001/XMLSchema" xmlns:p="http://schemas.microsoft.com/office/2006/metadata/properties" xmlns:ns2="cdc7663a-08f0-4737-9e8c-148ce897a09c" xmlns:ns3="50eb2545-e0a9-4212-848e-daf7ade285be" targetNamespace="http://schemas.microsoft.com/office/2006/metadata/properties" ma:root="true" ma:fieldsID="c3ce90eee3dd7dddf18b1df82e84a8e1" ns2:_="" ns3:_="">
    <xsd:import namespace="cdc7663a-08f0-4737-9e8c-148ce897a09c"/>
    <xsd:import namespace="50eb2545-e0a9-4212-848e-daf7ade285b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2545-e0a9-4212-848e-daf7ade285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54" nillable="true" ma:taxonomy="true" ma:internalName="lcf76f155ced4ddcb4097134ff3c332f" ma:taxonomyFieldName="MediaServiceImageTags" ma:displayName="Image Tags" ma:readOnly="false" ma:fieldId="{5cf76f15-5ced-4ddc-b409-7134ff3c332f}" ma:taxonomyMulti="true" ma:sspId="ae61f9b1-e23d-4f49-b3d7-56b991556c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5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5423/OC-BR</Approval_x0020_Number>
    <Phase xmlns="cdc7663a-08f0-4737-9e8c-148ce897a09c">PHASE_IMPLEMENTATION</Phase>
    <Document_x0020_Author xmlns="cdc7663a-08f0-4737-9e8c-148ce897a09c">Bazilio Wesney Nogueira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SANITATION URBAN</TermName>
          <TermId xmlns="http://schemas.microsoft.com/office/infopath/2007/PartnerControls">bea451b1-990d-4fd6-a747-4978a6e1e2d2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lcf76f155ced4ddcb4097134ff3c332f xmlns="50eb2545-e0a9-4212-848e-daf7ade285be">
      <Terms xmlns="http://schemas.microsoft.com/office/infopath/2007/PartnerControls"/>
    </lcf76f155ced4ddcb4097134ff3c332f>
    <Related_x0020_SisCor_x0020_Number xmlns="cdc7663a-08f0-4737-9e8c-148ce897a09c" xsi:nil="true"/>
    <Transaction_x0020_Type xmlns="cdc7663a-08f0-4737-9e8c-148ce897a09c" xsi:nil="true"/>
    <TaxCatchAll xmlns="cdc7663a-08f0-4737-9e8c-148ce897a09c">
      <Value>33</Value>
      <Value>30</Value>
      <Value>3</Value>
      <Value>37</Value>
      <Value>36</Value>
    </TaxCatchAll>
    <Operation_x0020_Type xmlns="cdc7663a-08f0-4737-9e8c-148ce897a09c">LON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BR-L1553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EZIDB0000138-881560288-313</_dlc_DocId>
    <_dlc_DocIdUrl xmlns="cdc7663a-08f0-4737-9e8c-148ce897a09c">
      <Url>https://idbg.sharepoint.com/teams/EZ-BR-LON/BR-L1553/_layouts/15/DocIdRedir.aspx?ID=EZIDB0000138-881560288-313</Url>
      <Description>EZIDB0000138-881560288-313</Description>
    </_dlc_DocIdUrl>
  </documentManagement>
</p:properties>
</file>

<file path=customXml/itemProps1.xml><?xml version="1.0" encoding="utf-8"?>
<ds:datastoreItem xmlns:ds="http://schemas.openxmlformats.org/officeDocument/2006/customXml" ds:itemID="{3C5A1ADE-7619-42AA-B2EC-483C39E4EDBF}"/>
</file>

<file path=customXml/itemProps2.xml><?xml version="1.0" encoding="utf-8"?>
<ds:datastoreItem xmlns:ds="http://schemas.openxmlformats.org/officeDocument/2006/customXml" ds:itemID="{D9C96F45-6663-486D-9578-1614E73F5076}"/>
</file>

<file path=customXml/itemProps3.xml><?xml version="1.0" encoding="utf-8"?>
<ds:datastoreItem xmlns:ds="http://schemas.openxmlformats.org/officeDocument/2006/customXml" ds:itemID="{BD510C53-C166-44AE-967B-7235670CE77B}"/>
</file>

<file path=customXml/itemProps4.xml><?xml version="1.0" encoding="utf-8"?>
<ds:datastoreItem xmlns:ds="http://schemas.openxmlformats.org/officeDocument/2006/customXml" ds:itemID="{523DB950-E8BD-4A3F-BD7A-F64A67B147B2}"/>
</file>

<file path=customXml/itemProps5.xml><?xml version="1.0" encoding="utf-8"?>
<ds:datastoreItem xmlns:ds="http://schemas.openxmlformats.org/officeDocument/2006/customXml" ds:itemID="{CD27D2E8-209E-4423-ABA2-D6C1D6853101}"/>
</file>

<file path=customXml/itemProps6.xml><?xml version="1.0" encoding="utf-8"?>
<ds:datastoreItem xmlns:ds="http://schemas.openxmlformats.org/officeDocument/2006/customXml" ds:itemID="{3E096070-DD69-4F4C-841C-0787C43D5D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Plano de Aquisições - Min</vt:lpstr>
      <vt:lpstr>_01_05_2023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LEONARDO Barbosa</dc:creator>
  <cp:keywords/>
  <cp:lastModifiedBy>Bazilio, Wesney Nogueira</cp:lastModifiedBy>
  <cp:lastPrinted>2018-04-21T15:25:07Z</cp:lastPrinted>
  <dcterms:created xsi:type="dcterms:W3CDTF">2011-03-30T14:45:37Z</dcterms:created>
  <dcterms:modified xsi:type="dcterms:W3CDTF">2023-04-26T13:16:42Z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0x010100ACF722E9F6B0B149B0CD8BE2560A667200E4832C508B7C8144860A2D708D595F6A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TaxKeywordTaxHTField">
    <vt:lpwstr/>
  </property>
  <property fmtid="{D5CDD505-2E9C-101B-9397-08002B2CF9AE}" pid="7" name="Country">
    <vt:lpwstr>30;#Brazil|7deb27ec-6837-4974-9aa8-6cfbac841ef8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Sector_x0020_IDB">
    <vt:lpwstr/>
  </property>
  <property fmtid="{D5CDD505-2E9C-101B-9397-08002B2CF9AE}" pid="12" name="Sub-Sector">
    <vt:lpwstr>37;#SANITATION URBAN|bea451b1-990d-4fd6-a747-4978a6e1e2d2</vt:lpwstr>
  </property>
  <property fmtid="{D5CDD505-2E9C-101B-9397-08002B2CF9AE}" pid="14" name="Fund IDB">
    <vt:lpwstr>33;#ORC|c028a4b2-ad8b-4cf4-9cac-a2ae6a778e23</vt:lpwstr>
  </property>
  <property fmtid="{D5CDD505-2E9C-101B-9397-08002B2CF9AE}" pid="15" name="Sector IDB">
    <vt:lpwstr>36;#WATER AND SANITATION|ba6b63cd-e402-47cb-9357-08149f7ce046</vt:lpwstr>
  </property>
  <property fmtid="{D5CDD505-2E9C-101B-9397-08002B2CF9AE}" pid="16" name="_dlc_DocIdItemGuid">
    <vt:lpwstr>24dd47e8-7f38-4ac9-a0d5-b72e3c5cc505</vt:lpwstr>
  </property>
  <property fmtid="{D5CDD505-2E9C-101B-9397-08002B2CF9AE}" pid="17" name="Disclosure Activity">
    <vt:lpwstr>Procurement Plan</vt:lpwstr>
  </property>
  <property fmtid="{D5CDD505-2E9C-101B-9397-08002B2CF9AE}" pid="18" name="Webtopic">
    <vt:lpwstr/>
  </property>
  <property fmtid="{D5CDD505-2E9C-101B-9397-08002B2CF9AE}" pid="19" name="Series Operations IDB">
    <vt:lpwstr/>
  </property>
</Properties>
</file>