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PN-TCP/PN-T1199/15 LifeCycle Milestones/"/>
    </mc:Choice>
  </mc:AlternateContent>
  <xr:revisionPtr revIDLastSave="1" documentId="8_{4CDAA1F1-C7DF-421C-883A-87E389D18042}" xr6:coauthVersionLast="37" xr6:coauthVersionMax="37" xr10:uidLastSave="{D6C698F4-37F5-4F03-9850-FCEC8A26EA3D}"/>
  <bookViews>
    <workbookView xWindow="0" yWindow="0" windowWidth="12960" windowHeight="8388" xr2:uid="{00000000-000D-0000-FFFF-FFFF00000000}"/>
  </bookViews>
  <sheets>
    <sheet name="Sheet1" sheetId="1" r:id="rId1"/>
  </sheets>
  <definedNames>
    <definedName name="_xlnm.Print_Area" localSheetId="0">Sheet1!$A$1:$O$28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2" i="1" l="1"/>
  <c r="M18" i="1"/>
  <c r="M19" i="1"/>
  <c r="K19" i="1"/>
  <c r="K18" i="1"/>
  <c r="H18" i="1"/>
  <c r="H13" i="1"/>
  <c r="H14" i="1"/>
  <c r="H15" i="1"/>
  <c r="H16" i="1"/>
  <c r="H17" i="1"/>
  <c r="H20" i="1"/>
  <c r="H21" i="1"/>
  <c r="H19" i="1"/>
  <c r="M17" i="1"/>
  <c r="K17" i="1"/>
  <c r="M16" i="1"/>
  <c r="K16" i="1"/>
  <c r="M20" i="1"/>
  <c r="M21" i="1" l="1"/>
  <c r="M15" i="1"/>
  <c r="M14" i="1"/>
  <c r="M13" i="1"/>
  <c r="H22" i="1" l="1"/>
  <c r="J22" i="1" l="1"/>
  <c r="I22" i="1"/>
  <c r="K15" i="1"/>
  <c r="K14" i="1"/>
  <c r="K13" i="1"/>
  <c r="K22" i="1" l="1"/>
</calcChain>
</file>

<file path=xl/sharedStrings.xml><?xml version="1.0" encoding="utf-8"?>
<sst xmlns="http://schemas.openxmlformats.org/spreadsheetml/2006/main" count="139" uniqueCount="86">
  <si>
    <t>Banco Interamericano de Desarrollo</t>
  </si>
  <si>
    <t>ORP/GCM</t>
  </si>
  <si>
    <t>PLAN DE ADQUISICIONES PARA OPERACIONES EJECUTADAS POR EL BANCO</t>
  </si>
  <si>
    <t>Agencia Ejecutora:  IDB</t>
  </si>
  <si>
    <t>Monto Total del Proyecto: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</si>
  <si>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</si>
  <si>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</si>
  <si>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</si>
  <si>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</si>
  <si>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</si>
  <si>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</si>
  <si>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</si>
  <si>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</si>
  <si>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</si>
  <si>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</si>
  <si>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</si>
  <si>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</si>
  <si>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IDB/MIF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</si>
  <si>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</si>
  <si>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</si>
  <si>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</si>
  <si>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</si>
  <si>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</si>
  <si>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</si>
  <si>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</si>
  <si>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</si>
  <si>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</si>
  <si>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</si>
  <si>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</si>
  <si>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Selec. Tipo de Servicio</t>
  </si>
  <si>
    <t>National Competitive Bidding</t>
  </si>
  <si>
    <t>Shopping</t>
  </si>
  <si>
    <t>Least-Cost Selection</t>
  </si>
  <si>
    <t>Preparado por: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</si>
  <si>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</si>
  <si>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</si>
  <si>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r>
      <t>(2) (i)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Consultor Individual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CCI Calificación Consultor Individual; SD: Selección Directa o de Fuente Única.  Proceso de selección debe ser de acuerdo con la  AM-650.</t>
    </r>
  </si>
  <si>
    <r>
      <t>(2) (ii)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Firma Consultora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Según GN-2765-1, Métodos de seleccion para Firmas Consultoras en operaciones ejecutadas por el Banco con:  Selección  de Fuente Única (SD); SCS - Selección Competitivo Simplificado (&lt;250K); Seleccion Competitiva Integral (&gt;250K); y Convenio Marco - Orden de Tarea (TO).   Todos los procesos de selección de firmas consultoras bajo esta política deben utilizar el módulo en Convergencia.</t>
    </r>
  </si>
  <si>
    <r>
      <t>(2)</t>
    </r>
    <r>
      <rPr>
        <b/>
        <sz val="10"/>
        <color theme="1"/>
        <rFont val="Calibri"/>
        <family val="2"/>
        <scheme val="minor"/>
      </rPr>
      <t xml:space="preserve"> (iii) </t>
    </r>
    <r>
      <rPr>
        <b/>
        <u/>
        <sz val="10"/>
        <color theme="1"/>
        <rFont val="Calibri"/>
        <family val="2"/>
        <scheme val="minor"/>
      </rPr>
      <t>Bienes</t>
    </r>
    <r>
      <rPr>
        <b/>
        <sz val="10"/>
        <color theme="1"/>
        <rFont val="Calibri"/>
        <family val="2"/>
        <scheme val="minor"/>
      </rPr>
      <t>:  Según GN-2765-1, par. A.2.2.c:</t>
    </r>
    <r>
      <rPr>
        <sz val="10"/>
        <color theme="1"/>
        <rFont val="Calibri"/>
        <family val="2"/>
        <scheme val="minor"/>
      </rPr>
      <t xml:space="preserve">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  </r>
  </si>
  <si>
    <t>Table for Data Validation</t>
  </si>
  <si>
    <t>Selec. Componente:</t>
  </si>
  <si>
    <t>Selec. Tipo de Adquisición:</t>
  </si>
  <si>
    <t>Descripción</t>
  </si>
  <si>
    <t>Selec. Método:</t>
  </si>
  <si>
    <t>Selec. Tipo de Contr:</t>
  </si>
  <si>
    <t>Componente 1</t>
  </si>
  <si>
    <t>A. Servicio de Consultoría</t>
  </si>
  <si>
    <t>Consultor Individual     (AM-650)</t>
  </si>
  <si>
    <t>SD</t>
  </si>
  <si>
    <t>Suma Alzada</t>
  </si>
  <si>
    <t>Componente 2</t>
  </si>
  <si>
    <t>B. Bienes (2)(iii)</t>
  </si>
  <si>
    <t>Firma Consultora           (GN-2765)</t>
  </si>
  <si>
    <t>CCI</t>
  </si>
  <si>
    <t>Convenio Marco</t>
  </si>
  <si>
    <t>Componente 3</t>
  </si>
  <si>
    <t>C. Servicio de no Consultoría</t>
  </si>
  <si>
    <t>Bienes incluidos en RFP de Firma Consultora</t>
  </si>
  <si>
    <t>SCS</t>
  </si>
  <si>
    <t>Componente 4</t>
  </si>
  <si>
    <t>Compra Corporativa      (GN-2303)</t>
  </si>
  <si>
    <t>SCI</t>
  </si>
  <si>
    <t>Componente 5</t>
  </si>
  <si>
    <t xml:space="preserve">TO </t>
  </si>
  <si>
    <t>12 meses</t>
  </si>
  <si>
    <t>Juan Carlos Cárdenas V</t>
  </si>
  <si>
    <r>
      <t xml:space="preserve">Periodo cubierto por el Plan: </t>
    </r>
    <r>
      <rPr>
        <sz val="10"/>
        <color theme="1"/>
        <rFont val="Calibri"/>
        <family val="2"/>
        <scheme val="minor"/>
      </rPr>
      <t>[24 meses]</t>
    </r>
  </si>
  <si>
    <t>País: Panamá</t>
  </si>
  <si>
    <t>UBR: CPN</t>
  </si>
  <si>
    <t>Número de Proyecto: PN-T1199</t>
  </si>
  <si>
    <t>Nombre del Proyecto: Apoyo al Programa de Universalización Servicio Eléctrico de Panamá</t>
  </si>
  <si>
    <t xml:space="preserve">Consultoría 1 [Diagnóstico de la situación de electrificación en 6 provincias de 
Panamá] </t>
  </si>
  <si>
    <t xml:space="preserve">Consultoría 2 [Plan Maestro de Electrificación de la Comarca Guna Yala y Gnobe Bugle  ] </t>
  </si>
  <si>
    <t>6 meses</t>
  </si>
  <si>
    <t xml:space="preserve">Consultoría 3 [Estudio Técnico para desarrollar el mecanismo tarifario para expandir el acceso a zonas Rurales Antecedentes ] </t>
  </si>
  <si>
    <t>Talleres, reuniones de coordinación y actividades de divulgación (incluye alquiles de salones y equipos, alimentación, desplazamientos e impresión de documentos.)</t>
  </si>
  <si>
    <t>Se supone la realización de 4 Talleres de Coordinación en los dos años de ejecución</t>
  </si>
  <si>
    <t>3 meses</t>
  </si>
  <si>
    <t>24 meses</t>
  </si>
  <si>
    <t>Consultoría 4 [Análisis y desarrollo del esquema gestión ambiental y social para la universalización del servicio eléctrico en Panamá  ]</t>
  </si>
  <si>
    <t>Consultoría 5 [Análisis y desarrollo del esquema gestión ambiental y social para la universalización del servicio eléctrico en Panamá  ]</t>
  </si>
  <si>
    <t xml:space="preserve">Consultoría 6 [Análisis y propuesta Institucional del Funcionamiento del sector de Electrificación Rural en Panamá ] </t>
  </si>
  <si>
    <t xml:space="preserve">Visitas de difusión y supervisión </t>
  </si>
  <si>
    <t>Talleres en zonas rurales (incluye alquiles de salones y equipos, alimentación, desplazamientos e impresión de documentos.)</t>
  </si>
  <si>
    <t>Se supone la realización de 2 visitas</t>
  </si>
  <si>
    <t>Se supone la realización de 8 talleres (6 provincias y 2 comarcas)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</si>
</sst>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</cellStyleXfs>
  <cellXfs count="104">
    <xf numFmtId="0" fontId="0" fillId="0" borderId="0" xfId="0"/>
    <xf numFmtId="164" fontId="0" fillId="0" borderId="0" xfId="2" applyNumberFormat="1" applyFont="1"/>
    <xf numFmtId="9" fontId="0" fillId="0" borderId="0" xfId="2" applyFont="1"/>
    <xf numFmtId="0" fontId="0" fillId="0" borderId="0" xfId="0" applyAlignment="1">
      <alignment horizontal="center"/>
    </xf>
    <xf numFmtId="0" fontId="0" fillId="0" borderId="0" xfId="0" applyBorder="1"/>
    <xf numFmtId="0" fontId="5" fillId="2" borderId="5" xfId="0" applyFont="1" applyFill="1" applyBorder="1" applyAlignment="1">
      <alignment horizontal="center" vertical="center" wrapText="1"/>
    </xf>
    <xf numFmtId="164" fontId="5" fillId="2" borderId="5" xfId="2" applyNumberFormat="1" applyFont="1" applyFill="1" applyBorder="1" applyAlignment="1">
      <alignment horizontal="center" vertical="center" wrapText="1"/>
    </xf>
    <xf numFmtId="9" fontId="5" fillId="2" borderId="5" xfId="2" applyFont="1" applyFill="1" applyBorder="1" applyAlignment="1">
      <alignment horizontal="center" vertical="center" wrapText="1"/>
    </xf>
    <xf numFmtId="0" fontId="7" fillId="0" borderId="20" xfId="3" applyFont="1" applyFill="1" applyBorder="1" applyAlignment="1">
      <alignment vertical="center" wrapText="1"/>
    </xf>
    <xf numFmtId="0" fontId="7" fillId="0" borderId="21" xfId="3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wrapText="1"/>
    </xf>
    <xf numFmtId="0" fontId="9" fillId="0" borderId="0" xfId="0" applyFont="1" applyBorder="1" applyAlignment="1">
      <alignment horizontal="left"/>
    </xf>
    <xf numFmtId="164" fontId="9" fillId="0" borderId="0" xfId="2" applyNumberFormat="1" applyFont="1" applyBorder="1" applyAlignment="1">
      <alignment horizontal="left"/>
    </xf>
    <xf numFmtId="9" fontId="9" fillId="0" borderId="0" xfId="2" applyFont="1" applyBorder="1" applyAlignment="1">
      <alignment horizontal="left"/>
    </xf>
    <xf numFmtId="0" fontId="0" fillId="4" borderId="0" xfId="0" applyFill="1"/>
    <xf numFmtId="0" fontId="0" fillId="4" borderId="5" xfId="0" applyFont="1" applyFill="1" applyBorder="1"/>
    <xf numFmtId="0" fontId="8" fillId="0" borderId="0" xfId="0" applyFont="1"/>
    <xf numFmtId="0" fontId="0" fillId="4" borderId="5" xfId="0" applyFill="1" applyBorder="1"/>
    <xf numFmtId="0" fontId="0" fillId="4" borderId="16" xfId="0" applyFill="1" applyBorder="1"/>
    <xf numFmtId="0" fontId="3" fillId="0" borderId="17" xfId="0" applyFont="1" applyBorder="1" applyAlignment="1">
      <alignment horizontal="left"/>
    </xf>
    <xf numFmtId="0" fontId="2" fillId="0" borderId="0" xfId="0" applyFont="1" applyAlignment="1">
      <alignment vertical="center"/>
    </xf>
    <xf numFmtId="0" fontId="5" fillId="0" borderId="23" xfId="3" applyFont="1" applyFill="1" applyBorder="1" applyAlignment="1">
      <alignment vertical="center" wrapText="1"/>
    </xf>
    <xf numFmtId="0" fontId="2" fillId="4" borderId="0" xfId="0" applyFont="1" applyFill="1"/>
    <xf numFmtId="0" fontId="1" fillId="4" borderId="5" xfId="0" applyFont="1" applyFill="1" applyBorder="1"/>
    <xf numFmtId="164" fontId="1" fillId="0" borderId="0" xfId="2" applyNumberFormat="1" applyFont="1"/>
    <xf numFmtId="0" fontId="1" fillId="0" borderId="0" xfId="0" applyFont="1"/>
    <xf numFmtId="9" fontId="1" fillId="0" borderId="0" xfId="2" applyFont="1"/>
    <xf numFmtId="0" fontId="5" fillId="2" borderId="9" xfId="0" applyFont="1" applyFill="1" applyBorder="1" applyAlignment="1">
      <alignment horizontal="center" vertical="center" wrapText="1"/>
    </xf>
    <xf numFmtId="0" fontId="11" fillId="4" borderId="5" xfId="0" applyFont="1" applyFill="1" applyBorder="1"/>
    <xf numFmtId="0" fontId="11" fillId="4" borderId="6" xfId="0" applyFont="1" applyFill="1" applyBorder="1"/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5" xfId="0" applyFont="1" applyBorder="1" applyAlignment="1">
      <alignment vertical="center" wrapText="1"/>
    </xf>
    <xf numFmtId="165" fontId="9" fillId="0" borderId="5" xfId="1" applyNumberFormat="1" applyFont="1" applyBorder="1" applyAlignment="1">
      <alignment vertical="center"/>
    </xf>
    <xf numFmtId="9" fontId="9" fillId="0" borderId="5" xfId="2" applyFont="1" applyBorder="1" applyAlignment="1">
      <alignment vertical="center"/>
    </xf>
    <xf numFmtId="166" fontId="9" fillId="0" borderId="5" xfId="0" applyNumberFormat="1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3" fillId="0" borderId="8" xfId="0" applyFont="1" applyBorder="1" applyAlignment="1">
      <alignment horizontal="right" vertical="center"/>
    </xf>
    <xf numFmtId="0" fontId="3" fillId="0" borderId="9" xfId="0" applyFont="1" applyBorder="1" applyAlignment="1">
      <alignment horizontal="center" vertical="center"/>
    </xf>
    <xf numFmtId="165" fontId="3" fillId="0" borderId="9" xfId="1" applyNumberFormat="1" applyFont="1" applyBorder="1" applyAlignment="1">
      <alignment horizontal="left" vertical="center"/>
    </xf>
    <xf numFmtId="0" fontId="3" fillId="3" borderId="9" xfId="0" applyFont="1" applyFill="1" applyBorder="1" applyAlignment="1">
      <alignment horizontal="left" vertical="center"/>
    </xf>
    <xf numFmtId="9" fontId="3" fillId="0" borderId="9" xfId="2" applyFont="1" applyBorder="1" applyAlignment="1">
      <alignment vertical="center"/>
    </xf>
    <xf numFmtId="0" fontId="3" fillId="3" borderId="17" xfId="0" applyFont="1" applyFill="1" applyBorder="1" applyAlignment="1">
      <alignment horizontal="left" vertical="center"/>
    </xf>
    <xf numFmtId="0" fontId="9" fillId="0" borderId="0" xfId="0" applyFont="1"/>
    <xf numFmtId="164" fontId="9" fillId="0" borderId="0" xfId="2" applyNumberFormat="1" applyFont="1"/>
    <xf numFmtId="9" fontId="9" fillId="0" borderId="0" xfId="2" applyFont="1"/>
    <xf numFmtId="0" fontId="5" fillId="2" borderId="1" xfId="0" applyFont="1" applyFill="1" applyBorder="1" applyAlignment="1">
      <alignment horizontal="centerContinuous" vertical="center"/>
    </xf>
    <xf numFmtId="0" fontId="5" fillId="2" borderId="2" xfId="0" applyFont="1" applyFill="1" applyBorder="1" applyAlignment="1">
      <alignment horizontal="centerContinuous" vertical="center"/>
    </xf>
    <xf numFmtId="164" fontId="5" fillId="2" borderId="2" xfId="2" applyNumberFormat="1" applyFont="1" applyFill="1" applyBorder="1" applyAlignment="1">
      <alignment horizontal="centerContinuous" vertical="center"/>
    </xf>
    <xf numFmtId="9" fontId="5" fillId="2" borderId="2" xfId="2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horizontal="centerContinuous" vertical="center"/>
    </xf>
    <xf numFmtId="165" fontId="9" fillId="0" borderId="28" xfId="1" applyNumberFormat="1" applyFont="1" applyBorder="1" applyAlignment="1">
      <alignment horizontal="left"/>
    </xf>
    <xf numFmtId="164" fontId="9" fillId="0" borderId="28" xfId="2" applyNumberFormat="1" applyFont="1" applyBorder="1" applyAlignment="1">
      <alignment horizontal="left"/>
    </xf>
    <xf numFmtId="0" fontId="9" fillId="0" borderId="28" xfId="0" applyFont="1" applyBorder="1" applyAlignment="1">
      <alignment horizontal="left"/>
    </xf>
    <xf numFmtId="9" fontId="9" fillId="0" borderId="28" xfId="2" applyFont="1" applyBorder="1" applyAlignment="1">
      <alignment horizontal="left"/>
    </xf>
    <xf numFmtId="0" fontId="9" fillId="0" borderId="26" xfId="0" applyFont="1" applyBorder="1" applyAlignment="1">
      <alignment horizontal="left"/>
    </xf>
    <xf numFmtId="0" fontId="9" fillId="0" borderId="13" xfId="0" applyFont="1" applyBorder="1"/>
    <xf numFmtId="0" fontId="9" fillId="0" borderId="0" xfId="0" applyFont="1" applyBorder="1"/>
    <xf numFmtId="164" fontId="9" fillId="0" borderId="0" xfId="2" applyNumberFormat="1" applyFont="1" applyBorder="1"/>
    <xf numFmtId="9" fontId="9" fillId="0" borderId="0" xfId="2" applyFont="1" applyBorder="1"/>
    <xf numFmtId="0" fontId="9" fillId="0" borderId="14" xfId="0" applyFont="1" applyBorder="1"/>
    <xf numFmtId="0" fontId="9" fillId="0" borderId="4" xfId="0" applyFont="1" applyBorder="1"/>
    <xf numFmtId="0" fontId="9" fillId="0" borderId="4" xfId="0" applyFont="1" applyBorder="1" applyAlignment="1">
      <alignment wrapText="1"/>
    </xf>
    <xf numFmtId="0" fontId="9" fillId="0" borderId="5" xfId="0" applyFont="1" applyBorder="1" applyAlignment="1">
      <alignment wrapText="1"/>
    </xf>
    <xf numFmtId="0" fontId="9" fillId="0" borderId="5" xfId="0" applyFont="1" applyBorder="1"/>
    <xf numFmtId="164" fontId="9" fillId="0" borderId="5" xfId="2" applyNumberFormat="1" applyFont="1" applyBorder="1"/>
    <xf numFmtId="9" fontId="9" fillId="0" borderId="5" xfId="2" applyFont="1" applyBorder="1"/>
    <xf numFmtId="166" fontId="9" fillId="0" borderId="5" xfId="0" applyNumberFormat="1" applyFont="1" applyBorder="1"/>
    <xf numFmtId="0" fontId="9" fillId="0" borderId="7" xfId="0" applyFont="1" applyBorder="1"/>
    <xf numFmtId="0" fontId="7" fillId="0" borderId="34" xfId="3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3" fillId="0" borderId="24" xfId="0" applyFont="1" applyBorder="1" applyAlignment="1">
      <alignment horizontal="left"/>
    </xf>
    <xf numFmtId="0" fontId="3" fillId="0" borderId="25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29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5" fillId="2" borderId="9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3" fillId="0" borderId="28" xfId="0" applyFont="1" applyBorder="1" applyAlignment="1">
      <alignment horizontal="left"/>
    </xf>
    <xf numFmtId="0" fontId="5" fillId="2" borderId="8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9" fillId="0" borderId="31" xfId="0" applyFont="1" applyBorder="1" applyAlignment="1">
      <alignment horizontal="left" vertical="top" wrapText="1"/>
    </xf>
    <xf numFmtId="0" fontId="9" fillId="0" borderId="32" xfId="0" applyFont="1" applyBorder="1" applyAlignment="1">
      <alignment horizontal="left" vertical="top" wrapText="1"/>
    </xf>
    <xf numFmtId="0" fontId="9" fillId="0" borderId="33" xfId="0" applyFont="1" applyBorder="1" applyAlignment="1">
      <alignment horizontal="left" vertical="top" wrapText="1"/>
    </xf>
    <xf numFmtId="0" fontId="9" fillId="0" borderId="31" xfId="0" applyFont="1" applyBorder="1" applyAlignment="1">
      <alignment horizontal="left" vertical="top"/>
    </xf>
    <xf numFmtId="0" fontId="9" fillId="0" borderId="32" xfId="0" applyFont="1" applyBorder="1" applyAlignment="1">
      <alignment horizontal="left" vertical="top"/>
    </xf>
    <xf numFmtId="0" fontId="9" fillId="0" borderId="33" xfId="0" applyFont="1" applyBorder="1" applyAlignment="1">
      <alignment horizontal="left" vertical="top"/>
    </xf>
    <xf numFmtId="0" fontId="3" fillId="0" borderId="27" xfId="0" applyFont="1" applyBorder="1" applyAlignment="1">
      <alignment horizontal="left"/>
    </xf>
    <xf numFmtId="0" fontId="3" fillId="0" borderId="30" xfId="0" applyFont="1" applyBorder="1" applyAlignment="1">
      <alignment horizontal="left"/>
    </xf>
    <xf numFmtId="0" fontId="3" fillId="0" borderId="10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3"/>
  <sheetViews>
    <sheetView tabSelected="1" topLeftCell="A7" zoomScaleNormal="100" workbookViewId="0">
      <selection activeCell="O9" sqref="O9:O11"/>
    </sheetView>
  </sheetViews>
  <sheetFormatPr defaultRowHeight="14.4" outlineLevelRow="1" x14ac:dyDescent="0.3"/>
  <cols>
    <col min="1" max="1" width="16.88671875" customWidth="1"/>
    <col min="2" max="2" width="23.5546875" customWidth="1"/>
    <col min="3" max="3" width="20.44140625" customWidth="1"/>
    <col min="4" max="4" width="45.88671875" customWidth="1"/>
    <col min="5" max="5" width="10.88671875" customWidth="1"/>
    <col min="6" max="6" width="13.33203125" customWidth="1"/>
    <col min="7" max="7" width="17.44140625" customWidth="1"/>
    <col min="8" max="8" width="13.109375" customWidth="1"/>
    <col min="9" max="9" width="6.44140625" style="1" customWidth="1"/>
    <col min="10" max="10" width="13.109375" customWidth="1"/>
    <col min="11" max="11" width="6" style="2" customWidth="1"/>
    <col min="12" max="14" width="13.6640625" customWidth="1"/>
    <col min="15" max="15" width="30.88671875" customWidth="1"/>
    <col min="18" max="18" width="9" customWidth="1"/>
    <col min="19" max="19" width="0.44140625" hidden="1" customWidth="1"/>
  </cols>
  <sheetData>
    <row r="1" spans="1:21" ht="14.7" customHeight="1" x14ac:dyDescent="0.3">
      <c r="A1" s="46"/>
      <c r="B1" s="46"/>
      <c r="C1" s="46"/>
      <c r="D1" s="46"/>
      <c r="E1" s="46"/>
      <c r="F1" s="46"/>
      <c r="G1" s="46"/>
      <c r="H1" s="46"/>
      <c r="I1" s="47"/>
      <c r="J1" s="46"/>
      <c r="K1" s="48"/>
      <c r="L1" s="46"/>
      <c r="M1" s="46" t="s">
        <v>0</v>
      </c>
      <c r="N1" s="46"/>
      <c r="O1" s="46"/>
    </row>
    <row r="2" spans="1:21" ht="14.7" customHeight="1" x14ac:dyDescent="0.3">
      <c r="A2" s="46"/>
      <c r="B2" s="46"/>
      <c r="C2" s="46"/>
      <c r="D2" s="46"/>
      <c r="E2" s="46"/>
      <c r="F2" s="46"/>
      <c r="G2" s="46"/>
      <c r="H2" s="46"/>
      <c r="I2" s="47"/>
      <c r="J2" s="46"/>
      <c r="K2" s="48"/>
      <c r="L2" s="46"/>
      <c r="M2" s="46" t="s">
        <v>1</v>
      </c>
      <c r="N2" s="46"/>
      <c r="O2" s="46"/>
    </row>
    <row r="3" spans="1:21" ht="9" customHeight="1" thickBot="1" x14ac:dyDescent="0.35">
      <c r="A3" s="46"/>
      <c r="B3" s="46"/>
      <c r="C3" s="46"/>
      <c r="D3" s="46"/>
      <c r="E3" s="46"/>
      <c r="F3" s="46"/>
      <c r="G3" s="46"/>
      <c r="H3" s="46"/>
      <c r="I3" s="47"/>
      <c r="J3" s="46"/>
      <c r="K3" s="48"/>
      <c r="L3" s="46"/>
      <c r="M3" s="46"/>
      <c r="N3" s="46"/>
      <c r="O3" s="46"/>
    </row>
    <row r="4" spans="1:21" ht="24.75" customHeight="1" x14ac:dyDescent="0.3">
      <c r="A4" s="49" t="s">
        <v>2</v>
      </c>
      <c r="B4" s="50"/>
      <c r="C4" s="50"/>
      <c r="D4" s="50"/>
      <c r="E4" s="50"/>
      <c r="F4" s="50"/>
      <c r="G4" s="50"/>
      <c r="H4" s="50"/>
      <c r="I4" s="51"/>
      <c r="J4" s="50"/>
      <c r="K4" s="52"/>
      <c r="L4" s="50"/>
      <c r="M4" s="50"/>
      <c r="N4" s="50"/>
      <c r="O4" s="53"/>
      <c r="P4" s="3"/>
      <c r="Q4" s="3"/>
      <c r="R4" s="3"/>
      <c r="S4" s="3"/>
      <c r="T4" s="3"/>
      <c r="U4" s="3"/>
    </row>
    <row r="5" spans="1:21" ht="14.7" customHeight="1" x14ac:dyDescent="0.3">
      <c r="A5" s="75" t="s">
        <v>67</v>
      </c>
      <c r="B5" s="76"/>
      <c r="C5" s="76"/>
      <c r="D5" s="76"/>
      <c r="E5" s="76"/>
      <c r="F5" s="77"/>
      <c r="G5" s="80" t="s">
        <v>3</v>
      </c>
      <c r="H5" s="80"/>
      <c r="I5" s="80"/>
      <c r="J5" s="80"/>
      <c r="K5" s="80"/>
      <c r="L5" s="80"/>
      <c r="M5" s="80"/>
      <c r="N5" s="81"/>
      <c r="O5" s="22" t="s">
        <v>68</v>
      </c>
    </row>
    <row r="6" spans="1:21" ht="15" customHeight="1" x14ac:dyDescent="0.3">
      <c r="A6" s="75" t="s">
        <v>69</v>
      </c>
      <c r="B6" s="76"/>
      <c r="C6" s="76"/>
      <c r="D6" s="76"/>
      <c r="E6" s="77"/>
      <c r="F6" s="78" t="s">
        <v>70</v>
      </c>
      <c r="G6" s="76"/>
      <c r="H6" s="76"/>
      <c r="I6" s="76"/>
      <c r="J6" s="76"/>
      <c r="K6" s="76"/>
      <c r="L6" s="76"/>
      <c r="M6" s="76"/>
      <c r="N6" s="76"/>
      <c r="O6" s="79"/>
    </row>
    <row r="7" spans="1:21" ht="20.25" customHeight="1" thickBot="1" x14ac:dyDescent="0.35">
      <c r="A7" s="100" t="s">
        <v>66</v>
      </c>
      <c r="B7" s="90"/>
      <c r="C7" s="90"/>
      <c r="D7" s="90"/>
      <c r="E7" s="101"/>
      <c r="F7" s="90" t="s">
        <v>4</v>
      </c>
      <c r="G7" s="90"/>
      <c r="H7" s="54">
        <v>300000</v>
      </c>
      <c r="I7" s="55"/>
      <c r="J7" s="56"/>
      <c r="K7" s="57"/>
      <c r="L7" s="56"/>
      <c r="M7" s="56"/>
      <c r="N7" s="56"/>
      <c r="O7" s="58"/>
    </row>
    <row r="8" spans="1:21" ht="4.6500000000000004" customHeight="1" x14ac:dyDescent="0.3">
      <c r="A8" s="59"/>
      <c r="B8" s="60"/>
      <c r="C8" s="60"/>
      <c r="D8" s="60"/>
      <c r="E8" s="60"/>
      <c r="F8" s="60"/>
      <c r="G8" s="60"/>
      <c r="H8" s="60"/>
      <c r="I8" s="61"/>
      <c r="J8" s="60"/>
      <c r="K8" s="62"/>
      <c r="L8" s="60"/>
      <c r="M8" s="60"/>
      <c r="N8" s="60"/>
      <c r="O8" s="63"/>
    </row>
    <row r="9" spans="1:21" ht="39" customHeight="1" x14ac:dyDescent="0.3">
      <c r="A9" s="91" t="s">
        <v>5</v>
      </c>
      <c r="B9" s="82" t="s">
        <v>6</v>
      </c>
      <c r="C9" s="82" t="s">
        <v>7</v>
      </c>
      <c r="D9" s="82" t="s">
        <v>8</v>
      </c>
      <c r="E9" s="82" t="s">
        <v>9</v>
      </c>
      <c r="F9" s="82" t="s">
        <v>10</v>
      </c>
      <c r="G9" s="82" t="s">
        <v>11</v>
      </c>
      <c r="H9" s="87" t="s">
        <v>12</v>
      </c>
      <c r="I9" s="88"/>
      <c r="J9" s="88"/>
      <c r="K9" s="89"/>
      <c r="L9" s="82" t="s">
        <v>13</v>
      </c>
      <c r="M9" s="82" t="s">
        <v>14</v>
      </c>
      <c r="N9" s="82" t="s">
        <v>15</v>
      </c>
      <c r="O9" s="85" t="s">
        <v>16</v>
      </c>
    </row>
    <row r="10" spans="1:21" ht="28.5" customHeight="1" thickBot="1" x14ac:dyDescent="0.35">
      <c r="A10" s="92"/>
      <c r="B10" s="83"/>
      <c r="C10" s="83"/>
      <c r="D10" s="83"/>
      <c r="E10" s="83"/>
      <c r="F10" s="83"/>
      <c r="G10" s="83"/>
      <c r="H10" s="87" t="s">
        <v>17</v>
      </c>
      <c r="I10" s="89"/>
      <c r="J10" s="30" t="s">
        <v>18</v>
      </c>
      <c r="K10" s="7"/>
      <c r="L10" s="83"/>
      <c r="M10" s="83"/>
      <c r="N10" s="83"/>
      <c r="O10" s="86"/>
    </row>
    <row r="11" spans="1:21" ht="28.5" customHeight="1" x14ac:dyDescent="0.3">
      <c r="A11" s="93"/>
      <c r="B11" s="84"/>
      <c r="C11" s="84"/>
      <c r="D11" s="84"/>
      <c r="E11" s="84"/>
      <c r="F11" s="84"/>
      <c r="G11" s="84"/>
      <c r="H11" s="5" t="s">
        <v>19</v>
      </c>
      <c r="I11" s="6" t="s">
        <v>20</v>
      </c>
      <c r="J11" s="5" t="s">
        <v>19</v>
      </c>
      <c r="K11" s="7" t="s">
        <v>20</v>
      </c>
      <c r="L11" s="83"/>
      <c r="M11" s="83"/>
      <c r="N11" s="83"/>
      <c r="O11" s="86"/>
      <c r="S11" s="8" t="s">
        <v>21</v>
      </c>
    </row>
    <row r="12" spans="1:21" ht="0.9" customHeight="1" x14ac:dyDescent="0.3">
      <c r="A12" s="64" t="s">
        <v>22</v>
      </c>
      <c r="B12" s="64" t="s">
        <v>23</v>
      </c>
      <c r="C12" s="65" t="s">
        <v>24</v>
      </c>
      <c r="D12" s="66" t="s">
        <v>25</v>
      </c>
      <c r="E12" s="67"/>
      <c r="F12" s="67" t="s">
        <v>26</v>
      </c>
      <c r="G12" s="67" t="s">
        <v>27</v>
      </c>
      <c r="H12" s="67"/>
      <c r="I12" s="68"/>
      <c r="J12" s="67"/>
      <c r="K12" s="69"/>
      <c r="L12" s="70">
        <v>42430</v>
      </c>
      <c r="M12" s="70"/>
      <c r="N12" s="73"/>
      <c r="O12" s="71"/>
      <c r="S12" s="9" t="s">
        <v>28</v>
      </c>
    </row>
    <row r="13" spans="1:21" s="10" customFormat="1" ht="49.95" customHeight="1" x14ac:dyDescent="0.3">
      <c r="A13" s="33" t="s">
        <v>45</v>
      </c>
      <c r="B13" s="34" t="s">
        <v>46</v>
      </c>
      <c r="C13" s="35" t="s">
        <v>47</v>
      </c>
      <c r="D13" s="35" t="s">
        <v>71</v>
      </c>
      <c r="E13" s="36">
        <v>75000</v>
      </c>
      <c r="F13" s="34" t="s">
        <v>53</v>
      </c>
      <c r="G13" s="34" t="s">
        <v>49</v>
      </c>
      <c r="H13" s="36">
        <f t="shared" ref="H13:H17" si="0">+E13</f>
        <v>75000</v>
      </c>
      <c r="I13" s="37">
        <v>1</v>
      </c>
      <c r="J13" s="36">
        <v>0</v>
      </c>
      <c r="K13" s="37">
        <f>IF(I13&gt;0,1-I13,0)</f>
        <v>0</v>
      </c>
      <c r="L13" s="38">
        <v>43466</v>
      </c>
      <c r="M13" s="38">
        <f t="shared" ref="M13:M21" si="1">+L13+31</f>
        <v>43497</v>
      </c>
      <c r="N13" s="39" t="s">
        <v>73</v>
      </c>
      <c r="O13" s="39"/>
      <c r="S13" s="9" t="s">
        <v>30</v>
      </c>
    </row>
    <row r="14" spans="1:21" s="10" customFormat="1" ht="39.6" customHeight="1" thickBot="1" x14ac:dyDescent="0.35">
      <c r="A14" s="33" t="s">
        <v>45</v>
      </c>
      <c r="B14" s="34" t="s">
        <v>46</v>
      </c>
      <c r="C14" s="35" t="s">
        <v>47</v>
      </c>
      <c r="D14" s="35" t="s">
        <v>72</v>
      </c>
      <c r="E14" s="36">
        <v>90000</v>
      </c>
      <c r="F14" s="34" t="s">
        <v>53</v>
      </c>
      <c r="G14" s="34" t="s">
        <v>49</v>
      </c>
      <c r="H14" s="36">
        <f t="shared" si="0"/>
        <v>90000</v>
      </c>
      <c r="I14" s="37">
        <v>1</v>
      </c>
      <c r="J14" s="36">
        <v>0</v>
      </c>
      <c r="K14" s="37">
        <f t="shared" ref="K14:K15" si="2">IF(I14&gt;0,1-I14,0)</f>
        <v>0</v>
      </c>
      <c r="L14" s="38">
        <v>43466</v>
      </c>
      <c r="M14" s="38">
        <f t="shared" si="1"/>
        <v>43497</v>
      </c>
      <c r="N14" s="39" t="s">
        <v>73</v>
      </c>
      <c r="O14" s="39"/>
      <c r="S14" s="9" t="s">
        <v>31</v>
      </c>
    </row>
    <row r="15" spans="1:21" s="10" customFormat="1" ht="39.75" customHeight="1" x14ac:dyDescent="0.3">
      <c r="A15" s="33" t="s">
        <v>50</v>
      </c>
      <c r="B15" s="34" t="s">
        <v>46</v>
      </c>
      <c r="C15" s="35" t="s">
        <v>47</v>
      </c>
      <c r="D15" s="35" t="s">
        <v>74</v>
      </c>
      <c r="E15" s="36">
        <v>30000</v>
      </c>
      <c r="F15" s="34" t="s">
        <v>53</v>
      </c>
      <c r="G15" s="34" t="s">
        <v>49</v>
      </c>
      <c r="H15" s="36">
        <f t="shared" si="0"/>
        <v>30000</v>
      </c>
      <c r="I15" s="37">
        <v>1</v>
      </c>
      <c r="J15" s="36">
        <v>0</v>
      </c>
      <c r="K15" s="37">
        <f t="shared" si="2"/>
        <v>0</v>
      </c>
      <c r="L15" s="38">
        <v>43466</v>
      </c>
      <c r="M15" s="38">
        <f t="shared" si="1"/>
        <v>43497</v>
      </c>
      <c r="N15" s="39" t="s">
        <v>73</v>
      </c>
      <c r="O15" s="39"/>
      <c r="S15" s="8" t="s">
        <v>32</v>
      </c>
    </row>
    <row r="16" spans="1:21" s="10" customFormat="1" ht="38.25" customHeight="1" x14ac:dyDescent="0.3">
      <c r="A16" s="33" t="s">
        <v>50</v>
      </c>
      <c r="B16" s="34" t="s">
        <v>46</v>
      </c>
      <c r="C16" s="35" t="s">
        <v>47</v>
      </c>
      <c r="D16" s="35" t="s">
        <v>79</v>
      </c>
      <c r="E16" s="36">
        <v>25000</v>
      </c>
      <c r="F16" s="34" t="s">
        <v>53</v>
      </c>
      <c r="G16" s="34" t="s">
        <v>49</v>
      </c>
      <c r="H16" s="36">
        <f t="shared" si="0"/>
        <v>25000</v>
      </c>
      <c r="I16" s="37">
        <v>1</v>
      </c>
      <c r="J16" s="36">
        <v>0</v>
      </c>
      <c r="K16" s="37">
        <f t="shared" ref="K16" si="3">IF(I16&gt;0,1-I16,0)</f>
        <v>0</v>
      </c>
      <c r="L16" s="38">
        <v>43466</v>
      </c>
      <c r="M16" s="38">
        <f t="shared" si="1"/>
        <v>43497</v>
      </c>
      <c r="N16" s="39" t="s">
        <v>77</v>
      </c>
      <c r="O16" s="39"/>
      <c r="S16" s="72"/>
    </row>
    <row r="17" spans="1:19" s="10" customFormat="1" ht="41.4" x14ac:dyDescent="0.3">
      <c r="A17" s="33" t="s">
        <v>50</v>
      </c>
      <c r="B17" s="34" t="s">
        <v>46</v>
      </c>
      <c r="C17" s="35" t="s">
        <v>47</v>
      </c>
      <c r="D17" s="35" t="s">
        <v>80</v>
      </c>
      <c r="E17" s="36">
        <v>25000</v>
      </c>
      <c r="F17" s="34" t="s">
        <v>53</v>
      </c>
      <c r="G17" s="34" t="s">
        <v>49</v>
      </c>
      <c r="H17" s="36">
        <f t="shared" si="0"/>
        <v>25000</v>
      </c>
      <c r="I17" s="37">
        <v>1</v>
      </c>
      <c r="J17" s="36">
        <v>0</v>
      </c>
      <c r="K17" s="37">
        <f t="shared" ref="K17" si="4">IF(I17&gt;0,1-I17,0)</f>
        <v>0</v>
      </c>
      <c r="L17" s="38">
        <v>43466</v>
      </c>
      <c r="M17" s="38">
        <f t="shared" si="1"/>
        <v>43497</v>
      </c>
      <c r="N17" s="39" t="s">
        <v>73</v>
      </c>
      <c r="O17" s="74"/>
      <c r="S17" s="72"/>
    </row>
    <row r="18" spans="1:19" s="10" customFormat="1" ht="41.4" x14ac:dyDescent="0.3">
      <c r="A18" s="33" t="s">
        <v>50</v>
      </c>
      <c r="B18" s="34" t="s">
        <v>56</v>
      </c>
      <c r="C18" s="35" t="s">
        <v>60</v>
      </c>
      <c r="D18" s="35" t="s">
        <v>83</v>
      </c>
      <c r="E18" s="36">
        <v>13500</v>
      </c>
      <c r="F18" s="34" t="s">
        <v>48</v>
      </c>
      <c r="G18" s="34" t="s">
        <v>49</v>
      </c>
      <c r="H18" s="36">
        <f>+E18</f>
        <v>13500</v>
      </c>
      <c r="I18" s="37">
        <v>1</v>
      </c>
      <c r="J18" s="36">
        <v>0</v>
      </c>
      <c r="K18" s="37">
        <f t="shared" ref="K18:K19" si="5">IF(I18&gt;0,1-I18,0)</f>
        <v>0</v>
      </c>
      <c r="L18" s="38">
        <v>43466</v>
      </c>
      <c r="M18" s="38">
        <f t="shared" si="1"/>
        <v>43497</v>
      </c>
      <c r="N18" s="39" t="s">
        <v>64</v>
      </c>
      <c r="O18" s="74" t="s">
        <v>85</v>
      </c>
      <c r="S18" s="72"/>
    </row>
    <row r="19" spans="1:19" s="10" customFormat="1" ht="24.15" customHeight="1" x14ac:dyDescent="0.3">
      <c r="A19" s="33" t="s">
        <v>50</v>
      </c>
      <c r="B19" s="34" t="s">
        <v>56</v>
      </c>
      <c r="C19" s="35" t="s">
        <v>60</v>
      </c>
      <c r="D19" s="35" t="s">
        <v>82</v>
      </c>
      <c r="E19" s="36">
        <v>3500</v>
      </c>
      <c r="F19" s="34" t="s">
        <v>48</v>
      </c>
      <c r="G19" s="34" t="s">
        <v>49</v>
      </c>
      <c r="H19" s="36">
        <f>+E19</f>
        <v>3500</v>
      </c>
      <c r="I19" s="37">
        <v>1</v>
      </c>
      <c r="J19" s="36">
        <v>0</v>
      </c>
      <c r="K19" s="37">
        <f t="shared" si="5"/>
        <v>0</v>
      </c>
      <c r="L19" s="38">
        <v>43466</v>
      </c>
      <c r="M19" s="38">
        <f t="shared" si="1"/>
        <v>43497</v>
      </c>
      <c r="N19" s="39" t="s">
        <v>64</v>
      </c>
      <c r="O19" s="74" t="s">
        <v>84</v>
      </c>
      <c r="S19" s="72"/>
    </row>
    <row r="20" spans="1:19" s="10" customFormat="1" ht="24.15" customHeight="1" x14ac:dyDescent="0.3">
      <c r="A20" s="33" t="s">
        <v>55</v>
      </c>
      <c r="B20" s="34" t="s">
        <v>46</v>
      </c>
      <c r="C20" s="35" t="s">
        <v>47</v>
      </c>
      <c r="D20" s="35" t="s">
        <v>81</v>
      </c>
      <c r="E20" s="36">
        <v>20000</v>
      </c>
      <c r="F20" s="34" t="s">
        <v>53</v>
      </c>
      <c r="G20" s="34" t="s">
        <v>49</v>
      </c>
      <c r="H20" s="36">
        <f t="shared" ref="H20:H21" si="6">+E20</f>
        <v>20000</v>
      </c>
      <c r="I20" s="37">
        <v>1</v>
      </c>
      <c r="J20" s="36">
        <v>0</v>
      </c>
      <c r="K20" s="37">
        <v>0</v>
      </c>
      <c r="L20" s="38">
        <v>43466</v>
      </c>
      <c r="M20" s="38">
        <f t="shared" si="1"/>
        <v>43497</v>
      </c>
      <c r="N20" s="39" t="s">
        <v>73</v>
      </c>
      <c r="O20" s="74"/>
      <c r="S20" s="72"/>
    </row>
    <row r="21" spans="1:19" s="10" customFormat="1" ht="55.2" x14ac:dyDescent="0.3">
      <c r="A21" s="33" t="s">
        <v>55</v>
      </c>
      <c r="B21" s="34" t="s">
        <v>56</v>
      </c>
      <c r="C21" s="35" t="s">
        <v>60</v>
      </c>
      <c r="D21" s="35" t="s">
        <v>75</v>
      </c>
      <c r="E21" s="36">
        <v>18000</v>
      </c>
      <c r="F21" s="34" t="s">
        <v>48</v>
      </c>
      <c r="G21" s="34" t="s">
        <v>49</v>
      </c>
      <c r="H21" s="36">
        <f t="shared" si="6"/>
        <v>18000</v>
      </c>
      <c r="I21" s="37">
        <v>1</v>
      </c>
      <c r="J21" s="36">
        <v>0</v>
      </c>
      <c r="K21" s="37">
        <v>0</v>
      </c>
      <c r="L21" s="38">
        <v>43466</v>
      </c>
      <c r="M21" s="38">
        <f t="shared" si="1"/>
        <v>43497</v>
      </c>
      <c r="N21" s="39" t="s">
        <v>78</v>
      </c>
      <c r="O21" s="74" t="s">
        <v>76</v>
      </c>
      <c r="S21" s="72"/>
    </row>
    <row r="22" spans="1:19" s="11" customFormat="1" ht="35.25" customHeight="1" thickBot="1" x14ac:dyDescent="0.35">
      <c r="A22" s="40" t="s">
        <v>33</v>
      </c>
      <c r="B22" s="102" t="s">
        <v>65</v>
      </c>
      <c r="C22" s="103"/>
      <c r="D22" s="41" t="s">
        <v>34</v>
      </c>
      <c r="E22" s="42">
        <f>SUM(E13:E21)</f>
        <v>300000</v>
      </c>
      <c r="F22" s="43"/>
      <c r="G22" s="43"/>
      <c r="H22" s="42">
        <f>SUM(H13:H21)</f>
        <v>300000</v>
      </c>
      <c r="I22" s="44">
        <f>AVERAGE(I13:I21)</f>
        <v>1</v>
      </c>
      <c r="J22" s="42">
        <f>SUM(J13:J21)</f>
        <v>0</v>
      </c>
      <c r="K22" s="44">
        <f>AVERAGE(K13:K21)</f>
        <v>0</v>
      </c>
      <c r="L22" s="43"/>
      <c r="M22" s="43"/>
      <c r="N22" s="43"/>
      <c r="O22" s="45"/>
      <c r="P22" s="23"/>
      <c r="Q22" s="23"/>
      <c r="R22" s="23"/>
      <c r="S22" s="24"/>
    </row>
    <row r="23" spans="1:19" ht="14.25" customHeight="1" thickBot="1" x14ac:dyDescent="0.35">
      <c r="A23" s="94" t="s">
        <v>35</v>
      </c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6"/>
    </row>
    <row r="24" spans="1:19" ht="15" thickBot="1" x14ac:dyDescent="0.35">
      <c r="A24" s="94"/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6"/>
    </row>
    <row r="25" spans="1:19" ht="14.7" customHeight="1" thickBot="1" x14ac:dyDescent="0.35">
      <c r="A25" s="94"/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6"/>
    </row>
    <row r="26" spans="1:19" s="12" customFormat="1" ht="17.850000000000001" customHeight="1" thickBot="1" x14ac:dyDescent="0.35">
      <c r="A26" s="97" t="s">
        <v>36</v>
      </c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9"/>
    </row>
    <row r="27" spans="1:19" s="4" customFormat="1" ht="27.75" customHeight="1" thickBot="1" x14ac:dyDescent="0.35">
      <c r="A27" s="94" t="s">
        <v>37</v>
      </c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96"/>
    </row>
    <row r="28" spans="1:19" s="13" customFormat="1" ht="26.4" customHeight="1" thickBot="1" x14ac:dyDescent="0.35">
      <c r="A28" s="94" t="s">
        <v>38</v>
      </c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6"/>
    </row>
    <row r="29" spans="1:19" x14ac:dyDescent="0.3">
      <c r="A29" s="14"/>
      <c r="B29" s="14"/>
      <c r="C29" s="14"/>
      <c r="D29" s="14"/>
      <c r="E29" s="14"/>
      <c r="F29" s="14"/>
      <c r="G29" s="14"/>
      <c r="H29" s="14"/>
      <c r="I29" s="15"/>
      <c r="J29" s="14"/>
      <c r="K29" s="16"/>
      <c r="L29" s="14"/>
      <c r="M29" s="14"/>
      <c r="N29" s="14"/>
      <c r="O29" s="14"/>
    </row>
    <row r="30" spans="1:19" x14ac:dyDescent="0.3">
      <c r="A30" s="14"/>
      <c r="B30" s="14"/>
      <c r="C30" s="14"/>
      <c r="D30" s="14"/>
      <c r="E30" s="14"/>
      <c r="F30" s="14"/>
      <c r="G30" s="14"/>
      <c r="H30" s="14"/>
      <c r="I30" s="15"/>
      <c r="J30" s="14"/>
      <c r="K30" s="16"/>
      <c r="L30" s="14"/>
      <c r="M30" s="14"/>
      <c r="N30" s="14"/>
      <c r="O30" s="14"/>
    </row>
    <row r="31" spans="1:19" x14ac:dyDescent="0.3">
      <c r="A31" s="14"/>
      <c r="B31" s="14"/>
      <c r="C31" s="14"/>
      <c r="D31" s="14"/>
      <c r="E31" s="14"/>
      <c r="F31" s="14"/>
      <c r="G31" s="14"/>
      <c r="H31" s="14"/>
      <c r="I31" s="15"/>
      <c r="J31" s="14"/>
      <c r="K31" s="16"/>
      <c r="L31" s="14"/>
      <c r="M31" s="14"/>
      <c r="N31" s="14"/>
      <c r="O31" s="14"/>
    </row>
    <row r="32" spans="1:19" x14ac:dyDescent="0.3">
      <c r="A32" s="14"/>
      <c r="B32" s="14"/>
      <c r="C32" s="14"/>
      <c r="D32" s="14"/>
      <c r="E32" s="14"/>
      <c r="F32" s="14"/>
      <c r="G32" s="14"/>
      <c r="H32" s="14"/>
      <c r="I32" s="15"/>
      <c r="J32" s="14"/>
      <c r="K32" s="16"/>
      <c r="L32" s="14"/>
      <c r="M32" s="14"/>
      <c r="N32" s="14"/>
      <c r="O32" s="14"/>
    </row>
    <row r="33" spans="1:15" x14ac:dyDescent="0.3">
      <c r="A33" s="14"/>
      <c r="B33" s="14"/>
      <c r="C33" s="14"/>
      <c r="D33" s="14"/>
      <c r="E33" s="14"/>
      <c r="F33" s="14"/>
      <c r="G33" s="14"/>
      <c r="H33" s="14"/>
      <c r="I33" s="15"/>
      <c r="J33" s="14"/>
      <c r="K33" s="16"/>
      <c r="L33" s="14"/>
      <c r="M33" s="14"/>
      <c r="N33" s="14"/>
      <c r="O33" s="14"/>
    </row>
    <row r="34" spans="1:15" x14ac:dyDescent="0.3">
      <c r="A34" s="14"/>
      <c r="B34" s="14"/>
      <c r="C34" s="14"/>
      <c r="D34" s="14"/>
      <c r="E34" s="14"/>
      <c r="F34" s="14"/>
      <c r="G34" s="14"/>
      <c r="H34" s="14"/>
      <c r="I34" s="15"/>
      <c r="J34" s="14"/>
      <c r="K34" s="16"/>
      <c r="L34" s="14"/>
      <c r="M34" s="14"/>
      <c r="N34" s="14"/>
      <c r="O34" s="14"/>
    </row>
    <row r="35" spans="1:15" hidden="1" outlineLevel="1" x14ac:dyDescent="0.3">
      <c r="A35" s="25" t="s">
        <v>39</v>
      </c>
      <c r="B35" s="17"/>
    </row>
    <row r="36" spans="1:15" s="19" customFormat="1" ht="15" hidden="1" customHeight="1" outlineLevel="1" x14ac:dyDescent="0.3">
      <c r="A36" s="18" t="s">
        <v>40</v>
      </c>
      <c r="B36" s="18" t="s">
        <v>41</v>
      </c>
      <c r="C36" s="18" t="s">
        <v>29</v>
      </c>
      <c r="D36" s="18" t="s">
        <v>42</v>
      </c>
      <c r="E36" s="18" t="s">
        <v>19</v>
      </c>
      <c r="F36" s="18" t="s">
        <v>43</v>
      </c>
      <c r="G36" s="18" t="s">
        <v>44</v>
      </c>
      <c r="H36" s="26"/>
      <c r="I36" s="27"/>
      <c r="J36" s="28"/>
      <c r="K36" s="29"/>
      <c r="L36" s="28"/>
      <c r="M36" s="28"/>
      <c r="N36" s="28"/>
      <c r="O36" s="28"/>
    </row>
    <row r="37" spans="1:15" hidden="1" outlineLevel="1" x14ac:dyDescent="0.3">
      <c r="A37" s="20" t="s">
        <v>45</v>
      </c>
      <c r="B37" s="18" t="s">
        <v>46</v>
      </c>
      <c r="C37" s="31" t="s">
        <v>47</v>
      </c>
      <c r="D37" s="20"/>
      <c r="E37" s="20"/>
      <c r="F37" s="20" t="s">
        <v>48</v>
      </c>
      <c r="G37" s="20" t="s">
        <v>49</v>
      </c>
      <c r="H37" s="20"/>
    </row>
    <row r="38" spans="1:15" hidden="1" outlineLevel="1" x14ac:dyDescent="0.3">
      <c r="A38" s="20" t="s">
        <v>50</v>
      </c>
      <c r="B38" s="18" t="s">
        <v>51</v>
      </c>
      <c r="C38" s="32" t="s">
        <v>52</v>
      </c>
      <c r="D38" s="20"/>
      <c r="E38" s="20"/>
      <c r="F38" s="21" t="s">
        <v>53</v>
      </c>
      <c r="G38" s="20" t="s">
        <v>54</v>
      </c>
      <c r="H38" s="20"/>
    </row>
    <row r="39" spans="1:15" hidden="1" outlineLevel="1" x14ac:dyDescent="0.3">
      <c r="A39" s="20" t="s">
        <v>55</v>
      </c>
      <c r="B39" s="18" t="s">
        <v>56</v>
      </c>
      <c r="C39" s="31" t="s">
        <v>57</v>
      </c>
      <c r="D39" s="20"/>
      <c r="E39" s="20"/>
      <c r="F39" s="20" t="s">
        <v>58</v>
      </c>
      <c r="G39" s="20"/>
      <c r="H39" s="20"/>
    </row>
    <row r="40" spans="1:15" hidden="1" outlineLevel="1" x14ac:dyDescent="0.3">
      <c r="A40" s="20" t="s">
        <v>59</v>
      </c>
      <c r="B40" s="26"/>
      <c r="C40" s="31" t="s">
        <v>60</v>
      </c>
      <c r="D40" s="20"/>
      <c r="E40" s="20"/>
      <c r="F40" s="20" t="s">
        <v>61</v>
      </c>
      <c r="G40" s="20"/>
      <c r="H40" s="20"/>
    </row>
    <row r="41" spans="1:15" hidden="1" outlineLevel="1" x14ac:dyDescent="0.3">
      <c r="A41" s="20" t="s">
        <v>62</v>
      </c>
      <c r="B41" s="20"/>
      <c r="C41" s="20"/>
      <c r="D41" s="20"/>
      <c r="E41" s="20"/>
      <c r="F41" s="20" t="s">
        <v>63</v>
      </c>
      <c r="G41" s="20"/>
      <c r="H41" s="20"/>
    </row>
    <row r="42" spans="1:15" hidden="1" outlineLevel="1" x14ac:dyDescent="0.3">
      <c r="A42" s="17"/>
      <c r="B42" s="17"/>
      <c r="C42" s="17"/>
      <c r="D42" s="17"/>
      <c r="E42" s="17"/>
      <c r="F42" s="20"/>
      <c r="G42" s="17"/>
      <c r="H42" s="17"/>
    </row>
    <row r="43" spans="1:15" collapsed="1" x14ac:dyDescent="0.3"/>
  </sheetData>
  <mergeCells count="24">
    <mergeCell ref="A23:O25"/>
    <mergeCell ref="A26:O26"/>
    <mergeCell ref="A27:O27"/>
    <mergeCell ref="A28:O28"/>
    <mergeCell ref="A7:E7"/>
    <mergeCell ref="B22:C22"/>
    <mergeCell ref="E9:E11"/>
    <mergeCell ref="F9:F11"/>
    <mergeCell ref="N9:N11"/>
    <mergeCell ref="A5:F5"/>
    <mergeCell ref="F6:O6"/>
    <mergeCell ref="G5:N5"/>
    <mergeCell ref="A6:E6"/>
    <mergeCell ref="G9:G11"/>
    <mergeCell ref="L9:L11"/>
    <mergeCell ref="M9:M11"/>
    <mergeCell ref="O9:O11"/>
    <mergeCell ref="H9:K9"/>
    <mergeCell ref="H10:I10"/>
    <mergeCell ref="F7:G7"/>
    <mergeCell ref="A9:A11"/>
    <mergeCell ref="B9:B11"/>
    <mergeCell ref="C9:C11"/>
    <mergeCell ref="D9:D11"/>
  </mergeCells>
  <dataValidations count="5">
    <dataValidation type="list" allowBlank="1" showInputMessage="1" showErrorMessage="1" sqref="A12:A21" xr:uid="{00000000-0002-0000-0000-000000000000}">
      <formula1>$A$36:$A$41</formula1>
    </dataValidation>
    <dataValidation type="list" allowBlank="1" showInputMessage="1" showErrorMessage="1" sqref="B12:B21" xr:uid="{00000000-0002-0000-0000-000001000000}">
      <formula1>$B$36:$B$41</formula1>
    </dataValidation>
    <dataValidation type="list" allowBlank="1" showInputMessage="1" showErrorMessage="1" sqref="C12:C21" xr:uid="{00000000-0002-0000-0000-000002000000}">
      <formula1>$C$36:$C$41</formula1>
    </dataValidation>
    <dataValidation type="list" allowBlank="1" showInputMessage="1" showErrorMessage="1" sqref="G12:G21" xr:uid="{00000000-0002-0000-0000-000003000000}">
      <formula1>$G$36:$G$38</formula1>
    </dataValidation>
    <dataValidation type="list" allowBlank="1" showInputMessage="1" showErrorMessage="1" sqref="F12:F21" xr:uid="{00000000-0002-0000-0000-000005000000}">
      <formula1>$F$36:$F$42</formula1>
    </dataValidation>
  </dataValidations>
  <pageMargins left="0.2" right="0.2" top="0.6" bottom="0.6" header="0.27" footer="0.27"/>
  <pageSetup paperSize="5" scale="6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A6C6EE25F686AB40B258B0600EE42F33" ma:contentTypeVersion="542" ma:contentTypeDescription="A content type to manage public (operations) IDB documents" ma:contentTypeScope="" ma:versionID="7b7282dd7f565d31f04102888786b3b1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4ab7c2f840650c3fcd9a67de10bb63b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PN-T1199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Panama</TermName>
          <TermId xmlns="http://schemas.microsoft.com/office/infopath/2007/PartnerControls">7af43a84-776d-43d1-b0f2-8a1f2a8ffc7b</TermId>
        </TermInfo>
      </Terms>
    </ic46d7e087fd4a108fb86518ca413cc6>
    <IDBDocs_x0020_Number xmlns="cdc7663a-08f0-4737-9e8c-148ce897a09c" xsi:nil="true"/>
    <Division_x0020_or_x0020_Unit xmlns="cdc7663a-08f0-4737-9e8c-148ce897a09c">INE/ENE</Division_x0020_or_x0020_Unit>
    <Fiscal_x0020_Year_x0020_IDB xmlns="cdc7663a-08f0-4737-9e8c-148ce897a09c">2018</Fiscal_x0020_Year_x0020_IDB>
    <Other_x0020_Author xmlns="cdc7663a-08f0-4737-9e8c-148ce897a09c" xsi:nil="true"/>
    <Migration_x0020_Info xmlns="cdc7663a-08f0-4737-9e8c-148ce897a09c" xsi:nil="true"/>
    <Document_x0020_Author xmlns="cdc7663a-08f0-4737-9e8c-148ce897a09c">Bonifaz Urquizu, Jeanette</Document_x0020_Author>
    <Document_x0020_Language_x0020_IDB xmlns="cdc7663a-08f0-4737-9e8c-148ce897a09c">Spanish</Document_x0020_Language_x0020_IDB>
    <TaxCatchAll xmlns="cdc7663a-08f0-4737-9e8c-148ce897a09c">
      <Value>97</Value>
      <Value>215</Value>
      <Value>25</Value>
      <Value>2</Value>
    </TaxCatchAll>
    <Identifier xmlns="cdc7663a-08f0-4737-9e8c-148ce897a09c" xsi:nil="true"/>
    <_dlc_DocId xmlns="cdc7663a-08f0-4737-9e8c-148ce897a09c">EZSHARE-1084760112-8</_dlc_DocId>
    <_dlc_DocIdUrl xmlns="cdc7663a-08f0-4737-9e8c-148ce897a09c">
      <Url>https://idbg.sharepoint.com/teams/EZ-PN-TCP/PN-T1199/_layouts/15/DocIdRedir.aspx?ID=EZSHARE-1084760112-8</Url>
      <Description>EZSHARE-1084760112-8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>ATN/OC-17155-PN;</Approval_x0020_Number>
    <Phase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RURAL ELECTRIFICATION</TermName>
          <TermId xmlns="http://schemas.microsoft.com/office/infopath/2007/PartnerControls">90b0719d-742a-4d45-b8c2-5e51d3fda218</TermId>
        </TermInfo>
      </Terms>
    </b2ec7cfb18674cb8803df6b262e8b107>
    <Business_x0020_Area xmlns="cdc7663a-08f0-4737-9e8c-148ce897a09c" xsi:nil="true"/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Operation_x0020_Type xmlns="cdc7663a-08f0-4737-9e8c-148ce897a09c">Technical Cooperation</Operation_x0020_Type>
    <Package_x0020_Code xmlns="cdc7663a-08f0-4737-9e8c-148ce897a09c" xsi:nil="true"/>
    <Project_x0020_Number xmlns="cdc7663a-08f0-4737-9e8c-148ce897a09c">PN-T1199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</TermName>
          <TermId xmlns="http://schemas.microsoft.com/office/infopath/2007/PartnerControls">4fed196a-cd0b-4970-87de-42da17f9b203</TermId>
        </TermInfo>
      </Terms>
    </nddeef1749674d76abdbe4b239a70bc6>
    <Record_x0020_Number xmlns="cdc7663a-08f0-4737-9e8c-148ce897a09c" xsi:nil="true"/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Climate Change and Renewable Energy;Electricity;Energy;Energy Distribution and Transmission;Energy Management and Regulation;Energy Markets and Studies;</Webtopic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879D5F5A-CAEF-4329-8FF8-8B5DE777851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E448EC3-423B-4362-9C59-D4363EE2976D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D483131-4577-4955-982D-1C9BE24C38A1}"/>
</file>

<file path=customXml/itemProps4.xml><?xml version="1.0" encoding="utf-8"?>
<ds:datastoreItem xmlns:ds="http://schemas.openxmlformats.org/officeDocument/2006/customXml" ds:itemID="{74FAD625-DEAA-4007-BCE4-D728B0401130}"/>
</file>

<file path=customXml/itemProps5.xml><?xml version="1.0" encoding="utf-8"?>
<ds:datastoreItem xmlns:ds="http://schemas.openxmlformats.org/officeDocument/2006/customXml" ds:itemID="{27BC87AB-A976-4C0D-AD96-80D0D02A8C6B}"/>
</file>

<file path=customXml/itemProps6.xml><?xml version="1.0" encoding="utf-8"?>
<ds:datastoreItem xmlns:ds="http://schemas.openxmlformats.org/officeDocument/2006/customXml" ds:itemID="{2489E06D-4C66-4B30-8B54-2C73422EF66C}">
  <ds:schemaRefs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cdc7663a-08f0-4737-9e8c-148ce897a09c"/>
    <ds:schemaRef ds:uri="http://schemas.microsoft.com/office/infopath/2007/PartnerControls"/>
    <ds:schemaRef ds:uri="http://purl.org/dc/terms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Bonifaz Urquizu, Jeanette</cp:lastModifiedBy>
  <cp:revision/>
  <cp:lastPrinted>2018-11-30T15:58:03Z</cp:lastPrinted>
  <dcterms:created xsi:type="dcterms:W3CDTF">2017-06-06T20:33:26Z</dcterms:created>
  <dcterms:modified xsi:type="dcterms:W3CDTF">2018-11-30T15:58:04Z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25;#Panama|7af43a84-776d-43d1-b0f2-8a1f2a8ffc7b</vt:lpwstr>
  </property>
  <property fmtid="{D5CDD505-2E9C-101B-9397-08002B2CF9AE}" pid="7" name="_dlc_DocIdItemGuid">
    <vt:lpwstr>2abd53cc-7b66-4ae0-abd3-6495cf5e0c19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420;#Navia Diaz, Maria del Rosario</vt:lpwstr>
  </property>
  <property fmtid="{D5CDD505-2E9C-101B-9397-08002B2CF9AE}" pid="12" name="Series Operations IDB">
    <vt:lpwstr/>
  </property>
  <property fmtid="{D5CDD505-2E9C-101B-9397-08002B2CF9AE}" pid="13" name="Sub-Sector">
    <vt:lpwstr>215;#RURAL ELECTRIFICATION|90b0719d-742a-4d45-b8c2-5e51d3fda218</vt:lpwstr>
  </property>
  <property fmtid="{D5CDD505-2E9C-101B-9397-08002B2CF9AE}" pid="14" name="Fund IDB">
    <vt:lpwstr/>
  </property>
  <property fmtid="{D5CDD505-2E9C-101B-9397-08002B2CF9AE}" pid="15" name="Sector IDB">
    <vt:lpwstr>97;#ENERGY|4fed196a-cd0b-4970-87de-42da17f9b203</vt:lpwstr>
  </property>
  <property fmtid="{D5CDD505-2E9C-101B-9397-08002B2CF9AE}" pid="16" name="Function Operations IDB">
    <vt:lpwstr>2;#Project Preparation, Planning and Design|29ca0c72-1fc4-435f-a09c-28585cb5eac9</vt:lpwstr>
  </property>
  <property fmtid="{D5CDD505-2E9C-101B-9397-08002B2CF9AE}" pid="17" name="ContentTypeId">
    <vt:lpwstr>0x0101001A458A224826124E8B45B1D613300CFC00A6C6EE25F686AB40B258B0600EE42F33</vt:lpwstr>
  </property>
</Properties>
</file>