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evish\Desktop\BR-L1501. Pernambuco\POD\"/>
    </mc:Choice>
  </mc:AlternateContent>
  <bookViews>
    <workbookView xWindow="0" yWindow="0" windowWidth="23040" windowHeight="8484" tabRatio="656" activeTab="1" xr2:uid="{00000000-000D-0000-FFFF-FFFF00000000}"/>
  </bookViews>
  <sheets>
    <sheet name="Instruções" sheetId="4" r:id="rId1"/>
    <sheet name="PA - PROFISCO PE II" sheetId="1" r:id="rId2"/>
    <sheet name="Sheet1" sheetId="5" state="hidden" r:id="rId3"/>
    <sheet name="Alterações propostas pela UCP" sheetId="6" r:id="rId4"/>
  </sheets>
  <definedNames>
    <definedName name="_xlnm._FilterDatabase" localSheetId="1" hidden="1">'PA - PROFISCO PE II'!$A$55:$Q$55</definedName>
    <definedName name="capacitacao">'PA - PROFISCO PE II'!#REF!</definedName>
  </definedNames>
  <calcPr calcId="171027"/>
</workbook>
</file>

<file path=xl/calcChain.xml><?xml version="1.0" encoding="utf-8"?>
<calcChain xmlns="http://schemas.openxmlformats.org/spreadsheetml/2006/main">
  <c r="I31" i="1" l="1"/>
  <c r="I34" i="1" l="1"/>
  <c r="H33" i="1"/>
  <c r="H60" i="1" l="1"/>
  <c r="H7" i="1" l="1"/>
  <c r="I42" i="1" l="1"/>
  <c r="H31" i="1"/>
  <c r="H32" i="1" l="1"/>
  <c r="I55" i="1"/>
  <c r="H50" i="1"/>
  <c r="H49" i="1"/>
  <c r="H41" i="1"/>
  <c r="H40" i="1"/>
  <c r="H39" i="1"/>
  <c r="H54" i="1"/>
  <c r="H53" i="1"/>
  <c r="H52" i="1"/>
  <c r="H51" i="1"/>
  <c r="H48" i="1"/>
  <c r="H47" i="1"/>
  <c r="I19" i="1"/>
  <c r="H26" i="1"/>
  <c r="H25" i="1"/>
  <c r="H24" i="1"/>
  <c r="H18" i="1"/>
  <c r="H17" i="1"/>
  <c r="H16" i="1"/>
  <c r="I63" i="1" l="1"/>
  <c r="H42" i="1"/>
  <c r="H55" i="1"/>
  <c r="H19" i="1"/>
  <c r="H62" i="1"/>
  <c r="I62" i="1" l="1"/>
  <c r="H27" i="1" l="1"/>
  <c r="H28" i="1"/>
  <c r="H29" i="1"/>
  <c r="H30" i="1"/>
  <c r="H34" i="1" l="1"/>
  <c r="H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Daniella Myrian Silva</author>
  </authors>
  <commentList>
    <comment ref="I3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Daniella Myrian Silva:</t>
        </r>
        <r>
          <rPr>
            <sz val="9"/>
            <color indexed="81"/>
            <rFont val="Tahoma"/>
            <family val="2"/>
          </rPr>
          <t xml:space="preserve">
Junto ou aberto em 3?
Vide PAI Linhas: 276, 277, 278 e 283, 284, 285</t>
        </r>
      </text>
    </comment>
    <comment ref="I4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Daniella Myrian Silva:</t>
        </r>
        <r>
          <rPr>
            <sz val="9"/>
            <color indexed="81"/>
            <rFont val="Tahoma"/>
            <family val="2"/>
          </rPr>
          <t xml:space="preserve">
Vai para bens</t>
        </r>
      </text>
    </comment>
    <comment ref="I5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Daniella Myrian Silva:</t>
        </r>
        <r>
          <rPr>
            <sz val="9"/>
            <color indexed="81"/>
            <rFont val="Tahoma"/>
            <family val="2"/>
          </rPr>
          <t xml:space="preserve">
Vai para Bens
</t>
        </r>
      </text>
    </comment>
    <comment ref="E53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Daniella Myrian Silva:</t>
        </r>
        <r>
          <rPr>
            <sz val="9"/>
            <color indexed="81"/>
            <rFont val="Tahoma"/>
            <family val="2"/>
          </rPr>
          <t xml:space="preserve">
CD Empresa SoftPlan</t>
        </r>
      </text>
    </comment>
  </commentList>
</comments>
</file>

<file path=xl/sharedStrings.xml><?xml version="1.0" encoding="utf-8"?>
<sst xmlns="http://schemas.openxmlformats.org/spreadsheetml/2006/main" count="434" uniqueCount="216">
  <si>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</si>
  <si>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</si>
  <si>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</si>
  <si>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</si>
  <si>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</si>
  <si>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</si>
  <si>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</si>
  <si>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</si>
  <si>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</si>
  <si>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</si>
  <si>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CONSULTORIAS FIRMAS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</si>
  <si>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</si>
  <si>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</si>
  <si>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</si>
  <si>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</si>
  <si>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</si>
  <si>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</si>
  <si>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</si>
  <si>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</si>
  <si>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</si>
  <si>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</si>
  <si>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</si>
  <si>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</si>
  <si>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</si>
  <si>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</si>
  <si>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</si>
  <si>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</si>
  <si>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</si>
  <si>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</si>
  <si>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</si>
  <si>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</si>
  <si>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</si>
  <si>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</si>
  <si>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</si>
  <si>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</si>
  <si>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</si>
  <si>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</si>
  <si>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</si>
  <si>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</si>
  <si>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</si>
  <si>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</si>
  <si>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Quantidade de Lotes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</si>
  <si>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</si>
  <si>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</si>
  <si>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</si>
  <si>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</si>
  <si>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</si>
  <si>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</si>
  <si>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</si>
  <si>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</si>
  <si>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</si>
  <si>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</si>
  <si>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</si>
  <si>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</si>
  <si>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</si>
  <si>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</si>
  <si>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</si>
  <si>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</si>
  <si>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</si>
  <si>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</si>
  <si>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</si>
  <si>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</si>
  <si>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</si>
  <si>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</si>
  <si>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</si>
  <si>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</si>
  <si>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</si>
  <si>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</si>
  <si>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</si>
  <si>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</si>
  <si>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</si>
  <si>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</si>
  <si>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</si>
  <si>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>Contrato Concluído</t>
  </si>
  <si>
    <t>Licitação Pública Internacional com Pré-qualificação</t>
  </si>
  <si>
    <t>Consultorias Individuais</t>
  </si>
  <si>
    <t>Contratação Direta</t>
  </si>
  <si>
    <t>CONTRATO DE EMPRÉSTIMO: [indicar]</t>
  </si>
  <si>
    <r>
      <t>Data:</t>
    </r>
    <r>
      <rPr>
        <b/>
        <sz val="12"/>
        <color indexed="10"/>
        <rFont val="Times New Roman"/>
        <family val="1"/>
      </rPr>
      <t>[indicar]</t>
    </r>
  </si>
  <si>
    <r>
      <t xml:space="preserve">Atualização Nº: </t>
    </r>
    <r>
      <rPr>
        <b/>
        <sz val="12"/>
        <color indexed="10"/>
        <rFont val="Times New Roman"/>
        <family val="1"/>
      </rPr>
      <t>[indicar]</t>
    </r>
  </si>
  <si>
    <r>
      <t xml:space="preserve">Atualizado por: </t>
    </r>
    <r>
      <rPr>
        <b/>
        <sz val="12"/>
        <color indexed="1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</si>
  <si>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</si>
  <si>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</si>
  <si>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</si>
  <si>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</si>
  <si>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</si>
  <si>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</si>
  <si>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</si>
  <si>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</si>
  <si>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</si>
  <si>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</si>
  <si>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</si>
  <si>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</si>
  <si>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</si>
  <si>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</si>
  <si>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</si>
  <si>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</si>
  <si>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</si>
  <si>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</si>
  <si>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</si>
  <si>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</si>
  <si>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</si>
  <si>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</si>
  <si>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</si>
  <si>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</si>
  <si>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</si>
  <si>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</si>
  <si>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</si>
  <si>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</si>
  <si>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</si>
  <si>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</si>
  <si>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</si>
  <si>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</si>
  <si>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</si>
  <si>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</si>
  <si>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</si>
  <si>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</si>
  <si>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</si>
  <si>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3.1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</si>
  <si>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</si>
  <si>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TOTAL</t>
  </si>
  <si>
    <t>Notas:</t>
  </si>
  <si>
    <t>(1)</t>
  </si>
  <si>
    <t>(2)</t>
  </si>
  <si>
    <t>(3)</t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</si>
  <si>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</si>
  <si>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</si>
  <si>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</si>
  <si>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</si>
  <si>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</si>
  <si>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CONSULTORIAS INDIVIDUAIS</t>
  </si>
  <si>
    <t>Não Objeção aos  TDR da Atividade</t>
  </si>
  <si>
    <t>Assinatura Contrato</t>
  </si>
  <si>
    <t>Atualizado por: Equipe de Projeto</t>
  </si>
  <si>
    <t>Montante Estimado em R$</t>
  </si>
  <si>
    <t xml:space="preserve">Montante Estimado em US$ </t>
  </si>
  <si>
    <t>Aprovado em ___/___/2017 - CBR-________</t>
  </si>
  <si>
    <t>Definir</t>
  </si>
  <si>
    <t>Montante Estimado em US$ 
(tx. 3.2)</t>
  </si>
  <si>
    <t>SQC</t>
  </si>
  <si>
    <t>SBQC</t>
  </si>
  <si>
    <t>TOTAL GERAL</t>
  </si>
  <si>
    <t>Programa PROFISCO II - PE</t>
  </si>
  <si>
    <t xml:space="preserve">Atualizado em: Missão de Análise </t>
  </si>
  <si>
    <t xml:space="preserve">Atualização Nº: 1 </t>
  </si>
  <si>
    <t>Projeto Nº: BR-L1501</t>
  </si>
  <si>
    <t>1.3.3</t>
  </si>
  <si>
    <t xml:space="preserve">Obras Expansão Sala Cofre </t>
  </si>
  <si>
    <t>Obras para Instalação dos pontos para antenas e sensores de rádio frequência do  monitoramento do trânsito</t>
  </si>
  <si>
    <t>2.3.1</t>
  </si>
  <si>
    <t>1.2.2</t>
  </si>
  <si>
    <t>Revestimento Acustico e Iluminação do Studio /Salas</t>
  </si>
  <si>
    <t>Ago-18</t>
  </si>
  <si>
    <t xml:space="preserve">Equipamentos para o Studio EAD </t>
  </si>
  <si>
    <t xml:space="preserve">1.2.2 </t>
  </si>
  <si>
    <t>Comparação de Preços - CP/ Pregão / Ata</t>
  </si>
  <si>
    <t xml:space="preserve"> Aquisição de Solução de proteção e recuperação de dados e informações </t>
  </si>
  <si>
    <t>1.3.1</t>
  </si>
  <si>
    <t xml:space="preserve">Aquisição de Solução tecnológica para monitoramento dos serviços de TI </t>
  </si>
  <si>
    <t xml:space="preserve">1.3.2 </t>
  </si>
  <si>
    <t xml:space="preserve">2.2.1 </t>
  </si>
  <si>
    <t>Aquisição Servidor de Jobs para integração REDESIM</t>
  </si>
  <si>
    <t>Aquisições de Bens para reestuturação da Fiscalização de Trânsito</t>
  </si>
  <si>
    <t>Equipamentos para suportar Solução da Folha</t>
  </si>
  <si>
    <t>3.3.2</t>
  </si>
  <si>
    <t xml:space="preserve">Migração do uso das ferramentas de escritório para nuvem </t>
  </si>
  <si>
    <t>Aquisição da Infraestrutura de TI para armazenamento, tratamento, cruzamento de dados e disponibilidade das informações fiscais geradas pela NFC-e</t>
  </si>
  <si>
    <t>Pregão / Ata</t>
  </si>
  <si>
    <t>Contratação de Consultoria para definição da  Metodologia de avaliação e dimensionamento da força de trabalho fazendária</t>
  </si>
  <si>
    <t>1.2.1</t>
  </si>
  <si>
    <t>Contratação de Consultoria para Modelagem do Programa de gestão do conhecimento e Inovação</t>
  </si>
  <si>
    <t>Programa de formação continuada implantado - Cursos Diversos + Congressos, diarias + Contratação instrutores</t>
  </si>
  <si>
    <t>SERVIÇOS QUE NÃO SÃO DE CONSULTORIA &amp; CAPACITAÇÃO</t>
  </si>
  <si>
    <t>Inscrição/ CP / CI</t>
  </si>
  <si>
    <t>Serviços de Consultoria para Desenvolvimento de Soluções de Mineração de Dados</t>
  </si>
  <si>
    <t xml:space="preserve">2.3.2 </t>
  </si>
  <si>
    <t xml:space="preserve">2.4.3 </t>
  </si>
  <si>
    <t>Solução tecnológica integrada, para suportar os processos de gestão financeira e contábil de RH no âmbito estadual</t>
  </si>
  <si>
    <t xml:space="preserve">2.4.5 </t>
  </si>
  <si>
    <t>2.2.1/2.2.2/2.3.1/2.4.2/2.4.3/2.4.4/3.1.2/3.2.1/3.4.1/2.4.5</t>
  </si>
  <si>
    <t>LPI</t>
  </si>
  <si>
    <t>Contratação de Fabrica de Software - NOVA</t>
  </si>
  <si>
    <t>2.1.1/3.1.1/3.3.2/3.5.1/3.5.2</t>
  </si>
  <si>
    <t>CD</t>
  </si>
  <si>
    <t>N/A</t>
  </si>
  <si>
    <t xml:space="preserve">Contratação de Consultoria para fornecimento de Solução de proteção e recuperação de dados e informações </t>
  </si>
  <si>
    <t>1.3.2</t>
  </si>
  <si>
    <t xml:space="preserve">Contratação de Consultoria para fornecimento de Solução tecnológica para monitoramento dos serviços de TI </t>
  </si>
  <si>
    <t>Set-18</t>
  </si>
  <si>
    <t>UCP/SEFAZ</t>
  </si>
  <si>
    <t>Consultoria para elaboração e revisão de editais e termos de referência para as contratações e aquisições</t>
  </si>
  <si>
    <t>A1</t>
  </si>
  <si>
    <t>Propomos diminuir de USD 10.335.000 para USD 8.730.000</t>
  </si>
  <si>
    <t>Propomos aumentar de USD 1.121.000 para USD 2.096.000</t>
  </si>
  <si>
    <t>Linha</t>
  </si>
  <si>
    <t>Alteração</t>
  </si>
  <si>
    <t>Propomos retirar deste PA</t>
  </si>
  <si>
    <t>PGE- Serviço de integração de uso do módulo integrador MNI (modelo nacional de interoperabilidade) - Softplan Planejamento e Sistemas Ltda</t>
  </si>
  <si>
    <t>PGE-Serviço de integração do sistema SAJ com o processo administrativo tributário eletrônico (ePAT). - Softplan Planejamento e Sistemas Ltda</t>
  </si>
  <si>
    <t>Sugerimos alterar para CD Softplan Planejamento e Sistemas Ltda</t>
  </si>
  <si>
    <t>Ex-post</t>
  </si>
  <si>
    <t>2,10</t>
  </si>
  <si>
    <t>Aquisição de Sistema de Climatização para a sala Cofre</t>
  </si>
  <si>
    <t>2.5.1</t>
  </si>
  <si>
    <t>Acrescentar aquisição de Sistema de Climatização para a sala Cofre, no valor 81.026</t>
  </si>
  <si>
    <t>Sugerimos alocar o valor de USD 38.000 à linha 25, pois a instalação deve ser adquirida junto aos bens. E retirar este item da linha 49.</t>
  </si>
  <si>
    <t>Sugerimos alocar o valor de USD 100.000 à linha 26, pois a instalação deve ser adquirida junto aos bens. E retirar este item da linha 50.</t>
  </si>
  <si>
    <t>Integração de Prefeituras ao REDESIM - PROSOLUTION Consultoria e Sistemas Informáticos</t>
  </si>
  <si>
    <t>Adicionamos consultor individual para apoio à UCP.</t>
  </si>
  <si>
    <t>Alteramos o valor de USD 681.026 para USD 600.000</t>
  </si>
  <si>
    <t>Este valor originalmente estava em USD 650.000. Retiramos USD 50.000 que era do 1.3.2 e acrescentamos USD 38.000, oriundos da linha 49.</t>
  </si>
  <si>
    <t>Este valor originalmente estava em USD 580.000. Acrescentamos USD 50.000 oriundo da linha 25 e adicionamos USD 100.000 da linha 50.</t>
  </si>
  <si>
    <t>Contratação de Fabrica de Software - Pitang Consultoria e Sistemas S/A</t>
  </si>
  <si>
    <t>Necessitamos fazer contratação direta da PROSOLUTION Consultoria e Sistemas Informáticos. Consultamos sobre a conveniência de indicar neste momento, ou posteriormente, considerando o valor previsto de USD 210.000</t>
  </si>
  <si>
    <t>Adicionamos USD 203.000, oriundos da linha 55, pois esta consutoria e capacitações serão prestadas pelo mesmo fornecedor dos equipamentos</t>
  </si>
  <si>
    <t>Excluir esta linha, pois o valor de consultoria será incorporado à aquisição do bem da inha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</si>
</sst>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</numFmts>
  <fonts count="6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9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i/>
      <sz val="12"/>
      <color indexed="9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63"/>
      <name val="Corbe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27" fillId="0" borderId="0">
      <alignment vertical="center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3" applyNumberFormat="0" applyFill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29" fillId="0" borderId="0" xfId="0" applyFont="1" applyAlignment="1">
      <alignment horizontal="justify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justify" vertical="center"/>
    </xf>
    <xf numFmtId="0" fontId="0" fillId="0" borderId="0" xfId="0" applyFill="1"/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34" fillId="0" borderId="0" xfId="46" applyFont="1" applyFill="1" applyBorder="1" applyAlignment="1">
      <alignment vertical="center" wrapText="1"/>
    </xf>
    <xf numFmtId="10" fontId="34" fillId="0" borderId="0" xfId="46" applyNumberFormat="1" applyFont="1" applyFill="1" applyBorder="1" applyAlignment="1">
      <alignment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5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22" fillId="0" borderId="0" xfId="0" applyNumberFormat="1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2" fillId="0" borderId="0" xfId="46" applyFont="1" applyFill="1" applyBorder="1" applyAlignment="1">
      <alignment vertical="center" wrapText="1"/>
    </xf>
    <xf numFmtId="0" fontId="21" fillId="0" borderId="0" xfId="46" applyFont="1"/>
    <xf numFmtId="0" fontId="22" fillId="0" borderId="0" xfId="46" applyFont="1" applyFill="1" applyBorder="1" applyAlignment="1">
      <alignment horizontal="left" vertical="center" wrapText="1"/>
    </xf>
    <xf numFmtId="0" fontId="21" fillId="0" borderId="10" xfId="46" applyFont="1" applyBorder="1"/>
    <xf numFmtId="0" fontId="33" fillId="0" borderId="10" xfId="0" applyFont="1" applyBorder="1"/>
    <xf numFmtId="0" fontId="0" fillId="0" borderId="0" xfId="0"/>
    <xf numFmtId="0" fontId="38" fillId="0" borderId="0" xfId="47" applyFont="1" applyFill="1" applyBorder="1" applyAlignment="1">
      <alignment horizontal="left" vertical="center" wrapText="1"/>
    </xf>
    <xf numFmtId="0" fontId="38" fillId="0" borderId="11" xfId="47" applyFont="1" applyFill="1" applyBorder="1" applyAlignment="1">
      <alignment horizontal="left" vertical="center" wrapText="1"/>
    </xf>
    <xf numFmtId="0" fontId="39" fillId="0" borderId="0" xfId="0" applyFont="1"/>
    <xf numFmtId="0" fontId="39" fillId="0" borderId="11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/>
    <xf numFmtId="0" fontId="40" fillId="0" borderId="0" xfId="52" applyFont="1" applyFill="1" applyBorder="1" applyAlignment="1">
      <alignment vertical="center" wrapText="1"/>
    </xf>
    <xf numFmtId="0" fontId="34" fillId="0" borderId="12" xfId="52" applyFont="1" applyFill="1" applyBorder="1" applyAlignment="1">
      <alignment vertical="center" wrapText="1"/>
    </xf>
    <xf numFmtId="0" fontId="29" fillId="0" borderId="0" xfId="0" applyFont="1"/>
    <xf numFmtId="0" fontId="41" fillId="25" borderId="13" xfId="47" applyFont="1" applyFill="1" applyBorder="1" applyAlignment="1">
      <alignment horizontal="left" vertical="center" wrapText="1"/>
    </xf>
    <xf numFmtId="0" fontId="41" fillId="25" borderId="14" xfId="47" applyFont="1" applyFill="1" applyBorder="1" applyAlignment="1">
      <alignment horizontal="left" vertical="center" wrapText="1"/>
    </xf>
    <xf numFmtId="0" fontId="42" fillId="25" borderId="15" xfId="0" applyFont="1" applyFill="1" applyBorder="1" applyAlignment="1">
      <alignment horizontal="center" vertical="center"/>
    </xf>
    <xf numFmtId="0" fontId="41" fillId="25" borderId="16" xfId="47" applyFont="1" applyFill="1" applyBorder="1" applyAlignment="1">
      <alignment horizontal="left" vertical="center" wrapText="1"/>
    </xf>
    <xf numFmtId="0" fontId="41" fillId="25" borderId="17" xfId="47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4" fillId="0" borderId="19" xfId="52" applyFont="1" applyFill="1" applyBorder="1" applyAlignment="1">
      <alignment vertical="center" wrapText="1"/>
    </xf>
    <xf numFmtId="0" fontId="34" fillId="0" borderId="20" xfId="52" applyFont="1" applyFill="1" applyBorder="1" applyAlignment="1">
      <alignment vertical="center" wrapText="1"/>
    </xf>
    <xf numFmtId="0" fontId="34" fillId="0" borderId="18" xfId="0" applyFont="1" applyBorder="1"/>
    <xf numFmtId="0" fontId="42" fillId="0" borderId="0" xfId="0" applyFont="1" applyFill="1" applyBorder="1" applyAlignment="1">
      <alignment horizontal="center" vertical="center" wrapText="1"/>
    </xf>
    <xf numFmtId="0" fontId="34" fillId="0" borderId="21" xfId="52" applyFont="1" applyFill="1" applyBorder="1" applyAlignment="1">
      <alignment vertical="center" wrapText="1"/>
    </xf>
    <xf numFmtId="0" fontId="34" fillId="0" borderId="0" xfId="46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18" xfId="52" applyFont="1" applyFill="1" applyBorder="1" applyAlignment="1">
      <alignment vertical="center" wrapText="1"/>
    </xf>
    <xf numFmtId="0" fontId="29" fillId="0" borderId="22" xfId="0" applyFont="1" applyFill="1" applyBorder="1" applyAlignment="1">
      <alignment horizontal="left" vertical="center" wrapText="1"/>
    </xf>
    <xf numFmtId="0" fontId="29" fillId="0" borderId="19" xfId="0" applyFont="1" applyFill="1" applyBorder="1" applyAlignment="1">
      <alignment horizontal="left" vertical="center" wrapText="1"/>
    </xf>
    <xf numFmtId="0" fontId="29" fillId="0" borderId="23" xfId="0" applyFont="1" applyFill="1" applyBorder="1" applyAlignment="1">
      <alignment horizontal="left" vertical="center" wrapText="1"/>
    </xf>
    <xf numFmtId="0" fontId="43" fillId="0" borderId="0" xfId="46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49" fontId="31" fillId="0" borderId="12" xfId="0" applyNumberFormat="1" applyFont="1" applyFill="1" applyBorder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left" vertical="center" wrapText="1"/>
    </xf>
    <xf numFmtId="165" fontId="31" fillId="0" borderId="0" xfId="58" applyFont="1" applyFill="1" applyBorder="1" applyAlignment="1">
      <alignment horizontal="left" vertical="center" wrapText="1"/>
    </xf>
    <xf numFmtId="165" fontId="29" fillId="0" borderId="0" xfId="58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166" fontId="34" fillId="0" borderId="0" xfId="58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166" fontId="44" fillId="0" borderId="0" xfId="58" applyNumberFormat="1" applyFont="1" applyAlignment="1">
      <alignment vertical="center"/>
    </xf>
    <xf numFmtId="166" fontId="29" fillId="0" borderId="0" xfId="58" applyNumberFormat="1" applyFont="1" applyAlignment="1">
      <alignment vertical="center"/>
    </xf>
    <xf numFmtId="10" fontId="29" fillId="0" borderId="0" xfId="0" applyNumberFormat="1" applyFont="1" applyAlignment="1">
      <alignment vertical="center"/>
    </xf>
    <xf numFmtId="0" fontId="45" fillId="0" borderId="0" xfId="0" applyFont="1" applyFill="1" applyBorder="1" applyAlignment="1">
      <alignment horizontal="center" vertical="center" wrapText="1"/>
    </xf>
    <xf numFmtId="0" fontId="45" fillId="0" borderId="0" xfId="46" applyFont="1" applyFill="1" applyBorder="1" applyAlignment="1">
      <alignment horizontal="center" vertical="center" wrapText="1"/>
    </xf>
    <xf numFmtId="9" fontId="45" fillId="0" borderId="0" xfId="57" applyFont="1" applyFill="1" applyBorder="1" applyAlignment="1">
      <alignment horizontal="center" vertical="center" wrapText="1"/>
    </xf>
    <xf numFmtId="17" fontId="45" fillId="0" borderId="0" xfId="0" applyNumberFormat="1" applyFont="1" applyFill="1" applyBorder="1" applyAlignment="1">
      <alignment horizontal="center" vertical="center" wrapText="1"/>
    </xf>
    <xf numFmtId="14" fontId="45" fillId="0" borderId="0" xfId="48" applyNumberFormat="1" applyFont="1" applyFill="1" applyBorder="1" applyAlignment="1" applyProtection="1">
      <alignment horizontal="center" vertical="center" wrapText="1"/>
    </xf>
    <xf numFmtId="166" fontId="41" fillId="24" borderId="12" xfId="58" applyNumberFormat="1" applyFont="1" applyFill="1" applyBorder="1" applyAlignment="1">
      <alignment horizontal="center" vertical="center" wrapText="1"/>
    </xf>
    <xf numFmtId="10" fontId="41" fillId="24" borderId="12" xfId="46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horizontal="justify" vertical="center" wrapText="1"/>
    </xf>
    <xf numFmtId="0" fontId="46" fillId="0" borderId="0" xfId="0" applyFont="1" applyFill="1" applyBorder="1" applyAlignment="1">
      <alignment horizontal="center" vertical="center" wrapText="1"/>
    </xf>
    <xf numFmtId="3" fontId="46" fillId="0" borderId="0" xfId="37" applyNumberFormat="1" applyFont="1" applyFill="1" applyBorder="1" applyAlignment="1">
      <alignment horizontal="right" vertical="center" wrapText="1"/>
    </xf>
    <xf numFmtId="9" fontId="46" fillId="0" borderId="0" xfId="0" applyNumberFormat="1" applyFont="1" applyFill="1" applyBorder="1" applyAlignment="1">
      <alignment horizontal="center" vertical="center" wrapText="1"/>
    </xf>
    <xf numFmtId="17" fontId="46" fillId="0" borderId="0" xfId="0" applyNumberFormat="1" applyFont="1" applyFill="1" applyBorder="1" applyAlignment="1">
      <alignment horizontal="center" vertical="center" wrapText="1"/>
    </xf>
    <xf numFmtId="0" fontId="43" fillId="0" borderId="0" xfId="46" applyFont="1" applyFill="1" applyBorder="1" applyAlignment="1">
      <alignment horizontal="left" vertical="center"/>
    </xf>
    <xf numFmtId="0" fontId="43" fillId="0" borderId="0" xfId="46" applyFont="1" applyFill="1" applyBorder="1" applyAlignment="1">
      <alignment horizontal="center" vertical="center"/>
    </xf>
    <xf numFmtId="166" fontId="48" fillId="0" borderId="0" xfId="58" applyNumberFormat="1" applyFont="1" applyFill="1" applyBorder="1" applyAlignment="1">
      <alignment horizontal="left" vertical="center"/>
    </xf>
    <xf numFmtId="166" fontId="43" fillId="0" borderId="0" xfId="58" applyNumberFormat="1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166" fontId="44" fillId="0" borderId="0" xfId="58" applyNumberFormat="1" applyFont="1" applyAlignment="1">
      <alignment vertical="center" wrapText="1"/>
    </xf>
    <xf numFmtId="166" fontId="29" fillId="0" borderId="0" xfId="58" applyNumberFormat="1" applyFont="1" applyAlignment="1">
      <alignment vertical="center" wrapText="1"/>
    </xf>
    <xf numFmtId="10" fontId="29" fillId="0" borderId="0" xfId="0" applyNumberFormat="1" applyFont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34" fillId="0" borderId="12" xfId="0" applyFont="1" applyBorder="1" applyAlignment="1">
      <alignment vertical="center" wrapText="1"/>
    </xf>
    <xf numFmtId="4" fontId="44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 wrapText="1"/>
    </xf>
    <xf numFmtId="166" fontId="48" fillId="0" borderId="0" xfId="58" applyNumberFormat="1" applyFont="1" applyFill="1" applyBorder="1" applyAlignment="1">
      <alignment vertical="center" wrapText="1"/>
    </xf>
    <xf numFmtId="166" fontId="31" fillId="0" borderId="0" xfId="58" applyNumberFormat="1" applyFont="1" applyFill="1" applyBorder="1" applyAlignment="1">
      <alignment vertical="center" wrapText="1"/>
    </xf>
    <xf numFmtId="10" fontId="31" fillId="0" borderId="0" xfId="0" applyNumberFormat="1" applyFont="1" applyFill="1" applyBorder="1" applyAlignment="1">
      <alignment vertical="center" wrapText="1"/>
    </xf>
    <xf numFmtId="166" fontId="48" fillId="0" borderId="0" xfId="58" applyNumberFormat="1" applyFont="1" applyAlignment="1">
      <alignment vertical="center" wrapText="1"/>
    </xf>
    <xf numFmtId="166" fontId="31" fillId="0" borderId="0" xfId="58" applyNumberFormat="1" applyFont="1" applyAlignment="1">
      <alignment vertical="center" wrapText="1"/>
    </xf>
    <xf numFmtId="10" fontId="31" fillId="0" borderId="0" xfId="0" applyNumberFormat="1" applyFont="1" applyAlignment="1">
      <alignment vertical="center" wrapText="1"/>
    </xf>
    <xf numFmtId="4" fontId="41" fillId="24" borderId="12" xfId="46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3" fontId="43" fillId="0" borderId="0" xfId="37" applyNumberFormat="1" applyFont="1" applyFill="1" applyBorder="1" applyAlignment="1">
      <alignment horizontal="right" vertical="center" wrapText="1"/>
    </xf>
    <xf numFmtId="4" fontId="41" fillId="24" borderId="12" xfId="47" applyNumberFormat="1" applyFont="1" applyFill="1" applyBorder="1" applyAlignment="1">
      <alignment horizontal="center" vertical="center" wrapText="1"/>
    </xf>
    <xf numFmtId="10" fontId="41" fillId="24" borderId="12" xfId="47" applyNumberFormat="1" applyFont="1" applyFill="1" applyBorder="1" applyAlignment="1">
      <alignment horizontal="center" vertical="center" wrapText="1"/>
    </xf>
    <xf numFmtId="0" fontId="41" fillId="24" borderId="12" xfId="46" applyFont="1" applyFill="1" applyBorder="1" applyAlignment="1">
      <alignment horizontal="center" vertical="center" wrapText="1"/>
    </xf>
    <xf numFmtId="0" fontId="41" fillId="24" borderId="12" xfId="47" applyFont="1" applyFill="1" applyBorder="1" applyAlignment="1">
      <alignment horizontal="center" vertical="center" wrapText="1"/>
    </xf>
    <xf numFmtId="17" fontId="29" fillId="0" borderId="0" xfId="0" applyNumberFormat="1" applyFont="1" applyAlignment="1">
      <alignment horizontal="center" vertical="center"/>
    </xf>
    <xf numFmtId="0" fontId="34" fillId="26" borderId="12" xfId="0" applyFont="1" applyFill="1" applyBorder="1" applyAlignment="1">
      <alignment horizontal="center" vertical="center" wrapText="1"/>
    </xf>
    <xf numFmtId="0" fontId="34" fillId="26" borderId="12" xfId="0" applyFont="1" applyFill="1" applyBorder="1" applyAlignment="1">
      <alignment horizontal="justify" vertical="center" wrapText="1"/>
    </xf>
    <xf numFmtId="3" fontId="34" fillId="26" borderId="12" xfId="37" applyNumberFormat="1" applyFont="1" applyFill="1" applyBorder="1" applyAlignment="1">
      <alignment horizontal="right" vertical="center" wrapText="1"/>
    </xf>
    <xf numFmtId="9" fontId="34" fillId="26" borderId="12" xfId="0" applyNumberFormat="1" applyFont="1" applyFill="1" applyBorder="1" applyAlignment="1">
      <alignment horizontal="center" vertical="center" wrapText="1"/>
    </xf>
    <xf numFmtId="17" fontId="34" fillId="26" borderId="12" xfId="0" applyNumberFormat="1" applyFont="1" applyFill="1" applyBorder="1" applyAlignment="1">
      <alignment horizontal="center" vertical="center" wrapText="1"/>
    </xf>
    <xf numFmtId="17" fontId="47" fillId="26" borderId="12" xfId="0" applyNumberFormat="1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center" vertical="center" wrapText="1"/>
    </xf>
    <xf numFmtId="0" fontId="34" fillId="26" borderId="12" xfId="0" applyFont="1" applyFill="1" applyBorder="1" applyAlignment="1">
      <alignment vertical="center" wrapText="1"/>
    </xf>
    <xf numFmtId="0" fontId="34" fillId="26" borderId="12" xfId="0" applyNumberFormat="1" applyFont="1" applyFill="1" applyBorder="1" applyAlignment="1">
      <alignment horizontal="center" vertical="center" wrapText="1"/>
    </xf>
    <xf numFmtId="3" fontId="29" fillId="26" borderId="12" xfId="37" applyNumberFormat="1" applyFont="1" applyFill="1" applyBorder="1" applyAlignment="1">
      <alignment horizontal="right" vertical="center" wrapText="1"/>
    </xf>
    <xf numFmtId="9" fontId="29" fillId="26" borderId="12" xfId="0" applyNumberFormat="1" applyFont="1" applyFill="1" applyBorder="1" applyAlignment="1">
      <alignment horizontal="center" vertical="center" wrapText="1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17" fontId="34" fillId="26" borderId="12" xfId="48" applyNumberFormat="1" applyFont="1" applyFill="1" applyBorder="1" applyAlignment="1" applyProtection="1">
      <alignment horizontal="center" vertical="center" wrapText="1"/>
    </xf>
    <xf numFmtId="9" fontId="34" fillId="26" borderId="28" xfId="48" applyNumberFormat="1" applyFont="1" applyFill="1" applyBorder="1" applyAlignment="1" applyProtection="1">
      <alignment horizontal="center" vertical="center" wrapText="1"/>
      <protection locked="0"/>
    </xf>
    <xf numFmtId="9" fontId="34" fillId="26" borderId="29" xfId="48" applyNumberFormat="1" applyFont="1" applyFill="1" applyBorder="1" applyAlignment="1" applyProtection="1">
      <alignment horizontal="center" vertical="center" wrapText="1"/>
      <protection locked="0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0" fontId="34" fillId="0" borderId="12" xfId="52" applyFont="1" applyFill="1" applyBorder="1" applyAlignment="1">
      <alignment horizontal="left" vertical="center" wrapText="1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166" fontId="31" fillId="0" borderId="12" xfId="58" applyNumberFormat="1" applyFont="1" applyBorder="1" applyAlignment="1">
      <alignment vertical="center" wrapText="1"/>
    </xf>
    <xf numFmtId="166" fontId="43" fillId="0" borderId="12" xfId="58" applyNumberFormat="1" applyFont="1" applyBorder="1" applyAlignment="1">
      <alignment horizontal="right" vertical="center" wrapText="1"/>
    </xf>
    <xf numFmtId="166" fontId="43" fillId="0" borderId="12" xfId="58" applyNumberFormat="1" applyFont="1" applyFill="1" applyBorder="1" applyAlignment="1">
      <alignment vertical="center" wrapText="1"/>
    </xf>
    <xf numFmtId="166" fontId="31" fillId="0" borderId="12" xfId="58" applyNumberFormat="1" applyFont="1" applyFill="1" applyBorder="1" applyAlignment="1">
      <alignment vertical="center" wrapText="1"/>
    </xf>
    <xf numFmtId="166" fontId="43" fillId="0" borderId="12" xfId="58" applyNumberFormat="1" applyFont="1" applyFill="1" applyBorder="1" applyAlignment="1">
      <alignment horizontal="center" vertical="center" wrapText="1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0" fontId="42" fillId="28" borderId="25" xfId="0" applyFont="1" applyFill="1" applyBorder="1" applyAlignment="1">
      <alignment horizontal="center" vertical="center" wrapText="1"/>
    </xf>
    <xf numFmtId="0" fontId="42" fillId="28" borderId="26" xfId="0" applyFont="1" applyFill="1" applyBorder="1" applyAlignment="1">
      <alignment horizontal="center" vertical="center" wrapText="1"/>
    </xf>
    <xf numFmtId="0" fontId="42" fillId="28" borderId="21" xfId="0" applyFont="1" applyFill="1" applyBorder="1" applyAlignment="1">
      <alignment horizontal="center" vertical="center" wrapText="1"/>
    </xf>
    <xf numFmtId="0" fontId="42" fillId="28" borderId="12" xfId="0" applyFont="1" applyFill="1" applyBorder="1" applyAlignment="1">
      <alignment horizontal="center" vertical="center" wrapText="1"/>
    </xf>
    <xf numFmtId="166" fontId="53" fillId="26" borderId="12" xfId="58" applyNumberFormat="1" applyFont="1" applyFill="1" applyBorder="1" applyAlignment="1">
      <alignment vertical="center" wrapText="1"/>
    </xf>
    <xf numFmtId="166" fontId="54" fillId="26" borderId="12" xfId="58" applyNumberFormat="1" applyFont="1" applyFill="1" applyBorder="1" applyAlignment="1">
      <alignment vertical="center" wrapText="1"/>
    </xf>
    <xf numFmtId="166" fontId="43" fillId="30" borderId="12" xfId="58" applyNumberFormat="1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34" fillId="0" borderId="12" xfId="0" applyNumberFormat="1" applyFont="1" applyFill="1" applyBorder="1" applyAlignment="1">
      <alignment horizontal="center" vertical="center" wrapText="1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166" fontId="55" fillId="26" borderId="12" xfId="58" applyNumberFormat="1" applyFont="1" applyFill="1" applyBorder="1" applyAlignment="1">
      <alignment vertical="center" wrapText="1"/>
    </xf>
    <xf numFmtId="166" fontId="56" fillId="26" borderId="12" xfId="58" applyNumberFormat="1" applyFont="1" applyFill="1" applyBorder="1" applyAlignment="1">
      <alignment vertical="center" wrapText="1"/>
    </xf>
    <xf numFmtId="0" fontId="47" fillId="26" borderId="12" xfId="0" applyFont="1" applyFill="1" applyBorder="1" applyAlignment="1">
      <alignment horizontal="center" vertical="center" wrapText="1"/>
    </xf>
    <xf numFmtId="0" fontId="59" fillId="0" borderId="0" xfId="0" applyFont="1"/>
    <xf numFmtId="0" fontId="61" fillId="26" borderId="12" xfId="0" applyFont="1" applyFill="1" applyBorder="1" applyAlignment="1">
      <alignment horizontal="center" vertical="center" wrapText="1"/>
    </xf>
    <xf numFmtId="165" fontId="0" fillId="0" borderId="0" xfId="58" applyFont="1"/>
    <xf numFmtId="0" fontId="0" fillId="0" borderId="0" xfId="0" applyAlignment="1">
      <alignment horizontal="center"/>
    </xf>
    <xf numFmtId="0" fontId="59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60" fillId="0" borderId="0" xfId="0" applyFont="1"/>
    <xf numFmtId="9" fontId="34" fillId="26" borderId="0" xfId="0" applyNumberFormat="1" applyFont="1" applyFill="1" applyBorder="1" applyAlignment="1">
      <alignment horizontal="center" vertical="center" wrapText="1"/>
    </xf>
    <xf numFmtId="0" fontId="34" fillId="26" borderId="0" xfId="0" applyFont="1" applyFill="1" applyBorder="1" applyAlignment="1">
      <alignment horizontal="center" vertical="center" wrapText="1"/>
    </xf>
    <xf numFmtId="0" fontId="29" fillId="26" borderId="0" xfId="0" applyFont="1" applyFill="1" applyBorder="1" applyAlignment="1">
      <alignment horizontal="center" vertical="center" wrapText="1"/>
    </xf>
    <xf numFmtId="17" fontId="34" fillId="26" borderId="0" xfId="0" applyNumberFormat="1" applyFont="1" applyFill="1" applyBorder="1" applyAlignment="1">
      <alignment horizontal="center" vertical="center" wrapText="1"/>
    </xf>
    <xf numFmtId="0" fontId="61" fillId="26" borderId="28" xfId="0" quotePrefix="1" applyFont="1" applyFill="1" applyBorder="1" applyAlignment="1">
      <alignment horizontal="center" vertical="center" wrapText="1"/>
    </xf>
    <xf numFmtId="0" fontId="62" fillId="0" borderId="0" xfId="0" applyFont="1"/>
    <xf numFmtId="0" fontId="63" fillId="0" borderId="0" xfId="0" applyFont="1" applyAlignment="1">
      <alignment horizontal="center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0" fontId="34" fillId="0" borderId="12" xfId="0" applyFont="1" applyFill="1" applyBorder="1" applyAlignment="1">
      <alignment horizontal="center" vertical="center" wrapText="1"/>
    </xf>
    <xf numFmtId="0" fontId="42" fillId="27" borderId="24" xfId="0" applyFont="1" applyFill="1" applyBorder="1" applyAlignment="1">
      <alignment horizontal="center" vertical="center" wrapText="1"/>
    </xf>
    <xf numFmtId="0" fontId="49" fillId="27" borderId="0" xfId="0" applyFont="1" applyFill="1" applyAlignment="1">
      <alignment horizontal="left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42" fillId="25" borderId="13" xfId="0" applyFont="1" applyFill="1" applyBorder="1" applyAlignment="1">
      <alignment horizontal="center" vertical="center"/>
    </xf>
    <xf numFmtId="0" fontId="42" fillId="25" borderId="16" xfId="0" applyFont="1" applyFill="1" applyBorder="1" applyAlignment="1">
      <alignment horizontal="center" vertical="center"/>
    </xf>
    <xf numFmtId="0" fontId="42" fillId="25" borderId="27" xfId="0" applyFont="1" applyFill="1" applyBorder="1" applyAlignment="1">
      <alignment horizontal="center" vertical="center"/>
    </xf>
    <xf numFmtId="0" fontId="42" fillId="25" borderId="13" xfId="0" applyFont="1" applyFill="1" applyBorder="1" applyAlignment="1">
      <alignment horizontal="left" vertical="center" wrapText="1"/>
    </xf>
    <xf numFmtId="0" fontId="42" fillId="25" borderId="16" xfId="0" applyFont="1" applyFill="1" applyBorder="1" applyAlignment="1">
      <alignment horizontal="left" vertical="center" wrapText="1"/>
    </xf>
    <xf numFmtId="0" fontId="42" fillId="25" borderId="27" xfId="0" applyFont="1" applyFill="1" applyBorder="1" applyAlignment="1">
      <alignment horizontal="left" vertical="center" wrapText="1"/>
    </xf>
    <xf numFmtId="0" fontId="42" fillId="25" borderId="25" xfId="0" applyFont="1" applyFill="1" applyBorder="1" applyAlignment="1">
      <alignment horizontal="center" vertical="center"/>
    </xf>
    <xf numFmtId="0" fontId="42" fillId="25" borderId="26" xfId="0" applyFont="1" applyFill="1" applyBorder="1" applyAlignment="1">
      <alignment horizontal="center" vertical="center"/>
    </xf>
    <xf numFmtId="0" fontId="42" fillId="25" borderId="21" xfId="0" applyFont="1" applyFill="1" applyBorder="1" applyAlignment="1">
      <alignment horizontal="center" vertical="center"/>
    </xf>
    <xf numFmtId="0" fontId="43" fillId="0" borderId="26" xfId="52" applyFont="1" applyFill="1" applyBorder="1" applyAlignment="1">
      <alignment horizontal="center" vertical="center" wrapText="1"/>
    </xf>
    <xf numFmtId="0" fontId="43" fillId="0" borderId="21" xfId="52" applyFont="1" applyFill="1" applyBorder="1" applyAlignment="1">
      <alignment horizontal="center" vertical="center" wrapText="1"/>
    </xf>
    <xf numFmtId="0" fontId="41" fillId="24" borderId="12" xfId="46" applyFont="1" applyFill="1" applyBorder="1" applyAlignment="1">
      <alignment horizontal="center" vertical="center" wrapText="1"/>
    </xf>
    <xf numFmtId="0" fontId="41" fillId="24" borderId="25" xfId="46" applyFont="1" applyFill="1" applyBorder="1" applyAlignment="1">
      <alignment horizontal="center" vertical="center" wrapText="1"/>
    </xf>
    <xf numFmtId="0" fontId="41" fillId="24" borderId="21" xfId="46" applyFont="1" applyFill="1" applyBorder="1" applyAlignment="1">
      <alignment horizontal="center" vertical="center" wrapText="1"/>
    </xf>
    <xf numFmtId="0" fontId="42" fillId="29" borderId="25" xfId="0" applyFont="1" applyFill="1" applyBorder="1" applyAlignment="1">
      <alignment horizontal="center" vertical="center"/>
    </xf>
    <xf numFmtId="0" fontId="42" fillId="29" borderId="26" xfId="0" applyFont="1" applyFill="1" applyBorder="1" applyAlignment="1">
      <alignment horizontal="center" vertical="center"/>
    </xf>
    <xf numFmtId="0" fontId="42" fillId="29" borderId="21" xfId="0" applyFont="1" applyFill="1" applyBorder="1" applyAlignment="1">
      <alignment horizontal="center" vertical="center"/>
    </xf>
    <xf numFmtId="0" fontId="52" fillId="29" borderId="12" xfId="0" applyFont="1" applyFill="1" applyBorder="1" applyAlignment="1">
      <alignment horizontal="center" vertical="center" wrapText="1"/>
    </xf>
    <xf numFmtId="0" fontId="42" fillId="24" borderId="12" xfId="46" applyFont="1" applyFill="1" applyBorder="1" applyAlignment="1">
      <alignment horizontal="center" vertical="center" wrapText="1"/>
    </xf>
    <xf numFmtId="0" fontId="51" fillId="24" borderId="12" xfId="46" applyFont="1" applyFill="1" applyBorder="1" applyAlignment="1">
      <alignment horizontal="left" vertical="center" wrapText="1"/>
    </xf>
    <xf numFmtId="0" fontId="41" fillId="24" borderId="12" xfId="47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166" fontId="43" fillId="0" borderId="28" xfId="58" applyNumberFormat="1" applyFont="1" applyBorder="1" applyAlignment="1">
      <alignment horizontal="right" vertical="center" wrapText="1"/>
    </xf>
    <xf numFmtId="166" fontId="43" fillId="0" borderId="30" xfId="58" applyNumberFormat="1" applyFont="1" applyBorder="1" applyAlignment="1">
      <alignment horizontal="right" vertical="center" wrapText="1"/>
    </xf>
    <xf numFmtId="166" fontId="43" fillId="0" borderId="29" xfId="58" applyNumberFormat="1" applyFont="1" applyBorder="1" applyAlignment="1">
      <alignment horizontal="right" vertical="center" wrapText="1"/>
    </xf>
    <xf numFmtId="9" fontId="34" fillId="26" borderId="12" xfId="48" applyNumberFormat="1" applyFont="1" applyFill="1" applyBorder="1" applyAlignment="1" applyProtection="1">
      <alignment horizontal="center" vertical="center" wrapText="1"/>
      <protection locked="0"/>
    </xf>
    <xf numFmtId="0" fontId="51" fillId="24" borderId="28" xfId="46" applyFont="1" applyFill="1" applyBorder="1" applyAlignment="1">
      <alignment horizontal="left" vertical="center" wrapText="1"/>
    </xf>
    <xf numFmtId="0" fontId="51" fillId="24" borderId="30" xfId="46" applyFont="1" applyFill="1" applyBorder="1" applyAlignment="1">
      <alignment horizontal="left" vertical="center" wrapText="1"/>
    </xf>
    <xf numFmtId="0" fontId="51" fillId="24" borderId="29" xfId="46" applyFont="1" applyFill="1" applyBorder="1" applyAlignment="1">
      <alignment horizontal="left" vertical="center" wrapText="1"/>
    </xf>
    <xf numFmtId="0" fontId="41" fillId="24" borderId="28" xfId="46" applyFont="1" applyFill="1" applyBorder="1" applyAlignment="1">
      <alignment horizontal="center" vertical="center" wrapText="1"/>
    </xf>
    <xf numFmtId="0" fontId="41" fillId="24" borderId="30" xfId="46" applyFont="1" applyFill="1" applyBorder="1" applyAlignment="1">
      <alignment horizontal="center" vertical="center" wrapText="1"/>
    </xf>
    <xf numFmtId="0" fontId="41" fillId="24" borderId="29" xfId="46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2" fillId="28" borderId="25" xfId="0" applyFont="1" applyFill="1" applyBorder="1" applyAlignment="1">
      <alignment horizontal="center" vertical="center" wrapText="1"/>
    </xf>
    <xf numFmtId="0" fontId="42" fillId="28" borderId="26" xfId="0" applyFont="1" applyFill="1" applyBorder="1" applyAlignment="1">
      <alignment horizontal="center" vertical="center" wrapText="1"/>
    </xf>
    <xf numFmtId="0" fontId="42" fillId="28" borderId="21" xfId="0" applyFont="1" applyFill="1" applyBorder="1" applyAlignment="1">
      <alignment horizontal="center" vertical="center" wrapText="1"/>
    </xf>
    <xf numFmtId="0" fontId="34" fillId="0" borderId="12" xfId="52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42" fillId="28" borderId="28" xfId="0" applyFont="1" applyFill="1" applyBorder="1" applyAlignment="1">
      <alignment horizontal="center" vertical="center" wrapText="1"/>
    </xf>
    <xf numFmtId="0" fontId="42" fillId="28" borderId="30" xfId="0" applyFont="1" applyFill="1" applyBorder="1" applyAlignment="1">
      <alignment horizontal="center" vertical="center" wrapText="1"/>
    </xf>
    <xf numFmtId="0" fontId="42" fillId="28" borderId="29" xfId="0" applyFont="1" applyFill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43" fillId="0" borderId="28" xfId="46" applyFont="1" applyFill="1" applyBorder="1" applyAlignment="1">
      <alignment horizontal="right" vertical="center" wrapText="1"/>
    </xf>
    <xf numFmtId="0" fontId="43" fillId="0" borderId="30" xfId="46" applyFont="1" applyFill="1" applyBorder="1" applyAlignment="1">
      <alignment horizontal="right" vertical="center" wrapText="1"/>
    </xf>
    <xf numFmtId="0" fontId="43" fillId="0" borderId="29" xfId="46" applyFont="1" applyFill="1" applyBorder="1" applyAlignment="1">
      <alignment horizontal="right" vertical="center" wrapText="1"/>
    </xf>
    <xf numFmtId="0" fontId="51" fillId="24" borderId="12" xfId="47" applyFont="1" applyFill="1" applyBorder="1" applyAlignment="1">
      <alignment horizontal="left" vertical="center" wrapText="1"/>
    </xf>
    <xf numFmtId="0" fontId="41" fillId="24" borderId="25" xfId="47" applyFont="1" applyFill="1" applyBorder="1" applyAlignment="1">
      <alignment horizontal="center" vertical="center" wrapText="1"/>
    </xf>
    <xf numFmtId="0" fontId="41" fillId="24" borderId="21" xfId="47" applyFont="1" applyFill="1" applyBorder="1" applyAlignment="1">
      <alignment horizontal="center" vertical="center" wrapText="1"/>
    </xf>
    <xf numFmtId="0" fontId="43" fillId="0" borderId="12" xfId="46" applyFont="1" applyFill="1" applyBorder="1" applyAlignment="1">
      <alignment horizontal="right" vertical="center" wrapText="1"/>
    </xf>
    <xf numFmtId="0" fontId="43" fillId="30" borderId="28" xfId="46" applyFont="1" applyFill="1" applyBorder="1" applyAlignment="1">
      <alignment horizontal="right" vertical="center" wrapText="1"/>
    </xf>
    <xf numFmtId="0" fontId="43" fillId="30" borderId="30" xfId="46" applyFont="1" applyFill="1" applyBorder="1" applyAlignment="1">
      <alignment horizontal="right" vertical="center" wrapText="1"/>
    </xf>
    <xf numFmtId="0" fontId="43" fillId="30" borderId="29" xfId="46" applyFont="1" applyFill="1" applyBorder="1" applyAlignment="1">
      <alignment horizontal="right" vertical="center" wrapText="1"/>
    </xf>
    <xf numFmtId="9" fontId="34" fillId="26" borderId="28" xfId="48" applyNumberFormat="1" applyFont="1" applyFill="1" applyBorder="1" applyAlignment="1" applyProtection="1">
      <alignment horizontal="center" vertical="center" wrapText="1"/>
      <protection locked="0"/>
    </xf>
    <xf numFmtId="9" fontId="34" fillId="26" borderId="29" xfId="48" applyNumberFormat="1" applyFont="1" applyFill="1" applyBorder="1" applyAlignment="1" applyProtection="1">
      <alignment horizontal="center" vertical="center" wrapText="1"/>
      <protection locked="0"/>
    </xf>
    <xf numFmtId="0" fontId="52" fillId="29" borderId="12" xfId="0" applyFont="1" applyFill="1" applyBorder="1" applyAlignment="1">
      <alignment horizontal="center" vertical="center"/>
    </xf>
    <xf numFmtId="0" fontId="41" fillId="24" borderId="12" xfId="47" applyFont="1" applyFill="1" applyBorder="1" applyAlignment="1">
      <alignment horizontal="center" vertical="center"/>
    </xf>
    <xf numFmtId="0" fontId="35" fillId="0" borderId="31" xfId="0" applyFont="1" applyBorder="1" applyAlignment="1">
      <alignment horizontal="justify" vertical="center" wrapText="1"/>
    </xf>
    <xf numFmtId="0" fontId="35" fillId="0" borderId="32" xfId="0" applyFont="1" applyBorder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32" xfId="0" applyFont="1" applyBorder="1" applyAlignment="1">
      <alignment horizontal="justify" vertical="center" wrapText="1"/>
    </xf>
    <xf numFmtId="0" fontId="22" fillId="0" borderId="0" xfId="46" applyFont="1" applyFill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</cellXfs>
  <cellStyles count="62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" xfId="58" builtinId="3"/>
    <cellStyle name="Excel Built-in Normal" xfId="28" xr:uid="{00000000-0005-0000-0000-00001C000000}"/>
    <cellStyle name="Explanatory Text 2" xfId="29" xr:uid="{00000000-0005-0000-0000-00001D000000}"/>
    <cellStyle name="Good 2" xfId="30" xr:uid="{00000000-0005-0000-0000-00001E000000}"/>
    <cellStyle name="Heading 1 2" xfId="31" xr:uid="{00000000-0005-0000-0000-00001F000000}"/>
    <cellStyle name="Heading 2 2" xfId="32" xr:uid="{00000000-0005-0000-0000-000020000000}"/>
    <cellStyle name="Heading 3 2" xfId="33" xr:uid="{00000000-0005-0000-0000-000021000000}"/>
    <cellStyle name="Heading 4 2" xfId="34" xr:uid="{00000000-0005-0000-0000-000022000000}"/>
    <cellStyle name="Input 2" xfId="35" xr:uid="{00000000-0005-0000-0000-000023000000}"/>
    <cellStyle name="Linked Cell 2" xfId="36" xr:uid="{00000000-0005-0000-0000-000024000000}"/>
    <cellStyle name="Moeda 2" xfId="37" xr:uid="{00000000-0005-0000-0000-000025000000}"/>
    <cellStyle name="Neutral 2" xfId="38" xr:uid="{00000000-0005-0000-0000-000026000000}"/>
    <cellStyle name="Normal" xfId="0" builtinId="0"/>
    <cellStyle name="Normal 12" xfId="39" xr:uid="{00000000-0005-0000-0000-000028000000}"/>
    <cellStyle name="Normal 13" xfId="40" xr:uid="{00000000-0005-0000-0000-000029000000}"/>
    <cellStyle name="Normal 14" xfId="41" xr:uid="{00000000-0005-0000-0000-00002A000000}"/>
    <cellStyle name="Normal 16" xfId="42" xr:uid="{00000000-0005-0000-0000-00002B000000}"/>
    <cellStyle name="Normal 17" xfId="43" xr:uid="{00000000-0005-0000-0000-00002C000000}"/>
    <cellStyle name="Normal 18" xfId="44" xr:uid="{00000000-0005-0000-0000-00002D000000}"/>
    <cellStyle name="Normal 19" xfId="45" xr:uid="{00000000-0005-0000-0000-00002E000000}"/>
    <cellStyle name="Normal 2" xfId="46" xr:uid="{00000000-0005-0000-0000-00002F000000}"/>
    <cellStyle name="Normal 2 2" xfId="47" xr:uid="{00000000-0005-0000-0000-000030000000}"/>
    <cellStyle name="Normal 2 2 2" xfId="48" xr:uid="{00000000-0005-0000-0000-000031000000}"/>
    <cellStyle name="Normal 20" xfId="49" xr:uid="{00000000-0005-0000-0000-000032000000}"/>
    <cellStyle name="Normal 21" xfId="50" xr:uid="{00000000-0005-0000-0000-000033000000}"/>
    <cellStyle name="Normal 23" xfId="51" xr:uid="{00000000-0005-0000-0000-000034000000}"/>
    <cellStyle name="Normal 3" xfId="52" xr:uid="{00000000-0005-0000-0000-000035000000}"/>
    <cellStyle name="Normal 9" xfId="53" xr:uid="{00000000-0005-0000-0000-000036000000}"/>
    <cellStyle name="Note 2" xfId="54" xr:uid="{00000000-0005-0000-0000-000037000000}"/>
    <cellStyle name="Note 2 2" xfId="55" xr:uid="{00000000-0005-0000-0000-000038000000}"/>
    <cellStyle name="Output 2" xfId="56" xr:uid="{00000000-0005-0000-0000-000039000000}"/>
    <cellStyle name="Porcentagem 2" xfId="57" xr:uid="{00000000-0005-0000-0000-00003A000000}"/>
    <cellStyle name="Title 2" xfId="59" xr:uid="{00000000-0005-0000-0000-00003B000000}"/>
    <cellStyle name="Total 2" xfId="60" xr:uid="{00000000-0005-0000-0000-00003C000000}"/>
    <cellStyle name="Warning Text 2" xfId="61" xr:uid="{00000000-0005-0000-0000-00003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5</xdr:row>
      <xdr:rowOff>66675</xdr:rowOff>
    </xdr:from>
    <xdr:to>
      <xdr:col>11</xdr:col>
      <xdr:colOff>457200</xdr:colOff>
      <xdr:row>7</xdr:row>
      <xdr:rowOff>123825</xdr:rowOff>
    </xdr:to>
    <xdr:pic>
      <xdr:nvPicPr>
        <xdr:cNvPr id="4217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9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10668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428625</xdr:colOff>
      <xdr:row>5</xdr:row>
      <xdr:rowOff>76200</xdr:rowOff>
    </xdr:from>
    <xdr:to>
      <xdr:col>12</xdr:col>
      <xdr:colOff>609600</xdr:colOff>
      <xdr:row>7</xdr:row>
      <xdr:rowOff>161925</xdr:rowOff>
    </xdr:to>
    <xdr:pic>
      <xdr:nvPicPr>
        <xdr:cNvPr id="4218" name="Imagem 3">
          <a:extLst>
            <a:ext uri="{FF2B5EF4-FFF2-40B4-BE49-F238E27FC236}">
              <a16:creationId xmlns:a16="http://schemas.microsoft.com/office/drawing/2014/main" id="{00000000-0008-0000-0200-00007A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5725" y="1076325"/>
          <a:ext cx="1809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219" name="Picture 3" descr="cid:image003.png@01D0779C.E4C95E30">
          <a:extLst>
            <a:ext uri="{FF2B5EF4-FFF2-40B4-BE49-F238E27FC236}">
              <a16:creationId xmlns:a16="http://schemas.microsoft.com/office/drawing/2014/main" id="{00000000-0008-0000-0200-00007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200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opLeftCell="A23" zoomScale="70" zoomScaleNormal="70" workbookViewId="0">
      <selection activeCell="B29" sqref="B29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30"/>
      <c r="B1" s="30"/>
      <c r="C1" s="30"/>
    </row>
    <row r="2" spans="1:3" s="1" customFormat="1" ht="15" customHeight="1" x14ac:dyDescent="0.3">
      <c r="A2" s="30"/>
      <c r="B2" s="30"/>
      <c r="C2" s="30"/>
    </row>
    <row r="3" spans="1:3" s="1" customFormat="1" ht="15" customHeight="1" x14ac:dyDescent="0.3">
      <c r="A3" s="30"/>
      <c r="B3" s="30"/>
      <c r="C3" s="30"/>
    </row>
    <row r="4" spans="1:3" s="1" customFormat="1" ht="67.5" customHeight="1" x14ac:dyDescent="0.3">
      <c r="A4" s="172" t="s">
        <v>61</v>
      </c>
      <c r="B4" s="172"/>
      <c r="C4" s="172"/>
    </row>
    <row r="5" spans="1:3" s="1" customFormat="1" x14ac:dyDescent="0.3">
      <c r="A5" s="30"/>
      <c r="B5" s="30"/>
      <c r="C5" s="30"/>
    </row>
    <row r="6" spans="1:3" s="1" customFormat="1" ht="15" thickBot="1" x14ac:dyDescent="0.35">
      <c r="A6" s="30"/>
      <c r="B6" s="30"/>
      <c r="C6" s="30"/>
    </row>
    <row r="7" spans="1:3" ht="16.2" thickBot="1" x14ac:dyDescent="0.35">
      <c r="A7" s="33"/>
      <c r="B7" s="42" t="s">
        <v>57</v>
      </c>
      <c r="C7" s="33"/>
    </row>
    <row r="8" spans="1:3" ht="62.4" x14ac:dyDescent="0.3">
      <c r="A8" s="40" t="s">
        <v>56</v>
      </c>
      <c r="B8" s="55" t="s">
        <v>110</v>
      </c>
      <c r="C8" s="33"/>
    </row>
    <row r="9" spans="1:3" ht="46.8" x14ac:dyDescent="0.3">
      <c r="A9" s="41" t="s">
        <v>58</v>
      </c>
      <c r="B9" s="56" t="s">
        <v>111</v>
      </c>
      <c r="C9" s="33"/>
    </row>
    <row r="10" spans="1:3" s="1" customFormat="1" x14ac:dyDescent="0.3">
      <c r="A10" s="32"/>
      <c r="B10" s="34"/>
      <c r="C10" s="33"/>
    </row>
    <row r="11" spans="1:3" s="1" customFormat="1" ht="15" thickBot="1" x14ac:dyDescent="0.35">
      <c r="A11" s="31"/>
      <c r="B11" s="35"/>
      <c r="C11" s="33"/>
    </row>
    <row r="12" spans="1:3" s="5" customFormat="1" ht="16.2" thickBot="1" x14ac:dyDescent="0.35">
      <c r="A12" s="39"/>
      <c r="B12" s="42" t="s">
        <v>60</v>
      </c>
      <c r="C12" s="36"/>
    </row>
    <row r="13" spans="1:3" ht="31.2" x14ac:dyDescent="0.3">
      <c r="A13" s="43" t="s">
        <v>112</v>
      </c>
      <c r="B13" s="54" t="s">
        <v>59</v>
      </c>
      <c r="C13" s="33"/>
    </row>
    <row r="14" spans="1:3" ht="16.2" thickBot="1" x14ac:dyDescent="0.35">
      <c r="A14" s="44" t="s">
        <v>22</v>
      </c>
      <c r="B14" s="45" t="s">
        <v>113</v>
      </c>
      <c r="C14" s="33"/>
    </row>
    <row r="15" spans="1:3" ht="16.2" thickBot="1" x14ac:dyDescent="0.35">
      <c r="A15" s="39"/>
      <c r="B15" s="39"/>
      <c r="C15" s="33"/>
    </row>
    <row r="16" spans="1:3" ht="16.2" thickBot="1" x14ac:dyDescent="0.35">
      <c r="A16" s="39"/>
      <c r="B16" s="42" t="s">
        <v>62</v>
      </c>
      <c r="C16" s="33"/>
    </row>
    <row r="17" spans="1:3" ht="15.6" x14ac:dyDescent="0.3">
      <c r="A17" s="176" t="s">
        <v>114</v>
      </c>
      <c r="B17" s="46" t="s">
        <v>4</v>
      </c>
      <c r="C17" s="33"/>
    </row>
    <row r="18" spans="1:3" ht="15.75" customHeight="1" x14ac:dyDescent="0.3">
      <c r="A18" s="177"/>
      <c r="B18" s="47" t="s">
        <v>2</v>
      </c>
      <c r="C18" s="33"/>
    </row>
    <row r="19" spans="1:3" ht="16.2" thickBot="1" x14ac:dyDescent="0.35">
      <c r="A19" s="178"/>
      <c r="B19" s="48" t="s">
        <v>3</v>
      </c>
      <c r="C19" s="33"/>
    </row>
    <row r="20" spans="1:3" ht="16.2" thickBot="1" x14ac:dyDescent="0.35">
      <c r="A20" s="39"/>
      <c r="B20" s="39"/>
      <c r="C20" s="33"/>
    </row>
    <row r="21" spans="1:3" ht="16.2" thickBot="1" x14ac:dyDescent="0.35">
      <c r="A21" s="49"/>
      <c r="B21" s="42" t="s">
        <v>62</v>
      </c>
      <c r="C21" s="33"/>
    </row>
    <row r="22" spans="1:3" ht="15.6" x14ac:dyDescent="0.3">
      <c r="A22" s="179" t="s">
        <v>13</v>
      </c>
      <c r="B22" s="46" t="s">
        <v>1</v>
      </c>
      <c r="C22" s="33"/>
    </row>
    <row r="23" spans="1:3" ht="15.6" x14ac:dyDescent="0.3">
      <c r="A23" s="180"/>
      <c r="B23" s="47" t="s">
        <v>55</v>
      </c>
      <c r="C23" s="33"/>
    </row>
    <row r="24" spans="1:3" ht="15.6" x14ac:dyDescent="0.3">
      <c r="A24" s="180"/>
      <c r="B24" s="47" t="s">
        <v>38</v>
      </c>
      <c r="C24" s="33"/>
    </row>
    <row r="25" spans="1:3" ht="15.6" x14ac:dyDescent="0.3">
      <c r="A25" s="180"/>
      <c r="B25" s="47" t="s">
        <v>6</v>
      </c>
      <c r="C25" s="33"/>
    </row>
    <row r="26" spans="1:3" s="1" customFormat="1" ht="15.6" x14ac:dyDescent="0.3">
      <c r="A26" s="180"/>
      <c r="B26" s="47" t="s">
        <v>64</v>
      </c>
      <c r="C26" s="33"/>
    </row>
    <row r="27" spans="1:3" s="1" customFormat="1" ht="15.6" x14ac:dyDescent="0.3">
      <c r="A27" s="180"/>
      <c r="B27" s="47" t="s">
        <v>50</v>
      </c>
      <c r="C27" s="33"/>
    </row>
    <row r="28" spans="1:3" ht="15" customHeight="1" x14ac:dyDescent="0.3">
      <c r="A28" s="180"/>
      <c r="B28" s="47" t="s">
        <v>15</v>
      </c>
      <c r="C28" s="33"/>
    </row>
    <row r="29" spans="1:3" ht="16.2" thickBot="1" x14ac:dyDescent="0.35">
      <c r="A29" s="181"/>
      <c r="B29" s="53" t="s">
        <v>63</v>
      </c>
      <c r="C29" s="33"/>
    </row>
    <row r="30" spans="1:3" ht="15" thickBot="1" x14ac:dyDescent="0.35">
      <c r="A30" s="33"/>
      <c r="B30" s="33"/>
      <c r="C30" s="33"/>
    </row>
    <row r="31" spans="1:3" ht="16.2" thickBot="1" x14ac:dyDescent="0.35">
      <c r="A31" s="39"/>
      <c r="B31" s="42" t="s">
        <v>21</v>
      </c>
      <c r="C31" s="42" t="s">
        <v>20</v>
      </c>
    </row>
    <row r="32" spans="1:3" ht="15.6" x14ac:dyDescent="0.3">
      <c r="A32" s="182" t="s">
        <v>54</v>
      </c>
      <c r="B32" s="185" t="s">
        <v>65</v>
      </c>
      <c r="C32" s="50" t="s">
        <v>29</v>
      </c>
    </row>
    <row r="33" spans="1:3" ht="15.6" x14ac:dyDescent="0.3">
      <c r="A33" s="183"/>
      <c r="B33" s="185"/>
      <c r="C33" s="38" t="s">
        <v>30</v>
      </c>
    </row>
    <row r="34" spans="1:3" ht="15.6" x14ac:dyDescent="0.3">
      <c r="A34" s="183"/>
      <c r="B34" s="185"/>
      <c r="C34" s="38" t="s">
        <v>12</v>
      </c>
    </row>
    <row r="35" spans="1:3" ht="15.6" x14ac:dyDescent="0.3">
      <c r="A35" s="183"/>
      <c r="B35" s="185"/>
      <c r="C35" s="38" t="s">
        <v>31</v>
      </c>
    </row>
    <row r="36" spans="1:3" ht="15.6" x14ac:dyDescent="0.3">
      <c r="A36" s="183"/>
      <c r="B36" s="185"/>
      <c r="C36" s="38" t="s">
        <v>34</v>
      </c>
    </row>
    <row r="37" spans="1:3" ht="15.6" x14ac:dyDescent="0.3">
      <c r="A37" s="183"/>
      <c r="B37" s="185"/>
      <c r="C37" s="38" t="s">
        <v>32</v>
      </c>
    </row>
    <row r="38" spans="1:3" ht="15.6" x14ac:dyDescent="0.3">
      <c r="A38" s="183"/>
      <c r="B38" s="186"/>
      <c r="C38" s="38" t="s">
        <v>33</v>
      </c>
    </row>
    <row r="39" spans="1:3" ht="15.6" x14ac:dyDescent="0.3">
      <c r="A39" s="183"/>
      <c r="B39" s="173" t="s">
        <v>53</v>
      </c>
      <c r="C39" s="38" t="s">
        <v>35</v>
      </c>
    </row>
    <row r="40" spans="1:3" ht="15.6" x14ac:dyDescent="0.3">
      <c r="A40" s="183"/>
      <c r="B40" s="174"/>
      <c r="C40" s="38" t="s">
        <v>36</v>
      </c>
    </row>
    <row r="41" spans="1:3" ht="15.6" x14ac:dyDescent="0.3">
      <c r="A41" s="183"/>
      <c r="B41" s="174"/>
      <c r="C41" s="38" t="s">
        <v>37</v>
      </c>
    </row>
    <row r="42" spans="1:3" ht="15.6" x14ac:dyDescent="0.3">
      <c r="A42" s="183"/>
      <c r="B42" s="174"/>
      <c r="C42" s="38" t="s">
        <v>31</v>
      </c>
    </row>
    <row r="43" spans="1:3" ht="15.6" x14ac:dyDescent="0.3">
      <c r="A43" s="183"/>
      <c r="B43" s="174"/>
      <c r="C43" s="38" t="s">
        <v>34</v>
      </c>
    </row>
    <row r="44" spans="1:3" ht="15.6" x14ac:dyDescent="0.3">
      <c r="A44" s="183"/>
      <c r="B44" s="174"/>
      <c r="C44" s="38" t="s">
        <v>115</v>
      </c>
    </row>
    <row r="45" spans="1:3" ht="15.6" x14ac:dyDescent="0.3">
      <c r="A45" s="183"/>
      <c r="B45" s="174"/>
      <c r="C45" s="38" t="s">
        <v>74</v>
      </c>
    </row>
    <row r="46" spans="1:3" ht="15.6" x14ac:dyDescent="0.3">
      <c r="A46" s="183"/>
      <c r="B46" s="174"/>
      <c r="C46" s="38" t="s">
        <v>52</v>
      </c>
    </row>
    <row r="47" spans="1:3" ht="15.6" x14ac:dyDescent="0.3">
      <c r="A47" s="183"/>
      <c r="B47" s="174"/>
      <c r="C47" s="38" t="s">
        <v>5</v>
      </c>
    </row>
    <row r="48" spans="1:3" ht="15.6" x14ac:dyDescent="0.3">
      <c r="A48" s="183"/>
      <c r="B48" s="175"/>
      <c r="C48" s="38" t="s">
        <v>11</v>
      </c>
    </row>
    <row r="49" spans="1:3" ht="15.6" x14ac:dyDescent="0.3">
      <c r="A49" s="183"/>
      <c r="B49" s="173" t="s">
        <v>14</v>
      </c>
      <c r="C49" s="38" t="s">
        <v>66</v>
      </c>
    </row>
    <row r="50" spans="1:3" ht="15.6" x14ac:dyDescent="0.3">
      <c r="A50" s="183"/>
      <c r="B50" s="174"/>
      <c r="C50" s="38" t="s">
        <v>31</v>
      </c>
    </row>
    <row r="51" spans="1:3" ht="15.6" x14ac:dyDescent="0.3">
      <c r="A51" s="184"/>
      <c r="B51" s="175"/>
      <c r="C51" s="38" t="s">
        <v>34</v>
      </c>
    </row>
    <row r="52" spans="1:3" s="1" customFormat="1" x14ac:dyDescent="0.3">
      <c r="A52" s="30"/>
      <c r="B52" s="30"/>
      <c r="C52" s="37"/>
    </row>
    <row r="53" spans="1:3" s="1" customFormat="1" ht="16.2" thickBot="1" x14ac:dyDescent="0.35">
      <c r="A53" s="39"/>
      <c r="B53" s="39"/>
      <c r="C53" s="37"/>
    </row>
    <row r="54" spans="1:3" ht="16.2" thickBot="1" x14ac:dyDescent="0.35">
      <c r="A54" s="39"/>
      <c r="B54" s="42" t="s">
        <v>40</v>
      </c>
      <c r="C54" s="30"/>
    </row>
    <row r="55" spans="1:3" ht="15.6" customHeight="1" x14ac:dyDescent="0.3">
      <c r="A55" s="171" t="s">
        <v>117</v>
      </c>
      <c r="B55" s="50" t="s">
        <v>39</v>
      </c>
      <c r="C55" s="30"/>
    </row>
    <row r="56" spans="1:3" ht="15.6" x14ac:dyDescent="0.3">
      <c r="A56" s="171"/>
      <c r="B56" s="38" t="s">
        <v>67</v>
      </c>
      <c r="C56" s="30"/>
    </row>
    <row r="57" spans="1:3" ht="15.6" x14ac:dyDescent="0.3">
      <c r="A57" s="171"/>
      <c r="B57" s="38" t="s">
        <v>68</v>
      </c>
      <c r="C57" s="30"/>
    </row>
    <row r="58" spans="1:3" ht="15.6" x14ac:dyDescent="0.3">
      <c r="A58" s="171"/>
      <c r="B58" s="38" t="s">
        <v>116</v>
      </c>
      <c r="C58" s="30"/>
    </row>
    <row r="59" spans="1:3" ht="15.6" x14ac:dyDescent="0.3">
      <c r="A59" s="171"/>
      <c r="B59" s="38" t="s">
        <v>69</v>
      </c>
      <c r="C59" s="30"/>
    </row>
    <row r="60" spans="1:3" ht="15.6" x14ac:dyDescent="0.3">
      <c r="A60" s="171"/>
      <c r="B60" s="38" t="s">
        <v>70</v>
      </c>
      <c r="C60" s="30"/>
    </row>
    <row r="61" spans="1:3" ht="15.6" x14ac:dyDescent="0.3">
      <c r="A61" s="171"/>
      <c r="B61" s="38" t="s">
        <v>76</v>
      </c>
      <c r="C61" s="30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09"/>
  <sheetViews>
    <sheetView tabSelected="1" zoomScale="80" zoomScaleNormal="80" workbookViewId="0">
      <selection activeCell="I60" sqref="I60"/>
    </sheetView>
  </sheetViews>
  <sheetFormatPr defaultColWidth="8.6640625" defaultRowHeight="15.6" x14ac:dyDescent="0.3"/>
  <cols>
    <col min="1" max="1" width="8.6640625" style="88" customWidth="1"/>
    <col min="2" max="2" width="13.6640625" style="89" customWidth="1"/>
    <col min="3" max="3" width="15.6640625" style="89" customWidth="1"/>
    <col min="4" max="4" width="42.6640625" style="89" customWidth="1"/>
    <col min="5" max="5" width="22.5546875" style="89" customWidth="1"/>
    <col min="6" max="6" width="15.5546875" style="89" customWidth="1"/>
    <col min="7" max="7" width="16.109375" style="88" customWidth="1"/>
    <col min="8" max="8" width="19.44140625" style="90" customWidth="1"/>
    <col min="9" max="9" width="21.109375" style="91" customWidth="1"/>
    <col min="10" max="10" width="19.33203125" style="92" customWidth="1"/>
    <col min="11" max="11" width="19.6640625" style="92" customWidth="1"/>
    <col min="12" max="12" width="19.109375" style="89" customWidth="1"/>
    <col min="13" max="13" width="19.88671875" style="89" customWidth="1"/>
    <col min="14" max="14" width="16.88671875" style="89" customWidth="1"/>
    <col min="15" max="15" width="24" style="89" customWidth="1"/>
    <col min="16" max="16" width="18.88671875" style="88" customWidth="1"/>
    <col min="17" max="17" width="18.5546875" style="88" customWidth="1"/>
    <col min="18" max="18" width="17" style="89" customWidth="1"/>
    <col min="19" max="19" width="8.88671875" style="89" bestFit="1" customWidth="1"/>
    <col min="20" max="16384" width="8.6640625" style="89"/>
  </cols>
  <sheetData>
    <row r="1" spans="1:17" s="66" customFormat="1" x14ac:dyDescent="0.3">
      <c r="A1" s="64"/>
      <c r="B1" s="2"/>
      <c r="C1" s="2"/>
      <c r="G1" s="64"/>
      <c r="H1" s="67"/>
      <c r="I1" s="68"/>
      <c r="J1" s="69"/>
      <c r="K1" s="69"/>
      <c r="P1" s="64"/>
      <c r="Q1" s="64"/>
    </row>
    <row r="2" spans="1:17" s="66" customFormat="1" x14ac:dyDescent="0.3">
      <c r="A2" s="64"/>
      <c r="B2" s="4" t="s">
        <v>18</v>
      </c>
      <c r="C2" s="4"/>
      <c r="G2" s="64"/>
      <c r="H2" s="67"/>
      <c r="I2" s="68"/>
      <c r="J2" s="69"/>
      <c r="K2" s="69"/>
      <c r="P2" s="64"/>
      <c r="Q2" s="64"/>
    </row>
    <row r="3" spans="1:17" s="66" customFormat="1" x14ac:dyDescent="0.3">
      <c r="A3" s="64"/>
      <c r="B3" s="3" t="s">
        <v>142</v>
      </c>
      <c r="C3" s="3"/>
      <c r="G3" s="64"/>
      <c r="H3" s="67"/>
      <c r="I3" s="68"/>
      <c r="J3" s="69"/>
      <c r="K3" s="69"/>
      <c r="P3" s="64"/>
      <c r="Q3" s="64"/>
    </row>
    <row r="4" spans="1:17" s="66" customFormat="1" x14ac:dyDescent="0.3">
      <c r="A4" s="64"/>
      <c r="B4" s="3" t="s">
        <v>145</v>
      </c>
      <c r="C4" s="3"/>
      <c r="G4" s="64"/>
      <c r="H4" s="67"/>
      <c r="I4" s="68"/>
      <c r="J4" s="69"/>
      <c r="K4" s="69"/>
      <c r="P4" s="64"/>
      <c r="Q4" s="64"/>
    </row>
    <row r="5" spans="1:17" s="66" customFormat="1" x14ac:dyDescent="0.3">
      <c r="A5" s="64"/>
      <c r="B5" s="3" t="s">
        <v>19</v>
      </c>
      <c r="C5" s="3"/>
      <c r="D5" s="3"/>
      <c r="G5" s="64"/>
      <c r="H5" s="67"/>
      <c r="I5" s="68"/>
      <c r="J5" s="69"/>
      <c r="K5" s="69"/>
      <c r="P5" s="64"/>
      <c r="Q5" s="64"/>
    </row>
    <row r="6" spans="1:17" s="66" customFormat="1" x14ac:dyDescent="0.3">
      <c r="A6" s="64"/>
      <c r="B6" s="2"/>
      <c r="C6" s="2"/>
      <c r="G6" s="64"/>
      <c r="H6" s="67"/>
      <c r="I6" s="68"/>
      <c r="J6" s="69"/>
      <c r="K6" s="69"/>
      <c r="P6" s="64"/>
      <c r="Q6" s="64"/>
    </row>
    <row r="7" spans="1:17" s="66" customFormat="1" x14ac:dyDescent="0.3">
      <c r="A7" s="64"/>
      <c r="B7" s="3" t="s">
        <v>143</v>
      </c>
      <c r="C7" s="3"/>
      <c r="G7" s="64"/>
      <c r="H7" s="67">
        <f>124800/3.12</f>
        <v>40000</v>
      </c>
      <c r="I7" s="68"/>
      <c r="J7" s="69"/>
      <c r="K7" s="69"/>
      <c r="P7" s="64"/>
      <c r="Q7" s="64"/>
    </row>
    <row r="8" spans="1:17" s="66" customFormat="1" x14ac:dyDescent="0.3">
      <c r="A8" s="64"/>
      <c r="B8" s="3" t="s">
        <v>144</v>
      </c>
      <c r="C8" s="3"/>
      <c r="G8" s="64"/>
      <c r="H8" s="67"/>
      <c r="I8" s="68"/>
      <c r="J8" s="69"/>
      <c r="K8" s="69"/>
      <c r="P8" s="64"/>
      <c r="Q8" s="64"/>
    </row>
    <row r="9" spans="1:17" s="66" customFormat="1" x14ac:dyDescent="0.3">
      <c r="A9" s="64"/>
      <c r="B9" s="3" t="s">
        <v>133</v>
      </c>
      <c r="C9" s="3"/>
      <c r="G9" s="64"/>
      <c r="H9" s="67"/>
      <c r="I9" s="68"/>
      <c r="J9" s="69"/>
      <c r="K9" s="69"/>
      <c r="M9" s="117"/>
      <c r="P9" s="64"/>
      <c r="Q9" s="64"/>
    </row>
    <row r="10" spans="1:17" s="66" customFormat="1" x14ac:dyDescent="0.3">
      <c r="A10" s="64"/>
      <c r="B10" s="3" t="s">
        <v>136</v>
      </c>
      <c r="C10" s="3"/>
      <c r="D10" s="3"/>
      <c r="G10" s="64"/>
      <c r="H10" s="67"/>
      <c r="I10" s="68"/>
      <c r="J10" s="69"/>
      <c r="K10" s="69"/>
      <c r="P10" s="64"/>
      <c r="Q10" s="64"/>
    </row>
    <row r="11" spans="1:17" s="66" customFormat="1" x14ac:dyDescent="0.3">
      <c r="A11" s="64"/>
      <c r="B11" s="6"/>
      <c r="C11" s="6"/>
      <c r="G11" s="64"/>
      <c r="H11" s="67"/>
      <c r="I11" s="68"/>
      <c r="J11" s="69"/>
      <c r="K11" s="69"/>
      <c r="P11" s="64"/>
      <c r="Q11" s="64"/>
    </row>
    <row r="12" spans="1:17" s="66" customFormat="1" x14ac:dyDescent="0.3">
      <c r="A12" s="64"/>
      <c r="B12" s="84"/>
      <c r="C12" s="84"/>
      <c r="D12" s="84"/>
      <c r="E12" s="84"/>
      <c r="F12" s="84"/>
      <c r="G12" s="85"/>
      <c r="H12" s="86"/>
      <c r="I12" s="87"/>
      <c r="J12" s="84"/>
      <c r="K12" s="84"/>
      <c r="L12" s="84"/>
      <c r="M12" s="84"/>
      <c r="N12" s="84"/>
      <c r="O12" s="84"/>
      <c r="P12" s="85"/>
      <c r="Q12" s="85"/>
    </row>
    <row r="13" spans="1:17" x14ac:dyDescent="0.3">
      <c r="A13" s="190">
        <v>1</v>
      </c>
      <c r="B13" s="195" t="s">
        <v>0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</row>
    <row r="14" spans="1:17" ht="15.6" customHeight="1" x14ac:dyDescent="0.3">
      <c r="A14" s="191"/>
      <c r="B14" s="188" t="s">
        <v>24</v>
      </c>
      <c r="C14" s="194" t="s">
        <v>49</v>
      </c>
      <c r="D14" s="187" t="s">
        <v>25</v>
      </c>
      <c r="E14" s="187" t="s">
        <v>119</v>
      </c>
      <c r="F14" s="187" t="s">
        <v>41</v>
      </c>
      <c r="G14" s="187" t="s">
        <v>42</v>
      </c>
      <c r="H14" s="187" t="s">
        <v>26</v>
      </c>
      <c r="I14" s="187"/>
      <c r="J14" s="187"/>
      <c r="K14" s="187"/>
      <c r="L14" s="187" t="s">
        <v>45</v>
      </c>
      <c r="M14" s="187" t="s">
        <v>27</v>
      </c>
      <c r="N14" s="187"/>
      <c r="O14" s="187" t="s">
        <v>16</v>
      </c>
      <c r="P14" s="187" t="s">
        <v>46</v>
      </c>
      <c r="Q14" s="187" t="s">
        <v>13</v>
      </c>
    </row>
    <row r="15" spans="1:17" ht="66" customHeight="1" x14ac:dyDescent="0.3">
      <c r="A15" s="192"/>
      <c r="B15" s="189"/>
      <c r="C15" s="194"/>
      <c r="D15" s="187"/>
      <c r="E15" s="187"/>
      <c r="F15" s="187"/>
      <c r="G15" s="187"/>
      <c r="H15" s="75" t="s">
        <v>134</v>
      </c>
      <c r="I15" s="75" t="s">
        <v>138</v>
      </c>
      <c r="J15" s="76" t="s">
        <v>44</v>
      </c>
      <c r="K15" s="76" t="s">
        <v>43</v>
      </c>
      <c r="L15" s="187"/>
      <c r="M15" s="115" t="s">
        <v>28</v>
      </c>
      <c r="N15" s="115" t="s">
        <v>8</v>
      </c>
      <c r="O15" s="187"/>
      <c r="P15" s="187"/>
      <c r="Q15" s="187"/>
    </row>
    <row r="16" spans="1:17" ht="66" customHeight="1" x14ac:dyDescent="0.3">
      <c r="A16" s="118">
        <v>1.1000000000000001</v>
      </c>
      <c r="B16" s="118" t="s">
        <v>189</v>
      </c>
      <c r="C16" s="118" t="s">
        <v>146</v>
      </c>
      <c r="D16" s="124" t="s">
        <v>147</v>
      </c>
      <c r="E16" s="124" t="s">
        <v>155</v>
      </c>
      <c r="F16" s="118" t="s">
        <v>137</v>
      </c>
      <c r="G16" s="127"/>
      <c r="H16" s="152">
        <f>I16*3.2</f>
        <v>1920000</v>
      </c>
      <c r="I16" s="153">
        <v>600000</v>
      </c>
      <c r="J16" s="128">
        <v>1</v>
      </c>
      <c r="K16" s="128">
        <v>0</v>
      </c>
      <c r="L16" s="154" t="s">
        <v>3</v>
      </c>
      <c r="M16" s="122">
        <v>43269</v>
      </c>
      <c r="N16" s="122" t="s">
        <v>152</v>
      </c>
      <c r="O16" s="123"/>
      <c r="P16" s="124"/>
      <c r="Q16" s="124" t="s">
        <v>1</v>
      </c>
    </row>
    <row r="17" spans="1:17" ht="66" customHeight="1" x14ac:dyDescent="0.3">
      <c r="A17" s="118">
        <v>1.2</v>
      </c>
      <c r="B17" s="118" t="s">
        <v>189</v>
      </c>
      <c r="C17" s="156" t="s">
        <v>149</v>
      </c>
      <c r="D17" s="124" t="s">
        <v>148</v>
      </c>
      <c r="E17" s="124" t="s">
        <v>155</v>
      </c>
      <c r="F17" s="118" t="s">
        <v>137</v>
      </c>
      <c r="G17" s="127"/>
      <c r="H17" s="146">
        <f>I17*3.2</f>
        <v>448000</v>
      </c>
      <c r="I17" s="147">
        <v>140000</v>
      </c>
      <c r="J17" s="128">
        <v>1</v>
      </c>
      <c r="K17" s="128">
        <v>0</v>
      </c>
      <c r="L17" s="118" t="s">
        <v>2</v>
      </c>
      <c r="M17" s="122">
        <v>43269</v>
      </c>
      <c r="N17" s="122" t="s">
        <v>152</v>
      </c>
      <c r="O17" s="123"/>
      <c r="P17" s="124"/>
      <c r="Q17" s="124" t="s">
        <v>1</v>
      </c>
    </row>
    <row r="18" spans="1:17" ht="66" customHeight="1" x14ac:dyDescent="0.3">
      <c r="A18" s="118">
        <v>1.3</v>
      </c>
      <c r="B18" s="118" t="s">
        <v>189</v>
      </c>
      <c r="C18" s="156" t="s">
        <v>150</v>
      </c>
      <c r="D18" s="124" t="s">
        <v>151</v>
      </c>
      <c r="E18" s="124" t="s">
        <v>155</v>
      </c>
      <c r="F18" s="118" t="s">
        <v>137</v>
      </c>
      <c r="G18" s="127"/>
      <c r="H18" s="146">
        <f>I18*3.2</f>
        <v>320000</v>
      </c>
      <c r="I18" s="147">
        <v>100000</v>
      </c>
      <c r="J18" s="128">
        <v>1</v>
      </c>
      <c r="K18" s="128">
        <v>0</v>
      </c>
      <c r="L18" s="118" t="s">
        <v>2</v>
      </c>
      <c r="M18" s="122">
        <v>43269</v>
      </c>
      <c r="N18" s="122" t="s">
        <v>152</v>
      </c>
      <c r="O18" s="123"/>
      <c r="P18" s="124"/>
      <c r="Q18" s="124" t="s">
        <v>1</v>
      </c>
    </row>
    <row r="19" spans="1:17" x14ac:dyDescent="0.3">
      <c r="A19" s="197" t="s">
        <v>120</v>
      </c>
      <c r="B19" s="197"/>
      <c r="C19" s="197"/>
      <c r="D19" s="197"/>
      <c r="E19" s="197"/>
      <c r="F19" s="197"/>
      <c r="G19" s="197"/>
      <c r="H19" s="136">
        <f>SUM(H16:H18)</f>
        <v>2688000</v>
      </c>
      <c r="I19" s="136">
        <f>SUM(I16:I18)</f>
        <v>840000</v>
      </c>
    </row>
    <row r="20" spans="1:17" x14ac:dyDescent="0.3">
      <c r="A20" s="93"/>
      <c r="D20" s="94"/>
    </row>
    <row r="21" spans="1:17" x14ac:dyDescent="0.3">
      <c r="A21" s="190">
        <v>2</v>
      </c>
      <c r="B21" s="195" t="s">
        <v>9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</row>
    <row r="22" spans="1:17" ht="15.6" customHeight="1" x14ac:dyDescent="0.3">
      <c r="A22" s="191"/>
      <c r="B22" s="188" t="s">
        <v>48</v>
      </c>
      <c r="C22" s="194" t="s">
        <v>49</v>
      </c>
      <c r="D22" s="187" t="s">
        <v>22</v>
      </c>
      <c r="E22" s="187" t="s">
        <v>119</v>
      </c>
      <c r="F22" s="187" t="s">
        <v>41</v>
      </c>
      <c r="G22" s="187" t="s">
        <v>42</v>
      </c>
      <c r="H22" s="187" t="s">
        <v>7</v>
      </c>
      <c r="I22" s="187"/>
      <c r="J22" s="187"/>
      <c r="K22" s="187"/>
      <c r="L22" s="187" t="s">
        <v>47</v>
      </c>
      <c r="M22" s="187" t="s">
        <v>23</v>
      </c>
      <c r="N22" s="187"/>
      <c r="O22" s="187" t="s">
        <v>71</v>
      </c>
      <c r="P22" s="187" t="s">
        <v>46</v>
      </c>
      <c r="Q22" s="187" t="s">
        <v>13</v>
      </c>
    </row>
    <row r="23" spans="1:17" ht="47.25" customHeight="1" x14ac:dyDescent="0.3">
      <c r="A23" s="192"/>
      <c r="B23" s="189"/>
      <c r="C23" s="194"/>
      <c r="D23" s="187"/>
      <c r="E23" s="187"/>
      <c r="F23" s="187"/>
      <c r="G23" s="187"/>
      <c r="H23" s="75" t="s">
        <v>134</v>
      </c>
      <c r="I23" s="75" t="s">
        <v>135</v>
      </c>
      <c r="J23" s="76" t="s">
        <v>44</v>
      </c>
      <c r="K23" s="76" t="s">
        <v>43</v>
      </c>
      <c r="L23" s="187"/>
      <c r="M23" s="115" t="s">
        <v>28</v>
      </c>
      <c r="N23" s="115" t="s">
        <v>8</v>
      </c>
      <c r="O23" s="187"/>
      <c r="P23" s="187"/>
      <c r="Q23" s="187"/>
    </row>
    <row r="24" spans="1:17" ht="47.25" customHeight="1" x14ac:dyDescent="0.3">
      <c r="A24" s="118">
        <v>2.1</v>
      </c>
      <c r="B24" s="118" t="s">
        <v>189</v>
      </c>
      <c r="C24" s="156" t="s">
        <v>154</v>
      </c>
      <c r="D24" s="124" t="s">
        <v>153</v>
      </c>
      <c r="E24" s="124" t="s">
        <v>155</v>
      </c>
      <c r="F24" s="118" t="s">
        <v>137</v>
      </c>
      <c r="G24" s="118"/>
      <c r="H24" s="146">
        <f>I24*3.2</f>
        <v>640000</v>
      </c>
      <c r="I24" s="147">
        <v>200000</v>
      </c>
      <c r="J24" s="121">
        <v>1</v>
      </c>
      <c r="K24" s="121">
        <v>0</v>
      </c>
      <c r="L24" s="118" t="s">
        <v>2</v>
      </c>
      <c r="M24" s="122">
        <v>43269</v>
      </c>
      <c r="N24" s="122" t="s">
        <v>152</v>
      </c>
      <c r="O24" s="124"/>
      <c r="P24" s="122"/>
      <c r="Q24" s="118" t="s">
        <v>1</v>
      </c>
    </row>
    <row r="25" spans="1:17" ht="47.25" customHeight="1" x14ac:dyDescent="0.3">
      <c r="A25" s="118">
        <v>2.2000000000000002</v>
      </c>
      <c r="B25" s="118" t="s">
        <v>189</v>
      </c>
      <c r="C25" s="118" t="s">
        <v>157</v>
      </c>
      <c r="D25" s="124" t="s">
        <v>156</v>
      </c>
      <c r="E25" s="124" t="s">
        <v>167</v>
      </c>
      <c r="F25" s="118" t="s">
        <v>137</v>
      </c>
      <c r="G25" s="118"/>
      <c r="H25" s="146">
        <f t="shared" ref="H25:H30" si="0">I25*3.2</f>
        <v>2041600</v>
      </c>
      <c r="I25" s="147">
        <v>638000</v>
      </c>
      <c r="J25" s="121">
        <v>1</v>
      </c>
      <c r="K25" s="121">
        <v>0</v>
      </c>
      <c r="L25" s="118" t="s">
        <v>2</v>
      </c>
      <c r="M25" s="122">
        <v>43269</v>
      </c>
      <c r="N25" s="122" t="s">
        <v>152</v>
      </c>
      <c r="O25" s="124"/>
      <c r="P25" s="122"/>
      <c r="Q25" s="118" t="s">
        <v>1</v>
      </c>
    </row>
    <row r="26" spans="1:17" ht="47.25" customHeight="1" x14ac:dyDescent="0.3">
      <c r="A26" s="118">
        <v>2.2999999999999998</v>
      </c>
      <c r="B26" s="118" t="s">
        <v>189</v>
      </c>
      <c r="C26" s="118" t="s">
        <v>159</v>
      </c>
      <c r="D26" s="124" t="s">
        <v>158</v>
      </c>
      <c r="E26" s="124" t="s">
        <v>167</v>
      </c>
      <c r="F26" s="118" t="s">
        <v>137</v>
      </c>
      <c r="G26" s="118"/>
      <c r="H26" s="146">
        <f t="shared" si="0"/>
        <v>2336000</v>
      </c>
      <c r="I26" s="147">
        <v>730000</v>
      </c>
      <c r="J26" s="121">
        <v>1</v>
      </c>
      <c r="K26" s="121">
        <v>0</v>
      </c>
      <c r="L26" s="118" t="s">
        <v>2</v>
      </c>
      <c r="M26" s="122">
        <v>43269</v>
      </c>
      <c r="N26" s="122" t="s">
        <v>152</v>
      </c>
      <c r="O26" s="124"/>
      <c r="P26" s="122"/>
      <c r="Q26" s="118" t="s">
        <v>1</v>
      </c>
    </row>
    <row r="27" spans="1:17" ht="47.25" customHeight="1" x14ac:dyDescent="0.3">
      <c r="A27" s="118">
        <v>2.4</v>
      </c>
      <c r="B27" s="118" t="s">
        <v>189</v>
      </c>
      <c r="C27" s="156" t="s">
        <v>160</v>
      </c>
      <c r="D27" s="124" t="s">
        <v>161</v>
      </c>
      <c r="E27" s="124" t="s">
        <v>155</v>
      </c>
      <c r="F27" s="118" t="s">
        <v>137</v>
      </c>
      <c r="G27" s="118"/>
      <c r="H27" s="146">
        <f t="shared" si="0"/>
        <v>128000</v>
      </c>
      <c r="I27" s="147">
        <v>40000</v>
      </c>
      <c r="J27" s="121">
        <v>1</v>
      </c>
      <c r="K27" s="121">
        <v>0</v>
      </c>
      <c r="L27" s="118" t="s">
        <v>2</v>
      </c>
      <c r="M27" s="122">
        <v>43269</v>
      </c>
      <c r="N27" s="122" t="s">
        <v>152</v>
      </c>
      <c r="O27" s="124"/>
      <c r="P27" s="122"/>
      <c r="Q27" s="118" t="s">
        <v>1</v>
      </c>
    </row>
    <row r="28" spans="1:17" ht="47.25" customHeight="1" x14ac:dyDescent="0.3">
      <c r="A28" s="118">
        <v>2.5</v>
      </c>
      <c r="B28" s="118" t="s">
        <v>189</v>
      </c>
      <c r="C28" s="118" t="s">
        <v>149</v>
      </c>
      <c r="D28" s="124" t="s">
        <v>162</v>
      </c>
      <c r="E28" s="124" t="s">
        <v>167</v>
      </c>
      <c r="F28" s="118" t="s">
        <v>137</v>
      </c>
      <c r="G28" s="118"/>
      <c r="H28" s="146">
        <f t="shared" si="0"/>
        <v>4160000</v>
      </c>
      <c r="I28" s="147">
        <v>1300000</v>
      </c>
      <c r="J28" s="121">
        <v>1</v>
      </c>
      <c r="K28" s="121">
        <v>0</v>
      </c>
      <c r="L28" s="118" t="s">
        <v>2</v>
      </c>
      <c r="M28" s="122">
        <v>43269</v>
      </c>
      <c r="N28" s="122" t="s">
        <v>152</v>
      </c>
      <c r="O28" s="124"/>
      <c r="P28" s="122"/>
      <c r="Q28" s="118" t="s">
        <v>1</v>
      </c>
    </row>
    <row r="29" spans="1:17" ht="47.25" customHeight="1" x14ac:dyDescent="0.3">
      <c r="A29" s="118">
        <v>2.6</v>
      </c>
      <c r="B29" s="118" t="s">
        <v>189</v>
      </c>
      <c r="C29" s="156" t="s">
        <v>164</v>
      </c>
      <c r="D29" s="124" t="s">
        <v>163</v>
      </c>
      <c r="E29" s="124" t="s">
        <v>167</v>
      </c>
      <c r="F29" s="118" t="s">
        <v>137</v>
      </c>
      <c r="G29" s="118"/>
      <c r="H29" s="146">
        <f t="shared" si="0"/>
        <v>960000</v>
      </c>
      <c r="I29" s="147">
        <v>300000</v>
      </c>
      <c r="J29" s="121">
        <v>1</v>
      </c>
      <c r="K29" s="121">
        <v>0</v>
      </c>
      <c r="L29" s="118" t="s">
        <v>2</v>
      </c>
      <c r="M29" s="122">
        <v>43269</v>
      </c>
      <c r="N29" s="122" t="s">
        <v>152</v>
      </c>
      <c r="O29" s="124"/>
      <c r="P29" s="122"/>
      <c r="Q29" s="118" t="s">
        <v>1</v>
      </c>
    </row>
    <row r="30" spans="1:17" ht="47.25" customHeight="1" x14ac:dyDescent="0.3">
      <c r="A30" s="118">
        <v>2.7</v>
      </c>
      <c r="B30" s="118" t="s">
        <v>189</v>
      </c>
      <c r="C30" s="118" t="s">
        <v>146</v>
      </c>
      <c r="D30" s="124" t="s">
        <v>165</v>
      </c>
      <c r="E30" s="124" t="s">
        <v>167</v>
      </c>
      <c r="F30" s="118" t="s">
        <v>137</v>
      </c>
      <c r="G30" s="118"/>
      <c r="H30" s="146">
        <f t="shared" si="0"/>
        <v>2564102.4000000004</v>
      </c>
      <c r="I30" s="147">
        <v>801282</v>
      </c>
      <c r="J30" s="121">
        <v>1</v>
      </c>
      <c r="K30" s="121">
        <v>0</v>
      </c>
      <c r="L30" s="118" t="s">
        <v>2</v>
      </c>
      <c r="M30" s="122">
        <v>43269</v>
      </c>
      <c r="N30" s="122" t="s">
        <v>152</v>
      </c>
      <c r="O30" s="124"/>
      <c r="P30" s="122"/>
      <c r="Q30" s="118" t="s">
        <v>1</v>
      </c>
    </row>
    <row r="31" spans="1:17" ht="63.6" customHeight="1" x14ac:dyDescent="0.3">
      <c r="A31" s="118">
        <v>2.8</v>
      </c>
      <c r="B31" s="118" t="s">
        <v>189</v>
      </c>
      <c r="C31" s="118" t="s">
        <v>203</v>
      </c>
      <c r="D31" s="124" t="s">
        <v>166</v>
      </c>
      <c r="E31" s="124" t="s">
        <v>167</v>
      </c>
      <c r="F31" s="118" t="s">
        <v>137</v>
      </c>
      <c r="G31" s="118"/>
      <c r="H31" s="146">
        <f t="shared" ref="H31" si="1">I31*3.2</f>
        <v>8640000</v>
      </c>
      <c r="I31" s="147">
        <f>2497000+203000</f>
        <v>2700000</v>
      </c>
      <c r="J31" s="121">
        <v>1</v>
      </c>
      <c r="K31" s="121">
        <v>0</v>
      </c>
      <c r="L31" s="118" t="s">
        <v>3</v>
      </c>
      <c r="M31" s="122">
        <v>43269</v>
      </c>
      <c r="N31" s="122" t="s">
        <v>152</v>
      </c>
      <c r="O31" s="124"/>
      <c r="P31" s="122"/>
      <c r="Q31" s="118" t="s">
        <v>1</v>
      </c>
    </row>
    <row r="32" spans="1:17" ht="46.8" x14ac:dyDescent="0.3">
      <c r="A32" s="118">
        <v>2.9</v>
      </c>
      <c r="B32" s="118" t="s">
        <v>189</v>
      </c>
      <c r="C32" s="170" t="s">
        <v>164</v>
      </c>
      <c r="D32" s="149" t="s">
        <v>177</v>
      </c>
      <c r="E32" s="149" t="s">
        <v>180</v>
      </c>
      <c r="F32" s="118" t="s">
        <v>137</v>
      </c>
      <c r="G32" s="118"/>
      <c r="H32" s="146">
        <f>I32*3.2</f>
        <v>41600000</v>
      </c>
      <c r="I32" s="147">
        <v>13000000</v>
      </c>
      <c r="J32" s="121">
        <v>1</v>
      </c>
      <c r="K32" s="121">
        <v>0</v>
      </c>
      <c r="L32" s="118" t="s">
        <v>3</v>
      </c>
      <c r="M32" s="122">
        <v>43269</v>
      </c>
      <c r="N32" s="122" t="s">
        <v>188</v>
      </c>
      <c r="O32" s="124"/>
      <c r="P32" s="122"/>
      <c r="Q32" s="118" t="s">
        <v>1</v>
      </c>
    </row>
    <row r="33" spans="1:17" ht="31.2" x14ac:dyDescent="0.3">
      <c r="A33" s="166" t="s">
        <v>201</v>
      </c>
      <c r="B33" s="118" t="s">
        <v>189</v>
      </c>
      <c r="C33" s="170" t="s">
        <v>146</v>
      </c>
      <c r="D33" s="170" t="s">
        <v>202</v>
      </c>
      <c r="E33" s="156" t="s">
        <v>167</v>
      </c>
      <c r="F33" s="156" t="s">
        <v>137</v>
      </c>
      <c r="G33" s="118"/>
      <c r="H33" s="146">
        <f>I33*3.2</f>
        <v>259283.20000000001</v>
      </c>
      <c r="I33" s="147">
        <v>81026</v>
      </c>
      <c r="J33" s="162"/>
      <c r="K33" s="162"/>
      <c r="L33" s="163"/>
      <c r="M33" s="165"/>
      <c r="N33" s="165"/>
      <c r="O33" s="164"/>
      <c r="P33" s="165"/>
      <c r="Q33" s="163"/>
    </row>
    <row r="34" spans="1:17" ht="15.6" customHeight="1" x14ac:dyDescent="0.3">
      <c r="A34" s="198" t="s">
        <v>120</v>
      </c>
      <c r="B34" s="199"/>
      <c r="C34" s="199"/>
      <c r="D34" s="199"/>
      <c r="E34" s="199"/>
      <c r="F34" s="199"/>
      <c r="G34" s="200"/>
      <c r="H34" s="137">
        <f>SUM(H24:H33)</f>
        <v>63328985.600000001</v>
      </c>
      <c r="I34" s="137">
        <f>SUM(I24:I33)</f>
        <v>19790308</v>
      </c>
      <c r="J34" s="9"/>
      <c r="K34" s="9"/>
      <c r="L34" s="8"/>
      <c r="M34" s="8"/>
      <c r="N34" s="8"/>
      <c r="O34" s="8"/>
      <c r="P34" s="51"/>
      <c r="Q34" s="51"/>
    </row>
    <row r="35" spans="1:17" x14ac:dyDescent="0.3">
      <c r="A35" s="93"/>
    </row>
    <row r="36" spans="1:17" ht="15.75" customHeight="1" x14ac:dyDescent="0.3">
      <c r="A36" s="193">
        <v>3</v>
      </c>
      <c r="B36" s="202" t="s">
        <v>172</v>
      </c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4"/>
    </row>
    <row r="37" spans="1:17" ht="15.75" customHeight="1" x14ac:dyDescent="0.3">
      <c r="A37" s="193"/>
      <c r="B37" s="188" t="s">
        <v>48</v>
      </c>
      <c r="C37" s="194" t="s">
        <v>49</v>
      </c>
      <c r="D37" s="188" t="s">
        <v>22</v>
      </c>
      <c r="E37" s="188" t="s">
        <v>119</v>
      </c>
      <c r="F37" s="188" t="s">
        <v>41</v>
      </c>
      <c r="G37" s="188" t="s">
        <v>42</v>
      </c>
      <c r="H37" s="205" t="s">
        <v>7</v>
      </c>
      <c r="I37" s="206"/>
      <c r="J37" s="206"/>
      <c r="K37" s="207"/>
      <c r="L37" s="188" t="s">
        <v>47</v>
      </c>
      <c r="M37" s="205" t="s">
        <v>23</v>
      </c>
      <c r="N37" s="207"/>
      <c r="O37" s="188" t="s">
        <v>71</v>
      </c>
      <c r="P37" s="188" t="s">
        <v>46</v>
      </c>
      <c r="Q37" s="188" t="s">
        <v>13</v>
      </c>
    </row>
    <row r="38" spans="1:17" ht="51" customHeight="1" x14ac:dyDescent="0.3">
      <c r="A38" s="193"/>
      <c r="B38" s="189"/>
      <c r="C38" s="194"/>
      <c r="D38" s="189"/>
      <c r="E38" s="189"/>
      <c r="F38" s="189"/>
      <c r="G38" s="189"/>
      <c r="H38" s="75" t="s">
        <v>134</v>
      </c>
      <c r="I38" s="75" t="s">
        <v>135</v>
      </c>
      <c r="J38" s="76" t="s">
        <v>44</v>
      </c>
      <c r="K38" s="76" t="s">
        <v>43</v>
      </c>
      <c r="L38" s="189"/>
      <c r="M38" s="115" t="s">
        <v>28</v>
      </c>
      <c r="N38" s="115" t="s">
        <v>8</v>
      </c>
      <c r="O38" s="189"/>
      <c r="P38" s="189"/>
      <c r="Q38" s="189"/>
    </row>
    <row r="39" spans="1:17" ht="72.75" customHeight="1" x14ac:dyDescent="0.3">
      <c r="A39" s="156" t="s">
        <v>118</v>
      </c>
      <c r="B39" s="118" t="s">
        <v>189</v>
      </c>
      <c r="C39" s="118" t="s">
        <v>154</v>
      </c>
      <c r="D39" s="124" t="s">
        <v>171</v>
      </c>
      <c r="E39" s="124" t="s">
        <v>173</v>
      </c>
      <c r="F39" s="118" t="s">
        <v>137</v>
      </c>
      <c r="G39" s="118"/>
      <c r="H39" s="146">
        <f t="shared" ref="H39:H41" si="2">I39*3.2</f>
        <v>5760000</v>
      </c>
      <c r="I39" s="147">
        <v>1800000</v>
      </c>
      <c r="J39" s="121">
        <v>1</v>
      </c>
      <c r="K39" s="121">
        <v>0</v>
      </c>
      <c r="L39" s="118" t="s">
        <v>2</v>
      </c>
      <c r="M39" s="122">
        <v>43269</v>
      </c>
      <c r="N39" s="122" t="s">
        <v>152</v>
      </c>
      <c r="O39" s="124"/>
      <c r="P39" s="122"/>
      <c r="Q39" s="118" t="s">
        <v>1</v>
      </c>
    </row>
    <row r="40" spans="1:17" ht="62.4" x14ac:dyDescent="0.3">
      <c r="A40" s="118">
        <v>3.2</v>
      </c>
      <c r="B40" s="118" t="s">
        <v>189</v>
      </c>
      <c r="C40" s="118" t="s">
        <v>179</v>
      </c>
      <c r="D40" s="124" t="s">
        <v>181</v>
      </c>
      <c r="E40" s="124" t="s">
        <v>180</v>
      </c>
      <c r="F40" s="118" t="s">
        <v>137</v>
      </c>
      <c r="G40" s="118"/>
      <c r="H40" s="146">
        <f t="shared" si="2"/>
        <v>27936000</v>
      </c>
      <c r="I40" s="147">
        <v>8730000</v>
      </c>
      <c r="J40" s="121">
        <v>1</v>
      </c>
      <c r="K40" s="121">
        <v>0</v>
      </c>
      <c r="L40" s="118" t="s">
        <v>3</v>
      </c>
      <c r="M40" s="122">
        <v>43269</v>
      </c>
      <c r="N40" s="122" t="s">
        <v>188</v>
      </c>
      <c r="O40" s="124"/>
      <c r="P40" s="122"/>
      <c r="Q40" s="118" t="s">
        <v>1</v>
      </c>
    </row>
    <row r="41" spans="1:17" ht="51" customHeight="1" x14ac:dyDescent="0.3">
      <c r="A41" s="118">
        <v>3.3</v>
      </c>
      <c r="B41" s="118" t="s">
        <v>189</v>
      </c>
      <c r="C41" s="119" t="s">
        <v>182</v>
      </c>
      <c r="D41" s="124" t="s">
        <v>212</v>
      </c>
      <c r="E41" s="124" t="s">
        <v>183</v>
      </c>
      <c r="F41" s="118" t="s">
        <v>184</v>
      </c>
      <c r="G41" s="118"/>
      <c r="H41" s="146">
        <f t="shared" si="2"/>
        <v>6707200</v>
      </c>
      <c r="I41" s="147">
        <v>2096000</v>
      </c>
      <c r="J41" s="121">
        <v>1</v>
      </c>
      <c r="K41" s="121">
        <v>0</v>
      </c>
      <c r="L41" s="118" t="s">
        <v>3</v>
      </c>
      <c r="M41" s="122">
        <v>43269</v>
      </c>
      <c r="N41" s="122">
        <v>42934</v>
      </c>
      <c r="O41" s="124"/>
      <c r="P41" s="122"/>
      <c r="Q41" s="118" t="s">
        <v>1</v>
      </c>
    </row>
    <row r="42" spans="1:17" s="96" customFormat="1" x14ac:dyDescent="0.3">
      <c r="A42" s="220" t="s">
        <v>120</v>
      </c>
      <c r="B42" s="221"/>
      <c r="C42" s="221"/>
      <c r="D42" s="221"/>
      <c r="E42" s="221"/>
      <c r="F42" s="221"/>
      <c r="G42" s="222"/>
      <c r="H42" s="138">
        <f>SUM(H39:H41)</f>
        <v>40403200</v>
      </c>
      <c r="I42" s="138">
        <f>SUM(I39:I41)</f>
        <v>12626000</v>
      </c>
      <c r="J42" s="72"/>
      <c r="K42" s="72"/>
      <c r="L42" s="73"/>
      <c r="M42" s="73"/>
      <c r="N42" s="74"/>
      <c r="O42" s="71"/>
      <c r="P42" s="71"/>
      <c r="Q42" s="70"/>
    </row>
    <row r="43" spans="1:17" x14ac:dyDescent="0.3">
      <c r="A43" s="93"/>
    </row>
    <row r="44" spans="1:17" x14ac:dyDescent="0.3">
      <c r="A44" s="193">
        <v>4</v>
      </c>
      <c r="B44" s="195" t="s">
        <v>10</v>
      </c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</row>
    <row r="45" spans="1:17" ht="15.6" customHeight="1" x14ac:dyDescent="0.3">
      <c r="A45" s="193"/>
      <c r="B45" s="188" t="s">
        <v>48</v>
      </c>
      <c r="C45" s="194" t="s">
        <v>49</v>
      </c>
      <c r="D45" s="187" t="s">
        <v>22</v>
      </c>
      <c r="E45" s="187" t="s">
        <v>119</v>
      </c>
      <c r="F45" s="195"/>
      <c r="G45" s="195"/>
      <c r="H45" s="187" t="s">
        <v>7</v>
      </c>
      <c r="I45" s="187"/>
      <c r="J45" s="187"/>
      <c r="K45" s="187"/>
      <c r="L45" s="187" t="s">
        <v>47</v>
      </c>
      <c r="M45" s="187" t="s">
        <v>23</v>
      </c>
      <c r="N45" s="187"/>
      <c r="O45" s="187" t="s">
        <v>71</v>
      </c>
      <c r="P45" s="187" t="s">
        <v>46</v>
      </c>
      <c r="Q45" s="187" t="s">
        <v>13</v>
      </c>
    </row>
    <row r="46" spans="1:17" ht="46.8" x14ac:dyDescent="0.3">
      <c r="A46" s="193"/>
      <c r="B46" s="189"/>
      <c r="C46" s="194"/>
      <c r="D46" s="187"/>
      <c r="E46" s="187"/>
      <c r="F46" s="187" t="s">
        <v>42</v>
      </c>
      <c r="G46" s="187"/>
      <c r="H46" s="75" t="s">
        <v>134</v>
      </c>
      <c r="I46" s="75" t="s">
        <v>135</v>
      </c>
      <c r="J46" s="110" t="s">
        <v>44</v>
      </c>
      <c r="K46" s="76" t="s">
        <v>43</v>
      </c>
      <c r="L46" s="187"/>
      <c r="M46" s="115" t="s">
        <v>17</v>
      </c>
      <c r="N46" s="115" t="s">
        <v>8</v>
      </c>
      <c r="O46" s="187"/>
      <c r="P46" s="187"/>
      <c r="Q46" s="187"/>
    </row>
    <row r="47" spans="1:17" s="78" customFormat="1" ht="69" customHeight="1" x14ac:dyDescent="0.3">
      <c r="A47" s="126">
        <v>4.0999999999999996</v>
      </c>
      <c r="B47" s="118" t="s">
        <v>189</v>
      </c>
      <c r="C47" s="156" t="s">
        <v>169</v>
      </c>
      <c r="D47" s="124" t="s">
        <v>168</v>
      </c>
      <c r="E47" s="124" t="s">
        <v>140</v>
      </c>
      <c r="F47" s="201"/>
      <c r="G47" s="201"/>
      <c r="H47" s="146">
        <f>I47*3.2</f>
        <v>1280000</v>
      </c>
      <c r="I47" s="147">
        <v>400000</v>
      </c>
      <c r="J47" s="129">
        <v>1</v>
      </c>
      <c r="K47" s="129">
        <v>0</v>
      </c>
      <c r="L47" s="129" t="s">
        <v>2</v>
      </c>
      <c r="M47" s="122">
        <v>43269</v>
      </c>
      <c r="N47" s="122" t="s">
        <v>188</v>
      </c>
      <c r="O47" s="122"/>
      <c r="P47" s="122"/>
      <c r="Q47" s="118" t="s">
        <v>1</v>
      </c>
    </row>
    <row r="48" spans="1:17" s="78" customFormat="1" ht="69" customHeight="1" x14ac:dyDescent="0.3">
      <c r="A48" s="126">
        <v>4.2</v>
      </c>
      <c r="B48" s="118" t="s">
        <v>189</v>
      </c>
      <c r="C48" s="118" t="s">
        <v>154</v>
      </c>
      <c r="D48" s="124" t="s">
        <v>170</v>
      </c>
      <c r="E48" s="124" t="s">
        <v>140</v>
      </c>
      <c r="F48" s="201"/>
      <c r="G48" s="201"/>
      <c r="H48" s="146">
        <f t="shared" ref="H48:H54" si="3">I48*3.2</f>
        <v>1600000</v>
      </c>
      <c r="I48" s="147">
        <v>500000</v>
      </c>
      <c r="J48" s="169">
        <v>1</v>
      </c>
      <c r="K48" s="169">
        <v>0</v>
      </c>
      <c r="L48" s="169" t="s">
        <v>3</v>
      </c>
      <c r="M48" s="122">
        <v>43269</v>
      </c>
      <c r="N48" s="122" t="s">
        <v>188</v>
      </c>
      <c r="O48" s="122"/>
      <c r="P48" s="122"/>
      <c r="Q48" s="118" t="s">
        <v>1</v>
      </c>
    </row>
    <row r="49" spans="1:21" s="78" customFormat="1" ht="69" customHeight="1" x14ac:dyDescent="0.3">
      <c r="A49" s="150">
        <v>4.3</v>
      </c>
      <c r="B49" s="118" t="s">
        <v>189</v>
      </c>
      <c r="C49" s="118" t="s">
        <v>157</v>
      </c>
      <c r="D49" s="124" t="s">
        <v>185</v>
      </c>
      <c r="E49" s="124" t="s">
        <v>139</v>
      </c>
      <c r="F49" s="201"/>
      <c r="G49" s="201"/>
      <c r="H49" s="146">
        <f t="shared" ref="H49" si="4">I49*3.2</f>
        <v>121600</v>
      </c>
      <c r="I49" s="147">
        <v>38000</v>
      </c>
      <c r="J49" s="141">
        <v>1</v>
      </c>
      <c r="K49" s="141">
        <v>0</v>
      </c>
      <c r="L49" s="141" t="s">
        <v>2</v>
      </c>
      <c r="M49" s="122">
        <v>43269</v>
      </c>
      <c r="N49" s="122" t="s">
        <v>188</v>
      </c>
      <c r="O49" s="122"/>
      <c r="P49" s="122"/>
      <c r="Q49" s="118" t="s">
        <v>1</v>
      </c>
    </row>
    <row r="50" spans="1:21" s="78" customFormat="1" ht="69" customHeight="1" x14ac:dyDescent="0.3">
      <c r="A50" s="150">
        <v>4.4000000000000004</v>
      </c>
      <c r="B50" s="118" t="s">
        <v>189</v>
      </c>
      <c r="C50" s="118" t="s">
        <v>186</v>
      </c>
      <c r="D50" s="124" t="s">
        <v>187</v>
      </c>
      <c r="E50" s="124" t="s">
        <v>139</v>
      </c>
      <c r="F50" s="201"/>
      <c r="G50" s="201"/>
      <c r="H50" s="146">
        <f t="shared" ref="H50" si="5">I50*3.2</f>
        <v>320000</v>
      </c>
      <c r="I50" s="147">
        <v>100000</v>
      </c>
      <c r="J50" s="141">
        <v>1</v>
      </c>
      <c r="K50" s="141">
        <v>0</v>
      </c>
      <c r="L50" s="141" t="s">
        <v>2</v>
      </c>
      <c r="M50" s="122">
        <v>43269</v>
      </c>
      <c r="N50" s="122" t="s">
        <v>188</v>
      </c>
      <c r="O50" s="122"/>
      <c r="P50" s="122"/>
      <c r="Q50" s="118" t="s">
        <v>1</v>
      </c>
    </row>
    <row r="51" spans="1:21" s="78" customFormat="1" ht="69" customHeight="1" x14ac:dyDescent="0.3">
      <c r="A51" s="126">
        <v>4.5</v>
      </c>
      <c r="B51" s="118" t="s">
        <v>189</v>
      </c>
      <c r="C51" s="118" t="s">
        <v>160</v>
      </c>
      <c r="D51" s="124" t="s">
        <v>207</v>
      </c>
      <c r="E51" s="124" t="s">
        <v>183</v>
      </c>
      <c r="F51" s="201"/>
      <c r="G51" s="201"/>
      <c r="H51" s="146">
        <f t="shared" si="3"/>
        <v>672000</v>
      </c>
      <c r="I51" s="147">
        <v>210000</v>
      </c>
      <c r="J51" s="135">
        <v>1</v>
      </c>
      <c r="K51" s="135">
        <v>0</v>
      </c>
      <c r="L51" s="135" t="s">
        <v>2</v>
      </c>
      <c r="M51" s="122">
        <v>43269</v>
      </c>
      <c r="N51" s="122" t="s">
        <v>188</v>
      </c>
      <c r="O51" s="122"/>
      <c r="P51" s="122"/>
      <c r="Q51" s="118" t="s">
        <v>1</v>
      </c>
    </row>
    <row r="52" spans="1:21" s="78" customFormat="1" ht="69" customHeight="1" x14ac:dyDescent="0.3">
      <c r="A52" s="126">
        <v>4.5999999999999996</v>
      </c>
      <c r="B52" s="118" t="s">
        <v>189</v>
      </c>
      <c r="C52" s="118" t="s">
        <v>175</v>
      </c>
      <c r="D52" s="124" t="s">
        <v>174</v>
      </c>
      <c r="E52" s="124" t="s">
        <v>140</v>
      </c>
      <c r="F52" s="201"/>
      <c r="G52" s="201"/>
      <c r="H52" s="146">
        <f t="shared" si="3"/>
        <v>1280000</v>
      </c>
      <c r="I52" s="147">
        <v>400000</v>
      </c>
      <c r="J52" s="169">
        <v>1</v>
      </c>
      <c r="K52" s="169">
        <v>0</v>
      </c>
      <c r="L52" s="169" t="s">
        <v>2</v>
      </c>
      <c r="M52" s="122">
        <v>43269</v>
      </c>
      <c r="N52" s="122" t="s">
        <v>188</v>
      </c>
      <c r="O52" s="122"/>
      <c r="P52" s="122"/>
      <c r="Q52" s="118" t="s">
        <v>1</v>
      </c>
    </row>
    <row r="53" spans="1:21" s="78" customFormat="1" ht="69" customHeight="1" x14ac:dyDescent="0.3">
      <c r="A53" s="126">
        <v>4.7</v>
      </c>
      <c r="B53" s="118" t="s">
        <v>189</v>
      </c>
      <c r="C53" s="118" t="s">
        <v>176</v>
      </c>
      <c r="D53" s="124" t="s">
        <v>197</v>
      </c>
      <c r="E53" s="124" t="s">
        <v>183</v>
      </c>
      <c r="F53" s="201"/>
      <c r="G53" s="201"/>
      <c r="H53" s="146">
        <f t="shared" si="3"/>
        <v>480000</v>
      </c>
      <c r="I53" s="147">
        <v>150000</v>
      </c>
      <c r="J53" s="135">
        <v>1</v>
      </c>
      <c r="K53" s="135">
        <v>0</v>
      </c>
      <c r="L53" s="135" t="s">
        <v>2</v>
      </c>
      <c r="M53" s="122">
        <v>43269</v>
      </c>
      <c r="N53" s="122" t="s">
        <v>188</v>
      </c>
      <c r="O53" s="122"/>
      <c r="P53" s="122"/>
      <c r="Q53" s="118" t="s">
        <v>1</v>
      </c>
    </row>
    <row r="54" spans="1:21" s="78" customFormat="1" ht="69" customHeight="1" x14ac:dyDescent="0.3">
      <c r="A54" s="126">
        <v>4.8</v>
      </c>
      <c r="B54" s="118" t="s">
        <v>189</v>
      </c>
      <c r="C54" s="118" t="s">
        <v>178</v>
      </c>
      <c r="D54" s="124" t="s">
        <v>198</v>
      </c>
      <c r="E54" s="124" t="s">
        <v>183</v>
      </c>
      <c r="F54" s="201"/>
      <c r="G54" s="201"/>
      <c r="H54" s="146">
        <f t="shared" si="3"/>
        <v>480000</v>
      </c>
      <c r="I54" s="147">
        <v>150000</v>
      </c>
      <c r="J54" s="135">
        <v>1</v>
      </c>
      <c r="K54" s="135">
        <v>0</v>
      </c>
      <c r="L54" s="135" t="s">
        <v>2</v>
      </c>
      <c r="M54" s="122">
        <v>43269</v>
      </c>
      <c r="N54" s="122" t="s">
        <v>188</v>
      </c>
      <c r="O54" s="122"/>
      <c r="P54" s="122"/>
      <c r="Q54" s="118" t="s">
        <v>1</v>
      </c>
    </row>
    <row r="55" spans="1:21" x14ac:dyDescent="0.3">
      <c r="A55" s="226" t="s">
        <v>120</v>
      </c>
      <c r="B55" s="226"/>
      <c r="C55" s="226"/>
      <c r="D55" s="226"/>
      <c r="E55" s="226"/>
      <c r="F55" s="226"/>
      <c r="G55" s="226"/>
      <c r="H55" s="139">
        <f>SUM(H47:H54)</f>
        <v>6233600</v>
      </c>
      <c r="I55" s="139">
        <f>SUM(I47:I54)</f>
        <v>1948000</v>
      </c>
      <c r="J55" s="9"/>
      <c r="K55" s="9"/>
      <c r="L55" s="8"/>
      <c r="M55" s="8"/>
      <c r="N55" s="8"/>
      <c r="O55" s="8"/>
      <c r="P55" s="51"/>
      <c r="Q55" s="51"/>
    </row>
    <row r="56" spans="1:21" x14ac:dyDescent="0.3">
      <c r="A56" s="95"/>
      <c r="B56" s="8"/>
      <c r="C56" s="8"/>
      <c r="D56" s="8"/>
      <c r="E56" s="8"/>
      <c r="F56" s="8"/>
      <c r="G56" s="57"/>
      <c r="H56" s="105"/>
      <c r="I56" s="105"/>
      <c r="J56" s="9"/>
      <c r="K56" s="9"/>
      <c r="L56" s="8"/>
      <c r="M56" s="8"/>
      <c r="N56" s="8"/>
      <c r="O56" s="8"/>
      <c r="P56" s="51"/>
      <c r="Q56" s="51"/>
    </row>
    <row r="57" spans="1:21" s="66" customFormat="1" x14ac:dyDescent="0.3">
      <c r="A57" s="232">
        <v>5</v>
      </c>
      <c r="B57" s="223" t="s">
        <v>130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</row>
    <row r="58" spans="1:21" s="66" customFormat="1" ht="15.75" customHeight="1" x14ac:dyDescent="0.3">
      <c r="A58" s="232"/>
      <c r="B58" s="224" t="s">
        <v>48</v>
      </c>
      <c r="C58" s="194" t="s">
        <v>49</v>
      </c>
      <c r="D58" s="196" t="s">
        <v>22</v>
      </c>
      <c r="E58" s="196" t="s">
        <v>119</v>
      </c>
      <c r="F58" s="223"/>
      <c r="G58" s="223"/>
      <c r="H58" s="233" t="s">
        <v>7</v>
      </c>
      <c r="I58" s="233"/>
      <c r="J58" s="233"/>
      <c r="K58" s="233"/>
      <c r="L58" s="196" t="s">
        <v>47</v>
      </c>
      <c r="M58" s="196" t="s">
        <v>23</v>
      </c>
      <c r="N58" s="196"/>
      <c r="O58" s="196" t="s">
        <v>71</v>
      </c>
      <c r="P58" s="196" t="s">
        <v>46</v>
      </c>
      <c r="Q58" s="196" t="s">
        <v>13</v>
      </c>
    </row>
    <row r="59" spans="1:21" s="66" customFormat="1" ht="46.8" x14ac:dyDescent="0.3">
      <c r="A59" s="232"/>
      <c r="B59" s="225"/>
      <c r="C59" s="194"/>
      <c r="D59" s="196"/>
      <c r="E59" s="196"/>
      <c r="F59" s="196" t="s">
        <v>42</v>
      </c>
      <c r="G59" s="196"/>
      <c r="H59" s="75" t="s">
        <v>134</v>
      </c>
      <c r="I59" s="75" t="s">
        <v>135</v>
      </c>
      <c r="J59" s="113" t="s">
        <v>44</v>
      </c>
      <c r="K59" s="114" t="s">
        <v>43</v>
      </c>
      <c r="L59" s="196"/>
      <c r="M59" s="116" t="s">
        <v>131</v>
      </c>
      <c r="N59" s="116" t="s">
        <v>132</v>
      </c>
      <c r="O59" s="196"/>
      <c r="P59" s="196"/>
      <c r="Q59" s="196"/>
    </row>
    <row r="60" spans="1:21" s="78" customFormat="1" ht="46.8" x14ac:dyDescent="0.3">
      <c r="A60" s="118"/>
      <c r="B60" s="118" t="s">
        <v>189</v>
      </c>
      <c r="C60" s="119" t="s">
        <v>191</v>
      </c>
      <c r="D60" s="118" t="s">
        <v>190</v>
      </c>
      <c r="E60" s="133"/>
      <c r="F60" s="230"/>
      <c r="G60" s="231"/>
      <c r="H60" s="120">
        <f>I60*3.2</f>
        <v>320000</v>
      </c>
      <c r="I60" s="120">
        <v>100000</v>
      </c>
      <c r="J60" s="151">
        <v>1</v>
      </c>
      <c r="K60" s="151">
        <v>0</v>
      </c>
      <c r="L60" s="133" t="s">
        <v>200</v>
      </c>
      <c r="M60" s="122">
        <v>43252</v>
      </c>
      <c r="N60" s="130">
        <v>43282</v>
      </c>
      <c r="O60" s="133"/>
      <c r="P60" s="125"/>
      <c r="Q60" s="118" t="s">
        <v>1</v>
      </c>
      <c r="R60" s="89"/>
      <c r="S60" s="77"/>
      <c r="T60" s="77"/>
      <c r="U60" s="77"/>
    </row>
    <row r="61" spans="1:21" s="78" customFormat="1" x14ac:dyDescent="0.3">
      <c r="A61" s="118"/>
      <c r="B61" s="119"/>
      <c r="C61" s="119"/>
      <c r="D61" s="124"/>
      <c r="E61" s="133"/>
      <c r="F61" s="131"/>
      <c r="G61" s="132"/>
      <c r="H61" s="120"/>
      <c r="I61" s="120"/>
      <c r="J61" s="133"/>
      <c r="K61" s="133"/>
      <c r="L61" s="133"/>
      <c r="M61" s="122"/>
      <c r="N61" s="122"/>
      <c r="O61" s="133"/>
      <c r="P61" s="125"/>
      <c r="Q61" s="118"/>
      <c r="R61" s="89"/>
      <c r="S61" s="77"/>
      <c r="T61" s="77"/>
      <c r="U61" s="77"/>
    </row>
    <row r="62" spans="1:21" x14ac:dyDescent="0.3">
      <c r="A62" s="220" t="s">
        <v>120</v>
      </c>
      <c r="B62" s="221"/>
      <c r="C62" s="221"/>
      <c r="D62" s="221"/>
      <c r="E62" s="221"/>
      <c r="F62" s="221"/>
      <c r="G62" s="222"/>
      <c r="H62" s="140">
        <f>SUM(H60:H61)</f>
        <v>320000</v>
      </c>
      <c r="I62" s="140">
        <f>SUM(I60:I61)</f>
        <v>100000</v>
      </c>
      <c r="S62" s="77"/>
    </row>
    <row r="63" spans="1:21" x14ac:dyDescent="0.3">
      <c r="A63" s="227" t="s">
        <v>141</v>
      </c>
      <c r="B63" s="228"/>
      <c r="C63" s="228"/>
      <c r="D63" s="228"/>
      <c r="E63" s="228"/>
      <c r="F63" s="228"/>
      <c r="G63" s="229"/>
      <c r="H63" s="148">
        <f>H55+H42+H34+H19</f>
        <v>112653785.59999999</v>
      </c>
      <c r="I63" s="148">
        <f>I55+I42+I34+I19</f>
        <v>35204308</v>
      </c>
      <c r="S63" s="78"/>
    </row>
    <row r="64" spans="1:21" x14ac:dyDescent="0.3">
      <c r="A64" s="93"/>
      <c r="G64" s="57"/>
      <c r="S64" s="77"/>
    </row>
    <row r="65" spans="1:19" s="77" customFormat="1" x14ac:dyDescent="0.3">
      <c r="A65" s="79"/>
      <c r="B65" s="79"/>
      <c r="C65" s="79"/>
      <c r="D65" s="79"/>
      <c r="E65" s="80"/>
      <c r="F65" s="52"/>
      <c r="G65" s="111"/>
      <c r="H65" s="112"/>
      <c r="I65" s="112"/>
      <c r="J65" s="82"/>
      <c r="K65" s="82"/>
      <c r="L65" s="80"/>
      <c r="M65" s="83"/>
      <c r="N65" s="83"/>
      <c r="O65" s="83"/>
      <c r="P65" s="83"/>
      <c r="Q65" s="80"/>
      <c r="S65" s="89"/>
    </row>
    <row r="66" spans="1:19" s="77" customFormat="1" x14ac:dyDescent="0.3">
      <c r="A66" s="79"/>
      <c r="B66" s="79"/>
      <c r="C66" s="79"/>
      <c r="D66" s="79"/>
      <c r="E66" s="80"/>
      <c r="F66" s="52"/>
      <c r="G66" s="52"/>
      <c r="H66" s="81"/>
      <c r="J66" s="82"/>
      <c r="K66" s="82"/>
      <c r="L66" s="80"/>
      <c r="M66" s="83"/>
      <c r="N66" s="83"/>
      <c r="O66" s="83"/>
      <c r="P66" s="83"/>
      <c r="Q66" s="80"/>
      <c r="S66" s="89"/>
    </row>
    <row r="67" spans="1:19" ht="15.6" customHeight="1" x14ac:dyDescent="0.3">
      <c r="A67" s="89"/>
      <c r="B67" s="209" t="s">
        <v>72</v>
      </c>
      <c r="C67" s="142"/>
      <c r="D67" s="38" t="s">
        <v>4</v>
      </c>
      <c r="P67" s="89"/>
      <c r="Q67" s="89"/>
    </row>
    <row r="68" spans="1:19" x14ac:dyDescent="0.3">
      <c r="A68" s="89"/>
      <c r="B68" s="210"/>
      <c r="C68" s="143"/>
      <c r="D68" s="38" t="s">
        <v>2</v>
      </c>
      <c r="P68" s="89"/>
      <c r="Q68" s="89"/>
    </row>
    <row r="69" spans="1:19" x14ac:dyDescent="0.3">
      <c r="A69" s="89"/>
      <c r="B69" s="211"/>
      <c r="C69" s="144"/>
      <c r="D69" s="97" t="s">
        <v>3</v>
      </c>
      <c r="P69" s="89"/>
      <c r="Q69" s="89"/>
    </row>
    <row r="71" spans="1:19" x14ac:dyDescent="0.3">
      <c r="A71" s="89"/>
      <c r="B71" s="209" t="s">
        <v>13</v>
      </c>
      <c r="C71" s="142"/>
      <c r="D71" s="38" t="s">
        <v>1</v>
      </c>
      <c r="P71" s="89"/>
      <c r="Q71" s="89"/>
    </row>
    <row r="72" spans="1:19" x14ac:dyDescent="0.3">
      <c r="A72" s="89"/>
      <c r="B72" s="210"/>
      <c r="C72" s="143"/>
      <c r="D72" s="38" t="s">
        <v>55</v>
      </c>
      <c r="P72" s="89"/>
      <c r="Q72" s="89"/>
    </row>
    <row r="73" spans="1:19" x14ac:dyDescent="0.3">
      <c r="A73" s="89"/>
      <c r="B73" s="210"/>
      <c r="C73" s="143"/>
      <c r="D73" s="38" t="s">
        <v>38</v>
      </c>
      <c r="P73" s="89"/>
      <c r="Q73" s="89"/>
    </row>
    <row r="74" spans="1:19" x14ac:dyDescent="0.3">
      <c r="A74" s="89"/>
      <c r="B74" s="210"/>
      <c r="C74" s="143"/>
      <c r="D74" s="38" t="s">
        <v>6</v>
      </c>
      <c r="P74" s="89"/>
      <c r="Q74" s="89"/>
    </row>
    <row r="75" spans="1:19" x14ac:dyDescent="0.3">
      <c r="A75" s="89"/>
      <c r="B75" s="210"/>
      <c r="C75" s="143"/>
      <c r="D75" s="38" t="s">
        <v>64</v>
      </c>
      <c r="P75" s="89"/>
      <c r="Q75" s="89"/>
    </row>
    <row r="76" spans="1:19" x14ac:dyDescent="0.3">
      <c r="A76" s="89"/>
      <c r="B76" s="210"/>
      <c r="C76" s="143"/>
      <c r="D76" s="38" t="s">
        <v>50</v>
      </c>
      <c r="P76" s="89"/>
      <c r="Q76" s="89"/>
    </row>
    <row r="77" spans="1:19" x14ac:dyDescent="0.3">
      <c r="A77" s="89"/>
      <c r="B77" s="210"/>
      <c r="C77" s="143"/>
      <c r="D77" s="38" t="s">
        <v>15</v>
      </c>
      <c r="P77" s="89"/>
      <c r="Q77" s="89"/>
    </row>
    <row r="78" spans="1:19" x14ac:dyDescent="0.3">
      <c r="A78" s="89"/>
      <c r="B78" s="211"/>
      <c r="C78" s="144"/>
      <c r="D78" s="38" t="s">
        <v>73</v>
      </c>
      <c r="P78" s="89"/>
      <c r="Q78" s="89"/>
    </row>
    <row r="80" spans="1:19" ht="42.6" customHeight="1" x14ac:dyDescent="0.3">
      <c r="A80" s="89"/>
      <c r="B80" s="209" t="s">
        <v>54</v>
      </c>
      <c r="C80" s="145"/>
      <c r="D80" s="212" t="s">
        <v>51</v>
      </c>
      <c r="E80" s="134"/>
      <c r="F80" s="98"/>
      <c r="G80" s="91"/>
      <c r="H80" s="91"/>
      <c r="I80" s="92"/>
      <c r="J80" s="89"/>
      <c r="K80" s="89"/>
      <c r="P80" s="89"/>
      <c r="Q80" s="89"/>
    </row>
    <row r="81" spans="1:19" ht="15.6" customHeight="1" x14ac:dyDescent="0.3">
      <c r="A81" s="89"/>
      <c r="B81" s="210"/>
      <c r="C81" s="145"/>
      <c r="D81" s="212"/>
      <c r="E81" s="134"/>
      <c r="F81" s="98"/>
      <c r="G81" s="91"/>
      <c r="H81" s="91"/>
      <c r="I81" s="92"/>
      <c r="J81" s="89"/>
      <c r="K81" s="89"/>
      <c r="P81" s="89"/>
      <c r="Q81" s="89"/>
    </row>
    <row r="82" spans="1:19" ht="15.6" customHeight="1" x14ac:dyDescent="0.3">
      <c r="A82" s="89"/>
      <c r="B82" s="210"/>
      <c r="C82" s="145"/>
      <c r="D82" s="212"/>
      <c r="E82" s="134"/>
      <c r="F82" s="98"/>
      <c r="G82" s="91"/>
      <c r="H82" s="91"/>
      <c r="I82" s="92"/>
      <c r="J82" s="89"/>
      <c r="K82" s="89"/>
      <c r="P82" s="89"/>
      <c r="Q82" s="89"/>
    </row>
    <row r="83" spans="1:19" ht="15.6" customHeight="1" x14ac:dyDescent="0.3">
      <c r="A83" s="89"/>
      <c r="B83" s="210"/>
      <c r="C83" s="145"/>
      <c r="D83" s="212"/>
      <c r="E83" s="134"/>
      <c r="F83" s="98"/>
      <c r="G83" s="91"/>
      <c r="H83" s="91"/>
      <c r="I83" s="92"/>
      <c r="J83" s="89"/>
      <c r="K83" s="89"/>
      <c r="P83" s="89"/>
      <c r="Q83" s="89"/>
    </row>
    <row r="84" spans="1:19" ht="15.6" customHeight="1" x14ac:dyDescent="0.3">
      <c r="A84" s="89"/>
      <c r="B84" s="210"/>
      <c r="C84" s="145"/>
      <c r="D84" s="212"/>
      <c r="E84" s="134"/>
      <c r="F84" s="98"/>
      <c r="G84" s="91"/>
      <c r="H84" s="91"/>
      <c r="I84" s="92"/>
      <c r="J84" s="89"/>
      <c r="K84" s="89"/>
      <c r="P84" s="89"/>
      <c r="Q84" s="89"/>
    </row>
    <row r="85" spans="1:19" ht="15.6" customHeight="1" x14ac:dyDescent="0.3">
      <c r="A85" s="89"/>
      <c r="B85" s="210"/>
      <c r="C85" s="145"/>
      <c r="D85" s="212"/>
      <c r="E85" s="134"/>
      <c r="F85" s="98"/>
      <c r="G85" s="91"/>
      <c r="H85" s="91"/>
      <c r="I85" s="92"/>
      <c r="J85" s="89"/>
      <c r="K85" s="89"/>
      <c r="P85" s="89"/>
      <c r="Q85" s="89"/>
    </row>
    <row r="86" spans="1:19" ht="15.6" customHeight="1" x14ac:dyDescent="0.3">
      <c r="A86" s="89"/>
      <c r="B86" s="210"/>
      <c r="C86" s="145"/>
      <c r="D86" s="212"/>
      <c r="E86" s="134"/>
      <c r="F86" s="98"/>
      <c r="G86" s="91"/>
      <c r="H86" s="91"/>
      <c r="I86" s="92"/>
      <c r="J86" s="89"/>
      <c r="K86" s="89"/>
      <c r="P86" s="89"/>
      <c r="Q86" s="89"/>
    </row>
    <row r="87" spans="1:19" ht="15.6" customHeight="1" x14ac:dyDescent="0.3">
      <c r="A87" s="89"/>
      <c r="B87" s="210"/>
      <c r="C87" s="145"/>
      <c r="D87" s="213" t="s">
        <v>53</v>
      </c>
      <c r="E87" s="134"/>
      <c r="F87" s="98"/>
      <c r="G87" s="91"/>
      <c r="H87" s="91"/>
      <c r="I87" s="92"/>
      <c r="J87" s="89"/>
      <c r="K87" s="89"/>
      <c r="P87" s="89"/>
      <c r="Q87" s="89"/>
    </row>
    <row r="88" spans="1:19" ht="15.6" customHeight="1" x14ac:dyDescent="0.3">
      <c r="A88" s="89"/>
      <c r="B88" s="210"/>
      <c r="C88" s="145"/>
      <c r="D88" s="213"/>
      <c r="E88" s="134"/>
      <c r="F88" s="98"/>
      <c r="G88" s="91"/>
      <c r="H88" s="91"/>
      <c r="I88" s="92"/>
      <c r="J88" s="89"/>
      <c r="K88" s="89"/>
      <c r="P88" s="89"/>
      <c r="Q88" s="89"/>
    </row>
    <row r="89" spans="1:19" ht="15.6" customHeight="1" x14ac:dyDescent="0.3">
      <c r="A89" s="89"/>
      <c r="B89" s="210"/>
      <c r="C89" s="145"/>
      <c r="D89" s="213"/>
      <c r="E89" s="134"/>
      <c r="P89" s="89"/>
      <c r="Q89" s="89"/>
    </row>
    <row r="90" spans="1:19" ht="15.6" customHeight="1" x14ac:dyDescent="0.3">
      <c r="A90" s="89"/>
      <c r="B90" s="210"/>
      <c r="C90" s="145"/>
      <c r="D90" s="213"/>
      <c r="E90" s="134"/>
      <c r="P90" s="89"/>
      <c r="Q90" s="89"/>
    </row>
    <row r="91" spans="1:19" ht="15.6" customHeight="1" x14ac:dyDescent="0.3">
      <c r="A91" s="89"/>
      <c r="B91" s="210"/>
      <c r="C91" s="145"/>
      <c r="D91" s="213"/>
      <c r="E91" s="134"/>
      <c r="P91" s="89"/>
      <c r="Q91" s="89"/>
    </row>
    <row r="92" spans="1:19" ht="15.6" customHeight="1" x14ac:dyDescent="0.3">
      <c r="A92" s="89"/>
      <c r="B92" s="210"/>
      <c r="C92" s="145"/>
      <c r="D92" s="213"/>
      <c r="E92" s="134"/>
      <c r="P92" s="89"/>
      <c r="Q92" s="89"/>
    </row>
    <row r="93" spans="1:19" ht="15.6" customHeight="1" x14ac:dyDescent="0.3">
      <c r="A93" s="89"/>
      <c r="B93" s="210"/>
      <c r="C93" s="145"/>
      <c r="D93" s="213"/>
      <c r="E93" s="134"/>
      <c r="P93" s="89"/>
      <c r="Q93" s="89"/>
    </row>
    <row r="94" spans="1:19" ht="15.6" customHeight="1" x14ac:dyDescent="0.3">
      <c r="A94" s="89"/>
      <c r="B94" s="210"/>
      <c r="C94" s="145"/>
      <c r="D94" s="213"/>
      <c r="E94" s="134"/>
      <c r="P94" s="89"/>
      <c r="Q94" s="89"/>
      <c r="S94" s="99"/>
    </row>
    <row r="95" spans="1:19" ht="15.6" customHeight="1" x14ac:dyDescent="0.3">
      <c r="A95" s="89"/>
      <c r="B95" s="210"/>
      <c r="C95" s="145"/>
      <c r="D95" s="213"/>
      <c r="E95" s="134"/>
      <c r="P95" s="89"/>
      <c r="Q95" s="89"/>
      <c r="S95" s="99"/>
    </row>
    <row r="96" spans="1:19" ht="15.6" customHeight="1" x14ac:dyDescent="0.3">
      <c r="A96" s="89"/>
      <c r="B96" s="210"/>
      <c r="C96" s="145"/>
      <c r="D96" s="213"/>
      <c r="E96" s="134"/>
      <c r="P96" s="89"/>
      <c r="Q96" s="89"/>
      <c r="S96" s="99"/>
    </row>
    <row r="97" spans="1:19" ht="15.6" customHeight="1" x14ac:dyDescent="0.3">
      <c r="A97" s="89"/>
      <c r="B97" s="210"/>
      <c r="C97" s="142"/>
      <c r="D97" s="217" t="s">
        <v>75</v>
      </c>
      <c r="E97" s="134"/>
      <c r="P97" s="89"/>
      <c r="Q97" s="89"/>
      <c r="S97" s="99"/>
    </row>
    <row r="98" spans="1:19" ht="15.6" customHeight="1" x14ac:dyDescent="0.3">
      <c r="A98" s="89"/>
      <c r="B98" s="210"/>
      <c r="C98" s="143"/>
      <c r="D98" s="218"/>
      <c r="E98" s="134"/>
      <c r="P98" s="89"/>
      <c r="Q98" s="89"/>
      <c r="S98" s="99"/>
    </row>
    <row r="99" spans="1:19" ht="15.6" customHeight="1" x14ac:dyDescent="0.3">
      <c r="B99" s="211"/>
      <c r="C99" s="144"/>
      <c r="D99" s="219"/>
      <c r="E99" s="134"/>
      <c r="S99" s="101"/>
    </row>
    <row r="100" spans="1:19" x14ac:dyDescent="0.3">
      <c r="S100" s="101"/>
    </row>
    <row r="101" spans="1:19" s="99" customFormat="1" x14ac:dyDescent="0.3">
      <c r="A101" s="88"/>
      <c r="B101" s="214" t="s">
        <v>121</v>
      </c>
      <c r="C101" s="215"/>
      <c r="D101" s="215"/>
      <c r="E101" s="216"/>
      <c r="F101" s="58"/>
      <c r="G101" s="58"/>
      <c r="H101" s="65"/>
      <c r="I101" s="60"/>
      <c r="J101" s="58"/>
      <c r="K101" s="58"/>
      <c r="L101" s="62"/>
      <c r="M101" s="61"/>
      <c r="P101" s="88"/>
      <c r="Q101" s="88"/>
      <c r="S101" s="101"/>
    </row>
    <row r="102" spans="1:19" s="99" customFormat="1" ht="33.75" customHeight="1" x14ac:dyDescent="0.3">
      <c r="A102" s="88"/>
      <c r="B102" s="59" t="s">
        <v>122</v>
      </c>
      <c r="C102" s="59"/>
      <c r="D102" s="208" t="s">
        <v>127</v>
      </c>
      <c r="E102" s="208"/>
      <c r="F102" s="63"/>
      <c r="G102" s="63"/>
      <c r="H102" s="65"/>
      <c r="I102" s="63"/>
      <c r="J102" s="63"/>
      <c r="K102" s="63"/>
      <c r="L102" s="63"/>
      <c r="M102" s="63"/>
      <c r="P102" s="88"/>
      <c r="Q102" s="88"/>
      <c r="S102" s="101"/>
    </row>
    <row r="103" spans="1:19" s="99" customFormat="1" x14ac:dyDescent="0.3">
      <c r="A103" s="88"/>
      <c r="B103" s="59" t="s">
        <v>123</v>
      </c>
      <c r="C103" s="59"/>
      <c r="D103" s="208" t="s">
        <v>128</v>
      </c>
      <c r="E103" s="208"/>
      <c r="F103" s="63"/>
      <c r="G103" s="63"/>
      <c r="H103" s="65"/>
      <c r="I103" s="63"/>
      <c r="J103" s="63"/>
      <c r="K103" s="63"/>
      <c r="L103" s="63"/>
      <c r="M103" s="63"/>
      <c r="P103" s="88"/>
      <c r="Q103" s="88"/>
      <c r="S103" s="89"/>
    </row>
    <row r="104" spans="1:19" s="99" customFormat="1" ht="37.5" customHeight="1" x14ac:dyDescent="0.3">
      <c r="A104" s="88"/>
      <c r="B104" s="59" t="s">
        <v>124</v>
      </c>
      <c r="C104" s="59"/>
      <c r="D104" s="208" t="s">
        <v>129</v>
      </c>
      <c r="E104" s="208"/>
      <c r="F104" s="63"/>
      <c r="G104" s="63"/>
      <c r="H104" s="65"/>
      <c r="I104" s="63"/>
      <c r="J104" s="63"/>
      <c r="K104" s="63"/>
      <c r="L104" s="63"/>
      <c r="M104" s="63"/>
      <c r="P104" s="88"/>
      <c r="Q104" s="88"/>
      <c r="S104" s="89"/>
    </row>
    <row r="105" spans="1:19" s="99" customFormat="1" x14ac:dyDescent="0.3">
      <c r="A105" s="88"/>
      <c r="B105" s="59" t="s">
        <v>125</v>
      </c>
      <c r="C105" s="59"/>
      <c r="D105" s="208" t="s">
        <v>126</v>
      </c>
      <c r="E105" s="208"/>
      <c r="F105" s="63"/>
      <c r="G105" s="63"/>
      <c r="H105" s="65"/>
      <c r="I105" s="63"/>
      <c r="J105" s="63"/>
      <c r="K105" s="63"/>
      <c r="L105" s="63"/>
      <c r="M105" s="63"/>
      <c r="P105" s="88"/>
      <c r="Q105" s="88"/>
      <c r="S105" s="89"/>
    </row>
    <row r="106" spans="1:19" s="101" customFormat="1" x14ac:dyDescent="0.3">
      <c r="A106" s="100"/>
      <c r="E106" s="102"/>
      <c r="F106" s="102"/>
      <c r="G106" s="103"/>
      <c r="H106" s="104"/>
      <c r="I106" s="105"/>
      <c r="J106" s="106"/>
      <c r="K106" s="106"/>
      <c r="L106" s="102"/>
      <c r="M106" s="102"/>
      <c r="P106" s="100"/>
      <c r="Q106" s="100"/>
      <c r="S106" s="89"/>
    </row>
    <row r="107" spans="1:19" s="101" customFormat="1" x14ac:dyDescent="0.3">
      <c r="A107" s="100"/>
      <c r="G107" s="100"/>
      <c r="H107" s="107"/>
      <c r="I107" s="108"/>
      <c r="J107" s="109"/>
      <c r="K107" s="109"/>
      <c r="P107" s="100"/>
      <c r="Q107" s="100"/>
      <c r="S107" s="89"/>
    </row>
    <row r="108" spans="1:19" s="101" customFormat="1" x14ac:dyDescent="0.3">
      <c r="A108" s="100"/>
      <c r="G108" s="100"/>
      <c r="H108" s="107"/>
      <c r="I108" s="108"/>
      <c r="J108" s="109"/>
      <c r="K108" s="109"/>
      <c r="P108" s="100"/>
      <c r="Q108" s="100"/>
      <c r="S108" s="89"/>
    </row>
    <row r="109" spans="1:19" s="101" customFormat="1" x14ac:dyDescent="0.3">
      <c r="A109" s="100"/>
      <c r="G109" s="100"/>
      <c r="H109" s="107"/>
      <c r="I109" s="108"/>
      <c r="J109" s="109"/>
      <c r="K109" s="109"/>
      <c r="P109" s="100"/>
      <c r="Q109" s="100"/>
      <c r="S109" s="89"/>
    </row>
  </sheetData>
  <mergeCells count="96">
    <mergeCell ref="F47:G47"/>
    <mergeCell ref="P58:P59"/>
    <mergeCell ref="F59:G59"/>
    <mergeCell ref="H58:K58"/>
    <mergeCell ref="L58:L59"/>
    <mergeCell ref="M58:N58"/>
    <mergeCell ref="O58:O59"/>
    <mergeCell ref="F58:G58"/>
    <mergeCell ref="A63:G63"/>
    <mergeCell ref="F60:G60"/>
    <mergeCell ref="A62:G62"/>
    <mergeCell ref="A57:A59"/>
    <mergeCell ref="D58:D59"/>
    <mergeCell ref="E58:E59"/>
    <mergeCell ref="P37:P38"/>
    <mergeCell ref="F45:G45"/>
    <mergeCell ref="L45:L46"/>
    <mergeCell ref="A42:G42"/>
    <mergeCell ref="D103:E103"/>
    <mergeCell ref="A44:A46"/>
    <mergeCell ref="B57:R57"/>
    <mergeCell ref="M45:N45"/>
    <mergeCell ref="C58:C59"/>
    <mergeCell ref="F49:G49"/>
    <mergeCell ref="F50:G50"/>
    <mergeCell ref="B58:B59"/>
    <mergeCell ref="A55:G55"/>
    <mergeCell ref="F53:G53"/>
    <mergeCell ref="F48:G48"/>
    <mergeCell ref="F52:G52"/>
    <mergeCell ref="D104:E104"/>
    <mergeCell ref="D105:E105"/>
    <mergeCell ref="B67:B69"/>
    <mergeCell ref="B71:B78"/>
    <mergeCell ref="D80:D86"/>
    <mergeCell ref="D87:D96"/>
    <mergeCell ref="B80:B99"/>
    <mergeCell ref="D102:E102"/>
    <mergeCell ref="B101:E101"/>
    <mergeCell ref="D97:D99"/>
    <mergeCell ref="E14:E15"/>
    <mergeCell ref="F14:F15"/>
    <mergeCell ref="G22:G23"/>
    <mergeCell ref="G14:G15"/>
    <mergeCell ref="Q45:Q46"/>
    <mergeCell ref="F46:G46"/>
    <mergeCell ref="O45:O46"/>
    <mergeCell ref="P45:P46"/>
    <mergeCell ref="M37:N37"/>
    <mergeCell ref="H14:K14"/>
    <mergeCell ref="B21:Q21"/>
    <mergeCell ref="B37:B38"/>
    <mergeCell ref="D37:D38"/>
    <mergeCell ref="D45:D46"/>
    <mergeCell ref="E45:E46"/>
    <mergeCell ref="Q37:Q38"/>
    <mergeCell ref="B22:B23"/>
    <mergeCell ref="D22:D23"/>
    <mergeCell ref="G37:G38"/>
    <mergeCell ref="H45:K45"/>
    <mergeCell ref="E22:E23"/>
    <mergeCell ref="F22:F23"/>
    <mergeCell ref="H37:K37"/>
    <mergeCell ref="C45:C46"/>
    <mergeCell ref="O14:O15"/>
    <mergeCell ref="M14:N14"/>
    <mergeCell ref="D14:D15"/>
    <mergeCell ref="Q58:Q59"/>
    <mergeCell ref="A19:G19"/>
    <mergeCell ref="A34:G34"/>
    <mergeCell ref="F51:G51"/>
    <mergeCell ref="F54:G54"/>
    <mergeCell ref="B45:B46"/>
    <mergeCell ref="F37:F38"/>
    <mergeCell ref="B36:Q36"/>
    <mergeCell ref="B44:Q44"/>
    <mergeCell ref="O22:O23"/>
    <mergeCell ref="H22:K22"/>
    <mergeCell ref="O37:O38"/>
    <mergeCell ref="Q22:Q23"/>
    <mergeCell ref="P22:P23"/>
    <mergeCell ref="E37:E38"/>
    <mergeCell ref="L37:L38"/>
    <mergeCell ref="A13:A15"/>
    <mergeCell ref="A21:A23"/>
    <mergeCell ref="A36:A38"/>
    <mergeCell ref="C14:C15"/>
    <mergeCell ref="B13:Q13"/>
    <mergeCell ref="Q14:Q15"/>
    <mergeCell ref="P14:P15"/>
    <mergeCell ref="L14:L15"/>
    <mergeCell ref="C22:C23"/>
    <mergeCell ref="C37:C38"/>
    <mergeCell ref="B14:B15"/>
    <mergeCell ref="L22:L23"/>
    <mergeCell ref="M22:N22"/>
  </mergeCells>
  <dataValidations count="3">
    <dataValidation type="list" allowBlank="1" showInputMessage="1" showErrorMessage="1" sqref="L60:L61 L47:L56 L16:L18 L24:L34 L39:L42" xr:uid="{00000000-0002-0000-0100-000000000000}">
      <formula1>$D$67:$D$69</formula1>
    </dataValidation>
    <dataValidation type="list" allowBlank="1" showInputMessage="1" showErrorMessage="1" sqref="E56 E60:E61" xr:uid="{00000000-0002-0000-0100-000001000000}">
      <formula1>#REF!</formula1>
    </dataValidation>
    <dataValidation type="list" allowBlank="1" showInputMessage="1" showErrorMessage="1" sqref="Q60:Q61 Q47:Q56 Q24:Q34 Q39:Q42" xr:uid="{00000000-0002-0000-0100-000002000000}">
      <formula1>$D$71:$D$78</formula1>
    </dataValidation>
  </dataValidations>
  <pageMargins left="0.25" right="0.25" top="0.75" bottom="0.75" header="0.3" footer="0.3"/>
  <pageSetup scale="38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10" customWidth="1"/>
    <col min="2" max="2" width="90.109375" style="10" customWidth="1"/>
    <col min="3" max="3" width="62.33203125" style="10" customWidth="1"/>
    <col min="4" max="4" width="41.44140625" style="10" customWidth="1"/>
    <col min="5" max="5" width="36.6640625" style="10" customWidth="1"/>
    <col min="6" max="7" width="12.88671875" style="10" customWidth="1"/>
    <col min="8" max="8" width="15.6640625" style="11" customWidth="1"/>
    <col min="9" max="9" width="15.6640625" style="12" customWidth="1"/>
    <col min="10" max="10" width="18" style="12" customWidth="1"/>
    <col min="11" max="11" width="12.6640625" style="10" customWidth="1"/>
    <col min="12" max="12" width="19.5546875" style="10" customWidth="1"/>
    <col min="13" max="13" width="15.5546875" style="10" customWidth="1"/>
    <col min="14" max="14" width="15" style="10" customWidth="1"/>
    <col min="15" max="17" width="18.88671875" style="10" customWidth="1"/>
    <col min="18" max="16384" width="8.6640625" style="10"/>
  </cols>
  <sheetData>
    <row r="3" spans="1:13" x14ac:dyDescent="0.3">
      <c r="A3" s="1"/>
    </row>
    <row r="5" spans="1:13" x14ac:dyDescent="0.3">
      <c r="B5" s="7"/>
    </row>
    <row r="6" spans="1:13" x14ac:dyDescent="0.3">
      <c r="A6" s="13"/>
      <c r="B6" s="14" t="s">
        <v>18</v>
      </c>
      <c r="C6" s="13"/>
      <c r="D6" s="13"/>
      <c r="E6" s="13"/>
      <c r="F6" s="13"/>
      <c r="G6" s="13"/>
      <c r="H6" s="15"/>
      <c r="I6" s="16"/>
      <c r="J6" s="16"/>
      <c r="K6" s="13"/>
      <c r="L6" s="13"/>
      <c r="M6" s="13"/>
    </row>
    <row r="7" spans="1:13" x14ac:dyDescent="0.3">
      <c r="B7" s="13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3">
      <c r="A8" s="13"/>
      <c r="B8" s="18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x14ac:dyDescent="0.3">
      <c r="A9" s="19" t="s">
        <v>77</v>
      </c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x14ac:dyDescent="0.3">
      <c r="A10" s="21" t="s">
        <v>19</v>
      </c>
      <c r="B10" s="21"/>
      <c r="C10" s="13"/>
      <c r="D10" s="13"/>
      <c r="E10" s="13"/>
      <c r="F10" s="13"/>
      <c r="G10" s="13"/>
      <c r="H10" s="15"/>
      <c r="I10" s="16"/>
      <c r="J10" s="16"/>
      <c r="K10" s="13"/>
      <c r="L10" s="13"/>
      <c r="M10" s="13"/>
    </row>
    <row r="11" spans="1:13" x14ac:dyDescent="0.3">
      <c r="A11" s="13"/>
      <c r="B11" s="22"/>
      <c r="C11" s="13"/>
      <c r="D11" s="13"/>
      <c r="E11" s="13"/>
      <c r="F11" s="13"/>
      <c r="G11" s="13"/>
      <c r="H11" s="15"/>
      <c r="I11" s="16"/>
      <c r="J11" s="16"/>
      <c r="K11" s="13"/>
      <c r="L11" s="13"/>
      <c r="M11" s="13"/>
    </row>
    <row r="12" spans="1:13" x14ac:dyDescent="0.3">
      <c r="A12" s="23" t="s">
        <v>78</v>
      </c>
      <c r="B12" s="23"/>
      <c r="C12" s="20"/>
      <c r="D12" s="13"/>
      <c r="E12" s="13"/>
      <c r="F12" s="13"/>
      <c r="G12" s="13"/>
      <c r="H12" s="15"/>
      <c r="I12" s="16"/>
      <c r="J12" s="16"/>
      <c r="K12" s="13"/>
      <c r="L12" s="13"/>
      <c r="M12" s="13"/>
    </row>
    <row r="13" spans="1:13" x14ac:dyDescent="0.3">
      <c r="A13" s="19" t="s">
        <v>79</v>
      </c>
      <c r="B13" s="19"/>
      <c r="C13" s="20"/>
      <c r="D13" s="13"/>
      <c r="E13" s="13"/>
      <c r="F13" s="13"/>
      <c r="G13" s="13"/>
      <c r="H13" s="15"/>
      <c r="I13" s="16"/>
      <c r="J13" s="16"/>
      <c r="K13" s="13"/>
      <c r="L13" s="13"/>
      <c r="M13" s="13"/>
    </row>
    <row r="14" spans="1:13" x14ac:dyDescent="0.3">
      <c r="A14" s="19" t="s">
        <v>80</v>
      </c>
      <c r="B14" s="19"/>
      <c r="C14" s="20"/>
      <c r="D14" s="13"/>
      <c r="E14" s="13"/>
      <c r="F14" s="13"/>
      <c r="G14" s="13"/>
      <c r="H14" s="15"/>
      <c r="I14" s="16"/>
      <c r="J14" s="16"/>
      <c r="K14" s="13"/>
      <c r="L14" s="13"/>
      <c r="M14" s="13"/>
    </row>
    <row r="15" spans="1:13" x14ac:dyDescent="0.3">
      <c r="B15" s="24"/>
    </row>
    <row r="16" spans="1:13" x14ac:dyDescent="0.3">
      <c r="B16" s="24"/>
    </row>
    <row r="17" spans="1:19" ht="15.75" customHeight="1" x14ac:dyDescent="0.3">
      <c r="A17" s="238" t="s">
        <v>81</v>
      </c>
      <c r="B17" s="238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  <c r="S17" s="26"/>
    </row>
    <row r="18" spans="1:19" ht="15.75" customHeight="1" x14ac:dyDescent="0.3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6"/>
      <c r="S18" s="26"/>
    </row>
    <row r="19" spans="1:19" x14ac:dyDescent="0.3">
      <c r="A19" s="24" t="s">
        <v>82</v>
      </c>
      <c r="B19" s="26"/>
      <c r="H19" s="10"/>
      <c r="I19" s="10"/>
      <c r="J19" s="10"/>
    </row>
    <row r="20" spans="1:19" ht="14.4" customHeight="1" x14ac:dyDescent="0.3">
      <c r="A20" s="26"/>
      <c r="B20" s="26"/>
      <c r="H20" s="10"/>
      <c r="I20" s="10"/>
      <c r="J20" s="10"/>
    </row>
    <row r="21" spans="1:19" s="29" customFormat="1" ht="5.0999999999999996" customHeight="1" thickBot="1" x14ac:dyDescent="0.35">
      <c r="A21" s="28"/>
      <c r="B21" s="28"/>
    </row>
    <row r="22" spans="1:19" x14ac:dyDescent="0.3">
      <c r="A22" s="239" t="s">
        <v>83</v>
      </c>
      <c r="B22" s="239" t="s">
        <v>84</v>
      </c>
      <c r="H22" s="10"/>
      <c r="I22" s="10"/>
      <c r="J22" s="10"/>
    </row>
    <row r="23" spans="1:19" ht="15.6" customHeight="1" thickBot="1" x14ac:dyDescent="0.35">
      <c r="A23" s="240"/>
      <c r="B23" s="240"/>
      <c r="H23" s="10"/>
      <c r="I23" s="10"/>
      <c r="J23" s="10"/>
    </row>
    <row r="24" spans="1:19" x14ac:dyDescent="0.3">
      <c r="A24" s="234" t="s">
        <v>85</v>
      </c>
      <c r="B24" s="236"/>
      <c r="H24" s="10"/>
      <c r="I24" s="10"/>
      <c r="J24" s="10"/>
    </row>
    <row r="25" spans="1:19" ht="16.2" thickBot="1" x14ac:dyDescent="0.35">
      <c r="A25" s="235"/>
      <c r="B25" s="237"/>
      <c r="H25" s="10"/>
      <c r="I25" s="10"/>
      <c r="J25" s="10"/>
    </row>
    <row r="26" spans="1:19" ht="46.5" customHeight="1" thickBot="1" x14ac:dyDescent="0.35">
      <c r="A26" s="236" t="s">
        <v>86</v>
      </c>
      <c r="B26" s="236" t="s">
        <v>87</v>
      </c>
      <c r="H26" s="10"/>
      <c r="I26" s="10"/>
      <c r="J26" s="10"/>
    </row>
    <row r="27" spans="1:19" ht="16.2" hidden="1" thickBot="1" x14ac:dyDescent="0.35">
      <c r="A27" s="237"/>
      <c r="B27" s="237"/>
      <c r="H27" s="10"/>
      <c r="I27" s="10"/>
      <c r="J27" s="10"/>
    </row>
    <row r="28" spans="1:19" x14ac:dyDescent="0.3">
      <c r="A28" s="234" t="s">
        <v>88</v>
      </c>
      <c r="B28" s="236"/>
      <c r="H28" s="10"/>
      <c r="I28" s="10"/>
      <c r="J28" s="10"/>
    </row>
    <row r="29" spans="1:19" ht="16.2" thickBot="1" x14ac:dyDescent="0.35">
      <c r="A29" s="235"/>
      <c r="B29" s="237"/>
      <c r="H29" s="10"/>
      <c r="I29" s="10"/>
      <c r="J29" s="10"/>
    </row>
    <row r="30" spans="1:19" ht="42.6" customHeight="1" thickBot="1" x14ac:dyDescent="0.35">
      <c r="A30" s="236" t="s">
        <v>89</v>
      </c>
      <c r="B30" s="236" t="s">
        <v>90</v>
      </c>
      <c r="H30" s="10"/>
      <c r="I30" s="10"/>
      <c r="J30" s="10"/>
    </row>
    <row r="31" spans="1:19" ht="16.2" hidden="1" thickBot="1" x14ac:dyDescent="0.35">
      <c r="A31" s="237"/>
      <c r="B31" s="237"/>
      <c r="H31" s="10"/>
      <c r="I31" s="10"/>
      <c r="J31" s="10"/>
    </row>
    <row r="32" spans="1:19" ht="36.9" customHeight="1" thickBot="1" x14ac:dyDescent="0.35">
      <c r="A32" s="234" t="s">
        <v>91</v>
      </c>
      <c r="B32" s="236"/>
      <c r="H32" s="10"/>
      <c r="I32" s="10"/>
      <c r="J32" s="10"/>
    </row>
    <row r="33" spans="1:10" ht="51.6" hidden="1" customHeight="1" x14ac:dyDescent="0.3">
      <c r="A33" s="235"/>
      <c r="B33" s="237"/>
      <c r="H33" s="10"/>
      <c r="I33" s="10"/>
      <c r="J33" s="10"/>
    </row>
    <row r="34" spans="1:10" ht="62.1" customHeight="1" thickBot="1" x14ac:dyDescent="0.35">
      <c r="A34" s="236" t="s">
        <v>92</v>
      </c>
      <c r="B34" s="236" t="s">
        <v>93</v>
      </c>
      <c r="H34" s="10"/>
      <c r="I34" s="10"/>
      <c r="J34" s="10"/>
    </row>
    <row r="35" spans="1:10" ht="16.2" hidden="1" thickBot="1" x14ac:dyDescent="0.35">
      <c r="A35" s="237"/>
      <c r="B35" s="237"/>
      <c r="H35" s="10"/>
      <c r="I35" s="10"/>
      <c r="J35" s="10"/>
    </row>
    <row r="36" spans="1:10" ht="33.9" customHeight="1" thickBot="1" x14ac:dyDescent="0.35">
      <c r="A36" s="234" t="s">
        <v>94</v>
      </c>
      <c r="B36" s="236"/>
      <c r="H36" s="10"/>
      <c r="I36" s="10"/>
      <c r="J36" s="10"/>
    </row>
    <row r="37" spans="1:10" ht="16.2" hidden="1" thickBot="1" x14ac:dyDescent="0.35">
      <c r="A37" s="235"/>
      <c r="B37" s="237"/>
      <c r="H37" s="10"/>
      <c r="I37" s="10"/>
      <c r="J37" s="10"/>
    </row>
    <row r="38" spans="1:10" ht="68.400000000000006" customHeight="1" thickBot="1" x14ac:dyDescent="0.35">
      <c r="A38" s="236" t="s">
        <v>95</v>
      </c>
      <c r="B38" s="236" t="s">
        <v>96</v>
      </c>
      <c r="H38" s="10"/>
      <c r="I38" s="10"/>
      <c r="J38" s="10"/>
    </row>
    <row r="39" spans="1:10" ht="16.2" hidden="1" thickBot="1" x14ac:dyDescent="0.35">
      <c r="A39" s="237"/>
      <c r="B39" s="237"/>
      <c r="H39" s="10"/>
      <c r="I39" s="10"/>
      <c r="J39" s="10"/>
    </row>
    <row r="40" spans="1:10" ht="55.5" customHeight="1" thickBot="1" x14ac:dyDescent="0.35">
      <c r="A40" s="236" t="s">
        <v>97</v>
      </c>
      <c r="B40" s="236" t="s">
        <v>98</v>
      </c>
      <c r="H40" s="10"/>
      <c r="I40" s="10"/>
      <c r="J40" s="10"/>
    </row>
    <row r="41" spans="1:10" ht="6" hidden="1" customHeight="1" x14ac:dyDescent="0.3">
      <c r="A41" s="237"/>
      <c r="B41" s="237"/>
      <c r="H41" s="10"/>
      <c r="I41" s="10"/>
      <c r="J41" s="10"/>
    </row>
    <row r="42" spans="1:10" ht="93.9" customHeight="1" thickBot="1" x14ac:dyDescent="0.35">
      <c r="A42" s="236" t="s">
        <v>99</v>
      </c>
      <c r="B42" s="236" t="s">
        <v>100</v>
      </c>
      <c r="H42" s="10"/>
      <c r="I42" s="10"/>
      <c r="J42" s="10"/>
    </row>
    <row r="43" spans="1:10" ht="47.4" hidden="1" customHeight="1" x14ac:dyDescent="0.3">
      <c r="A43" s="237"/>
      <c r="B43" s="237"/>
      <c r="H43" s="10"/>
      <c r="I43" s="10"/>
      <c r="J43" s="10"/>
    </row>
    <row r="44" spans="1:10" ht="26.1" customHeight="1" thickBot="1" x14ac:dyDescent="0.35">
      <c r="A44" s="234" t="s">
        <v>101</v>
      </c>
      <c r="B44" s="236"/>
      <c r="H44" s="10"/>
      <c r="I44" s="10"/>
      <c r="J44" s="10"/>
    </row>
    <row r="45" spans="1:10" ht="16.2" hidden="1" thickBot="1" x14ac:dyDescent="0.35">
      <c r="A45" s="235"/>
      <c r="B45" s="237"/>
      <c r="H45" s="10"/>
      <c r="I45" s="10"/>
      <c r="J45" s="10"/>
    </row>
    <row r="46" spans="1:10" ht="45.9" customHeight="1" thickBot="1" x14ac:dyDescent="0.35">
      <c r="A46" s="236" t="s">
        <v>102</v>
      </c>
      <c r="B46" s="236" t="s">
        <v>103</v>
      </c>
      <c r="H46" s="10"/>
      <c r="I46" s="10"/>
      <c r="J46" s="10"/>
    </row>
    <row r="47" spans="1:10" ht="16.2" hidden="1" thickBot="1" x14ac:dyDescent="0.35">
      <c r="A47" s="237"/>
      <c r="B47" s="237"/>
      <c r="H47" s="10"/>
      <c r="I47" s="10"/>
      <c r="J47" s="10"/>
    </row>
    <row r="48" spans="1:10" x14ac:dyDescent="0.3">
      <c r="A48" s="234" t="s">
        <v>104</v>
      </c>
      <c r="B48" s="236"/>
      <c r="H48" s="10"/>
      <c r="I48" s="10"/>
      <c r="J48" s="10"/>
    </row>
    <row r="49" spans="1:10" ht="30" customHeight="1" thickBot="1" x14ac:dyDescent="0.35">
      <c r="A49" s="235"/>
      <c r="B49" s="237"/>
      <c r="H49" s="10"/>
      <c r="I49" s="10"/>
      <c r="J49" s="10"/>
    </row>
    <row r="50" spans="1:10" ht="52.5" customHeight="1" thickBot="1" x14ac:dyDescent="0.35">
      <c r="A50" s="236" t="s">
        <v>105</v>
      </c>
      <c r="B50" s="236" t="s">
        <v>106</v>
      </c>
      <c r="H50" s="10"/>
      <c r="I50" s="10"/>
      <c r="J50" s="10"/>
    </row>
    <row r="51" spans="1:10" ht="16.2" hidden="1" thickBot="1" x14ac:dyDescent="0.35">
      <c r="A51" s="237"/>
      <c r="B51" s="237"/>
      <c r="H51" s="10"/>
      <c r="I51" s="10"/>
      <c r="J51" s="10"/>
    </row>
    <row r="52" spans="1:10" ht="29.4" customHeight="1" x14ac:dyDescent="0.3">
      <c r="A52" s="234" t="s">
        <v>107</v>
      </c>
      <c r="B52" s="236"/>
      <c r="H52" s="10"/>
      <c r="I52" s="10"/>
      <c r="J52" s="10"/>
    </row>
    <row r="53" spans="1:10" ht="15.75" customHeight="1" thickBot="1" x14ac:dyDescent="0.35">
      <c r="A53" s="235"/>
      <c r="B53" s="237"/>
      <c r="H53" s="10"/>
      <c r="I53" s="10"/>
      <c r="J53" s="10"/>
    </row>
    <row r="54" spans="1:10" ht="65.400000000000006" customHeight="1" x14ac:dyDescent="0.3">
      <c r="A54" s="236" t="s">
        <v>108</v>
      </c>
      <c r="B54" s="236" t="s">
        <v>109</v>
      </c>
      <c r="H54" s="10"/>
      <c r="I54" s="10"/>
      <c r="J54" s="10"/>
    </row>
    <row r="55" spans="1:10" ht="44.4" hidden="1" customHeight="1" x14ac:dyDescent="0.3">
      <c r="A55" s="237"/>
      <c r="B55" s="237"/>
      <c r="H55" s="10"/>
      <c r="I55" s="10"/>
      <c r="J55" s="10"/>
    </row>
    <row r="56" spans="1:10" x14ac:dyDescent="0.3">
      <c r="H56" s="10"/>
      <c r="I56" s="10"/>
      <c r="J56" s="10"/>
    </row>
    <row r="57" spans="1:10" x14ac:dyDescent="0.3">
      <c r="H57" s="10"/>
      <c r="I57" s="10"/>
      <c r="J57" s="10"/>
    </row>
    <row r="58" spans="1:10" x14ac:dyDescent="0.3">
      <c r="H58" s="10"/>
      <c r="I58" s="10"/>
      <c r="J58" s="10"/>
    </row>
    <row r="59" spans="1:10" x14ac:dyDescent="0.3">
      <c r="H59" s="10"/>
      <c r="I59" s="10"/>
      <c r="J59" s="10"/>
    </row>
    <row r="60" spans="1:10" x14ac:dyDescent="0.3">
      <c r="H60" s="10"/>
      <c r="I60" s="10"/>
      <c r="J60" s="10"/>
    </row>
    <row r="61" spans="1:10" x14ac:dyDescent="0.3">
      <c r="H61" s="10"/>
      <c r="I61" s="10"/>
      <c r="J61" s="10"/>
    </row>
    <row r="62" spans="1:10" x14ac:dyDescent="0.3">
      <c r="H62" s="10"/>
      <c r="I62" s="10"/>
      <c r="J62" s="10"/>
    </row>
    <row r="63" spans="1:10" x14ac:dyDescent="0.3">
      <c r="H63" s="10"/>
      <c r="I63" s="10"/>
      <c r="J63" s="10"/>
    </row>
    <row r="64" spans="1:10" x14ac:dyDescent="0.3">
      <c r="H64" s="10"/>
      <c r="I64" s="10"/>
      <c r="J64" s="10"/>
    </row>
    <row r="65" spans="8:10" x14ac:dyDescent="0.3">
      <c r="H65" s="10"/>
      <c r="I65" s="10"/>
      <c r="J65" s="10"/>
    </row>
    <row r="66" spans="8:10" x14ac:dyDescent="0.3">
      <c r="H66" s="10"/>
      <c r="I66" s="10"/>
      <c r="J66" s="10"/>
    </row>
    <row r="67" spans="8:10" x14ac:dyDescent="0.3">
      <c r="H67" s="10"/>
      <c r="I67" s="10"/>
      <c r="J67" s="10"/>
    </row>
    <row r="68" spans="8:10" x14ac:dyDescent="0.3">
      <c r="H68" s="10"/>
      <c r="I68" s="10"/>
      <c r="J68" s="10"/>
    </row>
    <row r="69" spans="8:10" x14ac:dyDescent="0.3">
      <c r="H69" s="10"/>
      <c r="I69" s="10"/>
      <c r="J69" s="10"/>
    </row>
    <row r="70" spans="8:10" x14ac:dyDescent="0.3">
      <c r="H70" s="10"/>
      <c r="I70" s="10"/>
      <c r="J70" s="10"/>
    </row>
    <row r="71" spans="8:10" x14ac:dyDescent="0.3">
      <c r="H71" s="10"/>
      <c r="I71" s="10"/>
      <c r="J71" s="10"/>
    </row>
    <row r="72" spans="8:10" x14ac:dyDescent="0.3">
      <c r="H72" s="10"/>
      <c r="I72" s="10"/>
      <c r="J72" s="10"/>
    </row>
    <row r="73" spans="8:10" x14ac:dyDescent="0.3">
      <c r="H73" s="10"/>
      <c r="I73" s="10"/>
      <c r="J73" s="10"/>
    </row>
    <row r="74" spans="8:10" ht="15.75" customHeight="1" x14ac:dyDescent="0.3">
      <c r="H74" s="10"/>
      <c r="I74" s="10"/>
      <c r="J74" s="10"/>
    </row>
    <row r="75" spans="8:10" ht="15" customHeight="1" x14ac:dyDescent="0.3">
      <c r="H75" s="10"/>
      <c r="I75" s="10"/>
      <c r="J75" s="10"/>
    </row>
    <row r="76" spans="8:10" x14ac:dyDescent="0.3">
      <c r="H76" s="10"/>
      <c r="I76" s="10"/>
      <c r="J76" s="10"/>
    </row>
    <row r="77" spans="8:10" x14ac:dyDescent="0.3">
      <c r="H77" s="10"/>
      <c r="I77" s="10"/>
      <c r="J77" s="10"/>
    </row>
    <row r="78" spans="8:10" x14ac:dyDescent="0.3">
      <c r="H78" s="10"/>
      <c r="I78" s="10"/>
      <c r="J78" s="10"/>
    </row>
    <row r="79" spans="8:10" x14ac:dyDescent="0.3">
      <c r="H79" s="10"/>
      <c r="I79" s="10"/>
      <c r="J79" s="10"/>
    </row>
    <row r="80" spans="8:10" x14ac:dyDescent="0.3">
      <c r="H80" s="10"/>
      <c r="I80" s="10"/>
      <c r="J80" s="10"/>
    </row>
    <row r="81" spans="8:10" x14ac:dyDescent="0.3">
      <c r="H81" s="10"/>
      <c r="I81" s="10"/>
      <c r="J81" s="10"/>
    </row>
    <row r="82" spans="8:10" x14ac:dyDescent="0.3">
      <c r="H82" s="10"/>
      <c r="I82" s="10"/>
      <c r="J82" s="10"/>
    </row>
    <row r="83" spans="8:10" x14ac:dyDescent="0.3">
      <c r="H83" s="10"/>
      <c r="I83" s="10"/>
      <c r="J83" s="10"/>
    </row>
    <row r="84" spans="8:10" ht="15.75" customHeight="1" x14ac:dyDescent="0.3">
      <c r="H84" s="10"/>
      <c r="I84" s="10"/>
      <c r="J84" s="10"/>
    </row>
    <row r="85" spans="8:10" ht="15" customHeight="1" x14ac:dyDescent="0.3">
      <c r="H85" s="10"/>
      <c r="I85" s="10"/>
      <c r="J85" s="10"/>
    </row>
    <row r="86" spans="8:10" ht="65.099999999999994" customHeight="1" x14ac:dyDescent="0.3">
      <c r="H86" s="10"/>
      <c r="I86" s="10"/>
      <c r="J86" s="10"/>
    </row>
    <row r="87" spans="8:10" x14ac:dyDescent="0.3">
      <c r="H87" s="10"/>
      <c r="I87" s="10"/>
      <c r="J87" s="10"/>
    </row>
    <row r="88" spans="8:10" x14ac:dyDescent="0.3">
      <c r="H88" s="10"/>
      <c r="I88" s="10"/>
      <c r="J88" s="10"/>
    </row>
    <row r="89" spans="8:10" x14ac:dyDescent="0.3">
      <c r="H89" s="10"/>
      <c r="I89" s="10"/>
      <c r="J89" s="10"/>
    </row>
    <row r="90" spans="8:10" x14ac:dyDescent="0.3">
      <c r="H90" s="10"/>
      <c r="I90" s="10"/>
      <c r="J90" s="10"/>
    </row>
    <row r="91" spans="8:10" x14ac:dyDescent="0.3">
      <c r="H91" s="10"/>
      <c r="I91" s="10"/>
      <c r="J91" s="10"/>
    </row>
    <row r="92" spans="8:10" x14ac:dyDescent="0.3">
      <c r="H92" s="10"/>
      <c r="I92" s="10"/>
      <c r="J92" s="10"/>
    </row>
    <row r="93" spans="8:10" x14ac:dyDescent="0.3">
      <c r="H93" s="10"/>
      <c r="I93" s="10"/>
      <c r="J93" s="10"/>
    </row>
    <row r="94" spans="8:10" ht="15.75" customHeight="1" x14ac:dyDescent="0.3">
      <c r="H94" s="10"/>
      <c r="I94" s="10"/>
      <c r="J94" s="10"/>
    </row>
    <row r="95" spans="8:10" ht="15" customHeight="1" x14ac:dyDescent="0.3">
      <c r="H95" s="10"/>
      <c r="I95" s="10"/>
      <c r="J95" s="10"/>
    </row>
    <row r="96" spans="8:10" x14ac:dyDescent="0.3">
      <c r="H96" s="10"/>
      <c r="I96" s="10"/>
      <c r="J96" s="10"/>
    </row>
    <row r="97" spans="8:10" x14ac:dyDescent="0.3">
      <c r="H97" s="10"/>
      <c r="I97" s="10"/>
      <c r="J97" s="10"/>
    </row>
    <row r="98" spans="8:10" x14ac:dyDescent="0.3">
      <c r="H98" s="10"/>
      <c r="I98" s="10"/>
      <c r="J98" s="10"/>
    </row>
    <row r="99" spans="8:10" x14ac:dyDescent="0.3">
      <c r="H99" s="10"/>
      <c r="I99" s="10"/>
      <c r="J99" s="10"/>
    </row>
    <row r="100" spans="8:10" x14ac:dyDescent="0.3">
      <c r="H100" s="10"/>
      <c r="I100" s="10"/>
      <c r="J100" s="10"/>
    </row>
    <row r="101" spans="8:10" x14ac:dyDescent="0.3">
      <c r="H101" s="10"/>
      <c r="I101" s="10"/>
      <c r="J101" s="10"/>
    </row>
    <row r="102" spans="8:10" ht="15.75" customHeight="1" x14ac:dyDescent="0.3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30" zoomScaleNormal="130" workbookViewId="0">
      <selection activeCell="A18" sqref="A18"/>
    </sheetView>
  </sheetViews>
  <sheetFormatPr defaultRowHeight="14.4" x14ac:dyDescent="0.3"/>
  <cols>
    <col min="1" max="1" width="9.109375" style="158"/>
    <col min="2" max="2" width="118.44140625" bestFit="1" customWidth="1"/>
    <col min="7" max="7" width="14.33203125" bestFit="1" customWidth="1"/>
  </cols>
  <sheetData>
    <row r="1" spans="1:7" s="161" customFormat="1" x14ac:dyDescent="0.3">
      <c r="A1" s="160" t="s">
        <v>194</v>
      </c>
      <c r="B1" s="161" t="s">
        <v>195</v>
      </c>
    </row>
    <row r="2" spans="1:7" x14ac:dyDescent="0.3">
      <c r="A2" s="158">
        <v>16</v>
      </c>
      <c r="B2" s="167" t="s">
        <v>209</v>
      </c>
    </row>
    <row r="3" spans="1:7" x14ac:dyDescent="0.3">
      <c r="A3" s="158">
        <v>25</v>
      </c>
      <c r="B3" s="167" t="s">
        <v>210</v>
      </c>
    </row>
    <row r="4" spans="1:7" s="155" customFormat="1" x14ac:dyDescent="0.3">
      <c r="A4" s="168">
        <v>26</v>
      </c>
      <c r="B4" s="167" t="s">
        <v>211</v>
      </c>
    </row>
    <row r="5" spans="1:7" s="155" customFormat="1" x14ac:dyDescent="0.3">
      <c r="A5" s="168">
        <v>31</v>
      </c>
      <c r="B5" s="167" t="s">
        <v>214</v>
      </c>
    </row>
    <row r="6" spans="1:7" s="30" customFormat="1" x14ac:dyDescent="0.3">
      <c r="A6" s="158">
        <v>33</v>
      </c>
      <c r="B6" s="167" t="s">
        <v>204</v>
      </c>
    </row>
    <row r="7" spans="1:7" x14ac:dyDescent="0.3">
      <c r="A7" s="158">
        <v>40</v>
      </c>
      <c r="B7" s="167" t="s">
        <v>192</v>
      </c>
    </row>
    <row r="8" spans="1:7" x14ac:dyDescent="0.3">
      <c r="A8" s="158">
        <v>41</v>
      </c>
      <c r="B8" s="167" t="s">
        <v>193</v>
      </c>
    </row>
    <row r="9" spans="1:7" x14ac:dyDescent="0.3">
      <c r="A9" s="158">
        <v>48</v>
      </c>
      <c r="B9" s="167" t="s">
        <v>196</v>
      </c>
    </row>
    <row r="10" spans="1:7" x14ac:dyDescent="0.3">
      <c r="A10" s="158">
        <v>52</v>
      </c>
      <c r="B10" s="167" t="s">
        <v>196</v>
      </c>
    </row>
    <row r="11" spans="1:7" x14ac:dyDescent="0.3">
      <c r="A11" s="158">
        <v>49</v>
      </c>
      <c r="B11" s="167" t="s">
        <v>205</v>
      </c>
      <c r="G11" s="157"/>
    </row>
    <row r="12" spans="1:7" x14ac:dyDescent="0.3">
      <c r="A12" s="158">
        <v>50</v>
      </c>
      <c r="B12" s="167" t="s">
        <v>206</v>
      </c>
      <c r="G12" s="157"/>
    </row>
    <row r="13" spans="1:7" s="30" customFormat="1" x14ac:dyDescent="0.3">
      <c r="A13" s="158">
        <v>51</v>
      </c>
      <c r="B13" s="155" t="s">
        <v>213</v>
      </c>
    </row>
    <row r="14" spans="1:7" x14ac:dyDescent="0.3">
      <c r="A14" s="158">
        <v>53</v>
      </c>
      <c r="B14" s="167" t="s">
        <v>199</v>
      </c>
    </row>
    <row r="15" spans="1:7" x14ac:dyDescent="0.3">
      <c r="A15" s="158">
        <v>54</v>
      </c>
      <c r="B15" s="167" t="s">
        <v>199</v>
      </c>
    </row>
    <row r="16" spans="1:7" s="155" customFormat="1" x14ac:dyDescent="0.3">
      <c r="A16" s="159">
        <v>55</v>
      </c>
      <c r="B16" s="155" t="s">
        <v>215</v>
      </c>
    </row>
    <row r="17" spans="1:2" x14ac:dyDescent="0.3">
      <c r="A17" s="158">
        <v>60</v>
      </c>
      <c r="B17" s="167" t="s">
        <v>208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Patricia Bakaj</Other_x0020_Author>
    <Migration_x0020_Info xmlns="cdc7663a-08f0-4737-9e8c-148ce897a09c" xsi:nil="true"/>
    <Approval_x0020_Number xmlns="cdc7663a-08f0-4737-9e8c-148ce897a09c">4554/OC-BR;</Approval_x0020_Number>
    <Phase xmlns="cdc7663a-08f0-4737-9e8c-148ce897a09c">ACTIVE</Phase>
    <Document_x0020_Author xmlns="cdc7663a-08f0-4737-9e8c-148ce897a09c">Kevish, Maria Lorena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R0001956476</Record_x0020_Number>
    <_dlc_DocId xmlns="cdc7663a-08f0-4737-9e8c-148ce897a09c">EZSHARE-108688034-12</_dlc_DocId>
    <_dlc_DocIdUrl xmlns="cdc7663a-08f0-4737-9e8c-148ce897a09c">
      <Url>https://idbg.sharepoint.com/teams/EZ-BR-LON/BR-L1501/_layouts/15/DocIdRedir.aspx?ID=EZSHARE-108688034-12</Url>
      <Description>EZSHARE-108688034-12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3044B4AD5C10943BC7B602B1C9DC085" ma:contentTypeVersion="667" ma:contentTypeDescription="A content type to manage public (operations) IDB documents" ma:contentTypeScope="" ma:versionID="a939ce6951bf25c9cc934246721c035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8bf8af2248117887a00285f927447e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65C5E53-FDF8-473C-AB52-CDB7CE070356}"/>
</file>

<file path=customXml/itemProps2.xml><?xml version="1.0" encoding="utf-8"?>
<ds:datastoreItem xmlns:ds="http://schemas.openxmlformats.org/officeDocument/2006/customXml" ds:itemID="{85532AF1-349E-4FC2-A788-FB3AA623E978}"/>
</file>

<file path=customXml/itemProps3.xml><?xml version="1.0" encoding="utf-8"?>
<ds:datastoreItem xmlns:ds="http://schemas.openxmlformats.org/officeDocument/2006/customXml" ds:itemID="{B6BF31C8-E67E-40DF-9463-1DBB72B70BE7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cdc7663a-08f0-4737-9e8c-148ce897a09c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635CA15-5871-405F-9560-7257D9E032B1}"/>
</file>

<file path=customXml/itemProps5.xml><?xml version="1.0" encoding="utf-8"?>
<ds:datastoreItem xmlns:ds="http://schemas.openxmlformats.org/officeDocument/2006/customXml" ds:itemID="{F3790CBA-1F9F-4BB7-8605-C22785D3E8FB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9BB7FD1C-8306-4D36-81C5-6ADA8717531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Instruções</vt:lpstr>
      <vt:lpstr>PA - PROFISCO PE II</vt:lpstr>
      <vt:lpstr>Sheet1</vt:lpstr>
      <vt:lpstr>Alterações propostas pela UCP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Kevish, Maria Lorena</cp:lastModifiedBy>
  <cp:lastPrinted>2017-12-07T11:48:36Z</cp:lastPrinted>
  <dcterms:created xsi:type="dcterms:W3CDTF">2011-03-30T14:45:37Z</dcterms:created>
  <dcterms:modified xsi:type="dcterms:W3CDTF">2018-02-12T22:16:01Z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32;#FISCAL POLICY FOR SUSTAINABILITY AND GROWTH|6e15b5e0-ae82-4b06-920a-eef6dd27cc8b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31;#REFORM / MODERNIZATION OF THE STATE|c8fda4a7-691a-4c65-b227-9825197b5cd2</vt:lpwstr>
  </property>
  <property fmtid="{D5CDD505-2E9C-101B-9397-08002B2CF9AE}" pid="11" name="_dlc_DocIdItemGuid">
    <vt:lpwstr>aa34eff4-c145-4d94-bd35-ff2023f321d3</vt:lpwstr>
  </property>
  <property fmtid="{D5CDD505-2E9C-101B-9397-08002B2CF9AE}" pid="13" name="RecordStorageActiveId">
    <vt:lpwstr>a6548a4b-22b7-4aee-8018-729e7aa775cc</vt:lpwstr>
  </property>
  <property fmtid="{D5CDD505-2E9C-101B-9397-08002B2CF9AE}" pid="14" name="ContentTypeId">
    <vt:lpwstr>0x0101001A458A224826124E8B45B1D613300CFC0093044B4AD5C10943BC7B602B1C9DC085</vt:lpwstr>
  </property>
</Properties>
</file>