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035" windowHeight="8700"/>
  </bookViews>
  <sheets>
    <sheet name="CE ELS" sheetId="5" r:id="rId1"/>
    <sheet name="CE ELS Sens" sheetId="10" r:id="rId2"/>
  </sheets>
  <calcPr calcId="145621"/>
</workbook>
</file>

<file path=xl/calcChain.xml><?xml version="1.0" encoding="utf-8"?>
<calcChain xmlns="http://schemas.openxmlformats.org/spreadsheetml/2006/main">
  <c r="C46" i="10" l="1"/>
  <c r="D45" i="5" l="1"/>
  <c r="D46" i="5"/>
  <c r="E42" i="10"/>
  <c r="F43" i="10" s="1"/>
  <c r="F44" i="10" s="1"/>
  <c r="F45" i="10" s="1"/>
  <c r="D44" i="10"/>
  <c r="D45" i="10" s="1"/>
  <c r="O51" i="10"/>
  <c r="N51" i="10"/>
  <c r="M51" i="10"/>
  <c r="D50" i="10"/>
  <c r="M52" i="10" s="1"/>
  <c r="E43" i="10"/>
  <c r="E44" i="10" s="1"/>
  <c r="E45" i="10" s="1"/>
  <c r="F37" i="10"/>
  <c r="F38" i="10" s="1"/>
  <c r="D36" i="10"/>
  <c r="O35" i="10"/>
  <c r="N35" i="10"/>
  <c r="N37" i="10" s="1"/>
  <c r="N38" i="10" s="1"/>
  <c r="M35" i="10"/>
  <c r="M37" i="10" s="1"/>
  <c r="M38" i="10" s="1"/>
  <c r="L35" i="10"/>
  <c r="L37" i="10" s="1"/>
  <c r="L38" i="10" s="1"/>
  <c r="K35" i="10"/>
  <c r="K37" i="10" s="1"/>
  <c r="K38" i="10" s="1"/>
  <c r="J35" i="10"/>
  <c r="J37" i="10" s="1"/>
  <c r="J38" i="10" s="1"/>
  <c r="I35" i="10"/>
  <c r="H35" i="10"/>
  <c r="H37" i="10" s="1"/>
  <c r="H38" i="10" s="1"/>
  <c r="G35" i="10"/>
  <c r="G37" i="10" s="1"/>
  <c r="G38" i="10" s="1"/>
  <c r="F35" i="10"/>
  <c r="E35" i="10"/>
  <c r="E37" i="10" s="1"/>
  <c r="E38" i="10" s="1"/>
  <c r="D37" i="10"/>
  <c r="D32" i="10"/>
  <c r="E32" i="10" s="1"/>
  <c r="F32" i="10" s="1"/>
  <c r="G32" i="10" s="1"/>
  <c r="H32" i="10" s="1"/>
  <c r="C26" i="10"/>
  <c r="C16" i="10"/>
  <c r="D43" i="10" s="1"/>
  <c r="D53" i="10" l="1"/>
  <c r="D54" i="10" s="1"/>
  <c r="D55" i="10" s="1"/>
  <c r="J52" i="10"/>
  <c r="J54" i="10" s="1"/>
  <c r="J55" i="10" s="1"/>
  <c r="L52" i="10"/>
  <c r="L54" i="10" s="1"/>
  <c r="L55" i="10" s="1"/>
  <c r="N52" i="10"/>
  <c r="N54" i="10"/>
  <c r="N55" i="10" s="1"/>
  <c r="F42" i="10"/>
  <c r="G42" i="10" s="1"/>
  <c r="H42" i="10" s="1"/>
  <c r="I43" i="10" s="1"/>
  <c r="I44" i="10" s="1"/>
  <c r="I45" i="10" s="1"/>
  <c r="F52" i="10"/>
  <c r="F54" i="10" s="1"/>
  <c r="F55" i="10" s="1"/>
  <c r="H43" i="10"/>
  <c r="H44" i="10" s="1"/>
  <c r="H45" i="10" s="1"/>
  <c r="I32" i="10"/>
  <c r="J32" i="10" s="1"/>
  <c r="K32" i="10" s="1"/>
  <c r="L32" i="10" s="1"/>
  <c r="M32" i="10" s="1"/>
  <c r="N32" i="10" s="1"/>
  <c r="I34" i="10"/>
  <c r="I37" i="10" s="1"/>
  <c r="I38" i="10" s="1"/>
  <c r="D38" i="10"/>
  <c r="M54" i="10"/>
  <c r="M55" i="10" s="1"/>
  <c r="G52" i="10"/>
  <c r="G54" i="10" s="1"/>
  <c r="G55" i="10" s="1"/>
  <c r="K52" i="10"/>
  <c r="K54" i="10" s="1"/>
  <c r="K55" i="10" s="1"/>
  <c r="O52" i="10"/>
  <c r="O54" i="10" s="1"/>
  <c r="O55" i="10" s="1"/>
  <c r="H52" i="10"/>
  <c r="H54" i="10" s="1"/>
  <c r="H55" i="10" s="1"/>
  <c r="E52" i="10"/>
  <c r="E54" i="10" s="1"/>
  <c r="I52" i="10"/>
  <c r="I54" i="10" s="1"/>
  <c r="I55" i="10" s="1"/>
  <c r="F44" i="5"/>
  <c r="F45" i="5" s="1"/>
  <c r="F46" i="5" s="1"/>
  <c r="G44" i="5"/>
  <c r="G45" i="5" s="1"/>
  <c r="G46" i="5" s="1"/>
  <c r="H44" i="5"/>
  <c r="H45" i="5" s="1"/>
  <c r="H46" i="5" s="1"/>
  <c r="I44" i="5"/>
  <c r="I45" i="5" s="1"/>
  <c r="I46" i="5" s="1"/>
  <c r="J44" i="5"/>
  <c r="J45" i="5" s="1"/>
  <c r="J46" i="5" s="1"/>
  <c r="K44" i="5"/>
  <c r="K45" i="5" s="1"/>
  <c r="K46" i="5" s="1"/>
  <c r="L44" i="5"/>
  <c r="L45" i="5" s="1"/>
  <c r="L46" i="5" s="1"/>
  <c r="M44" i="5"/>
  <c r="M45" i="5" s="1"/>
  <c r="M46" i="5" s="1"/>
  <c r="N44" i="5"/>
  <c r="N45" i="5" s="1"/>
  <c r="N46" i="5" s="1"/>
  <c r="O44" i="5"/>
  <c r="O45" i="5" s="1"/>
  <c r="O46" i="5" s="1"/>
  <c r="E44" i="5"/>
  <c r="E45" i="5" s="1"/>
  <c r="E46" i="5" s="1"/>
  <c r="D44" i="5"/>
  <c r="G43" i="10" l="1"/>
  <c r="G44" i="10" s="1"/>
  <c r="G45" i="10" s="1"/>
  <c r="I42" i="10"/>
  <c r="J43" i="10" s="1"/>
  <c r="J44" i="10" s="1"/>
  <c r="J45" i="10" s="1"/>
  <c r="C38" i="10"/>
  <c r="C59" i="10" s="1"/>
  <c r="C60" i="10" s="1"/>
  <c r="E55" i="10"/>
  <c r="C55" i="10" s="1"/>
  <c r="C56" i="10"/>
  <c r="O34" i="10"/>
  <c r="O37" i="10" s="1"/>
  <c r="O38" i="10" s="1"/>
  <c r="O32" i="10"/>
  <c r="F35" i="5"/>
  <c r="F37" i="5" s="1"/>
  <c r="F38" i="5" s="1"/>
  <c r="G35" i="5"/>
  <c r="G37" i="5" s="1"/>
  <c r="G38" i="5" s="1"/>
  <c r="H35" i="5"/>
  <c r="H37" i="5" s="1"/>
  <c r="H38" i="5" s="1"/>
  <c r="I35" i="5"/>
  <c r="J35" i="5"/>
  <c r="J37" i="5" s="1"/>
  <c r="J38" i="5" s="1"/>
  <c r="K35" i="5"/>
  <c r="K37" i="5" s="1"/>
  <c r="K38" i="5" s="1"/>
  <c r="L35" i="5"/>
  <c r="L37" i="5" s="1"/>
  <c r="L38" i="5" s="1"/>
  <c r="M35" i="5"/>
  <c r="M37" i="5" s="1"/>
  <c r="M38" i="5" s="1"/>
  <c r="N35" i="5"/>
  <c r="N37" i="5" s="1"/>
  <c r="N38" i="5" s="1"/>
  <c r="O35" i="5"/>
  <c r="N52" i="5"/>
  <c r="O52" i="5"/>
  <c r="C16" i="5"/>
  <c r="J42" i="10" l="1"/>
  <c r="K43" i="10" s="1"/>
  <c r="K44" i="10" s="1"/>
  <c r="K45" i="10" s="1"/>
  <c r="C37" i="10"/>
  <c r="C26" i="5"/>
  <c r="K42" i="10" l="1"/>
  <c r="L42" i="10" s="1"/>
  <c r="C46" i="5"/>
  <c r="I61" i="5" s="1"/>
  <c r="L43" i="10" l="1"/>
  <c r="L44" i="10" s="1"/>
  <c r="L45" i="10" s="1"/>
  <c r="M42" i="10"/>
  <c r="M43" i="10"/>
  <c r="M44" i="10" s="1"/>
  <c r="M45" i="10" s="1"/>
  <c r="M52" i="5"/>
  <c r="D51" i="5"/>
  <c r="M53" i="5" s="1"/>
  <c r="D36" i="5"/>
  <c r="D32" i="5"/>
  <c r="N43" i="10" l="1"/>
  <c r="N44" i="10" s="1"/>
  <c r="N45" i="10" s="1"/>
  <c r="N42" i="10"/>
  <c r="M55" i="5"/>
  <c r="M56" i="5" s="1"/>
  <c r="D54" i="5"/>
  <c r="D55" i="5" s="1"/>
  <c r="D56" i="5" s="1"/>
  <c r="N53" i="5"/>
  <c r="N55" i="5" s="1"/>
  <c r="N56" i="5" s="1"/>
  <c r="O53" i="5"/>
  <c r="O55" i="5" s="1"/>
  <c r="O56" i="5" s="1"/>
  <c r="L53" i="5"/>
  <c r="L55" i="5" s="1"/>
  <c r="L56" i="5" s="1"/>
  <c r="H53" i="5"/>
  <c r="H55" i="5" s="1"/>
  <c r="H56" i="5" s="1"/>
  <c r="F53" i="5"/>
  <c r="F55" i="5" s="1"/>
  <c r="F56" i="5" s="1"/>
  <c r="J53" i="5"/>
  <c r="J55" i="5" s="1"/>
  <c r="J56" i="5" s="1"/>
  <c r="G53" i="5"/>
  <c r="G55" i="5" s="1"/>
  <c r="G56" i="5" s="1"/>
  <c r="K53" i="5"/>
  <c r="K55" i="5" s="1"/>
  <c r="K56" i="5" s="1"/>
  <c r="E53" i="5"/>
  <c r="E55" i="5" s="1"/>
  <c r="E56" i="5" s="1"/>
  <c r="I53" i="5"/>
  <c r="I55" i="5" s="1"/>
  <c r="I56" i="5" s="1"/>
  <c r="E32" i="5"/>
  <c r="F32" i="5" s="1"/>
  <c r="D37" i="5"/>
  <c r="D38" i="5" s="1"/>
  <c r="E35" i="5"/>
  <c r="E37" i="5" s="1"/>
  <c r="E38" i="5" s="1"/>
  <c r="O43" i="10" l="1"/>
  <c r="O44" i="10" s="1"/>
  <c r="O45" i="10" s="1"/>
  <c r="C45" i="10" s="1"/>
  <c r="I60" i="10" s="1"/>
  <c r="C62" i="10" s="1"/>
  <c r="C63" i="10" s="1"/>
  <c r="O42" i="10"/>
  <c r="C56" i="5"/>
  <c r="G32" i="5"/>
  <c r="H32" i="5" l="1"/>
  <c r="I34" i="5" s="1"/>
  <c r="I37" i="5" s="1"/>
  <c r="I38" i="5" s="1"/>
  <c r="I32" i="5" l="1"/>
  <c r="C57" i="5"/>
  <c r="J32" i="5" l="1"/>
  <c r="K32" i="5" l="1"/>
  <c r="L32" i="5" s="1"/>
  <c r="M32" i="5" s="1"/>
  <c r="N32" i="5" s="1"/>
  <c r="O32" i="5" l="1"/>
  <c r="O34" i="5"/>
  <c r="O37" i="5" s="1"/>
  <c r="O38" i="5" s="1"/>
  <c r="C38" i="5" l="1"/>
  <c r="C60" i="5" s="1"/>
  <c r="C61" i="5" s="1"/>
  <c r="C63" i="5" s="1"/>
  <c r="C64" i="5" s="1"/>
  <c r="C37" i="5"/>
</calcChain>
</file>

<file path=xl/sharedStrings.xml><?xml version="1.0" encoding="utf-8"?>
<sst xmlns="http://schemas.openxmlformats.org/spreadsheetml/2006/main" count="111" uniqueCount="47">
  <si>
    <t>Total Cost</t>
  </si>
  <si>
    <t>Interest</t>
  </si>
  <si>
    <t xml:space="preserve">Total </t>
  </si>
  <si>
    <t>Year</t>
  </si>
  <si>
    <t>-</t>
  </si>
  <si>
    <t>OC</t>
  </si>
  <si>
    <t>Total</t>
  </si>
  <si>
    <t>Total Cost (TC)</t>
  </si>
  <si>
    <t xml:space="preserve">Outstanding Principal </t>
  </si>
  <si>
    <t>Parameters</t>
  </si>
  <si>
    <t>Amount (million US$)</t>
  </si>
  <si>
    <t>Facility fees</t>
  </si>
  <si>
    <t>Interest bond issuance (in %)</t>
  </si>
  <si>
    <t>Country spread (bp)</t>
  </si>
  <si>
    <t>Issuance costs</t>
  </si>
  <si>
    <t>Bond Issuance</t>
  </si>
  <si>
    <t>Discount rate (in %)</t>
  </si>
  <si>
    <t>Net present value IDB contingent line</t>
  </si>
  <si>
    <t>IDB Loan represents ……………………………</t>
  </si>
  <si>
    <t>Start year contingent line</t>
  </si>
  <si>
    <t>Draw</t>
  </si>
  <si>
    <t>Contingent line facility fees (bp)</t>
  </si>
  <si>
    <t>Loan initiation fees</t>
  </si>
  <si>
    <t>Loan initiation fees (bp)</t>
  </si>
  <si>
    <t>IDB loan spread (bp)</t>
  </si>
  <si>
    <t>IDB loan Interest (in %)</t>
  </si>
  <si>
    <t>Bond issuance cost (bp)</t>
  </si>
  <si>
    <t>Amortization</t>
  </si>
  <si>
    <t>10 year treasury note</t>
  </si>
  <si>
    <t>IDB Contingent Loan</t>
  </si>
  <si>
    <t xml:space="preserve">Bond Issuance </t>
  </si>
  <si>
    <t>Discounted value of CL</t>
  </si>
  <si>
    <t>Discounted value of BI</t>
  </si>
  <si>
    <t>Análisis de Costo-Beneficio</t>
  </si>
  <si>
    <t xml:space="preserve">Un shock económico exógeno afecta la liquidez del sistema financiero. </t>
  </si>
  <si>
    <t xml:space="preserve">Spread </t>
  </si>
  <si>
    <t>Month</t>
  </si>
  <si>
    <t>Coverage period contingent line (1 yr)</t>
  </si>
  <si>
    <t>Concept</t>
  </si>
  <si>
    <t>Benefits</t>
  </si>
  <si>
    <t>Interest Earnings</t>
  </si>
  <si>
    <t>Bank Loan Interest</t>
  </si>
  <si>
    <t>Total Earning</t>
  </si>
  <si>
    <t>Credit Stock</t>
  </si>
  <si>
    <t>IDB loan represents benefits of …………..</t>
  </si>
  <si>
    <t>Net present value Benefit</t>
  </si>
  <si>
    <t>Capital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</si>
</sst>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00"/>
    <numFmt numFmtId="165" formatCode="&quot;$&quot;#,##0.00"/>
    <numFmt numFmtId="166" formatCode="&quot;$&quot;#,##0.0"/>
    <numFmt numFmtId="167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3" borderId="1" xfId="0" applyFont="1" applyFill="1" applyBorder="1"/>
    <xf numFmtId="0" fontId="5" fillId="2" borderId="1" xfId="0" applyFont="1" applyFill="1" applyBorder="1"/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4" xfId="0" applyFill="1" applyBorder="1"/>
    <xf numFmtId="0" fontId="0" fillId="4" borderId="0" xfId="0" applyFill="1" applyBorder="1" applyAlignment="1">
      <alignment horizontal="center"/>
    </xf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 applyAlignment="1">
      <alignment horizontal="center"/>
    </xf>
    <xf numFmtId="0" fontId="4" fillId="4" borderId="0" xfId="0" applyFont="1" applyFill="1"/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1" fillId="4" borderId="0" xfId="0" applyFont="1" applyFill="1" applyBorder="1" applyAlignment="1"/>
    <xf numFmtId="0" fontId="1" fillId="4" borderId="8" xfId="0" applyFont="1" applyFill="1" applyBorder="1" applyAlignment="1">
      <alignment horizontal="center"/>
    </xf>
    <xf numFmtId="0" fontId="0" fillId="4" borderId="10" xfId="0" applyFill="1" applyBorder="1" applyAlignment="1">
      <alignment horizontal="left"/>
    </xf>
    <xf numFmtId="0" fontId="1" fillId="4" borderId="0" xfId="0" applyFont="1" applyFill="1"/>
    <xf numFmtId="0" fontId="7" fillId="4" borderId="0" xfId="0" applyFont="1" applyFill="1"/>
    <xf numFmtId="0" fontId="2" fillId="4" borderId="0" xfId="0" applyFont="1" applyFill="1" applyBorder="1" applyAlignment="1">
      <alignment horizontal="center"/>
    </xf>
    <xf numFmtId="0" fontId="4" fillId="5" borderId="1" xfId="0" applyFont="1" applyFill="1" applyBorder="1"/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0" borderId="0" xfId="0" applyFont="1"/>
    <xf numFmtId="0" fontId="9" fillId="4" borderId="0" xfId="0" applyFont="1" applyFill="1"/>
    <xf numFmtId="165" fontId="0" fillId="4" borderId="0" xfId="0" applyNumberFormat="1" applyFill="1" applyBorder="1" applyAlignment="1">
      <alignment horizontal="center"/>
    </xf>
    <xf numFmtId="165" fontId="6" fillId="4" borderId="0" xfId="0" applyNumberFormat="1" applyFont="1" applyFill="1" applyBorder="1" applyAlignment="1">
      <alignment horizontal="center"/>
    </xf>
    <xf numFmtId="165" fontId="6" fillId="4" borderId="8" xfId="0" applyNumberFormat="1" applyFont="1" applyFill="1" applyBorder="1" applyAlignment="1">
      <alignment horizontal="center"/>
    </xf>
    <xf numFmtId="8" fontId="8" fillId="4" borderId="0" xfId="0" applyNumberFormat="1" applyFont="1" applyFill="1" applyAlignment="1">
      <alignment horizontal="center"/>
    </xf>
    <xf numFmtId="0" fontId="8" fillId="0" borderId="0" xfId="0" applyFont="1" applyFill="1"/>
    <xf numFmtId="10" fontId="8" fillId="4" borderId="0" xfId="1" applyNumberFormat="1" applyFont="1" applyFill="1" applyAlignment="1">
      <alignment horizontal="right"/>
    </xf>
    <xf numFmtId="0" fontId="1" fillId="0" borderId="0" xfId="0" applyFont="1" applyAlignment="1">
      <alignment vertical="center"/>
    </xf>
    <xf numFmtId="8" fontId="10" fillId="4" borderId="0" xfId="0" applyNumberFormat="1" applyFont="1" applyFill="1" applyBorder="1"/>
    <xf numFmtId="0" fontId="11" fillId="4" borderId="0" xfId="0" applyFont="1" applyFill="1"/>
    <xf numFmtId="0" fontId="0" fillId="4" borderId="3" xfId="0" applyFill="1" applyBorder="1" applyAlignment="1">
      <alignment horizontal="center"/>
    </xf>
    <xf numFmtId="166" fontId="0" fillId="4" borderId="7" xfId="0" applyNumberFormat="1" applyFill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166" fontId="0" fillId="4" borderId="8" xfId="0" applyNumberFormat="1" applyFill="1" applyBorder="1" applyAlignment="1">
      <alignment horizontal="center"/>
    </xf>
    <xf numFmtId="166" fontId="12" fillId="4" borderId="5" xfId="0" applyNumberFormat="1" applyFont="1" applyFill="1" applyBorder="1" applyAlignment="1">
      <alignment horizontal="center"/>
    </xf>
    <xf numFmtId="166" fontId="12" fillId="4" borderId="6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/>
    </xf>
    <xf numFmtId="166" fontId="1" fillId="3" borderId="2" xfId="0" applyNumberFormat="1" applyFont="1" applyFill="1" applyBorder="1" applyAlignment="1">
      <alignment horizontal="center"/>
    </xf>
    <xf numFmtId="166" fontId="1" fillId="3" borderId="3" xfId="0" applyNumberFormat="1" applyFont="1" applyFill="1" applyBorder="1" applyAlignment="1">
      <alignment horizontal="center"/>
    </xf>
    <xf numFmtId="8" fontId="10" fillId="6" borderId="14" xfId="0" applyNumberFormat="1" applyFont="1" applyFill="1" applyBorder="1"/>
    <xf numFmtId="0" fontId="0" fillId="4" borderId="8" xfId="0" applyFill="1" applyBorder="1"/>
    <xf numFmtId="0" fontId="0" fillId="4" borderId="5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0" xfId="0" applyBorder="1"/>
    <xf numFmtId="6" fontId="6" fillId="4" borderId="5" xfId="0" applyNumberFormat="1" applyFont="1" applyFill="1" applyBorder="1" applyAlignment="1">
      <alignment horizontal="center"/>
    </xf>
    <xf numFmtId="43" fontId="0" fillId="4" borderId="5" xfId="2" applyFont="1" applyFill="1" applyBorder="1" applyAlignment="1">
      <alignment horizontal="center"/>
    </xf>
    <xf numFmtId="43" fontId="0" fillId="4" borderId="6" xfId="2" applyFont="1" applyFill="1" applyBorder="1" applyAlignment="1">
      <alignment horizontal="center"/>
    </xf>
    <xf numFmtId="0" fontId="0" fillId="4" borderId="1" xfId="0" applyFont="1" applyFill="1" applyBorder="1"/>
    <xf numFmtId="166" fontId="6" fillId="3" borderId="3" xfId="0" applyNumberFormat="1" applyFont="1" applyFill="1" applyBorder="1"/>
    <xf numFmtId="0" fontId="0" fillId="4" borderId="0" xfId="0" applyFill="1" applyBorder="1" applyAlignment="1">
      <alignment horizontal="left"/>
    </xf>
    <xf numFmtId="0" fontId="0" fillId="4" borderId="10" xfId="0" applyFill="1" applyBorder="1"/>
    <xf numFmtId="0" fontId="11" fillId="0" borderId="0" xfId="0" applyFont="1" applyFill="1"/>
    <xf numFmtId="0" fontId="9" fillId="4" borderId="12" xfId="0" applyFont="1" applyFill="1" applyBorder="1" applyAlignment="1">
      <alignment horizontal="right"/>
    </xf>
    <xf numFmtId="6" fontId="9" fillId="4" borderId="12" xfId="0" applyNumberFormat="1" applyFont="1" applyFill="1" applyBorder="1" applyAlignment="1">
      <alignment horizontal="right"/>
    </xf>
    <xf numFmtId="0" fontId="9" fillId="4" borderId="12" xfId="0" applyFont="1" applyFill="1" applyBorder="1"/>
    <xf numFmtId="0" fontId="12" fillId="4" borderId="12" xfId="0" applyFont="1" applyFill="1" applyBorder="1"/>
    <xf numFmtId="0" fontId="9" fillId="4" borderId="13" xfId="0" applyFont="1" applyFill="1" applyBorder="1"/>
    <xf numFmtId="2" fontId="9" fillId="4" borderId="12" xfId="0" applyNumberFormat="1" applyFont="1" applyFill="1" applyBorder="1"/>
    <xf numFmtId="6" fontId="6" fillId="4" borderId="4" xfId="0" applyNumberFormat="1" applyFont="1" applyFill="1" applyBorder="1" applyAlignment="1">
      <alignment horizontal="center"/>
    </xf>
    <xf numFmtId="0" fontId="0" fillId="4" borderId="6" xfId="0" applyFill="1" applyBorder="1"/>
    <xf numFmtId="167" fontId="0" fillId="4" borderId="0" xfId="0" applyNumberFormat="1" applyFill="1"/>
    <xf numFmtId="0" fontId="0" fillId="4" borderId="15" xfId="0" applyFill="1" applyBorder="1" applyAlignment="1">
      <alignment horizontal="left"/>
    </xf>
    <xf numFmtId="0" fontId="0" fillId="4" borderId="15" xfId="0" applyFill="1" applyBorder="1"/>
    <xf numFmtId="166" fontId="6" fillId="4" borderId="15" xfId="0" applyNumberFormat="1" applyFont="1" applyFill="1" applyBorder="1" applyAlignment="1">
      <alignment horizontal="center"/>
    </xf>
    <xf numFmtId="166" fontId="12" fillId="4" borderId="15" xfId="0" applyNumberFormat="1" applyFont="1" applyFill="1" applyBorder="1" applyAlignment="1">
      <alignment horizontal="center"/>
    </xf>
    <xf numFmtId="166" fontId="0" fillId="4" borderId="15" xfId="0" applyNumberFormat="1" applyFont="1" applyFill="1" applyBorder="1" applyAlignment="1">
      <alignment horizontal="center"/>
    </xf>
    <xf numFmtId="0" fontId="0" fillId="0" borderId="15" xfId="0" applyBorder="1"/>
    <xf numFmtId="166" fontId="0" fillId="4" borderId="15" xfId="0" applyNumberFormat="1" applyFill="1" applyBorder="1" applyAlignment="1">
      <alignment horizontal="center"/>
    </xf>
    <xf numFmtId="166" fontId="0" fillId="4" borderId="15" xfId="0" applyNumberFormat="1" applyFill="1" applyBorder="1"/>
    <xf numFmtId="166" fontId="0" fillId="4" borderId="16" xfId="0" applyNumberFormat="1" applyFont="1" applyFill="1" applyBorder="1" applyAlignment="1">
      <alignment horizontal="center"/>
    </xf>
    <xf numFmtId="166" fontId="0" fillId="4" borderId="16" xfId="0" applyNumberFormat="1" applyFill="1" applyBorder="1" applyAlignment="1">
      <alignment horizontal="center"/>
    </xf>
    <xf numFmtId="0" fontId="1" fillId="3" borderId="18" xfId="0" applyFont="1" applyFill="1" applyBorder="1"/>
    <xf numFmtId="166" fontId="6" fillId="3" borderId="19" xfId="0" applyNumberFormat="1" applyFont="1" applyFill="1" applyBorder="1"/>
    <xf numFmtId="166" fontId="1" fillId="3" borderId="18" xfId="0" applyNumberFormat="1" applyFont="1" applyFill="1" applyBorder="1" applyAlignment="1">
      <alignment horizontal="center"/>
    </xf>
    <xf numFmtId="166" fontId="1" fillId="3" borderId="20" xfId="0" applyNumberFormat="1" applyFont="1" applyFill="1" applyBorder="1" applyAlignment="1">
      <alignment horizontal="center"/>
    </xf>
    <xf numFmtId="0" fontId="5" fillId="2" borderId="9" xfId="0" applyFont="1" applyFill="1" applyBorder="1"/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4" fillId="5" borderId="15" xfId="0" applyFont="1" applyFill="1" applyBorder="1"/>
    <xf numFmtId="0" fontId="4" fillId="5" borderId="15" xfId="0" applyFont="1" applyFill="1" applyBorder="1" applyAlignment="1">
      <alignment horizontal="center"/>
    </xf>
    <xf numFmtId="0" fontId="1" fillId="6" borderId="22" xfId="0" applyFont="1" applyFill="1" applyBorder="1"/>
    <xf numFmtId="0" fontId="9" fillId="4" borderId="17" xfId="0" applyFont="1" applyFill="1" applyBorder="1"/>
    <xf numFmtId="0" fontId="9" fillId="4" borderId="23" xfId="0" applyFont="1" applyFill="1" applyBorder="1"/>
    <xf numFmtId="166" fontId="1" fillId="4" borderId="15" xfId="0" applyNumberFormat="1" applyFont="1" applyFill="1" applyBorder="1" applyAlignment="1">
      <alignment horizontal="center"/>
    </xf>
    <xf numFmtId="43" fontId="0" fillId="4" borderId="0" xfId="2" applyFont="1" applyFill="1" applyBorder="1"/>
    <xf numFmtId="9" fontId="6" fillId="4" borderId="0" xfId="1" applyNumberFormat="1" applyFont="1" applyFill="1" applyBorder="1" applyAlignment="1">
      <alignment horizontal="center"/>
    </xf>
    <xf numFmtId="9" fontId="6" fillId="4" borderId="10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6" fontId="0" fillId="4" borderId="0" xfId="0" applyNumberFormat="1" applyFill="1" applyBorder="1"/>
    <xf numFmtId="165" fontId="0" fillId="4" borderId="0" xfId="0" applyNumberFormat="1" applyFill="1" applyBorder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8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8"/>
  <sheetViews>
    <sheetView tabSelected="1" topLeftCell="A30" zoomScaleNormal="100" zoomScaleSheetLayoutView="25" workbookViewId="0">
      <selection activeCell="C47" sqref="C47"/>
    </sheetView>
  </sheetViews>
  <sheetFormatPr defaultRowHeight="15" x14ac:dyDescent="0.25"/>
  <cols>
    <col min="1" max="1" width="2.85546875" style="7" customWidth="1"/>
    <col min="2" max="2" width="35.140625" customWidth="1"/>
    <col min="3" max="3" width="9.85546875" bestFit="1" customWidth="1"/>
    <col min="4" max="4" width="8" customWidth="1"/>
    <col min="5" max="5" width="7.7109375" customWidth="1"/>
    <col min="6" max="6" width="8.42578125" style="1" bestFit="1" customWidth="1"/>
    <col min="7" max="7" width="8.5703125" style="1" customWidth="1"/>
    <col min="8" max="8" width="7.5703125" style="1" bestFit="1" customWidth="1"/>
    <col min="9" max="9" width="7.5703125" style="1" customWidth="1"/>
    <col min="10" max="13" width="7.5703125" style="1" bestFit="1" customWidth="1"/>
  </cols>
  <sheetData>
    <row r="1" spans="2:41" ht="18.75" x14ac:dyDescent="0.3">
      <c r="B1" s="23" t="s">
        <v>33</v>
      </c>
      <c r="C1" s="7"/>
      <c r="D1" s="7"/>
      <c r="E1" s="7"/>
      <c r="F1" s="7"/>
      <c r="G1" s="8"/>
      <c r="H1" s="8"/>
      <c r="I1" s="8"/>
      <c r="J1" s="8"/>
      <c r="K1" s="8"/>
      <c r="L1" s="8"/>
      <c r="M1" s="8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2:41" ht="6" customHeight="1" x14ac:dyDescent="0.3">
      <c r="B2" s="23"/>
      <c r="C2" s="7"/>
      <c r="D2" s="7"/>
      <c r="E2" s="7"/>
      <c r="F2" s="7"/>
      <c r="G2" s="8"/>
      <c r="H2" s="8"/>
      <c r="I2" s="8"/>
      <c r="J2" s="8"/>
      <c r="K2" s="8"/>
      <c r="L2" s="8"/>
      <c r="M2" s="8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</row>
    <row r="3" spans="2:41" x14ac:dyDescent="0.25">
      <c r="B3" s="22" t="s">
        <v>34</v>
      </c>
      <c r="C3" s="7"/>
      <c r="D3" s="7"/>
      <c r="E3" s="7"/>
      <c r="F3" s="7"/>
      <c r="G3" s="8"/>
      <c r="H3" s="8"/>
      <c r="I3" s="8"/>
      <c r="J3" s="8"/>
      <c r="K3" s="8"/>
      <c r="L3" s="8"/>
      <c r="M3" s="8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</row>
    <row r="4" spans="2:41" x14ac:dyDescent="0.25">
      <c r="B4" s="39"/>
      <c r="C4" s="7"/>
      <c r="D4" s="7"/>
      <c r="E4" s="7"/>
      <c r="F4" s="7"/>
      <c r="G4" s="8"/>
      <c r="H4" s="8"/>
      <c r="I4" s="8"/>
      <c r="J4" s="8"/>
      <c r="K4" s="8"/>
      <c r="L4" s="8"/>
      <c r="M4" s="8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2:41" ht="6" customHeight="1" thickBot="1" x14ac:dyDescent="0.3">
      <c r="B5" s="7"/>
      <c r="C5" s="40"/>
      <c r="D5" s="7"/>
      <c r="E5" s="7"/>
      <c r="F5" s="8"/>
      <c r="G5" s="8"/>
      <c r="H5" s="8"/>
      <c r="I5" s="8"/>
      <c r="J5" s="8"/>
      <c r="K5" s="8"/>
      <c r="L5" s="8"/>
      <c r="M5" s="8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2:41" ht="15.75" thickBot="1" x14ac:dyDescent="0.3">
      <c r="B6" s="94" t="s">
        <v>9</v>
      </c>
      <c r="C6" s="51"/>
      <c r="D6" s="7"/>
      <c r="E6" s="7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2:41" x14ac:dyDescent="0.25">
      <c r="B7" s="95" t="s">
        <v>19</v>
      </c>
      <c r="C7" s="65">
        <v>2014</v>
      </c>
      <c r="D7" s="7"/>
      <c r="E7" s="7"/>
      <c r="F7" s="8"/>
      <c r="G7" s="8"/>
      <c r="H7" s="8"/>
      <c r="I7" s="8"/>
      <c r="J7" s="8"/>
      <c r="K7" s="8"/>
      <c r="L7" s="8"/>
      <c r="M7" s="8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2:41" x14ac:dyDescent="0.25">
      <c r="B8" s="95" t="s">
        <v>20</v>
      </c>
      <c r="C8" s="65">
        <v>2014</v>
      </c>
      <c r="D8" s="7"/>
      <c r="E8" s="7"/>
      <c r="F8" s="8"/>
      <c r="G8" s="8"/>
      <c r="H8" s="8"/>
      <c r="I8" s="8"/>
      <c r="J8" s="8"/>
      <c r="K8" s="8"/>
      <c r="L8" s="8"/>
      <c r="M8" s="8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2:41" x14ac:dyDescent="0.25">
      <c r="B9" s="95" t="s">
        <v>10</v>
      </c>
      <c r="C9" s="66">
        <v>100</v>
      </c>
      <c r="D9" s="7"/>
      <c r="E9" s="7"/>
      <c r="F9" s="8"/>
      <c r="G9" s="8"/>
      <c r="H9" s="8"/>
      <c r="I9" s="8"/>
      <c r="J9" s="8"/>
      <c r="K9" s="8"/>
      <c r="L9" s="8"/>
      <c r="M9" s="8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2:41" x14ac:dyDescent="0.25">
      <c r="B10" s="95" t="s">
        <v>35</v>
      </c>
      <c r="C10" s="67">
        <v>165</v>
      </c>
      <c r="D10" s="7"/>
      <c r="E10" s="7"/>
      <c r="F10" s="8"/>
      <c r="G10" s="8"/>
      <c r="H10" s="8"/>
      <c r="I10" s="8"/>
      <c r="J10" s="8"/>
      <c r="K10" s="8"/>
      <c r="L10" s="8"/>
      <c r="M10" s="8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2:41" x14ac:dyDescent="0.25">
      <c r="B11" s="95" t="s">
        <v>21</v>
      </c>
      <c r="C11" s="67">
        <v>50</v>
      </c>
      <c r="D11" s="7"/>
      <c r="E11" s="7"/>
      <c r="F11" s="8"/>
      <c r="G11" s="8"/>
      <c r="H11" s="8"/>
      <c r="I11" s="8"/>
      <c r="J11" s="8"/>
      <c r="K11" s="8"/>
      <c r="L11" s="8"/>
      <c r="M11" s="8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2:41" x14ac:dyDescent="0.25">
      <c r="B12" s="95" t="s">
        <v>23</v>
      </c>
      <c r="C12" s="67">
        <v>50</v>
      </c>
      <c r="D12" s="7"/>
      <c r="E12" s="7"/>
      <c r="F12" s="8"/>
      <c r="G12" s="8"/>
      <c r="H12" s="8"/>
      <c r="I12" s="8"/>
      <c r="J12" s="8"/>
      <c r="K12" s="8"/>
      <c r="L12" s="8"/>
      <c r="M12" s="8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2:41" x14ac:dyDescent="0.25">
      <c r="B13" s="95" t="s">
        <v>24</v>
      </c>
      <c r="C13" s="67">
        <v>117</v>
      </c>
      <c r="D13" s="7"/>
      <c r="E13" s="7"/>
      <c r="F13" s="8"/>
      <c r="G13" s="8"/>
      <c r="H13" s="8"/>
      <c r="I13" s="8"/>
      <c r="J13" s="8"/>
      <c r="K13" s="8"/>
      <c r="L13" s="8"/>
      <c r="M13" s="8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2:41" hidden="1" x14ac:dyDescent="0.25">
      <c r="B14" s="95" t="s">
        <v>4</v>
      </c>
      <c r="C14" s="67">
        <v>0</v>
      </c>
      <c r="D14" s="7"/>
      <c r="E14" s="7"/>
      <c r="F14" s="8"/>
      <c r="H14" s="8"/>
      <c r="I14" s="8"/>
      <c r="J14" s="8"/>
      <c r="K14" s="8"/>
      <c r="L14" s="8"/>
      <c r="M14" s="8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2:41" hidden="1" x14ac:dyDescent="0.25">
      <c r="B15" s="95" t="s">
        <v>4</v>
      </c>
      <c r="C15" s="67">
        <v>0</v>
      </c>
      <c r="D15" s="7"/>
      <c r="E15" s="7"/>
      <c r="F15" s="8"/>
      <c r="G15" s="8"/>
      <c r="H15" s="8"/>
      <c r="I15" s="8"/>
      <c r="J15" s="8"/>
      <c r="K15" s="8"/>
      <c r="L15" s="8"/>
      <c r="M15" s="8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2:41" x14ac:dyDescent="0.25">
      <c r="B16" s="95" t="s">
        <v>25</v>
      </c>
      <c r="C16" s="70">
        <f>(C13+C10)/100</f>
        <v>2.82</v>
      </c>
      <c r="D16" s="7"/>
      <c r="E16" s="7"/>
      <c r="F16" s="8"/>
      <c r="G16" s="8"/>
      <c r="H16" s="8"/>
      <c r="I16" s="8"/>
      <c r="J16" s="8"/>
      <c r="K16" s="8"/>
      <c r="L16" s="8"/>
      <c r="M16" s="8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x14ac:dyDescent="0.25">
      <c r="B17" s="95" t="s">
        <v>41</v>
      </c>
      <c r="C17" s="70">
        <v>6.7</v>
      </c>
      <c r="D17" s="7"/>
      <c r="E17" s="7"/>
      <c r="F17" s="8"/>
      <c r="G17" s="8"/>
      <c r="H17" s="8"/>
      <c r="I17" s="8"/>
      <c r="J17" s="8"/>
      <c r="K17" s="8"/>
      <c r="L17" s="8"/>
      <c r="M17" s="8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x14ac:dyDescent="0.25">
      <c r="B18" s="95" t="s">
        <v>26</v>
      </c>
      <c r="C18" s="67">
        <v>300</v>
      </c>
      <c r="D18" s="7"/>
      <c r="E18" s="7"/>
      <c r="F18" s="8"/>
      <c r="G18" s="8"/>
      <c r="H18" s="8"/>
      <c r="I18" s="8"/>
      <c r="J18" s="8"/>
      <c r="K18" s="8"/>
      <c r="L18" s="8"/>
      <c r="M18" s="8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x14ac:dyDescent="0.25">
      <c r="B19" s="95" t="s">
        <v>28</v>
      </c>
      <c r="C19" s="67">
        <v>288</v>
      </c>
      <c r="D19" s="7"/>
      <c r="E19" s="7"/>
      <c r="F19" s="8"/>
      <c r="G19" s="8"/>
      <c r="H19" s="8"/>
      <c r="I19" s="8"/>
      <c r="J19" s="8"/>
      <c r="K19" s="8"/>
      <c r="L19" s="8"/>
      <c r="M19" s="8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idden="1" x14ac:dyDescent="0.25">
      <c r="B20" s="95"/>
      <c r="C20" s="67"/>
      <c r="D20" s="7"/>
      <c r="E20" s="7"/>
      <c r="F20" s="8"/>
      <c r="G20" s="8"/>
      <c r="H20" s="8"/>
      <c r="I20" s="8"/>
      <c r="J20" s="8"/>
      <c r="K20" s="8"/>
      <c r="L20" s="8"/>
      <c r="M20" s="8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idden="1" x14ac:dyDescent="0.25">
      <c r="B21" s="95"/>
      <c r="C21" s="67"/>
      <c r="D21" s="7"/>
      <c r="E21" s="7"/>
      <c r="F21" s="8"/>
      <c r="G21" s="8"/>
      <c r="H21" s="8"/>
      <c r="I21" s="8"/>
      <c r="J21" s="8"/>
      <c r="K21" s="8"/>
      <c r="L21" s="8"/>
      <c r="M21" s="8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idden="1" x14ac:dyDescent="0.25">
      <c r="B22" s="95"/>
      <c r="C22" s="67"/>
      <c r="D22" s="7"/>
      <c r="E22" s="7"/>
      <c r="F22" s="8"/>
      <c r="G22" s="8"/>
      <c r="H22" s="8"/>
      <c r="I22" s="8"/>
      <c r="J22" s="8"/>
      <c r="K22" s="8"/>
      <c r="L22" s="8"/>
      <c r="M22" s="8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x14ac:dyDescent="0.25">
      <c r="B23" s="95" t="s">
        <v>13</v>
      </c>
      <c r="C23" s="67">
        <v>403</v>
      </c>
      <c r="D23" s="7"/>
      <c r="E23" s="7"/>
      <c r="F23" s="8"/>
      <c r="G23" s="8"/>
      <c r="H23" s="8"/>
      <c r="I23" s="8"/>
      <c r="J23" s="8"/>
      <c r="K23" s="8"/>
      <c r="L23" s="8"/>
      <c r="M23" s="8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idden="1" x14ac:dyDescent="0.25">
      <c r="B24" s="95" t="s">
        <v>4</v>
      </c>
      <c r="C24" s="68"/>
      <c r="D24" s="7"/>
      <c r="E24" s="7"/>
      <c r="F24" s="8"/>
      <c r="G24" s="8"/>
      <c r="H24" s="8"/>
      <c r="I24" s="8"/>
      <c r="J24" s="8"/>
      <c r="K24" s="8"/>
      <c r="L24" s="8"/>
      <c r="M24" s="8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idden="1" x14ac:dyDescent="0.25">
      <c r="B25" s="95" t="s">
        <v>4</v>
      </c>
      <c r="C25" s="68"/>
      <c r="D25" s="7"/>
      <c r="E25" s="7"/>
      <c r="F25" s="8"/>
      <c r="G25" s="8"/>
      <c r="H25" s="8"/>
      <c r="I25" s="8"/>
      <c r="J25" s="8"/>
      <c r="K25" s="8"/>
      <c r="L25" s="8"/>
      <c r="M25" s="8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x14ac:dyDescent="0.25">
      <c r="B26" s="95" t="s">
        <v>12</v>
      </c>
      <c r="C26" s="70">
        <f>SUM(C19,C23,C24,C25)/100</f>
        <v>6.91</v>
      </c>
      <c r="D26" s="7"/>
      <c r="E26" s="7"/>
      <c r="F26" s="8"/>
      <c r="G26" s="8"/>
      <c r="H26" s="8"/>
      <c r="I26" s="8"/>
      <c r="J26" s="8"/>
      <c r="K26" s="8"/>
      <c r="L26" s="8"/>
      <c r="M26" s="8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6" customHeight="1" x14ac:dyDescent="0.25">
      <c r="B27" s="95"/>
      <c r="C27" s="67"/>
      <c r="D27" s="7"/>
      <c r="E27" s="7"/>
      <c r="F27" s="8"/>
      <c r="G27" s="8"/>
      <c r="H27" s="8"/>
      <c r="I27" s="8"/>
      <c r="J27" s="8"/>
      <c r="K27" s="8"/>
      <c r="L27" s="8"/>
      <c r="M27" s="8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15.75" thickBot="1" x14ac:dyDescent="0.3">
      <c r="B28" s="96" t="s">
        <v>16</v>
      </c>
      <c r="C28" s="69">
        <v>12</v>
      </c>
      <c r="D28" s="7"/>
      <c r="E28" s="7"/>
      <c r="F28" s="8"/>
      <c r="G28" s="8"/>
      <c r="H28" s="8"/>
      <c r="I28" s="8"/>
      <c r="J28" s="8"/>
      <c r="K28" s="8"/>
      <c r="L28" s="8"/>
      <c r="M28" s="8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13.5" customHeight="1" x14ac:dyDescent="0.25">
      <c r="B29" s="29"/>
      <c r="C29" s="29"/>
      <c r="D29" s="7"/>
      <c r="E29" s="7"/>
      <c r="F29" s="8"/>
      <c r="G29" s="8"/>
      <c r="H29" s="8"/>
      <c r="I29" s="8"/>
      <c r="J29" s="8"/>
      <c r="K29" s="8"/>
      <c r="L29" s="8"/>
      <c r="M29" s="8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s="2" customFormat="1" ht="15.75" x14ac:dyDescent="0.25">
      <c r="A30" s="14"/>
      <c r="B30" s="92" t="s">
        <v>38</v>
      </c>
      <c r="C30" s="93" t="s">
        <v>36</v>
      </c>
      <c r="D30" s="93">
        <v>1</v>
      </c>
      <c r="E30" s="93">
        <v>2</v>
      </c>
      <c r="F30" s="93">
        <v>3</v>
      </c>
      <c r="G30" s="93">
        <v>4</v>
      </c>
      <c r="H30" s="93">
        <v>5</v>
      </c>
      <c r="I30" s="93">
        <v>6</v>
      </c>
      <c r="J30" s="93">
        <v>7</v>
      </c>
      <c r="K30" s="93">
        <v>8</v>
      </c>
      <c r="L30" s="93">
        <v>9</v>
      </c>
      <c r="M30" s="93">
        <v>10</v>
      </c>
      <c r="N30" s="93">
        <v>11</v>
      </c>
      <c r="O30" s="93">
        <v>12</v>
      </c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</row>
    <row r="31" spans="1:41" ht="15.75" x14ac:dyDescent="0.25">
      <c r="B31" s="88" t="s">
        <v>29</v>
      </c>
      <c r="C31" s="89"/>
      <c r="D31" s="101" t="s">
        <v>37</v>
      </c>
      <c r="E31" s="102"/>
      <c r="F31" s="102"/>
      <c r="G31" s="102"/>
      <c r="H31" s="102"/>
      <c r="I31" s="103"/>
      <c r="J31" s="90"/>
      <c r="K31" s="90"/>
      <c r="L31" s="90"/>
      <c r="M31" s="89"/>
      <c r="N31" s="90"/>
      <c r="O31" s="91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x14ac:dyDescent="0.25">
      <c r="B32" s="74" t="s">
        <v>8</v>
      </c>
      <c r="C32" s="75"/>
      <c r="D32" s="76">
        <f>C9</f>
        <v>100</v>
      </c>
      <c r="E32" s="77">
        <f>D32-E33</f>
        <v>100</v>
      </c>
      <c r="F32" s="77">
        <f t="shared" ref="F32:J32" si="0">E32-F33</f>
        <v>100</v>
      </c>
      <c r="G32" s="77">
        <f t="shared" si="0"/>
        <v>100</v>
      </c>
      <c r="H32" s="77">
        <f t="shared" si="0"/>
        <v>100</v>
      </c>
      <c r="I32" s="77">
        <f t="shared" si="0"/>
        <v>100</v>
      </c>
      <c r="J32" s="78">
        <f t="shared" si="0"/>
        <v>100</v>
      </c>
      <c r="K32" s="78">
        <f t="shared" ref="K32" si="1">J32-K33</f>
        <v>100</v>
      </c>
      <c r="L32" s="78">
        <f t="shared" ref="L32" si="2">K32-L33</f>
        <v>100</v>
      </c>
      <c r="M32" s="78">
        <f t="shared" ref="M32" si="3">L32-M33</f>
        <v>100</v>
      </c>
      <c r="N32" s="78">
        <f t="shared" ref="N32" si="4">M32-N33</f>
        <v>100</v>
      </c>
      <c r="O32" s="82">
        <f t="shared" ref="O32" si="5">N32-O33</f>
        <v>0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x14ac:dyDescent="0.25">
      <c r="B33" s="79" t="s">
        <v>27</v>
      </c>
      <c r="C33" s="75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83">
        <v>100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x14ac:dyDescent="0.25">
      <c r="B34" s="75" t="s">
        <v>1</v>
      </c>
      <c r="C34" s="75"/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f>H32/2*($C$16/100)</f>
        <v>1.41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3">
        <f>N32/2*($C$16/100)</f>
        <v>1.41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x14ac:dyDescent="0.25">
      <c r="B35" s="75" t="s">
        <v>11</v>
      </c>
      <c r="C35" s="81"/>
      <c r="D35" s="80">
        <v>0</v>
      </c>
      <c r="E35" s="80">
        <f>$C$9*($C$15/10000)</f>
        <v>0</v>
      </c>
      <c r="F35" s="80">
        <f t="shared" ref="F35:O35" si="6">$C$9*($C$15/10000)</f>
        <v>0</v>
      </c>
      <c r="G35" s="80">
        <f t="shared" si="6"/>
        <v>0</v>
      </c>
      <c r="H35" s="80">
        <f t="shared" si="6"/>
        <v>0</v>
      </c>
      <c r="I35" s="80">
        <f t="shared" si="6"/>
        <v>0</v>
      </c>
      <c r="J35" s="80">
        <f t="shared" si="6"/>
        <v>0</v>
      </c>
      <c r="K35" s="80">
        <f t="shared" si="6"/>
        <v>0</v>
      </c>
      <c r="L35" s="80">
        <f t="shared" si="6"/>
        <v>0</v>
      </c>
      <c r="M35" s="80">
        <f t="shared" si="6"/>
        <v>0</v>
      </c>
      <c r="N35" s="80">
        <f t="shared" si="6"/>
        <v>0</v>
      </c>
      <c r="O35" s="83">
        <f t="shared" si="6"/>
        <v>0</v>
      </c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x14ac:dyDescent="0.25">
      <c r="B36" s="75" t="s">
        <v>22</v>
      </c>
      <c r="C36" s="81"/>
      <c r="D36" s="80">
        <f>C9*(C12/10000)</f>
        <v>0.5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3">
        <v>0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x14ac:dyDescent="0.25">
      <c r="B37" s="75" t="s">
        <v>0</v>
      </c>
      <c r="C37" s="81">
        <f>+SUM(D37:O37)</f>
        <v>103.32</v>
      </c>
      <c r="D37" s="80">
        <f>SUM(D33:D36)</f>
        <v>0.5</v>
      </c>
      <c r="E37" s="80">
        <f t="shared" ref="E37:O37" si="7">SUM(E33:E36)</f>
        <v>0</v>
      </c>
      <c r="F37" s="80">
        <f t="shared" si="7"/>
        <v>0</v>
      </c>
      <c r="G37" s="80">
        <f t="shared" si="7"/>
        <v>0</v>
      </c>
      <c r="H37" s="80">
        <f t="shared" si="7"/>
        <v>0</v>
      </c>
      <c r="I37" s="80">
        <f t="shared" si="7"/>
        <v>1.41</v>
      </c>
      <c r="J37" s="80">
        <f t="shared" si="7"/>
        <v>0</v>
      </c>
      <c r="K37" s="80">
        <f t="shared" si="7"/>
        <v>0</v>
      </c>
      <c r="L37" s="80">
        <f t="shared" si="7"/>
        <v>0</v>
      </c>
      <c r="M37" s="80">
        <f t="shared" si="7"/>
        <v>0</v>
      </c>
      <c r="N37" s="80">
        <f t="shared" si="7"/>
        <v>0</v>
      </c>
      <c r="O37" s="83">
        <f t="shared" si="7"/>
        <v>101.41</v>
      </c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15.75" thickBot="1" x14ac:dyDescent="0.3">
      <c r="B38" s="84" t="s">
        <v>31</v>
      </c>
      <c r="C38" s="85">
        <f>SUM(D38:O38)</f>
        <v>102.30852860697988</v>
      </c>
      <c r="D38" s="86">
        <f>((D37/(POWER(1+(($C$28/12)/100),D30/12))))</f>
        <v>0.49958557472438858</v>
      </c>
      <c r="E38" s="86">
        <f t="shared" ref="E38:O38" si="8">((E37/(POWER(1+(($C$28/12)/100),E30/12))))</f>
        <v>0</v>
      </c>
      <c r="F38" s="86">
        <f t="shared" si="8"/>
        <v>0</v>
      </c>
      <c r="G38" s="86">
        <f t="shared" si="8"/>
        <v>0</v>
      </c>
      <c r="H38" s="86">
        <f t="shared" si="8"/>
        <v>0</v>
      </c>
      <c r="I38" s="86">
        <f t="shared" si="8"/>
        <v>1.4030024381960846</v>
      </c>
      <c r="J38" s="86">
        <f t="shared" si="8"/>
        <v>0</v>
      </c>
      <c r="K38" s="86">
        <f t="shared" si="8"/>
        <v>0</v>
      </c>
      <c r="L38" s="86">
        <f t="shared" si="8"/>
        <v>0</v>
      </c>
      <c r="M38" s="86">
        <f t="shared" si="8"/>
        <v>0</v>
      </c>
      <c r="N38" s="86">
        <f t="shared" si="8"/>
        <v>0</v>
      </c>
      <c r="O38" s="86">
        <f t="shared" si="8"/>
        <v>100.4059405940594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s="56" customFormat="1" x14ac:dyDescent="0.25">
      <c r="A39" s="12"/>
      <c r="B39" s="4"/>
      <c r="C39" s="12"/>
      <c r="D39" s="12"/>
      <c r="E39" s="10"/>
      <c r="F39" s="10"/>
      <c r="G39" s="10"/>
      <c r="H39" s="10"/>
      <c r="I39" s="15"/>
      <c r="J39" s="15"/>
      <c r="K39" s="15"/>
      <c r="L39" s="15"/>
      <c r="M39" s="15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</row>
    <row r="40" spans="1:41" s="56" customFormat="1" ht="15.75" x14ac:dyDescent="0.25">
      <c r="A40" s="12"/>
      <c r="B40" s="92" t="s">
        <v>38</v>
      </c>
      <c r="C40" s="93" t="s">
        <v>36</v>
      </c>
      <c r="D40" s="93">
        <v>1</v>
      </c>
      <c r="E40" s="93">
        <v>2</v>
      </c>
      <c r="F40" s="93">
        <v>3</v>
      </c>
      <c r="G40" s="93">
        <v>4</v>
      </c>
      <c r="H40" s="93">
        <v>5</v>
      </c>
      <c r="I40" s="93">
        <v>6</v>
      </c>
      <c r="J40" s="93">
        <v>7</v>
      </c>
      <c r="K40" s="93">
        <v>8</v>
      </c>
      <c r="L40" s="93">
        <v>9</v>
      </c>
      <c r="M40" s="93">
        <v>10</v>
      </c>
      <c r="N40" s="93">
        <v>11</v>
      </c>
      <c r="O40" s="93">
        <v>12</v>
      </c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</row>
    <row r="41" spans="1:41" s="56" customFormat="1" ht="15.75" x14ac:dyDescent="0.25">
      <c r="A41" s="12"/>
      <c r="B41" s="88" t="s">
        <v>39</v>
      </c>
      <c r="C41" s="89"/>
      <c r="D41" s="101" t="s">
        <v>37</v>
      </c>
      <c r="E41" s="102"/>
      <c r="F41" s="102"/>
      <c r="G41" s="102"/>
      <c r="H41" s="102"/>
      <c r="I41" s="103"/>
      <c r="J41" s="90"/>
      <c r="K41" s="90"/>
      <c r="L41" s="90"/>
      <c r="M41" s="89"/>
      <c r="N41" s="90"/>
      <c r="O41" s="91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</row>
    <row r="42" spans="1:41" s="56" customFormat="1" x14ac:dyDescent="0.25">
      <c r="A42" s="12"/>
      <c r="B42" s="74" t="s">
        <v>43</v>
      </c>
      <c r="C42" s="75"/>
      <c r="D42" s="97">
        <v>100</v>
      </c>
      <c r="E42" s="97">
        <v>100</v>
      </c>
      <c r="F42" s="97">
        <v>100</v>
      </c>
      <c r="G42" s="97">
        <v>100</v>
      </c>
      <c r="H42" s="97">
        <v>100</v>
      </c>
      <c r="I42" s="97">
        <v>100</v>
      </c>
      <c r="J42" s="97">
        <v>100</v>
      </c>
      <c r="K42" s="97">
        <v>100</v>
      </c>
      <c r="L42" s="97">
        <v>100</v>
      </c>
      <c r="M42" s="97">
        <v>100</v>
      </c>
      <c r="N42" s="97">
        <v>100</v>
      </c>
      <c r="O42" s="97">
        <v>0</v>
      </c>
      <c r="P42" s="98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</row>
    <row r="43" spans="1:41" s="56" customFormat="1" x14ac:dyDescent="0.25">
      <c r="A43" s="12"/>
      <c r="B43" s="74" t="s">
        <v>46</v>
      </c>
      <c r="C43" s="75"/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83">
        <v>100</v>
      </c>
      <c r="P43" s="98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</row>
    <row r="44" spans="1:41" s="56" customFormat="1" x14ac:dyDescent="0.25">
      <c r="A44" s="12"/>
      <c r="B44" s="75" t="s">
        <v>40</v>
      </c>
      <c r="C44" s="75"/>
      <c r="D44" s="80">
        <f t="shared" ref="D44" si="9">C42/2*($C$16/100)</f>
        <v>0</v>
      </c>
      <c r="E44" s="80">
        <f>D42/12*($C$17/100)</f>
        <v>0.55833333333333346</v>
      </c>
      <c r="F44" s="80">
        <f t="shared" ref="F44:O44" si="10">E42/12*($C$17/100)</f>
        <v>0.55833333333333346</v>
      </c>
      <c r="G44" s="80">
        <f t="shared" si="10"/>
        <v>0.55833333333333346</v>
      </c>
      <c r="H44" s="80">
        <f t="shared" si="10"/>
        <v>0.55833333333333346</v>
      </c>
      <c r="I44" s="80">
        <f t="shared" si="10"/>
        <v>0.55833333333333346</v>
      </c>
      <c r="J44" s="80">
        <f t="shared" si="10"/>
        <v>0.55833333333333346</v>
      </c>
      <c r="K44" s="80">
        <f t="shared" si="10"/>
        <v>0.55833333333333346</v>
      </c>
      <c r="L44" s="80">
        <f t="shared" si="10"/>
        <v>0.55833333333333346</v>
      </c>
      <c r="M44" s="80">
        <f t="shared" si="10"/>
        <v>0.55833333333333346</v>
      </c>
      <c r="N44" s="80">
        <f t="shared" si="10"/>
        <v>0.55833333333333346</v>
      </c>
      <c r="O44" s="80">
        <f t="shared" si="10"/>
        <v>0.55833333333333346</v>
      </c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</row>
    <row r="45" spans="1:41" s="56" customFormat="1" x14ac:dyDescent="0.25">
      <c r="A45" s="12"/>
      <c r="B45" s="75" t="s">
        <v>42</v>
      </c>
      <c r="C45" s="75"/>
      <c r="D45" s="80">
        <f>+SUM(D43:D44)</f>
        <v>0</v>
      </c>
      <c r="E45" s="80">
        <f t="shared" ref="E45:O45" si="11">+SUM(E43:E44)</f>
        <v>0.55833333333333346</v>
      </c>
      <c r="F45" s="80">
        <f t="shared" si="11"/>
        <v>0.55833333333333346</v>
      </c>
      <c r="G45" s="80">
        <f t="shared" si="11"/>
        <v>0.55833333333333346</v>
      </c>
      <c r="H45" s="80">
        <f t="shared" si="11"/>
        <v>0.55833333333333346</v>
      </c>
      <c r="I45" s="80">
        <f t="shared" si="11"/>
        <v>0.55833333333333346</v>
      </c>
      <c r="J45" s="80">
        <f t="shared" si="11"/>
        <v>0.55833333333333346</v>
      </c>
      <c r="K45" s="80">
        <f t="shared" si="11"/>
        <v>0.55833333333333346</v>
      </c>
      <c r="L45" s="80">
        <f t="shared" si="11"/>
        <v>0.55833333333333346</v>
      </c>
      <c r="M45" s="80">
        <f t="shared" si="11"/>
        <v>0.55833333333333346</v>
      </c>
      <c r="N45" s="80">
        <f t="shared" si="11"/>
        <v>0.55833333333333346</v>
      </c>
      <c r="O45" s="80">
        <f t="shared" si="11"/>
        <v>100.55833333333334</v>
      </c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</row>
    <row r="46" spans="1:41" s="56" customFormat="1" ht="15.75" thickBot="1" x14ac:dyDescent="0.3">
      <c r="A46" s="12"/>
      <c r="B46" s="84" t="s">
        <v>31</v>
      </c>
      <c r="C46" s="85">
        <f>SUM(D46:O46)</f>
        <v>105.11604346454462</v>
      </c>
      <c r="D46" s="86">
        <f t="shared" ref="D46:O46" si="12">((D45/(POWER(1+(($C$28/12)/100),D40/12))))</f>
        <v>0</v>
      </c>
      <c r="E46" s="86">
        <f t="shared" si="12"/>
        <v>0.55740816712235808</v>
      </c>
      <c r="F46" s="86">
        <f t="shared" si="12"/>
        <v>0.5569461590557826</v>
      </c>
      <c r="G46" s="86">
        <f t="shared" si="12"/>
        <v>0.55648453392484776</v>
      </c>
      <c r="H46" s="86">
        <f t="shared" si="12"/>
        <v>0.55602329141215712</v>
      </c>
      <c r="I46" s="86">
        <f t="shared" si="12"/>
        <v>0.55556243120057747</v>
      </c>
      <c r="J46" s="86">
        <f t="shared" si="12"/>
        <v>0.55510195297323806</v>
      </c>
      <c r="K46" s="86">
        <f t="shared" si="12"/>
        <v>0.55464185641353125</v>
      </c>
      <c r="L46" s="86">
        <f t="shared" si="12"/>
        <v>0.55418214120511167</v>
      </c>
      <c r="M46" s="86">
        <f t="shared" si="12"/>
        <v>0.55372280703189591</v>
      </c>
      <c r="N46" s="86">
        <f t="shared" si="12"/>
        <v>0.55326385357806285</v>
      </c>
      <c r="O46" s="86">
        <f t="shared" si="12"/>
        <v>99.562706270627061</v>
      </c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</row>
    <row r="47" spans="1:41" s="56" customFormat="1" x14ac:dyDescent="0.25">
      <c r="A47" s="12"/>
      <c r="B47" s="3"/>
      <c r="C47" s="110"/>
      <c r="D47" s="12"/>
      <c r="E47" s="10"/>
      <c r="F47" s="10"/>
      <c r="G47" s="10"/>
      <c r="H47" s="10"/>
      <c r="I47" s="15"/>
      <c r="J47" s="15"/>
      <c r="K47" s="15"/>
      <c r="L47" s="15"/>
      <c r="M47" s="15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</row>
    <row r="48" spans="1:41" s="56" customFormat="1" x14ac:dyDescent="0.25">
      <c r="A48" s="12"/>
      <c r="B48" s="3"/>
      <c r="C48" s="12"/>
      <c r="D48" s="12"/>
      <c r="E48" s="10"/>
      <c r="F48" s="10"/>
      <c r="G48" s="10"/>
      <c r="H48" s="10"/>
      <c r="I48" s="15"/>
      <c r="J48" s="15"/>
      <c r="K48" s="15"/>
      <c r="L48" s="15"/>
      <c r="M48" s="15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</row>
    <row r="49" spans="1:41" s="2" customFormat="1" ht="15.75" hidden="1" x14ac:dyDescent="0.25">
      <c r="A49" s="14"/>
      <c r="B49" s="25"/>
      <c r="C49" s="28" t="s">
        <v>3</v>
      </c>
      <c r="D49" s="26">
        <v>1</v>
      </c>
      <c r="E49" s="27">
        <v>2</v>
      </c>
      <c r="F49" s="27">
        <v>3</v>
      </c>
      <c r="G49" s="27">
        <v>4</v>
      </c>
      <c r="H49" s="27">
        <v>5</v>
      </c>
      <c r="I49" s="28">
        <v>6</v>
      </c>
      <c r="J49" s="27">
        <v>7</v>
      </c>
      <c r="K49" s="27">
        <v>8</v>
      </c>
      <c r="L49" s="27">
        <v>9</v>
      </c>
      <c r="M49" s="28">
        <v>10</v>
      </c>
      <c r="N49" s="27">
        <v>11</v>
      </c>
      <c r="O49" s="28">
        <v>12</v>
      </c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</row>
    <row r="50" spans="1:41" ht="15.75" hidden="1" x14ac:dyDescent="0.25">
      <c r="B50" s="6" t="s">
        <v>30</v>
      </c>
      <c r="C50" s="55"/>
      <c r="D50" s="104"/>
      <c r="E50" s="105"/>
      <c r="F50" s="105"/>
      <c r="G50" s="105"/>
      <c r="H50" s="105"/>
      <c r="I50" s="106"/>
      <c r="J50" s="54"/>
      <c r="K50" s="54"/>
      <c r="L50" s="54"/>
      <c r="M50" s="55"/>
      <c r="N50" s="55"/>
      <c r="O50" s="55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</row>
    <row r="51" spans="1:41" hidden="1" x14ac:dyDescent="0.25">
      <c r="B51" s="60" t="s">
        <v>15</v>
      </c>
      <c r="C51" s="42"/>
      <c r="D51" s="71">
        <f>C9</f>
        <v>100</v>
      </c>
      <c r="E51" s="53"/>
      <c r="F51" s="53"/>
      <c r="G51" s="57"/>
      <c r="H51" s="58"/>
      <c r="I51" s="59"/>
      <c r="J51" s="53"/>
      <c r="K51" s="53"/>
      <c r="L51" s="53"/>
      <c r="M51" s="13"/>
      <c r="N51" s="13"/>
      <c r="O51" s="13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</row>
    <row r="52" spans="1:41" hidden="1" x14ac:dyDescent="0.25">
      <c r="B52" s="9" t="s">
        <v>27</v>
      </c>
      <c r="C52" s="72"/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7">
        <v>0</v>
      </c>
      <c r="J52" s="46">
        <v>0</v>
      </c>
      <c r="K52" s="46">
        <v>0</v>
      </c>
      <c r="L52" s="46">
        <v>0</v>
      </c>
      <c r="M52" s="47">
        <f>C9</f>
        <v>100</v>
      </c>
      <c r="N52" s="47">
        <f>D9</f>
        <v>0</v>
      </c>
      <c r="O52" s="47">
        <f>E9</f>
        <v>0</v>
      </c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</row>
    <row r="53" spans="1:41" hidden="1" x14ac:dyDescent="0.25">
      <c r="B53" s="11" t="s">
        <v>1</v>
      </c>
      <c r="C53" s="52"/>
      <c r="D53" s="43">
        <v>0</v>
      </c>
      <c r="E53" s="44">
        <f t="shared" ref="E53:O53" si="13">$D$51*($C$26/100)</f>
        <v>6.9099999999999993</v>
      </c>
      <c r="F53" s="44">
        <f t="shared" si="13"/>
        <v>6.9099999999999993</v>
      </c>
      <c r="G53" s="44">
        <f t="shared" si="13"/>
        <v>6.9099999999999993</v>
      </c>
      <c r="H53" s="44">
        <f t="shared" si="13"/>
        <v>6.9099999999999993</v>
      </c>
      <c r="I53" s="45">
        <f t="shared" si="13"/>
        <v>6.9099999999999993</v>
      </c>
      <c r="J53" s="44">
        <f t="shared" si="13"/>
        <v>6.9099999999999993</v>
      </c>
      <c r="K53" s="44">
        <f t="shared" si="13"/>
        <v>6.9099999999999993</v>
      </c>
      <c r="L53" s="44">
        <f t="shared" si="13"/>
        <v>6.9099999999999993</v>
      </c>
      <c r="M53" s="45">
        <f t="shared" si="13"/>
        <v>6.9099999999999993</v>
      </c>
      <c r="N53" s="45">
        <f t="shared" si="13"/>
        <v>6.9099999999999993</v>
      </c>
      <c r="O53" s="45">
        <f t="shared" si="13"/>
        <v>6.9099999999999993</v>
      </c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</row>
    <row r="54" spans="1:41" hidden="1" x14ac:dyDescent="0.25">
      <c r="B54" s="11" t="s">
        <v>14</v>
      </c>
      <c r="C54" s="52"/>
      <c r="D54" s="43">
        <f>D51*($C$18/10000)</f>
        <v>3</v>
      </c>
      <c r="E54" s="44">
        <v>0</v>
      </c>
      <c r="F54" s="44">
        <v>0</v>
      </c>
      <c r="G54" s="44">
        <v>0</v>
      </c>
      <c r="H54" s="44">
        <v>0</v>
      </c>
      <c r="I54" s="45">
        <v>0</v>
      </c>
      <c r="J54" s="44">
        <v>0</v>
      </c>
      <c r="K54" s="44">
        <v>0</v>
      </c>
      <c r="L54" s="44">
        <v>0</v>
      </c>
      <c r="M54" s="45">
        <v>0</v>
      </c>
      <c r="N54" s="45">
        <v>1</v>
      </c>
      <c r="O54" s="45">
        <v>2</v>
      </c>
      <c r="P54" s="7"/>
      <c r="Q54" s="73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</row>
    <row r="55" spans="1:41" hidden="1" x14ac:dyDescent="0.25">
      <c r="B55" s="11" t="s">
        <v>7</v>
      </c>
      <c r="C55" s="52"/>
      <c r="D55" s="43">
        <f>SUM(D52:D54)</f>
        <v>3</v>
      </c>
      <c r="E55" s="44">
        <f t="shared" ref="E55:M55" si="14">SUM(E52:E54)</f>
        <v>6.9099999999999993</v>
      </c>
      <c r="F55" s="44">
        <f t="shared" si="14"/>
        <v>6.9099999999999993</v>
      </c>
      <c r="G55" s="44">
        <f t="shared" si="14"/>
        <v>6.9099999999999993</v>
      </c>
      <c r="H55" s="44">
        <f t="shared" si="14"/>
        <v>6.9099999999999993</v>
      </c>
      <c r="I55" s="45">
        <f t="shared" si="14"/>
        <v>6.9099999999999993</v>
      </c>
      <c r="J55" s="44">
        <f t="shared" si="14"/>
        <v>6.9099999999999993</v>
      </c>
      <c r="K55" s="44">
        <f t="shared" si="14"/>
        <v>6.9099999999999993</v>
      </c>
      <c r="L55" s="44">
        <f t="shared" si="14"/>
        <v>6.9099999999999993</v>
      </c>
      <c r="M55" s="45">
        <f t="shared" si="14"/>
        <v>106.91</v>
      </c>
      <c r="N55" s="45">
        <f t="shared" ref="N55:O55" si="15">SUM(N52:N54)</f>
        <v>7.9099999999999993</v>
      </c>
      <c r="O55" s="45">
        <f t="shared" si="15"/>
        <v>8.91</v>
      </c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</row>
    <row r="56" spans="1:41" hidden="1" x14ac:dyDescent="0.25">
      <c r="B56" s="5" t="s">
        <v>32</v>
      </c>
      <c r="C56" s="61">
        <f>SUM(D56:M56)</f>
        <v>75.879208559635316</v>
      </c>
      <c r="D56" s="48">
        <f t="shared" ref="D56:F56" si="16">((D55/(POWER(1+($C$28/100),D49-1))))</f>
        <v>3</v>
      </c>
      <c r="E56" s="49">
        <f t="shared" si="16"/>
        <v>6.1696428571428559</v>
      </c>
      <c r="F56" s="49">
        <f t="shared" si="16"/>
        <v>5.50860969387755</v>
      </c>
      <c r="G56" s="49">
        <f>((G55/(POWER(1+($C$28/100),G49-1))))</f>
        <v>4.9184015123906688</v>
      </c>
      <c r="H56" s="49">
        <f t="shared" ref="H56:M56" si="17">((H55/(POWER(1+($C$28/100),H49-1))))</f>
        <v>4.3914299217773829</v>
      </c>
      <c r="I56" s="50">
        <f t="shared" si="17"/>
        <v>3.9209195730155204</v>
      </c>
      <c r="J56" s="49">
        <f t="shared" si="17"/>
        <v>3.5008210473352857</v>
      </c>
      <c r="K56" s="49">
        <f t="shared" si="17"/>
        <v>3.1257330779779333</v>
      </c>
      <c r="L56" s="49">
        <f t="shared" si="17"/>
        <v>2.7908331053374402</v>
      </c>
      <c r="M56" s="50">
        <f t="shared" si="17"/>
        <v>38.552817770780671</v>
      </c>
      <c r="N56" s="50">
        <f t="shared" ref="N56:O56" si="18">((N55/(POWER(1+($C$28/100),N49-1))))</f>
        <v>2.5468083014324052</v>
      </c>
      <c r="O56" s="50">
        <f t="shared" si="18"/>
        <v>2.5614120875206261</v>
      </c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</row>
    <row r="57" spans="1:41" hidden="1" x14ac:dyDescent="0.25">
      <c r="B57" s="7"/>
      <c r="C57" s="40">
        <f>NPV(12%,E55:M55)</f>
        <v>72.879208559635288</v>
      </c>
      <c r="D57" s="7"/>
      <c r="E57" s="7"/>
      <c r="F57" s="8"/>
      <c r="G57" s="8"/>
      <c r="H57" s="8"/>
      <c r="I57" s="8"/>
      <c r="J57" s="8"/>
      <c r="K57" s="8"/>
      <c r="L57" s="8"/>
      <c r="M57" s="8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</row>
    <row r="58" spans="1:41" x14ac:dyDescent="0.25">
      <c r="B58" s="107"/>
      <c r="C58" s="107"/>
      <c r="D58" s="107"/>
      <c r="E58" s="107"/>
      <c r="F58" s="107"/>
      <c r="G58" s="107"/>
      <c r="H58" s="107"/>
      <c r="I58" s="108"/>
      <c r="J58" s="19"/>
      <c r="K58" s="19"/>
      <c r="L58" s="8"/>
      <c r="M58" s="8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</row>
    <row r="59" spans="1:41" x14ac:dyDescent="0.25">
      <c r="B59" s="17" t="s">
        <v>17</v>
      </c>
      <c r="C59" s="17"/>
      <c r="D59" s="17"/>
      <c r="E59" s="17"/>
      <c r="F59" s="17"/>
      <c r="G59" s="17" t="s">
        <v>45</v>
      </c>
      <c r="H59" s="10"/>
      <c r="I59" s="20"/>
      <c r="J59" s="10"/>
      <c r="K59" s="10"/>
      <c r="L59" s="8"/>
      <c r="M59" s="8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</row>
    <row r="60" spans="1:41" x14ac:dyDescent="0.25">
      <c r="B60" s="10" t="s">
        <v>5</v>
      </c>
      <c r="C60" s="33">
        <f>C38</f>
        <v>102.30852860697988</v>
      </c>
      <c r="D60" s="10"/>
      <c r="E60" s="10"/>
      <c r="F60" s="10"/>
      <c r="G60" s="10"/>
      <c r="H60" s="10"/>
      <c r="I60" s="13"/>
      <c r="J60" s="10"/>
      <c r="K60" s="10"/>
      <c r="L60" s="8"/>
      <c r="M60" s="8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</row>
    <row r="61" spans="1:41" x14ac:dyDescent="0.25">
      <c r="B61" s="24" t="s">
        <v>6</v>
      </c>
      <c r="C61" s="34">
        <f>C60</f>
        <v>102.30852860697988</v>
      </c>
      <c r="D61" s="10"/>
      <c r="E61" s="10"/>
      <c r="F61" s="10"/>
      <c r="G61" s="24" t="s">
        <v>2</v>
      </c>
      <c r="H61" s="10"/>
      <c r="I61" s="35">
        <f>+C46</f>
        <v>105.11604346454462</v>
      </c>
      <c r="J61" s="10"/>
      <c r="K61" s="10"/>
      <c r="L61" s="8"/>
      <c r="M61" s="8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</row>
    <row r="62" spans="1:41" x14ac:dyDescent="0.25">
      <c r="B62" s="10"/>
      <c r="C62" s="10"/>
      <c r="D62" s="10"/>
      <c r="E62" s="10"/>
      <c r="F62" s="18"/>
      <c r="G62" s="10"/>
      <c r="H62" s="10"/>
      <c r="I62" s="13"/>
      <c r="J62" s="10"/>
      <c r="K62" s="10"/>
      <c r="L62" s="8"/>
      <c r="M62" s="8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</row>
    <row r="63" spans="1:41" x14ac:dyDescent="0.25">
      <c r="B63" s="62" t="s">
        <v>18</v>
      </c>
      <c r="C63" s="99">
        <f>C61/I61</f>
        <v>0.9732912810924842</v>
      </c>
      <c r="D63" s="62"/>
      <c r="E63" s="56"/>
      <c r="F63" s="4"/>
      <c r="G63" s="4"/>
      <c r="H63" s="10"/>
      <c r="I63" s="13"/>
      <c r="J63" s="10"/>
      <c r="K63" s="4"/>
      <c r="L63" s="8"/>
      <c r="M63" s="8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</row>
    <row r="64" spans="1:41" x14ac:dyDescent="0.25">
      <c r="B64" s="21" t="s">
        <v>44</v>
      </c>
      <c r="C64" s="100">
        <f>1-C63</f>
        <v>2.6708718907515805E-2</v>
      </c>
      <c r="D64" s="63"/>
      <c r="E64" s="63"/>
      <c r="F64" s="15"/>
      <c r="G64" s="15"/>
      <c r="H64" s="15"/>
      <c r="I64" s="16"/>
      <c r="J64" s="8"/>
      <c r="K64" s="8"/>
      <c r="L64" s="8"/>
      <c r="M64" s="8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</row>
    <row r="65" spans="1:41" x14ac:dyDescent="0.25">
      <c r="B65" s="7"/>
      <c r="C65" s="7"/>
      <c r="D65" s="7"/>
      <c r="E65" s="7"/>
      <c r="F65" s="8"/>
      <c r="G65" s="8"/>
      <c r="H65" s="8"/>
      <c r="I65" s="8"/>
      <c r="J65" s="8"/>
      <c r="K65" s="8"/>
      <c r="L65" s="8"/>
      <c r="M65" s="8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</row>
    <row r="66" spans="1:41" s="31" customFormat="1" ht="15.75" x14ac:dyDescent="0.25">
      <c r="A66" s="29"/>
      <c r="B66" s="14"/>
      <c r="C66" s="29"/>
      <c r="D66" s="7"/>
      <c r="E66" s="7"/>
      <c r="F66" s="8"/>
      <c r="G66" s="8"/>
      <c r="H66" s="8"/>
      <c r="I66" s="8"/>
      <c r="J66" s="8"/>
      <c r="K66" s="8"/>
      <c r="L66" s="8"/>
      <c r="M66" s="8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</row>
    <row r="67" spans="1:41" s="31" customFormat="1" ht="12.75" x14ac:dyDescent="0.2">
      <c r="A67" s="29"/>
      <c r="B67" s="64"/>
      <c r="C67" s="29"/>
      <c r="D67" s="29"/>
      <c r="E67" s="29"/>
      <c r="F67" s="30"/>
      <c r="G67" s="30"/>
      <c r="H67" s="30"/>
      <c r="I67" s="30"/>
      <c r="K67" s="30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</row>
    <row r="68" spans="1:41" s="31" customFormat="1" ht="12.75" x14ac:dyDescent="0.2">
      <c r="A68" s="29"/>
      <c r="B68" s="41"/>
      <c r="C68" s="29"/>
      <c r="D68" s="29"/>
      <c r="E68" s="29"/>
      <c r="F68" s="30"/>
      <c r="G68" s="30"/>
      <c r="H68" s="30"/>
      <c r="I68" s="30"/>
      <c r="J68" s="36"/>
      <c r="K68" s="30"/>
      <c r="L68" s="30"/>
      <c r="M68" s="30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</row>
    <row r="69" spans="1:41" s="31" customFormat="1" ht="12.75" x14ac:dyDescent="0.2">
      <c r="A69" s="29"/>
      <c r="B69" s="41"/>
      <c r="C69" s="29"/>
      <c r="E69" s="38"/>
      <c r="G69" s="30"/>
      <c r="H69" s="30"/>
      <c r="I69" s="30"/>
      <c r="J69" s="30"/>
      <c r="K69" s="30"/>
      <c r="L69" s="30"/>
      <c r="M69" s="30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</row>
    <row r="70" spans="1:41" s="31" customFormat="1" ht="12.75" x14ac:dyDescent="0.2">
      <c r="A70" s="29"/>
      <c r="B70" s="41"/>
      <c r="C70" s="29"/>
      <c r="D70" s="29"/>
      <c r="E70" s="29"/>
      <c r="F70" s="30"/>
      <c r="G70" s="30"/>
      <c r="H70" s="30"/>
      <c r="I70" s="30"/>
      <c r="J70" s="30"/>
      <c r="K70" s="30"/>
      <c r="L70" s="30"/>
      <c r="M70" s="30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</row>
    <row r="71" spans="1:41" s="31" customFormat="1" ht="12.75" x14ac:dyDescent="0.2">
      <c r="A71" s="29"/>
      <c r="B71" s="41"/>
      <c r="C71" s="37"/>
      <c r="D71" s="29"/>
      <c r="F71" s="30"/>
      <c r="G71" s="30"/>
      <c r="H71" s="30"/>
      <c r="I71" s="30"/>
      <c r="J71" s="30"/>
      <c r="K71" s="30"/>
      <c r="L71" s="30"/>
      <c r="M71" s="30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</row>
    <row r="72" spans="1:41" x14ac:dyDescent="0.25">
      <c r="B72" s="41"/>
      <c r="C72" s="29"/>
      <c r="D72" s="29"/>
      <c r="E72" s="29"/>
      <c r="F72" s="30"/>
      <c r="G72" s="30"/>
      <c r="H72" s="30"/>
      <c r="I72" s="30"/>
      <c r="J72" s="30"/>
      <c r="K72" s="30"/>
      <c r="L72" s="30"/>
      <c r="M72" s="30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</row>
    <row r="73" spans="1:41" x14ac:dyDescent="0.25">
      <c r="B73" s="41"/>
      <c r="C73" s="7"/>
      <c r="D73" s="7"/>
      <c r="E73" s="7"/>
      <c r="F73" s="8"/>
      <c r="G73" s="8"/>
      <c r="H73" s="8"/>
      <c r="I73" s="8"/>
      <c r="J73" s="8"/>
      <c r="K73" s="8"/>
      <c r="L73" s="8"/>
      <c r="M73" s="8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</row>
    <row r="74" spans="1:41" x14ac:dyDescent="0.25">
      <c r="B74" s="32"/>
      <c r="C74" s="7"/>
      <c r="D74" s="7"/>
      <c r="E74" s="7"/>
      <c r="F74" s="8"/>
      <c r="G74" s="8"/>
      <c r="H74" s="8"/>
      <c r="I74" s="8"/>
      <c r="J74" s="8"/>
      <c r="K74" s="8"/>
      <c r="L74" s="8"/>
      <c r="M74" s="8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</row>
    <row r="75" spans="1:41" x14ac:dyDescent="0.25">
      <c r="B75" s="12"/>
      <c r="C75" s="12"/>
      <c r="D75" s="12"/>
      <c r="E75" s="12"/>
      <c r="F75" s="10"/>
      <c r="G75" s="10"/>
      <c r="H75" s="10"/>
      <c r="I75" s="10"/>
      <c r="J75" s="10"/>
      <c r="K75" s="10"/>
      <c r="L75" s="8"/>
      <c r="M75" s="8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</row>
    <row r="76" spans="1:41" x14ac:dyDescent="0.25">
      <c r="B76" s="7"/>
      <c r="C76" s="7"/>
      <c r="D76" s="7"/>
      <c r="E76" s="7"/>
      <c r="F76" s="8"/>
      <c r="G76" s="8"/>
      <c r="H76" s="8"/>
      <c r="I76" s="8"/>
      <c r="J76" s="8"/>
      <c r="K76" s="8"/>
      <c r="L76" s="8"/>
      <c r="M76" s="8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</row>
    <row r="77" spans="1:41" x14ac:dyDescent="0.25">
      <c r="B77" s="7"/>
      <c r="C77" s="7"/>
      <c r="D77" s="7"/>
      <c r="E77" s="7"/>
      <c r="F77" s="8"/>
      <c r="G77" s="8"/>
      <c r="H77" s="8"/>
      <c r="I77" s="8"/>
      <c r="J77" s="8"/>
      <c r="K77" s="8"/>
      <c r="L77" s="8"/>
      <c r="M77" s="8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</row>
    <row r="78" spans="1:41" x14ac:dyDescent="0.25">
      <c r="B78" s="7"/>
      <c r="C78" s="7"/>
      <c r="D78" s="7"/>
      <c r="E78" s="7"/>
      <c r="F78" s="8"/>
      <c r="G78" s="8"/>
      <c r="H78" s="8"/>
      <c r="I78" s="8"/>
      <c r="J78" s="8"/>
      <c r="K78" s="8"/>
      <c r="L78" s="8"/>
      <c r="M78" s="8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</row>
    <row r="79" spans="1:41" x14ac:dyDescent="0.25">
      <c r="B79" s="7"/>
      <c r="C79" s="7"/>
      <c r="D79" s="7"/>
      <c r="E79" s="7"/>
      <c r="F79" s="8"/>
      <c r="G79" s="8"/>
      <c r="H79" s="8"/>
      <c r="I79" s="8"/>
      <c r="J79" s="8"/>
      <c r="K79" s="8"/>
      <c r="L79" s="8"/>
      <c r="M79" s="8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</row>
    <row r="80" spans="1:41" x14ac:dyDescent="0.25">
      <c r="B80" s="7"/>
      <c r="C80" s="7"/>
      <c r="D80" s="7"/>
      <c r="E80" s="7"/>
      <c r="F80" s="8"/>
      <c r="G80" s="8"/>
      <c r="H80" s="8"/>
      <c r="I80" s="8"/>
      <c r="J80" s="8"/>
      <c r="K80" s="8"/>
      <c r="L80" s="8"/>
      <c r="M80" s="8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</row>
    <row r="81" spans="2:41" x14ac:dyDescent="0.25">
      <c r="B81" s="7"/>
      <c r="C81" s="7"/>
      <c r="D81" s="7"/>
      <c r="E81" s="7"/>
      <c r="F81" s="8"/>
      <c r="G81" s="8"/>
      <c r="H81" s="8"/>
      <c r="I81" s="8"/>
      <c r="J81" s="8"/>
      <c r="K81" s="8"/>
      <c r="L81" s="8"/>
      <c r="M81" s="8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</row>
    <row r="82" spans="2:41" x14ac:dyDescent="0.25">
      <c r="B82" s="7"/>
      <c r="C82" s="7"/>
      <c r="D82" s="7"/>
      <c r="E82" s="7"/>
      <c r="F82" s="8"/>
      <c r="G82" s="8"/>
      <c r="H82" s="8"/>
      <c r="I82" s="8"/>
      <c r="J82" s="8"/>
      <c r="K82" s="8"/>
      <c r="L82" s="8"/>
      <c r="M82" s="8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</row>
    <row r="83" spans="2:41" x14ac:dyDescent="0.25">
      <c r="B83" s="7"/>
      <c r="C83" s="7"/>
      <c r="D83" s="7"/>
      <c r="E83" s="7"/>
      <c r="F83" s="8"/>
      <c r="G83" s="8"/>
      <c r="H83" s="8"/>
      <c r="I83" s="8"/>
      <c r="J83" s="8"/>
      <c r="K83" s="8"/>
      <c r="L83" s="8"/>
      <c r="M83" s="8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</row>
    <row r="84" spans="2:41" x14ac:dyDescent="0.25">
      <c r="B84" s="7"/>
      <c r="C84" s="7"/>
      <c r="D84" s="7"/>
      <c r="E84" s="7"/>
      <c r="F84" s="8"/>
      <c r="G84" s="8"/>
      <c r="H84" s="8"/>
      <c r="I84" s="8"/>
      <c r="J84" s="8"/>
      <c r="K84" s="8"/>
      <c r="L84" s="8"/>
      <c r="M84" s="8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</row>
    <row r="85" spans="2:41" x14ac:dyDescent="0.25">
      <c r="B85" s="7"/>
      <c r="C85" s="7"/>
      <c r="D85" s="7"/>
      <c r="E85" s="7"/>
      <c r="F85" s="8"/>
      <c r="G85" s="8"/>
      <c r="H85" s="8"/>
      <c r="I85" s="8"/>
      <c r="J85" s="8"/>
      <c r="K85" s="8"/>
      <c r="L85" s="8"/>
      <c r="M85" s="8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</row>
    <row r="86" spans="2:41" x14ac:dyDescent="0.25">
      <c r="B86" s="7"/>
      <c r="C86" s="7"/>
      <c r="D86" s="7"/>
      <c r="E86" s="7"/>
      <c r="F86" s="8"/>
      <c r="G86" s="8"/>
      <c r="H86" s="8"/>
      <c r="I86" s="8"/>
      <c r="J86" s="8"/>
      <c r="K86" s="8"/>
      <c r="L86" s="8"/>
      <c r="M86" s="8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</row>
    <row r="87" spans="2:41" x14ac:dyDescent="0.25">
      <c r="B87" s="7"/>
      <c r="C87" s="7"/>
      <c r="D87" s="7"/>
      <c r="E87" s="7"/>
      <c r="F87" s="8"/>
      <c r="G87" s="8"/>
      <c r="H87" s="8"/>
      <c r="I87" s="8"/>
      <c r="J87" s="8"/>
      <c r="K87" s="8"/>
      <c r="L87" s="8"/>
      <c r="M87" s="8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</row>
    <row r="88" spans="2:41" x14ac:dyDescent="0.25">
      <c r="B88" s="7"/>
      <c r="C88" s="7"/>
      <c r="D88" s="7"/>
      <c r="E88" s="7"/>
      <c r="F88" s="8"/>
      <c r="G88" s="8"/>
      <c r="H88" s="8"/>
      <c r="I88" s="8"/>
      <c r="J88" s="8"/>
      <c r="K88" s="8"/>
      <c r="L88" s="8"/>
      <c r="M88" s="8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</row>
    <row r="89" spans="2:41" x14ac:dyDescent="0.25">
      <c r="B89" s="7"/>
      <c r="C89" s="7"/>
      <c r="D89" s="7"/>
      <c r="E89" s="7"/>
      <c r="F89" s="8"/>
      <c r="G89" s="8"/>
      <c r="H89" s="8"/>
      <c r="I89" s="8"/>
      <c r="J89" s="8"/>
      <c r="K89" s="8"/>
      <c r="L89" s="8"/>
      <c r="M89" s="8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</row>
    <row r="90" spans="2:41" x14ac:dyDescent="0.25">
      <c r="B90" s="7"/>
      <c r="C90" s="7"/>
      <c r="D90" s="7"/>
      <c r="E90" s="7"/>
      <c r="F90" s="8"/>
      <c r="G90" s="8"/>
      <c r="H90" s="8"/>
      <c r="I90" s="8"/>
      <c r="J90" s="8"/>
      <c r="K90" s="8"/>
      <c r="L90" s="8"/>
      <c r="M90" s="8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</row>
    <row r="91" spans="2:41" x14ac:dyDescent="0.25">
      <c r="B91" s="7"/>
      <c r="C91" s="7"/>
      <c r="D91" s="7"/>
      <c r="E91" s="7"/>
      <c r="F91" s="8"/>
      <c r="G91" s="8"/>
      <c r="H91" s="8"/>
      <c r="I91" s="8"/>
      <c r="J91" s="8"/>
      <c r="K91" s="8"/>
      <c r="L91" s="8"/>
      <c r="M91" s="8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</row>
    <row r="92" spans="2:41" x14ac:dyDescent="0.25">
      <c r="B92" s="7"/>
      <c r="C92" s="7"/>
      <c r="D92" s="7"/>
      <c r="E92" s="7"/>
      <c r="F92" s="8"/>
      <c r="G92" s="8"/>
      <c r="H92" s="8"/>
      <c r="I92" s="8"/>
      <c r="J92" s="8"/>
      <c r="K92" s="8"/>
      <c r="L92" s="8"/>
      <c r="M92" s="8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</row>
    <row r="93" spans="2:41" x14ac:dyDescent="0.25">
      <c r="B93" s="7"/>
      <c r="C93" s="7"/>
      <c r="D93" s="7"/>
      <c r="E93" s="7"/>
      <c r="F93" s="8"/>
      <c r="G93" s="8"/>
      <c r="H93" s="8"/>
      <c r="I93" s="8"/>
      <c r="J93" s="8"/>
      <c r="K93" s="8"/>
      <c r="L93" s="8"/>
      <c r="M93" s="8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</row>
    <row r="94" spans="2:41" x14ac:dyDescent="0.25">
      <c r="B94" s="7"/>
      <c r="C94" s="7"/>
      <c r="D94" s="7"/>
      <c r="E94" s="7"/>
      <c r="F94" s="8"/>
      <c r="G94" s="8"/>
      <c r="H94" s="8"/>
      <c r="I94" s="8"/>
      <c r="J94" s="8"/>
      <c r="K94" s="8"/>
      <c r="L94" s="8"/>
      <c r="M94" s="8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</row>
    <row r="95" spans="2:41" x14ac:dyDescent="0.25">
      <c r="B95" s="7"/>
      <c r="C95" s="7"/>
      <c r="D95" s="7"/>
      <c r="E95" s="7"/>
      <c r="F95" s="8"/>
      <c r="G95" s="8"/>
      <c r="H95" s="8"/>
      <c r="I95" s="8"/>
      <c r="J95" s="8"/>
      <c r="K95" s="8"/>
      <c r="L95" s="8"/>
      <c r="M95" s="8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</row>
    <row r="96" spans="2:41" x14ac:dyDescent="0.25">
      <c r="B96" s="7"/>
      <c r="C96" s="7"/>
      <c r="D96" s="7"/>
      <c r="E96" s="7"/>
      <c r="F96" s="8"/>
      <c r="G96" s="8"/>
      <c r="H96" s="8"/>
      <c r="I96" s="8"/>
      <c r="J96" s="8"/>
      <c r="K96" s="8"/>
      <c r="L96" s="8"/>
      <c r="M96" s="8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</row>
    <row r="97" spans="2:41" x14ac:dyDescent="0.25">
      <c r="B97" s="7"/>
      <c r="C97" s="7"/>
      <c r="D97" s="7"/>
      <c r="E97" s="7"/>
      <c r="F97" s="8"/>
      <c r="G97" s="8"/>
      <c r="H97" s="8"/>
      <c r="I97" s="8"/>
      <c r="J97" s="8"/>
      <c r="K97" s="8"/>
      <c r="L97" s="8"/>
      <c r="M97" s="8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</row>
    <row r="98" spans="2:41" x14ac:dyDescent="0.25">
      <c r="B98" s="7"/>
      <c r="C98" s="7"/>
      <c r="D98" s="7"/>
      <c r="E98" s="7"/>
      <c r="F98" s="8"/>
      <c r="G98" s="8"/>
      <c r="H98" s="8"/>
      <c r="I98" s="8"/>
      <c r="J98" s="8"/>
      <c r="K98" s="8"/>
      <c r="L98" s="8"/>
      <c r="M98" s="8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</row>
    <row r="99" spans="2:41" x14ac:dyDescent="0.25">
      <c r="B99" s="7"/>
      <c r="C99" s="7"/>
      <c r="D99" s="7"/>
      <c r="E99" s="7"/>
      <c r="F99" s="8"/>
      <c r="G99" s="8"/>
      <c r="H99" s="8"/>
      <c r="I99" s="8"/>
      <c r="J99" s="8"/>
      <c r="K99" s="8"/>
      <c r="L99" s="8"/>
      <c r="M99" s="8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</row>
    <row r="100" spans="2:41" x14ac:dyDescent="0.25">
      <c r="B100" s="7"/>
      <c r="C100" s="7"/>
      <c r="D100" s="7"/>
      <c r="E100" s="7"/>
      <c r="F100" s="8"/>
      <c r="G100" s="8"/>
      <c r="H100" s="8"/>
      <c r="I100" s="8"/>
      <c r="J100" s="8"/>
      <c r="K100" s="8"/>
      <c r="L100" s="8"/>
      <c r="M100" s="8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</row>
    <row r="101" spans="2:41" x14ac:dyDescent="0.25">
      <c r="B101" s="7"/>
      <c r="C101" s="7"/>
      <c r="D101" s="7"/>
      <c r="E101" s="7"/>
      <c r="F101" s="8"/>
      <c r="G101" s="8"/>
      <c r="H101" s="8"/>
      <c r="I101" s="8"/>
      <c r="J101" s="8"/>
      <c r="K101" s="8"/>
      <c r="L101" s="8"/>
      <c r="M101" s="8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</row>
    <row r="102" spans="2:41" x14ac:dyDescent="0.25">
      <c r="B102" s="7"/>
      <c r="C102" s="7"/>
      <c r="D102" s="7"/>
      <c r="E102" s="7"/>
      <c r="F102" s="8"/>
      <c r="G102" s="8"/>
      <c r="H102" s="8"/>
      <c r="I102" s="8"/>
      <c r="J102" s="8"/>
      <c r="K102" s="8"/>
      <c r="L102" s="8"/>
      <c r="M102" s="8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</row>
    <row r="103" spans="2:41" x14ac:dyDescent="0.25">
      <c r="B103" s="7"/>
      <c r="C103" s="7"/>
      <c r="D103" s="7"/>
      <c r="E103" s="7"/>
      <c r="F103" s="8"/>
      <c r="G103" s="8"/>
      <c r="H103" s="8"/>
      <c r="I103" s="8"/>
      <c r="J103" s="8"/>
      <c r="K103" s="8"/>
      <c r="L103" s="8"/>
      <c r="M103" s="8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</row>
    <row r="104" spans="2:41" x14ac:dyDescent="0.25">
      <c r="B104" s="7"/>
      <c r="C104" s="7"/>
      <c r="D104" s="7"/>
      <c r="E104" s="7"/>
      <c r="F104" s="8"/>
      <c r="G104" s="8"/>
      <c r="H104" s="8"/>
      <c r="I104" s="8"/>
      <c r="J104" s="8"/>
      <c r="K104" s="8"/>
      <c r="L104" s="8"/>
      <c r="M104" s="8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</row>
    <row r="105" spans="2:41" x14ac:dyDescent="0.25">
      <c r="B105" s="7"/>
      <c r="C105" s="7"/>
      <c r="D105" s="7"/>
      <c r="E105" s="7"/>
      <c r="F105" s="8"/>
      <c r="G105" s="8"/>
      <c r="H105" s="8"/>
      <c r="I105" s="8"/>
      <c r="J105" s="8"/>
      <c r="K105" s="8"/>
      <c r="L105" s="8"/>
      <c r="M105" s="8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</row>
    <row r="106" spans="2:41" x14ac:dyDescent="0.25">
      <c r="B106" s="7"/>
      <c r="C106" s="7"/>
      <c r="D106" s="7"/>
      <c r="E106" s="7"/>
      <c r="F106" s="8"/>
      <c r="G106" s="8"/>
      <c r="H106" s="8"/>
      <c r="I106" s="8"/>
      <c r="J106" s="8"/>
      <c r="K106" s="8"/>
      <c r="L106" s="8"/>
      <c r="M106" s="8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</row>
    <row r="107" spans="2:41" x14ac:dyDescent="0.25">
      <c r="B107" s="7"/>
      <c r="C107" s="7"/>
      <c r="D107" s="7"/>
      <c r="E107" s="7"/>
      <c r="F107" s="8"/>
      <c r="G107" s="8"/>
      <c r="H107" s="8"/>
      <c r="I107" s="8"/>
      <c r="J107" s="8"/>
      <c r="K107" s="8"/>
      <c r="L107" s="8"/>
      <c r="M107" s="8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</row>
    <row r="108" spans="2:41" x14ac:dyDescent="0.25">
      <c r="B108" s="7"/>
      <c r="C108" s="7"/>
      <c r="D108" s="7"/>
      <c r="E108" s="7"/>
      <c r="F108" s="8"/>
      <c r="G108" s="8"/>
      <c r="H108" s="8"/>
      <c r="I108" s="8"/>
      <c r="J108" s="8"/>
      <c r="K108" s="8"/>
      <c r="L108" s="8"/>
      <c r="M108" s="8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</row>
    <row r="109" spans="2:41" x14ac:dyDescent="0.25">
      <c r="B109" s="7"/>
      <c r="C109" s="7"/>
      <c r="D109" s="7"/>
      <c r="E109" s="7"/>
      <c r="F109" s="8"/>
      <c r="G109" s="8"/>
      <c r="H109" s="8"/>
      <c r="I109" s="8"/>
      <c r="J109" s="8"/>
      <c r="K109" s="8"/>
      <c r="L109" s="8"/>
      <c r="M109" s="8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</row>
    <row r="110" spans="2:41" x14ac:dyDescent="0.25">
      <c r="B110" s="7"/>
      <c r="C110" s="7"/>
      <c r="D110" s="7"/>
      <c r="E110" s="7"/>
      <c r="F110" s="8"/>
      <c r="G110" s="8"/>
      <c r="H110" s="8"/>
      <c r="I110" s="8"/>
      <c r="J110" s="8"/>
      <c r="K110" s="8"/>
      <c r="L110" s="8"/>
      <c r="M110" s="8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</row>
    <row r="111" spans="2:41" x14ac:dyDescent="0.25">
      <c r="B111" s="7"/>
      <c r="C111" s="7"/>
      <c r="D111" s="7"/>
      <c r="E111" s="7"/>
      <c r="F111" s="8"/>
      <c r="G111" s="8"/>
      <c r="H111" s="8"/>
      <c r="I111" s="8"/>
      <c r="J111" s="8"/>
      <c r="K111" s="8"/>
      <c r="L111" s="8"/>
      <c r="M111" s="8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</row>
    <row r="112" spans="2:41" x14ac:dyDescent="0.25">
      <c r="B112" s="7"/>
      <c r="C112" s="7"/>
      <c r="D112" s="7"/>
      <c r="E112" s="7"/>
      <c r="F112" s="8"/>
      <c r="G112" s="8"/>
      <c r="H112" s="8"/>
      <c r="I112" s="8"/>
      <c r="J112" s="8"/>
      <c r="K112" s="8"/>
      <c r="L112" s="8"/>
      <c r="M112" s="8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</row>
    <row r="113" spans="2:41" x14ac:dyDescent="0.25">
      <c r="B113" s="7"/>
      <c r="C113" s="7"/>
      <c r="D113" s="7"/>
      <c r="E113" s="7"/>
      <c r="F113" s="8"/>
      <c r="G113" s="8"/>
      <c r="H113" s="8"/>
      <c r="I113" s="8"/>
      <c r="J113" s="8"/>
      <c r="K113" s="8"/>
      <c r="L113" s="8"/>
      <c r="M113" s="8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</row>
    <row r="114" spans="2:41" x14ac:dyDescent="0.25">
      <c r="B114" s="7"/>
      <c r="C114" s="7"/>
      <c r="D114" s="7"/>
      <c r="E114" s="7"/>
      <c r="F114" s="8"/>
      <c r="G114" s="8"/>
      <c r="H114" s="8"/>
      <c r="I114" s="8"/>
      <c r="J114" s="8"/>
      <c r="K114" s="8"/>
      <c r="L114" s="8"/>
      <c r="M114" s="8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</row>
    <row r="115" spans="2:41" x14ac:dyDescent="0.25">
      <c r="B115" s="7"/>
      <c r="C115" s="7"/>
      <c r="D115" s="7"/>
      <c r="E115" s="7"/>
      <c r="F115" s="8"/>
      <c r="G115" s="8"/>
      <c r="H115" s="8"/>
      <c r="I115" s="8"/>
      <c r="J115" s="8"/>
      <c r="K115" s="8"/>
      <c r="L115" s="8"/>
      <c r="M115" s="8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</row>
    <row r="116" spans="2:41" x14ac:dyDescent="0.25">
      <c r="B116" s="7"/>
      <c r="C116" s="7"/>
      <c r="D116" s="7"/>
      <c r="E116" s="7"/>
      <c r="F116" s="8"/>
      <c r="G116" s="8"/>
      <c r="H116" s="8"/>
      <c r="I116" s="8"/>
      <c r="J116" s="8"/>
      <c r="K116" s="8"/>
      <c r="L116" s="8"/>
      <c r="M116" s="8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</row>
    <row r="117" spans="2:41" x14ac:dyDescent="0.25">
      <c r="B117" s="7"/>
      <c r="C117" s="7"/>
      <c r="D117" s="7"/>
      <c r="E117" s="7"/>
      <c r="F117" s="8"/>
      <c r="G117" s="8"/>
      <c r="H117" s="8"/>
      <c r="I117" s="8"/>
      <c r="J117" s="8"/>
      <c r="K117" s="8"/>
      <c r="L117" s="8"/>
      <c r="M117" s="8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</row>
    <row r="118" spans="2:41" x14ac:dyDescent="0.25">
      <c r="B118" s="7"/>
      <c r="C118" s="7"/>
      <c r="D118" s="7"/>
      <c r="E118" s="7"/>
      <c r="F118" s="8"/>
      <c r="G118" s="8"/>
      <c r="H118" s="8"/>
      <c r="I118" s="8"/>
      <c r="J118" s="8"/>
      <c r="K118" s="8"/>
      <c r="L118" s="8"/>
      <c r="M118" s="8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</row>
    <row r="119" spans="2:41" x14ac:dyDescent="0.25">
      <c r="B119" s="7"/>
      <c r="C119" s="7"/>
      <c r="D119" s="7"/>
      <c r="E119" s="7"/>
      <c r="F119" s="8"/>
      <c r="G119" s="8"/>
      <c r="H119" s="8"/>
      <c r="I119" s="8"/>
      <c r="J119" s="8"/>
      <c r="K119" s="8"/>
      <c r="L119" s="8"/>
      <c r="M119" s="8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</row>
    <row r="120" spans="2:41" x14ac:dyDescent="0.25">
      <c r="B120" s="7"/>
      <c r="C120" s="7"/>
      <c r="D120" s="7"/>
      <c r="E120" s="7"/>
      <c r="F120" s="8"/>
      <c r="G120" s="8"/>
      <c r="H120" s="8"/>
      <c r="I120" s="8"/>
      <c r="J120" s="8"/>
      <c r="K120" s="8"/>
      <c r="L120" s="8"/>
      <c r="M120" s="8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</row>
    <row r="121" spans="2:41" x14ac:dyDescent="0.25">
      <c r="B121" s="7"/>
      <c r="C121" s="7"/>
      <c r="D121" s="7"/>
      <c r="E121" s="7"/>
      <c r="F121" s="8"/>
      <c r="G121" s="8"/>
      <c r="H121" s="8"/>
      <c r="I121" s="8"/>
      <c r="J121" s="8"/>
      <c r="K121" s="8"/>
      <c r="L121" s="8"/>
      <c r="M121" s="8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</row>
    <row r="122" spans="2:41" x14ac:dyDescent="0.25">
      <c r="B122" s="7"/>
      <c r="C122" s="7"/>
      <c r="D122" s="7"/>
      <c r="E122" s="7"/>
      <c r="F122" s="8"/>
      <c r="G122" s="8"/>
      <c r="H122" s="8"/>
      <c r="I122" s="8"/>
      <c r="J122" s="8"/>
      <c r="K122" s="8"/>
      <c r="L122" s="8"/>
      <c r="M122" s="8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</row>
    <row r="123" spans="2:41" x14ac:dyDescent="0.25">
      <c r="B123" s="7"/>
      <c r="C123" s="7"/>
      <c r="D123" s="7"/>
      <c r="E123" s="7"/>
      <c r="F123" s="8"/>
      <c r="G123" s="8"/>
      <c r="H123" s="8"/>
      <c r="I123" s="8"/>
      <c r="J123" s="8"/>
      <c r="K123" s="8"/>
      <c r="L123" s="8"/>
      <c r="M123" s="8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</row>
    <row r="124" spans="2:41" x14ac:dyDescent="0.25">
      <c r="B124" s="7"/>
      <c r="C124" s="7"/>
      <c r="D124" s="7"/>
      <c r="E124" s="7"/>
      <c r="F124" s="8"/>
      <c r="G124" s="8"/>
      <c r="H124" s="8"/>
      <c r="I124" s="8"/>
      <c r="J124" s="8"/>
      <c r="K124" s="8"/>
      <c r="L124" s="8"/>
      <c r="M124" s="8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</row>
    <row r="125" spans="2:41" x14ac:dyDescent="0.25">
      <c r="B125" s="7"/>
      <c r="C125" s="7"/>
      <c r="D125" s="7"/>
      <c r="E125" s="7"/>
      <c r="F125" s="8"/>
      <c r="G125" s="8"/>
      <c r="H125" s="8"/>
      <c r="I125" s="8"/>
      <c r="J125" s="8"/>
      <c r="K125" s="8"/>
      <c r="L125" s="8"/>
      <c r="M125" s="8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</row>
    <row r="126" spans="2:41" x14ac:dyDescent="0.25">
      <c r="B126" s="7"/>
      <c r="C126" s="7"/>
      <c r="D126" s="7"/>
      <c r="E126" s="7"/>
      <c r="F126" s="8"/>
      <c r="G126" s="8"/>
      <c r="H126" s="8"/>
      <c r="I126" s="8"/>
      <c r="J126" s="8"/>
      <c r="K126" s="8"/>
      <c r="L126" s="8"/>
      <c r="M126" s="8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</row>
    <row r="127" spans="2:41" x14ac:dyDescent="0.25">
      <c r="B127" s="7"/>
      <c r="C127" s="7"/>
      <c r="D127" s="7"/>
      <c r="E127" s="7"/>
      <c r="F127" s="8"/>
      <c r="G127" s="8"/>
      <c r="H127" s="8"/>
      <c r="I127" s="8"/>
      <c r="J127" s="8"/>
      <c r="K127" s="8"/>
      <c r="L127" s="8"/>
      <c r="M127" s="8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</row>
    <row r="128" spans="2:41" x14ac:dyDescent="0.25">
      <c r="B128" s="7"/>
      <c r="C128" s="7"/>
      <c r="D128" s="7"/>
      <c r="E128" s="7"/>
      <c r="F128" s="8"/>
      <c r="G128" s="8"/>
      <c r="H128" s="8"/>
      <c r="I128" s="8"/>
      <c r="J128" s="8"/>
      <c r="K128" s="8"/>
      <c r="L128" s="8"/>
      <c r="M128" s="8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</row>
    <row r="129" spans="2:41" x14ac:dyDescent="0.25">
      <c r="B129" s="7"/>
      <c r="C129" s="7"/>
      <c r="D129" s="7"/>
      <c r="E129" s="7"/>
      <c r="F129" s="8"/>
      <c r="G129" s="8"/>
      <c r="H129" s="8"/>
      <c r="I129" s="8"/>
      <c r="J129" s="8"/>
      <c r="K129" s="8"/>
      <c r="L129" s="8"/>
      <c r="M129" s="8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</row>
    <row r="130" spans="2:41" x14ac:dyDescent="0.25">
      <c r="B130" s="7"/>
      <c r="C130" s="7"/>
      <c r="D130" s="7"/>
      <c r="E130" s="7"/>
      <c r="F130" s="8"/>
      <c r="G130" s="8"/>
      <c r="H130" s="8"/>
      <c r="I130" s="8"/>
      <c r="J130" s="8"/>
      <c r="K130" s="8"/>
      <c r="L130" s="8"/>
      <c r="M130" s="8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</row>
    <row r="131" spans="2:41" x14ac:dyDescent="0.25">
      <c r="B131" s="7"/>
      <c r="C131" s="7"/>
      <c r="D131" s="7"/>
      <c r="E131" s="7"/>
      <c r="F131" s="8"/>
      <c r="G131" s="8"/>
      <c r="H131" s="8"/>
      <c r="I131" s="8"/>
      <c r="J131" s="8"/>
      <c r="K131" s="8"/>
      <c r="L131" s="8"/>
      <c r="M131" s="8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</row>
    <row r="132" spans="2:41" x14ac:dyDescent="0.25">
      <c r="B132" s="7"/>
      <c r="C132" s="7"/>
      <c r="D132" s="7"/>
      <c r="E132" s="7"/>
      <c r="F132" s="8"/>
      <c r="G132" s="8"/>
      <c r="H132" s="8"/>
      <c r="I132" s="8"/>
      <c r="J132" s="8"/>
      <c r="K132" s="8"/>
      <c r="L132" s="8"/>
      <c r="M132" s="8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</row>
    <row r="133" spans="2:41" x14ac:dyDescent="0.25">
      <c r="B133" s="7"/>
      <c r="C133" s="7"/>
      <c r="D133" s="7"/>
      <c r="E133" s="7"/>
      <c r="F133" s="8"/>
      <c r="G133" s="8"/>
      <c r="H133" s="8"/>
      <c r="I133" s="8"/>
      <c r="J133" s="8"/>
      <c r="K133" s="8"/>
      <c r="L133" s="8"/>
      <c r="M133" s="8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</row>
    <row r="134" spans="2:41" x14ac:dyDescent="0.25">
      <c r="B134" s="7"/>
      <c r="C134" s="7"/>
      <c r="D134" s="7"/>
      <c r="E134" s="7"/>
      <c r="F134" s="8"/>
      <c r="G134" s="8"/>
      <c r="H134" s="8"/>
      <c r="I134" s="8"/>
      <c r="J134" s="8"/>
      <c r="K134" s="8"/>
      <c r="L134" s="8"/>
      <c r="M134" s="8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</row>
    <row r="135" spans="2:41" x14ac:dyDescent="0.25">
      <c r="B135" s="7"/>
      <c r="C135" s="7"/>
      <c r="D135" s="7"/>
      <c r="E135" s="7"/>
      <c r="F135" s="8"/>
      <c r="G135" s="8"/>
      <c r="H135" s="8"/>
      <c r="I135" s="8"/>
      <c r="J135" s="8"/>
      <c r="K135" s="8"/>
      <c r="L135" s="8"/>
      <c r="M135" s="8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</row>
    <row r="136" spans="2:41" x14ac:dyDescent="0.25">
      <c r="B136" s="7"/>
      <c r="C136" s="7"/>
      <c r="D136" s="7"/>
      <c r="E136" s="7"/>
      <c r="F136" s="8"/>
      <c r="G136" s="8"/>
      <c r="H136" s="8"/>
      <c r="I136" s="8"/>
      <c r="J136" s="8"/>
      <c r="K136" s="8"/>
      <c r="L136" s="8"/>
      <c r="M136" s="8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</row>
    <row r="137" spans="2:41" x14ac:dyDescent="0.25">
      <c r="B137" s="7"/>
      <c r="C137" s="7"/>
      <c r="D137" s="7"/>
      <c r="E137" s="7"/>
      <c r="F137" s="8"/>
      <c r="G137" s="8"/>
      <c r="H137" s="8"/>
      <c r="I137" s="8"/>
      <c r="J137" s="8"/>
      <c r="K137" s="8"/>
      <c r="L137" s="8"/>
      <c r="M137" s="8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</row>
    <row r="138" spans="2:41" x14ac:dyDescent="0.25">
      <c r="B138" s="7"/>
      <c r="C138" s="7"/>
      <c r="D138" s="7"/>
      <c r="E138" s="7"/>
      <c r="F138" s="8"/>
      <c r="G138" s="8"/>
      <c r="H138" s="8"/>
      <c r="I138" s="8"/>
      <c r="J138" s="8"/>
      <c r="K138" s="8"/>
      <c r="L138" s="8"/>
      <c r="M138" s="8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</row>
    <row r="139" spans="2:41" x14ac:dyDescent="0.25">
      <c r="B139" s="7"/>
      <c r="C139" s="7"/>
      <c r="D139" s="7"/>
      <c r="E139" s="7"/>
      <c r="F139" s="8"/>
      <c r="G139" s="8"/>
      <c r="H139" s="8"/>
      <c r="I139" s="8"/>
      <c r="J139" s="8"/>
      <c r="K139" s="8"/>
      <c r="L139" s="8"/>
      <c r="M139" s="8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</row>
    <row r="140" spans="2:41" x14ac:dyDescent="0.25">
      <c r="B140" s="7"/>
      <c r="C140" s="7"/>
      <c r="D140" s="7"/>
      <c r="E140" s="7"/>
      <c r="F140" s="8"/>
      <c r="G140" s="8"/>
      <c r="H140" s="8"/>
      <c r="I140" s="8"/>
      <c r="J140" s="8"/>
      <c r="K140" s="8"/>
      <c r="L140" s="8"/>
      <c r="M140" s="8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</row>
    <row r="141" spans="2:41" x14ac:dyDescent="0.25">
      <c r="B141" s="7"/>
      <c r="C141" s="7"/>
      <c r="D141" s="7"/>
      <c r="E141" s="7"/>
      <c r="F141" s="8"/>
      <c r="G141" s="8"/>
      <c r="H141" s="8"/>
      <c r="I141" s="8"/>
      <c r="J141" s="8"/>
      <c r="K141" s="8"/>
      <c r="L141" s="8"/>
      <c r="M141" s="8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</row>
    <row r="142" spans="2:41" x14ac:dyDescent="0.25">
      <c r="B142" s="7"/>
      <c r="C142" s="7"/>
      <c r="D142" s="7"/>
      <c r="E142" s="7"/>
      <c r="F142" s="8"/>
      <c r="G142" s="8"/>
      <c r="H142" s="8"/>
      <c r="I142" s="8"/>
      <c r="J142" s="8"/>
      <c r="K142" s="8"/>
      <c r="L142" s="8"/>
      <c r="M142" s="8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</row>
    <row r="143" spans="2:41" x14ac:dyDescent="0.25">
      <c r="B143" s="7"/>
      <c r="C143" s="7"/>
      <c r="D143" s="7"/>
      <c r="E143" s="7"/>
      <c r="F143" s="8"/>
      <c r="G143" s="8"/>
      <c r="H143" s="8"/>
      <c r="I143" s="8"/>
      <c r="J143" s="8"/>
      <c r="K143" s="8"/>
      <c r="L143" s="8"/>
      <c r="M143" s="8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</row>
    <row r="144" spans="2:41" x14ac:dyDescent="0.25">
      <c r="B144" s="7"/>
      <c r="C144" s="7"/>
      <c r="D144" s="7"/>
      <c r="E144" s="7"/>
      <c r="F144" s="8"/>
      <c r="G144" s="8"/>
      <c r="H144" s="8"/>
      <c r="I144" s="8"/>
      <c r="J144" s="8"/>
      <c r="K144" s="8"/>
      <c r="L144" s="8"/>
      <c r="M144" s="8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</row>
    <row r="145" spans="2:41" x14ac:dyDescent="0.25">
      <c r="B145" s="7"/>
      <c r="C145" s="7"/>
      <c r="D145" s="7"/>
      <c r="E145" s="7"/>
      <c r="F145" s="8"/>
      <c r="G145" s="8"/>
      <c r="H145" s="8"/>
      <c r="I145" s="8"/>
      <c r="J145" s="8"/>
      <c r="K145" s="8"/>
      <c r="L145" s="8"/>
      <c r="M145" s="8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</row>
    <row r="146" spans="2:41" x14ac:dyDescent="0.25">
      <c r="B146" s="7"/>
      <c r="C146" s="7"/>
      <c r="D146" s="7"/>
      <c r="E146" s="7"/>
      <c r="F146" s="8"/>
      <c r="G146" s="8"/>
      <c r="H146" s="8"/>
      <c r="I146" s="8"/>
      <c r="J146" s="8"/>
      <c r="K146" s="8"/>
      <c r="L146" s="8"/>
      <c r="M146" s="8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</row>
    <row r="147" spans="2:41" x14ac:dyDescent="0.25">
      <c r="B147" s="7"/>
      <c r="C147" s="7"/>
      <c r="D147" s="7"/>
      <c r="E147" s="7"/>
      <c r="F147" s="8"/>
      <c r="G147" s="8"/>
      <c r="H147" s="8"/>
      <c r="I147" s="8"/>
      <c r="J147" s="8"/>
      <c r="K147" s="8"/>
      <c r="L147" s="8"/>
      <c r="M147" s="8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</row>
    <row r="148" spans="2:41" x14ac:dyDescent="0.25">
      <c r="B148" s="7"/>
      <c r="C148" s="7"/>
      <c r="D148" s="7"/>
      <c r="E148" s="7"/>
      <c r="F148" s="8"/>
      <c r="G148" s="8"/>
      <c r="H148" s="8"/>
      <c r="I148" s="8"/>
      <c r="J148" s="8"/>
      <c r="K148" s="8"/>
      <c r="L148" s="8"/>
      <c r="M148" s="8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</row>
    <row r="149" spans="2:41" x14ac:dyDescent="0.25">
      <c r="B149" s="7"/>
      <c r="C149" s="7"/>
      <c r="D149" s="7"/>
      <c r="E149" s="7"/>
      <c r="F149" s="8"/>
      <c r="G149" s="8"/>
      <c r="H149" s="8"/>
      <c r="I149" s="8"/>
      <c r="J149" s="8"/>
      <c r="K149" s="8"/>
      <c r="L149" s="8"/>
      <c r="M149" s="8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</row>
    <row r="150" spans="2:41" x14ac:dyDescent="0.25">
      <c r="B150" s="7"/>
      <c r="C150" s="7"/>
      <c r="D150" s="7"/>
      <c r="E150" s="7"/>
      <c r="F150" s="8"/>
      <c r="G150" s="8"/>
      <c r="H150" s="8"/>
      <c r="I150" s="8"/>
      <c r="J150" s="8"/>
      <c r="K150" s="8"/>
      <c r="L150" s="8"/>
      <c r="M150" s="8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</row>
    <row r="151" spans="2:41" x14ac:dyDescent="0.25">
      <c r="B151" s="7"/>
      <c r="C151" s="7"/>
      <c r="D151" s="7"/>
      <c r="E151" s="7"/>
      <c r="F151" s="8"/>
      <c r="G151" s="8"/>
      <c r="H151" s="8"/>
      <c r="I151" s="8"/>
      <c r="J151" s="8"/>
      <c r="K151" s="8"/>
      <c r="L151" s="8"/>
      <c r="M151" s="8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</row>
    <row r="152" spans="2:41" x14ac:dyDescent="0.25">
      <c r="B152" s="7"/>
      <c r="C152" s="7"/>
      <c r="D152" s="7"/>
      <c r="E152" s="7"/>
      <c r="F152" s="8"/>
      <c r="G152" s="8"/>
      <c r="H152" s="8"/>
      <c r="I152" s="8"/>
      <c r="J152" s="8"/>
      <c r="K152" s="8"/>
      <c r="L152" s="8"/>
      <c r="M152" s="8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</row>
    <row r="153" spans="2:41" x14ac:dyDescent="0.25">
      <c r="B153" s="7"/>
      <c r="C153" s="7"/>
      <c r="D153" s="7"/>
      <c r="E153" s="7"/>
      <c r="F153" s="8"/>
      <c r="G153" s="8"/>
      <c r="H153" s="8"/>
      <c r="I153" s="8"/>
      <c r="J153" s="8"/>
      <c r="K153" s="8"/>
      <c r="L153" s="8"/>
      <c r="M153" s="8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</row>
    <row r="154" spans="2:41" x14ac:dyDescent="0.25">
      <c r="B154" s="7"/>
      <c r="C154" s="7"/>
      <c r="D154" s="7"/>
      <c r="E154" s="7"/>
      <c r="F154" s="8"/>
      <c r="G154" s="8"/>
      <c r="H154" s="8"/>
      <c r="I154" s="8"/>
      <c r="J154" s="8"/>
      <c r="K154" s="8"/>
      <c r="L154" s="8"/>
      <c r="M154" s="8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</row>
    <row r="155" spans="2:41" x14ac:dyDescent="0.25">
      <c r="B155" s="7"/>
      <c r="C155" s="7"/>
      <c r="D155" s="7"/>
      <c r="E155" s="7"/>
      <c r="F155" s="8"/>
      <c r="G155" s="8"/>
      <c r="H155" s="8"/>
      <c r="I155" s="8"/>
      <c r="J155" s="8"/>
      <c r="K155" s="8"/>
      <c r="L155" s="8"/>
      <c r="M155" s="8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</row>
    <row r="156" spans="2:41" x14ac:dyDescent="0.25">
      <c r="B156" s="7"/>
      <c r="C156" s="7"/>
      <c r="D156" s="7"/>
      <c r="E156" s="7"/>
      <c r="F156" s="8"/>
      <c r="G156" s="8"/>
      <c r="H156" s="8"/>
      <c r="I156" s="8"/>
      <c r="J156" s="8"/>
      <c r="K156" s="8"/>
      <c r="L156" s="8"/>
      <c r="M156" s="8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</row>
    <row r="157" spans="2:41" x14ac:dyDescent="0.25">
      <c r="B157" s="7"/>
      <c r="C157" s="7"/>
      <c r="D157" s="7"/>
      <c r="E157" s="7"/>
      <c r="F157" s="8"/>
      <c r="G157" s="8"/>
      <c r="H157" s="8"/>
      <c r="I157" s="8"/>
      <c r="J157" s="8"/>
      <c r="K157" s="8"/>
      <c r="L157" s="8"/>
      <c r="M157" s="8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</row>
    <row r="158" spans="2:41" x14ac:dyDescent="0.25">
      <c r="B158" s="7"/>
      <c r="C158" s="7"/>
      <c r="D158" s="7"/>
      <c r="E158" s="7"/>
      <c r="F158" s="8"/>
      <c r="G158" s="8"/>
      <c r="H158" s="8"/>
      <c r="I158" s="8"/>
      <c r="J158" s="8"/>
      <c r="K158" s="8"/>
      <c r="L158" s="8"/>
      <c r="M158" s="8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</row>
    <row r="159" spans="2:41" x14ac:dyDescent="0.25">
      <c r="B159" s="7"/>
      <c r="C159" s="7"/>
      <c r="D159" s="7"/>
      <c r="E159" s="7"/>
      <c r="F159" s="8"/>
      <c r="G159" s="8"/>
      <c r="H159" s="8"/>
      <c r="I159" s="8"/>
      <c r="J159" s="8"/>
      <c r="K159" s="8"/>
      <c r="L159" s="8"/>
      <c r="M159" s="8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</row>
    <row r="160" spans="2:41" x14ac:dyDescent="0.25">
      <c r="B160" s="7"/>
      <c r="C160" s="7"/>
      <c r="D160" s="7"/>
      <c r="E160" s="7"/>
      <c r="F160" s="8"/>
      <c r="G160" s="8"/>
      <c r="H160" s="8"/>
      <c r="I160" s="8"/>
      <c r="J160" s="8"/>
      <c r="K160" s="8"/>
      <c r="L160" s="8"/>
      <c r="M160" s="8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</row>
    <row r="161" spans="2:41" x14ac:dyDescent="0.25">
      <c r="B161" s="7"/>
      <c r="C161" s="7"/>
      <c r="D161" s="7"/>
      <c r="E161" s="7"/>
      <c r="F161" s="8"/>
      <c r="G161" s="8"/>
      <c r="H161" s="8"/>
      <c r="I161" s="8"/>
      <c r="J161" s="8"/>
      <c r="K161" s="8"/>
      <c r="L161" s="8"/>
      <c r="M161" s="8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</row>
    <row r="162" spans="2:41" x14ac:dyDescent="0.25">
      <c r="B162" s="7"/>
      <c r="C162" s="7"/>
      <c r="D162" s="7"/>
      <c r="E162" s="7"/>
      <c r="F162" s="8"/>
      <c r="G162" s="8"/>
      <c r="H162" s="8"/>
      <c r="I162" s="8"/>
      <c r="J162" s="8"/>
      <c r="K162" s="8"/>
      <c r="L162" s="8"/>
      <c r="M162" s="8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</row>
    <row r="163" spans="2:41" x14ac:dyDescent="0.25">
      <c r="B163" s="7"/>
      <c r="C163" s="7"/>
      <c r="D163" s="7"/>
      <c r="E163" s="7"/>
      <c r="F163" s="8"/>
      <c r="G163" s="8"/>
      <c r="H163" s="8"/>
      <c r="I163" s="8"/>
      <c r="J163" s="8"/>
      <c r="K163" s="8"/>
      <c r="L163" s="8"/>
      <c r="M163" s="8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</row>
    <row r="164" spans="2:41" x14ac:dyDescent="0.25">
      <c r="B164" s="7"/>
      <c r="C164" s="7"/>
      <c r="D164" s="7"/>
      <c r="E164" s="7"/>
      <c r="F164" s="8"/>
      <c r="G164" s="8"/>
      <c r="H164" s="8"/>
      <c r="I164" s="8"/>
      <c r="J164" s="8"/>
      <c r="K164" s="8"/>
      <c r="L164" s="8"/>
      <c r="M164" s="8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</row>
    <row r="165" spans="2:41" x14ac:dyDescent="0.25">
      <c r="B165" s="7"/>
      <c r="C165" s="7"/>
      <c r="D165" s="7"/>
      <c r="E165" s="7"/>
      <c r="F165" s="8"/>
      <c r="G165" s="8"/>
      <c r="H165" s="8"/>
      <c r="I165" s="8"/>
      <c r="J165" s="8"/>
      <c r="K165" s="8"/>
      <c r="L165" s="8"/>
      <c r="M165" s="8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</row>
    <row r="166" spans="2:41" x14ac:dyDescent="0.25">
      <c r="B166" s="7"/>
      <c r="C166" s="7"/>
      <c r="D166" s="7"/>
      <c r="E166" s="7"/>
      <c r="F166" s="8"/>
      <c r="G166" s="8"/>
      <c r="H166" s="8"/>
      <c r="I166" s="8"/>
      <c r="J166" s="8"/>
      <c r="K166" s="8"/>
      <c r="L166" s="8"/>
      <c r="M166" s="8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</row>
    <row r="167" spans="2:41" x14ac:dyDescent="0.25">
      <c r="B167" s="7"/>
      <c r="C167" s="7"/>
      <c r="D167" s="7"/>
      <c r="E167" s="7"/>
      <c r="F167" s="8"/>
      <c r="G167" s="8"/>
      <c r="H167" s="8"/>
      <c r="I167" s="8"/>
      <c r="J167" s="8"/>
      <c r="K167" s="8"/>
      <c r="L167" s="8"/>
      <c r="M167" s="8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</row>
    <row r="168" spans="2:41" x14ac:dyDescent="0.25">
      <c r="B168" s="7"/>
      <c r="C168" s="7"/>
      <c r="D168" s="7"/>
      <c r="E168" s="7"/>
      <c r="F168" s="8"/>
      <c r="G168" s="8"/>
      <c r="H168" s="8"/>
      <c r="I168" s="8"/>
      <c r="J168" s="8"/>
      <c r="K168" s="8"/>
      <c r="L168" s="8"/>
      <c r="M168" s="8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</row>
    <row r="169" spans="2:41" x14ac:dyDescent="0.25">
      <c r="B169" s="7"/>
      <c r="C169" s="7"/>
      <c r="D169" s="7"/>
      <c r="E169" s="7"/>
      <c r="F169" s="8"/>
      <c r="G169" s="8"/>
      <c r="H169" s="8"/>
      <c r="I169" s="8"/>
      <c r="J169" s="8"/>
      <c r="K169" s="8"/>
      <c r="L169" s="8"/>
      <c r="M169" s="8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</row>
    <row r="170" spans="2:41" x14ac:dyDescent="0.25">
      <c r="B170" s="7"/>
      <c r="C170" s="7"/>
      <c r="D170" s="7"/>
      <c r="E170" s="7"/>
      <c r="F170" s="8"/>
      <c r="G170" s="8"/>
      <c r="H170" s="8"/>
      <c r="I170" s="8"/>
      <c r="J170" s="8"/>
      <c r="K170" s="8"/>
      <c r="L170" s="8"/>
      <c r="M170" s="8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</row>
    <row r="171" spans="2:41" x14ac:dyDescent="0.25">
      <c r="B171" s="7"/>
      <c r="C171" s="7"/>
      <c r="D171" s="7"/>
      <c r="E171" s="7"/>
      <c r="F171" s="8"/>
      <c r="G171" s="8"/>
      <c r="H171" s="8"/>
      <c r="I171" s="8"/>
      <c r="J171" s="8"/>
      <c r="K171" s="8"/>
      <c r="L171" s="8"/>
      <c r="M171" s="8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</row>
    <row r="172" spans="2:41" x14ac:dyDescent="0.25">
      <c r="B172" s="7"/>
      <c r="C172" s="7"/>
      <c r="D172" s="7"/>
      <c r="E172" s="7"/>
      <c r="F172" s="8"/>
      <c r="G172" s="8"/>
      <c r="H172" s="8"/>
      <c r="I172" s="8"/>
      <c r="J172" s="8"/>
      <c r="K172" s="8"/>
      <c r="L172" s="8"/>
      <c r="M172" s="8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</row>
    <row r="173" spans="2:41" x14ac:dyDescent="0.25">
      <c r="B173" s="7"/>
      <c r="C173" s="7"/>
      <c r="D173" s="7"/>
      <c r="E173" s="7"/>
      <c r="F173" s="8"/>
      <c r="G173" s="8"/>
      <c r="H173" s="8"/>
      <c r="I173" s="8"/>
      <c r="J173" s="8"/>
      <c r="K173" s="8"/>
      <c r="L173" s="8"/>
      <c r="M173" s="8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</row>
    <row r="174" spans="2:41" x14ac:dyDescent="0.25">
      <c r="B174" s="7"/>
      <c r="C174" s="7"/>
      <c r="D174" s="7"/>
      <c r="E174" s="7"/>
      <c r="F174" s="8"/>
      <c r="G174" s="8"/>
      <c r="H174" s="8"/>
      <c r="I174" s="8"/>
      <c r="J174" s="8"/>
      <c r="K174" s="8"/>
      <c r="L174" s="8"/>
      <c r="M174" s="8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</row>
    <row r="175" spans="2:41" x14ac:dyDescent="0.25">
      <c r="B175" s="7"/>
      <c r="C175" s="7"/>
      <c r="D175" s="7"/>
      <c r="E175" s="7"/>
      <c r="F175" s="8"/>
      <c r="G175" s="8"/>
      <c r="H175" s="8"/>
      <c r="I175" s="8"/>
      <c r="J175" s="8"/>
      <c r="K175" s="8"/>
      <c r="L175" s="8"/>
      <c r="M175" s="8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</row>
    <row r="176" spans="2:41" x14ac:dyDescent="0.25">
      <c r="B176" s="7"/>
      <c r="C176" s="7"/>
      <c r="D176" s="7"/>
      <c r="E176" s="7"/>
      <c r="F176" s="8"/>
      <c r="G176" s="8"/>
      <c r="H176" s="8"/>
      <c r="I176" s="8"/>
      <c r="J176" s="8"/>
      <c r="K176" s="8"/>
      <c r="L176" s="8"/>
      <c r="M176" s="8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</row>
    <row r="177" spans="2:41" x14ac:dyDescent="0.25">
      <c r="B177" s="7"/>
      <c r="C177" s="7"/>
      <c r="D177" s="7"/>
      <c r="E177" s="7"/>
      <c r="F177" s="8"/>
      <c r="G177" s="8"/>
      <c r="H177" s="8"/>
      <c r="I177" s="8"/>
      <c r="J177" s="8"/>
      <c r="K177" s="8"/>
      <c r="L177" s="8"/>
      <c r="M177" s="8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</row>
    <row r="178" spans="2:41" x14ac:dyDescent="0.25">
      <c r="B178" s="7"/>
      <c r="C178" s="7"/>
      <c r="D178" s="7"/>
      <c r="E178" s="7"/>
      <c r="F178" s="8"/>
      <c r="G178" s="8"/>
      <c r="H178" s="8"/>
      <c r="I178" s="8"/>
      <c r="J178" s="8"/>
      <c r="K178" s="8"/>
      <c r="L178" s="8"/>
      <c r="M178" s="8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</row>
  </sheetData>
  <mergeCells count="4">
    <mergeCell ref="D31:I31"/>
    <mergeCell ref="D50:I50"/>
    <mergeCell ref="B58:I58"/>
    <mergeCell ref="D41:I41"/>
  </mergeCells>
  <pageMargins left="0.7" right="0.7" top="0.75" bottom="0.75" header="0.3" footer="0.3"/>
  <pageSetup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7"/>
  <sheetViews>
    <sheetView zoomScaleNormal="100" zoomScaleSheetLayoutView="25" workbookViewId="0">
      <selection activeCell="C46" sqref="C46"/>
    </sheetView>
  </sheetViews>
  <sheetFormatPr defaultRowHeight="15" x14ac:dyDescent="0.25"/>
  <cols>
    <col min="1" max="1" width="2.85546875" style="7" customWidth="1"/>
    <col min="2" max="2" width="35.140625" customWidth="1"/>
    <col min="3" max="3" width="9.85546875" bestFit="1" customWidth="1"/>
    <col min="4" max="4" width="8" customWidth="1"/>
    <col min="5" max="5" width="7.7109375" customWidth="1"/>
    <col min="6" max="6" width="8.42578125" style="1" bestFit="1" customWidth="1"/>
    <col min="7" max="7" width="8.5703125" style="1" customWidth="1"/>
    <col min="8" max="8" width="7.5703125" style="1" bestFit="1" customWidth="1"/>
    <col min="9" max="9" width="7.5703125" style="1" customWidth="1"/>
    <col min="10" max="13" width="7.5703125" style="1" bestFit="1" customWidth="1"/>
  </cols>
  <sheetData>
    <row r="1" spans="2:41" ht="18.75" x14ac:dyDescent="0.3">
      <c r="B1" s="23" t="s">
        <v>33</v>
      </c>
      <c r="C1" s="7"/>
      <c r="D1" s="7"/>
      <c r="E1" s="7"/>
      <c r="F1" s="7"/>
      <c r="G1" s="8"/>
      <c r="H1" s="8"/>
      <c r="I1" s="8"/>
      <c r="J1" s="8"/>
      <c r="K1" s="8"/>
      <c r="L1" s="8"/>
      <c r="M1" s="8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2:41" ht="6" customHeight="1" x14ac:dyDescent="0.3">
      <c r="B2" s="23"/>
      <c r="C2" s="7"/>
      <c r="D2" s="7"/>
      <c r="E2" s="7"/>
      <c r="F2" s="7"/>
      <c r="G2" s="8"/>
      <c r="H2" s="8"/>
      <c r="I2" s="8"/>
      <c r="J2" s="8"/>
      <c r="K2" s="8"/>
      <c r="L2" s="8"/>
      <c r="M2" s="8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</row>
    <row r="3" spans="2:41" x14ac:dyDescent="0.25">
      <c r="B3" s="22" t="s">
        <v>34</v>
      </c>
      <c r="C3" s="7"/>
      <c r="D3" s="7"/>
      <c r="E3" s="7"/>
      <c r="F3" s="7"/>
      <c r="G3" s="8"/>
      <c r="H3" s="8"/>
      <c r="I3" s="8"/>
      <c r="J3" s="8"/>
      <c r="K3" s="8"/>
      <c r="L3" s="8"/>
      <c r="M3" s="8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</row>
    <row r="4" spans="2:41" x14ac:dyDescent="0.25">
      <c r="B4" s="39"/>
      <c r="C4" s="7"/>
      <c r="D4" s="7"/>
      <c r="E4" s="7"/>
      <c r="F4" s="7"/>
      <c r="G4" s="8"/>
      <c r="H4" s="8"/>
      <c r="I4" s="8"/>
      <c r="J4" s="8"/>
      <c r="K4" s="8"/>
      <c r="L4" s="8"/>
      <c r="M4" s="8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2:41" ht="6" customHeight="1" thickBot="1" x14ac:dyDescent="0.3">
      <c r="B5" s="7"/>
      <c r="C5" s="40"/>
      <c r="D5" s="7"/>
      <c r="E5" s="7"/>
      <c r="F5" s="8"/>
      <c r="G5" s="8"/>
      <c r="H5" s="8"/>
      <c r="I5" s="8"/>
      <c r="J5" s="8"/>
      <c r="K5" s="8"/>
      <c r="L5" s="8"/>
      <c r="M5" s="8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2:41" ht="15.75" thickBot="1" x14ac:dyDescent="0.3">
      <c r="B6" s="94" t="s">
        <v>9</v>
      </c>
      <c r="C6" s="51"/>
      <c r="D6" s="7"/>
      <c r="E6" s="7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2:41" x14ac:dyDescent="0.25">
      <c r="B7" s="95" t="s">
        <v>19</v>
      </c>
      <c r="C7" s="65">
        <v>2014</v>
      </c>
      <c r="D7" s="7"/>
      <c r="E7" s="7"/>
      <c r="F7" s="8"/>
      <c r="G7" s="8"/>
      <c r="H7" s="8"/>
      <c r="I7" s="8"/>
      <c r="J7" s="8"/>
      <c r="K7" s="8"/>
      <c r="L7" s="8"/>
      <c r="M7" s="8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2:41" x14ac:dyDescent="0.25">
      <c r="B8" s="95" t="s">
        <v>20</v>
      </c>
      <c r="C8" s="65">
        <v>2014</v>
      </c>
      <c r="D8" s="7"/>
      <c r="E8" s="7"/>
      <c r="F8" s="8"/>
      <c r="G8" s="8"/>
      <c r="H8" s="8"/>
      <c r="I8" s="8"/>
      <c r="J8" s="8"/>
      <c r="K8" s="8"/>
      <c r="L8" s="8"/>
      <c r="M8" s="8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2:41" x14ac:dyDescent="0.25">
      <c r="B9" s="95" t="s">
        <v>10</v>
      </c>
      <c r="C9" s="66">
        <v>100</v>
      </c>
      <c r="D9" s="7"/>
      <c r="E9" s="7"/>
      <c r="F9" s="8"/>
      <c r="G9" s="8"/>
      <c r="H9" s="8"/>
      <c r="I9" s="8"/>
      <c r="J9" s="8"/>
      <c r="K9" s="8"/>
      <c r="L9" s="8"/>
      <c r="M9" s="8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2:41" x14ac:dyDescent="0.25">
      <c r="B10" s="95" t="s">
        <v>35</v>
      </c>
      <c r="C10" s="67">
        <v>165</v>
      </c>
      <c r="D10" s="7"/>
      <c r="E10" s="7"/>
      <c r="F10" s="8"/>
      <c r="G10" s="8"/>
      <c r="H10" s="8"/>
      <c r="I10" s="8"/>
      <c r="J10" s="8"/>
      <c r="K10" s="8"/>
      <c r="L10" s="8"/>
      <c r="M10" s="8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2:41" x14ac:dyDescent="0.25">
      <c r="B11" s="95" t="s">
        <v>21</v>
      </c>
      <c r="C11" s="67">
        <v>50</v>
      </c>
      <c r="D11" s="7"/>
      <c r="E11" s="7"/>
      <c r="F11" s="8"/>
      <c r="G11" s="8"/>
      <c r="H11" s="8"/>
      <c r="I11" s="8"/>
      <c r="J11" s="8"/>
      <c r="K11" s="8"/>
      <c r="L11" s="8"/>
      <c r="M11" s="8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2:41" x14ac:dyDescent="0.25">
      <c r="B12" s="95" t="s">
        <v>23</v>
      </c>
      <c r="C12" s="67">
        <v>50</v>
      </c>
      <c r="D12" s="7"/>
      <c r="E12" s="7"/>
      <c r="F12" s="8"/>
      <c r="G12" s="8"/>
      <c r="H12" s="8"/>
      <c r="I12" s="8"/>
      <c r="J12" s="8"/>
      <c r="K12" s="8"/>
      <c r="L12" s="8"/>
      <c r="M12" s="8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2:41" x14ac:dyDescent="0.25">
      <c r="B13" s="95" t="s">
        <v>24</v>
      </c>
      <c r="C13" s="67">
        <v>117</v>
      </c>
      <c r="D13" s="7"/>
      <c r="E13" s="7"/>
      <c r="F13" s="8"/>
      <c r="G13" s="8"/>
      <c r="H13" s="8"/>
      <c r="I13" s="8"/>
      <c r="J13" s="8"/>
      <c r="K13" s="8"/>
      <c r="L13" s="8"/>
      <c r="M13" s="8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2:41" hidden="1" x14ac:dyDescent="0.25">
      <c r="B14" s="95" t="s">
        <v>4</v>
      </c>
      <c r="C14" s="67">
        <v>0</v>
      </c>
      <c r="D14" s="7"/>
      <c r="E14" s="7"/>
      <c r="F14" s="8"/>
      <c r="H14" s="8"/>
      <c r="I14" s="8"/>
      <c r="J14" s="8"/>
      <c r="K14" s="8"/>
      <c r="L14" s="8"/>
      <c r="M14" s="8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2:41" hidden="1" x14ac:dyDescent="0.25">
      <c r="B15" s="95" t="s">
        <v>4</v>
      </c>
      <c r="C15" s="67">
        <v>0</v>
      </c>
      <c r="D15" s="7"/>
      <c r="E15" s="7"/>
      <c r="F15" s="8"/>
      <c r="G15" s="8"/>
      <c r="H15" s="8"/>
      <c r="I15" s="8"/>
      <c r="J15" s="8"/>
      <c r="K15" s="8"/>
      <c r="L15" s="8"/>
      <c r="M15" s="8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2:41" x14ac:dyDescent="0.25">
      <c r="B16" s="95" t="s">
        <v>25</v>
      </c>
      <c r="C16" s="70">
        <f>(C13+C10)/100</f>
        <v>2.82</v>
      </c>
      <c r="D16" s="7"/>
      <c r="E16" s="7"/>
      <c r="F16" s="8"/>
      <c r="G16" s="8"/>
      <c r="H16" s="8"/>
      <c r="I16" s="8"/>
      <c r="J16" s="8"/>
      <c r="K16" s="8"/>
      <c r="L16" s="8"/>
      <c r="M16" s="8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x14ac:dyDescent="0.25">
      <c r="B17" s="95" t="s">
        <v>41</v>
      </c>
      <c r="C17" s="70">
        <v>7.7</v>
      </c>
      <c r="D17" s="7"/>
      <c r="E17" s="7"/>
      <c r="F17" s="8"/>
      <c r="G17" s="8"/>
      <c r="H17" s="8"/>
      <c r="I17" s="8"/>
      <c r="J17" s="8"/>
      <c r="K17" s="8"/>
      <c r="L17" s="8"/>
      <c r="M17" s="8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x14ac:dyDescent="0.25">
      <c r="B18" s="95" t="s">
        <v>26</v>
      </c>
      <c r="C18" s="67">
        <v>300</v>
      </c>
      <c r="D18" s="7"/>
      <c r="E18" s="7"/>
      <c r="F18" s="8"/>
      <c r="G18" s="8"/>
      <c r="H18" s="8"/>
      <c r="I18" s="8"/>
      <c r="J18" s="8"/>
      <c r="K18" s="8"/>
      <c r="L18" s="8"/>
      <c r="M18" s="8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x14ac:dyDescent="0.25">
      <c r="B19" s="95" t="s">
        <v>28</v>
      </c>
      <c r="C19" s="67">
        <v>288</v>
      </c>
      <c r="D19" s="7"/>
      <c r="E19" s="7"/>
      <c r="F19" s="8"/>
      <c r="G19" s="8"/>
      <c r="H19" s="8"/>
      <c r="I19" s="8"/>
      <c r="J19" s="8"/>
      <c r="K19" s="8"/>
      <c r="L19" s="8"/>
      <c r="M19" s="8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idden="1" x14ac:dyDescent="0.25">
      <c r="B20" s="95"/>
      <c r="C20" s="67"/>
      <c r="D20" s="7"/>
      <c r="E20" s="7"/>
      <c r="F20" s="8"/>
      <c r="G20" s="8"/>
      <c r="H20" s="8"/>
      <c r="I20" s="8"/>
      <c r="J20" s="8"/>
      <c r="K20" s="8"/>
      <c r="L20" s="8"/>
      <c r="M20" s="8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idden="1" x14ac:dyDescent="0.25">
      <c r="B21" s="95"/>
      <c r="C21" s="67"/>
      <c r="D21" s="7"/>
      <c r="E21" s="7"/>
      <c r="F21" s="8"/>
      <c r="G21" s="8"/>
      <c r="H21" s="8"/>
      <c r="I21" s="8"/>
      <c r="J21" s="8"/>
      <c r="K21" s="8"/>
      <c r="L21" s="8"/>
      <c r="M21" s="8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idden="1" x14ac:dyDescent="0.25">
      <c r="B22" s="95"/>
      <c r="C22" s="67"/>
      <c r="D22" s="7"/>
      <c r="E22" s="7"/>
      <c r="F22" s="8"/>
      <c r="G22" s="8"/>
      <c r="H22" s="8"/>
      <c r="I22" s="8"/>
      <c r="J22" s="8"/>
      <c r="K22" s="8"/>
      <c r="L22" s="8"/>
      <c r="M22" s="8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x14ac:dyDescent="0.25">
      <c r="B23" s="95" t="s">
        <v>13</v>
      </c>
      <c r="C23" s="67">
        <v>403</v>
      </c>
      <c r="D23" s="7"/>
      <c r="E23" s="7"/>
      <c r="F23" s="8"/>
      <c r="G23" s="8"/>
      <c r="H23" s="8"/>
      <c r="I23" s="8"/>
      <c r="J23" s="8"/>
      <c r="K23" s="8"/>
      <c r="L23" s="8"/>
      <c r="M23" s="8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idden="1" x14ac:dyDescent="0.25">
      <c r="B24" s="95" t="s">
        <v>4</v>
      </c>
      <c r="C24" s="68"/>
      <c r="D24" s="7"/>
      <c r="E24" s="7"/>
      <c r="F24" s="8"/>
      <c r="G24" s="8"/>
      <c r="H24" s="8"/>
      <c r="I24" s="8"/>
      <c r="J24" s="8"/>
      <c r="K24" s="8"/>
      <c r="L24" s="8"/>
      <c r="M24" s="8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idden="1" x14ac:dyDescent="0.25">
      <c r="B25" s="95" t="s">
        <v>4</v>
      </c>
      <c r="C25" s="68"/>
      <c r="D25" s="7"/>
      <c r="E25" s="7"/>
      <c r="F25" s="8"/>
      <c r="G25" s="8"/>
      <c r="H25" s="8"/>
      <c r="I25" s="8"/>
      <c r="J25" s="8"/>
      <c r="K25" s="8"/>
      <c r="L25" s="8"/>
      <c r="M25" s="8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x14ac:dyDescent="0.25">
      <c r="B26" s="95" t="s">
        <v>12</v>
      </c>
      <c r="C26" s="70">
        <f>SUM(C19,C23,C24,C25)/100</f>
        <v>6.91</v>
      </c>
      <c r="D26" s="7"/>
      <c r="E26" s="7"/>
      <c r="F26" s="8"/>
      <c r="G26" s="8"/>
      <c r="H26" s="8"/>
      <c r="I26" s="8"/>
      <c r="J26" s="8"/>
      <c r="K26" s="8"/>
      <c r="L26" s="8"/>
      <c r="M26" s="8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6" customHeight="1" x14ac:dyDescent="0.25">
      <c r="B27" s="95"/>
      <c r="C27" s="67"/>
      <c r="D27" s="7"/>
      <c r="E27" s="7"/>
      <c r="F27" s="8"/>
      <c r="G27" s="8"/>
      <c r="H27" s="8"/>
      <c r="I27" s="8"/>
      <c r="J27" s="8"/>
      <c r="K27" s="8"/>
      <c r="L27" s="8"/>
      <c r="M27" s="8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15.75" thickBot="1" x14ac:dyDescent="0.3">
      <c r="B28" s="96" t="s">
        <v>16</v>
      </c>
      <c r="C28" s="69">
        <v>12</v>
      </c>
      <c r="D28" s="7"/>
      <c r="E28" s="7"/>
      <c r="F28" s="8"/>
      <c r="G28" s="8"/>
      <c r="H28" s="8"/>
      <c r="I28" s="8"/>
      <c r="J28" s="8"/>
      <c r="K28" s="8"/>
      <c r="L28" s="8"/>
      <c r="M28" s="8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13.5" customHeight="1" x14ac:dyDescent="0.25">
      <c r="B29" s="29"/>
      <c r="C29" s="29"/>
      <c r="D29" s="7"/>
      <c r="E29" s="7"/>
      <c r="F29" s="8"/>
      <c r="G29" s="8"/>
      <c r="H29" s="8"/>
      <c r="I29" s="8"/>
      <c r="J29" s="8"/>
      <c r="K29" s="8"/>
      <c r="L29" s="8"/>
      <c r="M29" s="8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s="2" customFormat="1" ht="15.75" x14ac:dyDescent="0.25">
      <c r="A30" s="14"/>
      <c r="B30" s="92" t="s">
        <v>38</v>
      </c>
      <c r="C30" s="93" t="s">
        <v>36</v>
      </c>
      <c r="D30" s="93">
        <v>1</v>
      </c>
      <c r="E30" s="93">
        <v>2</v>
      </c>
      <c r="F30" s="93">
        <v>3</v>
      </c>
      <c r="G30" s="93">
        <v>4</v>
      </c>
      <c r="H30" s="93">
        <v>5</v>
      </c>
      <c r="I30" s="93">
        <v>6</v>
      </c>
      <c r="J30" s="93">
        <v>7</v>
      </c>
      <c r="K30" s="93">
        <v>8</v>
      </c>
      <c r="L30" s="93">
        <v>9</v>
      </c>
      <c r="M30" s="93">
        <v>10</v>
      </c>
      <c r="N30" s="93">
        <v>11</v>
      </c>
      <c r="O30" s="93">
        <v>12</v>
      </c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</row>
    <row r="31" spans="1:41" ht="15.75" x14ac:dyDescent="0.25">
      <c r="B31" s="88" t="s">
        <v>29</v>
      </c>
      <c r="C31" s="89"/>
      <c r="D31" s="101" t="s">
        <v>37</v>
      </c>
      <c r="E31" s="102"/>
      <c r="F31" s="102"/>
      <c r="G31" s="102"/>
      <c r="H31" s="102"/>
      <c r="I31" s="103"/>
      <c r="J31" s="90"/>
      <c r="K31" s="90"/>
      <c r="L31" s="90"/>
      <c r="M31" s="89"/>
      <c r="N31" s="90"/>
      <c r="O31" s="91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x14ac:dyDescent="0.25">
      <c r="B32" s="74" t="s">
        <v>8</v>
      </c>
      <c r="C32" s="75"/>
      <c r="D32" s="76">
        <f>C9</f>
        <v>100</v>
      </c>
      <c r="E32" s="77">
        <f>D32-E33</f>
        <v>100</v>
      </c>
      <c r="F32" s="77">
        <f t="shared" ref="F32:O32" si="0">E32-F33</f>
        <v>100</v>
      </c>
      <c r="G32" s="77">
        <f t="shared" si="0"/>
        <v>100</v>
      </c>
      <c r="H32" s="77">
        <f t="shared" si="0"/>
        <v>100</v>
      </c>
      <c r="I32" s="77">
        <f t="shared" si="0"/>
        <v>100</v>
      </c>
      <c r="J32" s="78">
        <f t="shared" si="0"/>
        <v>100</v>
      </c>
      <c r="K32" s="78">
        <f t="shared" si="0"/>
        <v>100</v>
      </c>
      <c r="L32" s="78">
        <f t="shared" si="0"/>
        <v>100</v>
      </c>
      <c r="M32" s="78">
        <f t="shared" si="0"/>
        <v>100</v>
      </c>
      <c r="N32" s="78">
        <f t="shared" si="0"/>
        <v>100</v>
      </c>
      <c r="O32" s="82">
        <f t="shared" si="0"/>
        <v>0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x14ac:dyDescent="0.25">
      <c r="B33" s="79" t="s">
        <v>27</v>
      </c>
      <c r="C33" s="75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83">
        <v>100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x14ac:dyDescent="0.25">
      <c r="B34" s="75" t="s">
        <v>1</v>
      </c>
      <c r="C34" s="75"/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f>H32/2*($C$16/100)</f>
        <v>1.41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3">
        <f>N32/2*($C$16/100)</f>
        <v>1.41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x14ac:dyDescent="0.25">
      <c r="B35" s="75" t="s">
        <v>11</v>
      </c>
      <c r="C35" s="81"/>
      <c r="D35" s="80">
        <v>0</v>
      </c>
      <c r="E35" s="80">
        <f>$C$9*($C$15/10000)</f>
        <v>0</v>
      </c>
      <c r="F35" s="80">
        <f t="shared" ref="F35:O35" si="1">$C$9*($C$15/10000)</f>
        <v>0</v>
      </c>
      <c r="G35" s="80">
        <f t="shared" si="1"/>
        <v>0</v>
      </c>
      <c r="H35" s="80">
        <f t="shared" si="1"/>
        <v>0</v>
      </c>
      <c r="I35" s="80">
        <f t="shared" si="1"/>
        <v>0</v>
      </c>
      <c r="J35" s="80">
        <f t="shared" si="1"/>
        <v>0</v>
      </c>
      <c r="K35" s="80">
        <f t="shared" si="1"/>
        <v>0</v>
      </c>
      <c r="L35" s="80">
        <f t="shared" si="1"/>
        <v>0</v>
      </c>
      <c r="M35" s="80">
        <f t="shared" si="1"/>
        <v>0</v>
      </c>
      <c r="N35" s="80">
        <f t="shared" si="1"/>
        <v>0</v>
      </c>
      <c r="O35" s="83">
        <f t="shared" si="1"/>
        <v>0</v>
      </c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x14ac:dyDescent="0.25">
      <c r="B36" s="75" t="s">
        <v>22</v>
      </c>
      <c r="C36" s="81"/>
      <c r="D36" s="80">
        <f>C9*(C12/10000)</f>
        <v>0.5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3">
        <v>0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x14ac:dyDescent="0.25">
      <c r="B37" s="75" t="s">
        <v>0</v>
      </c>
      <c r="C37" s="81">
        <f>+SUM(D37:O37)</f>
        <v>103.32</v>
      </c>
      <c r="D37" s="80">
        <f>SUM(D33:D36)</f>
        <v>0.5</v>
      </c>
      <c r="E37" s="80">
        <f t="shared" ref="E37:O37" si="2">SUM(E33:E36)</f>
        <v>0</v>
      </c>
      <c r="F37" s="80">
        <f t="shared" si="2"/>
        <v>0</v>
      </c>
      <c r="G37" s="80">
        <f t="shared" si="2"/>
        <v>0</v>
      </c>
      <c r="H37" s="80">
        <f t="shared" si="2"/>
        <v>0</v>
      </c>
      <c r="I37" s="80">
        <f t="shared" si="2"/>
        <v>1.41</v>
      </c>
      <c r="J37" s="80">
        <f t="shared" si="2"/>
        <v>0</v>
      </c>
      <c r="K37" s="80">
        <f t="shared" si="2"/>
        <v>0</v>
      </c>
      <c r="L37" s="80">
        <f t="shared" si="2"/>
        <v>0</v>
      </c>
      <c r="M37" s="80">
        <f t="shared" si="2"/>
        <v>0</v>
      </c>
      <c r="N37" s="80">
        <f t="shared" si="2"/>
        <v>0</v>
      </c>
      <c r="O37" s="83">
        <f t="shared" si="2"/>
        <v>101.41</v>
      </c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15.75" thickBot="1" x14ac:dyDescent="0.3">
      <c r="B38" s="84" t="s">
        <v>31</v>
      </c>
      <c r="C38" s="85">
        <f>SUM(D38:O38)</f>
        <v>92.737754813006148</v>
      </c>
      <c r="D38" s="86">
        <f t="shared" ref="D38:O38" si="3">((D37/(POWER(1+(($C$28/12)/100),D30-1))))</f>
        <v>0.5</v>
      </c>
      <c r="E38" s="86">
        <f t="shared" si="3"/>
        <v>0</v>
      </c>
      <c r="F38" s="86">
        <f t="shared" si="3"/>
        <v>0</v>
      </c>
      <c r="G38" s="86">
        <f t="shared" si="3"/>
        <v>0</v>
      </c>
      <c r="H38" s="86">
        <f t="shared" si="3"/>
        <v>0</v>
      </c>
      <c r="I38" s="86">
        <f t="shared" si="3"/>
        <v>1.3415666195255158</v>
      </c>
      <c r="J38" s="86">
        <f t="shared" si="3"/>
        <v>0</v>
      </c>
      <c r="K38" s="86">
        <f t="shared" si="3"/>
        <v>0</v>
      </c>
      <c r="L38" s="86">
        <f t="shared" si="3"/>
        <v>0</v>
      </c>
      <c r="M38" s="86">
        <f t="shared" si="3"/>
        <v>0</v>
      </c>
      <c r="N38" s="86">
        <f t="shared" si="3"/>
        <v>0</v>
      </c>
      <c r="O38" s="87">
        <f t="shared" si="3"/>
        <v>90.896188193480626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s="56" customFormat="1" x14ac:dyDescent="0.25">
      <c r="A39" s="12"/>
      <c r="B39" s="4"/>
      <c r="C39" s="12"/>
      <c r="D39" s="12"/>
      <c r="E39" s="10"/>
      <c r="F39" s="10"/>
      <c r="G39" s="10"/>
      <c r="H39" s="10"/>
      <c r="I39" s="15"/>
      <c r="J39" s="15"/>
      <c r="K39" s="15"/>
      <c r="L39" s="15"/>
      <c r="M39" s="15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</row>
    <row r="40" spans="1:41" s="56" customFormat="1" ht="15.75" x14ac:dyDescent="0.25">
      <c r="A40" s="12"/>
      <c r="B40" s="92" t="s">
        <v>38</v>
      </c>
      <c r="C40" s="93" t="s">
        <v>36</v>
      </c>
      <c r="D40" s="93">
        <v>1</v>
      </c>
      <c r="E40" s="93">
        <v>2</v>
      </c>
      <c r="F40" s="93">
        <v>3</v>
      </c>
      <c r="G40" s="93">
        <v>4</v>
      </c>
      <c r="H40" s="93">
        <v>5</v>
      </c>
      <c r="I40" s="93">
        <v>6</v>
      </c>
      <c r="J40" s="93">
        <v>7</v>
      </c>
      <c r="K40" s="93">
        <v>8</v>
      </c>
      <c r="L40" s="93">
        <v>9</v>
      </c>
      <c r="M40" s="93">
        <v>10</v>
      </c>
      <c r="N40" s="93">
        <v>11</v>
      </c>
      <c r="O40" s="93">
        <v>12</v>
      </c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</row>
    <row r="41" spans="1:41" s="56" customFormat="1" ht="15.75" x14ac:dyDescent="0.25">
      <c r="A41" s="12"/>
      <c r="B41" s="88" t="s">
        <v>39</v>
      </c>
      <c r="C41" s="89"/>
      <c r="D41" s="101" t="s">
        <v>37</v>
      </c>
      <c r="E41" s="102"/>
      <c r="F41" s="102"/>
      <c r="G41" s="102"/>
      <c r="H41" s="102"/>
      <c r="I41" s="103"/>
      <c r="J41" s="90"/>
      <c r="K41" s="90"/>
      <c r="L41" s="90"/>
      <c r="M41" s="89"/>
      <c r="N41" s="90"/>
      <c r="O41" s="91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</row>
    <row r="42" spans="1:41" s="56" customFormat="1" x14ac:dyDescent="0.25">
      <c r="A42" s="12"/>
      <c r="B42" s="74" t="s">
        <v>43</v>
      </c>
      <c r="C42" s="75"/>
      <c r="D42" s="97">
        <v>100</v>
      </c>
      <c r="E42" s="97">
        <f>+D42</f>
        <v>100</v>
      </c>
      <c r="F42" s="97">
        <f t="shared" ref="F42:O42" si="4">+E42</f>
        <v>100</v>
      </c>
      <c r="G42" s="97">
        <f t="shared" si="4"/>
        <v>100</v>
      </c>
      <c r="H42" s="97">
        <f t="shared" si="4"/>
        <v>100</v>
      </c>
      <c r="I42" s="97">
        <f t="shared" si="4"/>
        <v>100</v>
      </c>
      <c r="J42" s="97">
        <f t="shared" si="4"/>
        <v>100</v>
      </c>
      <c r="K42" s="97">
        <f t="shared" si="4"/>
        <v>100</v>
      </c>
      <c r="L42" s="97">
        <f t="shared" si="4"/>
        <v>100</v>
      </c>
      <c r="M42" s="97">
        <f t="shared" si="4"/>
        <v>100</v>
      </c>
      <c r="N42" s="97">
        <f t="shared" si="4"/>
        <v>100</v>
      </c>
      <c r="O42" s="97">
        <f t="shared" si="4"/>
        <v>100</v>
      </c>
      <c r="P42" s="98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</row>
    <row r="43" spans="1:41" s="56" customFormat="1" x14ac:dyDescent="0.25">
      <c r="A43" s="12"/>
      <c r="B43" s="75" t="s">
        <v>40</v>
      </c>
      <c r="C43" s="75"/>
      <c r="D43" s="80">
        <f t="shared" ref="D43" si="5">C42/2*($C$16/100)</f>
        <v>0</v>
      </c>
      <c r="E43" s="80">
        <f>D42/12*($C$17/100)</f>
        <v>0.64166666666666672</v>
      </c>
      <c r="F43" s="80">
        <f t="shared" ref="F43:O43" si="6">E42/12*($C$17/100)</f>
        <v>0.64166666666666672</v>
      </c>
      <c r="G43" s="80">
        <f t="shared" si="6"/>
        <v>0.64166666666666672</v>
      </c>
      <c r="H43" s="80">
        <f t="shared" si="6"/>
        <v>0.64166666666666672</v>
      </c>
      <c r="I43" s="80">
        <f t="shared" si="6"/>
        <v>0.64166666666666672</v>
      </c>
      <c r="J43" s="80">
        <f t="shared" si="6"/>
        <v>0.64166666666666672</v>
      </c>
      <c r="K43" s="80">
        <f t="shared" si="6"/>
        <v>0.64166666666666672</v>
      </c>
      <c r="L43" s="80">
        <f t="shared" si="6"/>
        <v>0.64166666666666672</v>
      </c>
      <c r="M43" s="80">
        <f t="shared" si="6"/>
        <v>0.64166666666666672</v>
      </c>
      <c r="N43" s="80">
        <f t="shared" si="6"/>
        <v>0.64166666666666672</v>
      </c>
      <c r="O43" s="80">
        <f t="shared" si="6"/>
        <v>0.64166666666666672</v>
      </c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</row>
    <row r="44" spans="1:41" s="56" customFormat="1" x14ac:dyDescent="0.25">
      <c r="A44" s="12"/>
      <c r="B44" s="75" t="s">
        <v>42</v>
      </c>
      <c r="C44" s="75"/>
      <c r="D44" s="80">
        <f>+D42</f>
        <v>100</v>
      </c>
      <c r="E44" s="80">
        <f t="shared" ref="E44:O44" si="7">SUM(E43:E43)</f>
        <v>0.64166666666666672</v>
      </c>
      <c r="F44" s="80">
        <f t="shared" si="7"/>
        <v>0.64166666666666672</v>
      </c>
      <c r="G44" s="80">
        <f t="shared" si="7"/>
        <v>0.64166666666666672</v>
      </c>
      <c r="H44" s="80">
        <f t="shared" si="7"/>
        <v>0.64166666666666672</v>
      </c>
      <c r="I44" s="80">
        <f t="shared" si="7"/>
        <v>0.64166666666666672</v>
      </c>
      <c r="J44" s="80">
        <f t="shared" si="7"/>
        <v>0.64166666666666672</v>
      </c>
      <c r="K44" s="80">
        <f t="shared" si="7"/>
        <v>0.64166666666666672</v>
      </c>
      <c r="L44" s="80">
        <f t="shared" si="7"/>
        <v>0.64166666666666672</v>
      </c>
      <c r="M44" s="80">
        <f t="shared" si="7"/>
        <v>0.64166666666666672</v>
      </c>
      <c r="N44" s="80">
        <f t="shared" si="7"/>
        <v>0.64166666666666672</v>
      </c>
      <c r="O44" s="83">
        <f t="shared" si="7"/>
        <v>0.64166666666666672</v>
      </c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</row>
    <row r="45" spans="1:41" s="56" customFormat="1" ht="15.75" thickBot="1" x14ac:dyDescent="0.3">
      <c r="A45" s="12"/>
      <c r="B45" s="84" t="s">
        <v>31</v>
      </c>
      <c r="C45" s="85">
        <f>SUM(D45:O45)</f>
        <v>106.65256145927418</v>
      </c>
      <c r="D45" s="86">
        <f t="shared" ref="D45:O45" si="8">((D44/(POWER(1+(($C$28/12)/100),D40-1))))</f>
        <v>100</v>
      </c>
      <c r="E45" s="86">
        <f t="shared" si="8"/>
        <v>0.6353135313531354</v>
      </c>
      <c r="F45" s="86">
        <f t="shared" si="8"/>
        <v>0.62902329836944093</v>
      </c>
      <c r="G45" s="86">
        <f t="shared" si="8"/>
        <v>0.62279534492023858</v>
      </c>
      <c r="H45" s="86">
        <f t="shared" si="8"/>
        <v>0.61662905437647386</v>
      </c>
      <c r="I45" s="86">
        <f t="shared" si="8"/>
        <v>0.61052381621433061</v>
      </c>
      <c r="J45" s="86">
        <f t="shared" si="8"/>
        <v>0.60447902595478264</v>
      </c>
      <c r="K45" s="86">
        <f t="shared" si="8"/>
        <v>0.59849408510374535</v>
      </c>
      <c r="L45" s="86">
        <f t="shared" si="8"/>
        <v>0.59256840109281705</v>
      </c>
      <c r="M45" s="86">
        <f t="shared" si="8"/>
        <v>0.58670138722061083</v>
      </c>
      <c r="N45" s="86">
        <f t="shared" si="8"/>
        <v>0.58089246259466421</v>
      </c>
      <c r="O45" s="87">
        <f t="shared" si="8"/>
        <v>0.57514105207392507</v>
      </c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</row>
    <row r="46" spans="1:41" s="56" customFormat="1" x14ac:dyDescent="0.25">
      <c r="A46" s="12"/>
      <c r="B46" s="3"/>
      <c r="C46" s="109">
        <f>+C45-C38</f>
        <v>13.914806646268033</v>
      </c>
      <c r="D46" s="12"/>
      <c r="E46" s="10"/>
      <c r="F46" s="10"/>
      <c r="G46" s="10"/>
      <c r="H46" s="10"/>
      <c r="I46" s="15"/>
      <c r="J46" s="15"/>
      <c r="K46" s="15"/>
      <c r="L46" s="15"/>
      <c r="M46" s="15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</row>
    <row r="47" spans="1:41" s="56" customFormat="1" x14ac:dyDescent="0.25">
      <c r="A47" s="12"/>
      <c r="B47" s="3"/>
      <c r="C47" s="12"/>
      <c r="D47" s="12"/>
      <c r="E47" s="10"/>
      <c r="F47" s="10"/>
      <c r="G47" s="10"/>
      <c r="H47" s="10"/>
      <c r="I47" s="15"/>
      <c r="J47" s="15"/>
      <c r="K47" s="15"/>
      <c r="L47" s="15"/>
      <c r="M47" s="15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</row>
    <row r="48" spans="1:41" s="2" customFormat="1" ht="15.75" hidden="1" x14ac:dyDescent="0.25">
      <c r="A48" s="14"/>
      <c r="B48" s="25"/>
      <c r="C48" s="28" t="s">
        <v>3</v>
      </c>
      <c r="D48" s="26">
        <v>1</v>
      </c>
      <c r="E48" s="27">
        <v>2</v>
      </c>
      <c r="F48" s="27">
        <v>3</v>
      </c>
      <c r="G48" s="27">
        <v>4</v>
      </c>
      <c r="H48" s="27">
        <v>5</v>
      </c>
      <c r="I48" s="28">
        <v>6</v>
      </c>
      <c r="J48" s="27">
        <v>7</v>
      </c>
      <c r="K48" s="27">
        <v>8</v>
      </c>
      <c r="L48" s="27">
        <v>9</v>
      </c>
      <c r="M48" s="28">
        <v>10</v>
      </c>
      <c r="N48" s="27">
        <v>11</v>
      </c>
      <c r="O48" s="28">
        <v>12</v>
      </c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</row>
    <row r="49" spans="2:41" ht="15.75" hidden="1" x14ac:dyDescent="0.25">
      <c r="B49" s="6" t="s">
        <v>30</v>
      </c>
      <c r="C49" s="55"/>
      <c r="D49" s="104"/>
      <c r="E49" s="105"/>
      <c r="F49" s="105"/>
      <c r="G49" s="105"/>
      <c r="H49" s="105"/>
      <c r="I49" s="106"/>
      <c r="J49" s="54"/>
      <c r="K49" s="54"/>
      <c r="L49" s="54"/>
      <c r="M49" s="55"/>
      <c r="N49" s="55"/>
      <c r="O49" s="55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</row>
    <row r="50" spans="2:41" hidden="1" x14ac:dyDescent="0.25">
      <c r="B50" s="60" t="s">
        <v>15</v>
      </c>
      <c r="C50" s="42"/>
      <c r="D50" s="71">
        <f>C9</f>
        <v>100</v>
      </c>
      <c r="E50" s="53"/>
      <c r="F50" s="53"/>
      <c r="G50" s="57"/>
      <c r="H50" s="58"/>
      <c r="I50" s="59"/>
      <c r="J50" s="53"/>
      <c r="K50" s="53"/>
      <c r="L50" s="53"/>
      <c r="M50" s="13"/>
      <c r="N50" s="13"/>
      <c r="O50" s="13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</row>
    <row r="51" spans="2:41" hidden="1" x14ac:dyDescent="0.25">
      <c r="B51" s="9" t="s">
        <v>27</v>
      </c>
      <c r="C51" s="72"/>
      <c r="D51" s="46">
        <v>0</v>
      </c>
      <c r="E51" s="46">
        <v>0</v>
      </c>
      <c r="F51" s="46">
        <v>0</v>
      </c>
      <c r="G51" s="46">
        <v>0</v>
      </c>
      <c r="H51" s="46">
        <v>0</v>
      </c>
      <c r="I51" s="47">
        <v>0</v>
      </c>
      <c r="J51" s="46">
        <v>0</v>
      </c>
      <c r="K51" s="46">
        <v>0</v>
      </c>
      <c r="L51" s="46">
        <v>0</v>
      </c>
      <c r="M51" s="47">
        <f>C9</f>
        <v>100</v>
      </c>
      <c r="N51" s="47">
        <f>D9</f>
        <v>0</v>
      </c>
      <c r="O51" s="47">
        <f>E9</f>
        <v>0</v>
      </c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</row>
    <row r="52" spans="2:41" hidden="1" x14ac:dyDescent="0.25">
      <c r="B52" s="11" t="s">
        <v>1</v>
      </c>
      <c r="C52" s="52"/>
      <c r="D52" s="43">
        <v>0</v>
      </c>
      <c r="E52" s="44">
        <f t="shared" ref="E52:O52" si="9">$D$50*($C$26/100)</f>
        <v>6.9099999999999993</v>
      </c>
      <c r="F52" s="44">
        <f t="shared" si="9"/>
        <v>6.9099999999999993</v>
      </c>
      <c r="G52" s="44">
        <f t="shared" si="9"/>
        <v>6.9099999999999993</v>
      </c>
      <c r="H52" s="44">
        <f t="shared" si="9"/>
        <v>6.9099999999999993</v>
      </c>
      <c r="I52" s="45">
        <f t="shared" si="9"/>
        <v>6.9099999999999993</v>
      </c>
      <c r="J52" s="44">
        <f t="shared" si="9"/>
        <v>6.9099999999999993</v>
      </c>
      <c r="K52" s="44">
        <f t="shared" si="9"/>
        <v>6.9099999999999993</v>
      </c>
      <c r="L52" s="44">
        <f t="shared" si="9"/>
        <v>6.9099999999999993</v>
      </c>
      <c r="M52" s="45">
        <f t="shared" si="9"/>
        <v>6.9099999999999993</v>
      </c>
      <c r="N52" s="45">
        <f t="shared" si="9"/>
        <v>6.9099999999999993</v>
      </c>
      <c r="O52" s="45">
        <f t="shared" si="9"/>
        <v>6.9099999999999993</v>
      </c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</row>
    <row r="53" spans="2:41" hidden="1" x14ac:dyDescent="0.25">
      <c r="B53" s="11" t="s">
        <v>14</v>
      </c>
      <c r="C53" s="52"/>
      <c r="D53" s="43">
        <f>D50*($C$18/10000)</f>
        <v>3</v>
      </c>
      <c r="E53" s="44">
        <v>0</v>
      </c>
      <c r="F53" s="44">
        <v>0</v>
      </c>
      <c r="G53" s="44">
        <v>0</v>
      </c>
      <c r="H53" s="44">
        <v>0</v>
      </c>
      <c r="I53" s="45">
        <v>0</v>
      </c>
      <c r="J53" s="44">
        <v>0</v>
      </c>
      <c r="K53" s="44">
        <v>0</v>
      </c>
      <c r="L53" s="44">
        <v>0</v>
      </c>
      <c r="M53" s="45">
        <v>0</v>
      </c>
      <c r="N53" s="45">
        <v>1</v>
      </c>
      <c r="O53" s="45">
        <v>2</v>
      </c>
      <c r="P53" s="7"/>
      <c r="Q53" s="73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</row>
    <row r="54" spans="2:41" hidden="1" x14ac:dyDescent="0.25">
      <c r="B54" s="11" t="s">
        <v>7</v>
      </c>
      <c r="C54" s="52"/>
      <c r="D54" s="43">
        <f>SUM(D51:D53)</f>
        <v>3</v>
      </c>
      <c r="E54" s="44">
        <f t="shared" ref="E54:O54" si="10">SUM(E51:E53)</f>
        <v>6.9099999999999993</v>
      </c>
      <c r="F54" s="44">
        <f t="shared" si="10"/>
        <v>6.9099999999999993</v>
      </c>
      <c r="G54" s="44">
        <f t="shared" si="10"/>
        <v>6.9099999999999993</v>
      </c>
      <c r="H54" s="44">
        <f t="shared" si="10"/>
        <v>6.9099999999999993</v>
      </c>
      <c r="I54" s="45">
        <f t="shared" si="10"/>
        <v>6.9099999999999993</v>
      </c>
      <c r="J54" s="44">
        <f t="shared" si="10"/>
        <v>6.9099999999999993</v>
      </c>
      <c r="K54" s="44">
        <f t="shared" si="10"/>
        <v>6.9099999999999993</v>
      </c>
      <c r="L54" s="44">
        <f t="shared" si="10"/>
        <v>6.9099999999999993</v>
      </c>
      <c r="M54" s="45">
        <f t="shared" si="10"/>
        <v>106.91</v>
      </c>
      <c r="N54" s="45">
        <f t="shared" si="10"/>
        <v>7.9099999999999993</v>
      </c>
      <c r="O54" s="45">
        <f t="shared" si="10"/>
        <v>8.91</v>
      </c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</row>
    <row r="55" spans="2:41" hidden="1" x14ac:dyDescent="0.25">
      <c r="B55" s="5" t="s">
        <v>32</v>
      </c>
      <c r="C55" s="61">
        <f>SUM(D55:M55)</f>
        <v>75.879208559635316</v>
      </c>
      <c r="D55" s="48">
        <f t="shared" ref="D55:F55" si="11">((D54/(POWER(1+($C$28/100),D48-1))))</f>
        <v>3</v>
      </c>
      <c r="E55" s="49">
        <f t="shared" si="11"/>
        <v>6.1696428571428559</v>
      </c>
      <c r="F55" s="49">
        <f t="shared" si="11"/>
        <v>5.50860969387755</v>
      </c>
      <c r="G55" s="49">
        <f>((G54/(POWER(1+($C$28/100),G48-1))))</f>
        <v>4.9184015123906688</v>
      </c>
      <c r="H55" s="49">
        <f t="shared" ref="H55:O55" si="12">((H54/(POWER(1+($C$28/100),H48-1))))</f>
        <v>4.3914299217773829</v>
      </c>
      <c r="I55" s="50">
        <f t="shared" si="12"/>
        <v>3.9209195730155204</v>
      </c>
      <c r="J55" s="49">
        <f t="shared" si="12"/>
        <v>3.5008210473352857</v>
      </c>
      <c r="K55" s="49">
        <f t="shared" si="12"/>
        <v>3.1257330779779333</v>
      </c>
      <c r="L55" s="49">
        <f t="shared" si="12"/>
        <v>2.7908331053374402</v>
      </c>
      <c r="M55" s="50">
        <f t="shared" si="12"/>
        <v>38.552817770780671</v>
      </c>
      <c r="N55" s="50">
        <f t="shared" si="12"/>
        <v>2.5468083014324052</v>
      </c>
      <c r="O55" s="50">
        <f t="shared" si="12"/>
        <v>2.5614120875206261</v>
      </c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</row>
    <row r="56" spans="2:41" hidden="1" x14ac:dyDescent="0.25">
      <c r="B56" s="7"/>
      <c r="C56" s="40">
        <f>NPV(12%,E54:M54)</f>
        <v>72.879208559635288</v>
      </c>
      <c r="D56" s="7"/>
      <c r="E56" s="7"/>
      <c r="F56" s="8"/>
      <c r="G56" s="8"/>
      <c r="H56" s="8"/>
      <c r="I56" s="8"/>
      <c r="J56" s="8"/>
      <c r="K56" s="8"/>
      <c r="L56" s="8"/>
      <c r="M56" s="8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</row>
    <row r="57" spans="2:41" x14ac:dyDescent="0.25">
      <c r="B57" s="107"/>
      <c r="C57" s="107"/>
      <c r="D57" s="107"/>
      <c r="E57" s="107"/>
      <c r="F57" s="107"/>
      <c r="G57" s="107"/>
      <c r="H57" s="107"/>
      <c r="I57" s="108"/>
      <c r="J57" s="19"/>
      <c r="K57" s="19"/>
      <c r="L57" s="8"/>
      <c r="M57" s="8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</row>
    <row r="58" spans="2:41" x14ac:dyDescent="0.25">
      <c r="B58" s="17" t="s">
        <v>17</v>
      </c>
      <c r="C58" s="17"/>
      <c r="D58" s="17"/>
      <c r="E58" s="17"/>
      <c r="F58" s="17"/>
      <c r="G58" s="17" t="s">
        <v>45</v>
      </c>
      <c r="H58" s="10"/>
      <c r="I58" s="20"/>
      <c r="J58" s="10"/>
      <c r="K58" s="10"/>
      <c r="L58" s="8"/>
      <c r="M58" s="8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</row>
    <row r="59" spans="2:41" x14ac:dyDescent="0.25">
      <c r="B59" s="10" t="s">
        <v>5</v>
      </c>
      <c r="C59" s="33">
        <f>C38</f>
        <v>92.737754813006148</v>
      </c>
      <c r="D59" s="10"/>
      <c r="E59" s="10"/>
      <c r="F59" s="10"/>
      <c r="G59" s="10"/>
      <c r="H59" s="10"/>
      <c r="I59" s="13"/>
      <c r="J59" s="10"/>
      <c r="K59" s="10"/>
      <c r="L59" s="8"/>
      <c r="M59" s="8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</row>
    <row r="60" spans="2:41" x14ac:dyDescent="0.25">
      <c r="B60" s="24" t="s">
        <v>6</v>
      </c>
      <c r="C60" s="34">
        <f>C59</f>
        <v>92.737754813006148</v>
      </c>
      <c r="D60" s="10"/>
      <c r="E60" s="10"/>
      <c r="F60" s="10"/>
      <c r="G60" s="24" t="s">
        <v>2</v>
      </c>
      <c r="H60" s="10"/>
      <c r="I60" s="35">
        <f>+C45</f>
        <v>106.65256145927418</v>
      </c>
      <c r="J60" s="10"/>
      <c r="K60" s="10"/>
      <c r="L60" s="8"/>
      <c r="M60" s="8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</row>
    <row r="61" spans="2:41" x14ac:dyDescent="0.25">
      <c r="B61" s="10"/>
      <c r="C61" s="10"/>
      <c r="D61" s="10"/>
      <c r="E61" s="10"/>
      <c r="F61" s="18"/>
      <c r="G61" s="10"/>
      <c r="H61" s="10"/>
      <c r="I61" s="13"/>
      <c r="J61" s="10"/>
      <c r="K61" s="10"/>
      <c r="L61" s="8"/>
      <c r="M61" s="8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</row>
    <row r="62" spans="2:41" x14ac:dyDescent="0.25">
      <c r="B62" s="62" t="s">
        <v>18</v>
      </c>
      <c r="C62" s="99">
        <f>C60/I60</f>
        <v>0.86953143500841779</v>
      </c>
      <c r="D62" s="62"/>
      <c r="E62" s="56"/>
      <c r="F62" s="4"/>
      <c r="G62" s="4"/>
      <c r="H62" s="10"/>
      <c r="I62" s="13"/>
      <c r="J62" s="10"/>
      <c r="K62" s="4"/>
      <c r="L62" s="8"/>
      <c r="M62" s="8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</row>
    <row r="63" spans="2:41" x14ac:dyDescent="0.25">
      <c r="B63" s="21" t="s">
        <v>44</v>
      </c>
      <c r="C63" s="100">
        <f>1-C62</f>
        <v>0.13046856499158221</v>
      </c>
      <c r="D63" s="63"/>
      <c r="E63" s="63"/>
      <c r="F63" s="15"/>
      <c r="G63" s="15"/>
      <c r="H63" s="15"/>
      <c r="I63" s="16"/>
      <c r="J63" s="8"/>
      <c r="K63" s="8"/>
      <c r="L63" s="8"/>
      <c r="M63" s="8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</row>
    <row r="64" spans="2:41" x14ac:dyDescent="0.25">
      <c r="B64" s="7"/>
      <c r="C64" s="7"/>
      <c r="D64" s="7"/>
      <c r="E64" s="7"/>
      <c r="F64" s="8"/>
      <c r="G64" s="8"/>
      <c r="H64" s="8"/>
      <c r="I64" s="8"/>
      <c r="J64" s="8"/>
      <c r="K64" s="8"/>
      <c r="L64" s="8"/>
      <c r="M64" s="8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</row>
    <row r="65" spans="1:41" s="31" customFormat="1" ht="15.75" x14ac:dyDescent="0.25">
      <c r="A65" s="29"/>
      <c r="B65" s="14"/>
      <c r="C65" s="29"/>
      <c r="D65" s="7"/>
      <c r="E65" s="7"/>
      <c r="F65" s="8"/>
      <c r="G65" s="8"/>
      <c r="H65" s="8"/>
      <c r="I65" s="8"/>
      <c r="J65" s="8"/>
      <c r="K65" s="8"/>
      <c r="L65" s="8"/>
      <c r="M65" s="8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</row>
    <row r="66" spans="1:41" s="31" customFormat="1" ht="12.75" x14ac:dyDescent="0.2">
      <c r="A66" s="29"/>
      <c r="B66" s="64"/>
      <c r="C66" s="29"/>
      <c r="D66" s="29"/>
      <c r="E66" s="29"/>
      <c r="F66" s="30"/>
      <c r="G66" s="30"/>
      <c r="H66" s="30"/>
      <c r="I66" s="30"/>
      <c r="K66" s="30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</row>
    <row r="67" spans="1:41" s="31" customFormat="1" ht="12.75" x14ac:dyDescent="0.2">
      <c r="A67" s="29"/>
      <c r="B67" s="41"/>
      <c r="C67" s="29"/>
      <c r="D67" s="29"/>
      <c r="E67" s="29"/>
      <c r="F67" s="30"/>
      <c r="G67" s="30"/>
      <c r="H67" s="30"/>
      <c r="I67" s="30"/>
      <c r="J67" s="36"/>
      <c r="K67" s="30"/>
      <c r="L67" s="30"/>
      <c r="M67" s="30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</row>
    <row r="68" spans="1:41" s="31" customFormat="1" ht="12.75" x14ac:dyDescent="0.2">
      <c r="A68" s="29"/>
      <c r="B68" s="41"/>
      <c r="C68" s="29"/>
      <c r="E68" s="38"/>
      <c r="G68" s="30"/>
      <c r="H68" s="30"/>
      <c r="I68" s="30"/>
      <c r="J68" s="30"/>
      <c r="K68" s="30"/>
      <c r="L68" s="30"/>
      <c r="M68" s="30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</row>
    <row r="69" spans="1:41" s="31" customFormat="1" ht="12.75" x14ac:dyDescent="0.2">
      <c r="A69" s="29"/>
      <c r="B69" s="41"/>
      <c r="C69" s="29"/>
      <c r="D69" s="29"/>
      <c r="E69" s="29"/>
      <c r="F69" s="30"/>
      <c r="G69" s="30"/>
      <c r="H69" s="30"/>
      <c r="I69" s="30"/>
      <c r="J69" s="30"/>
      <c r="K69" s="30"/>
      <c r="L69" s="30"/>
      <c r="M69" s="30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</row>
    <row r="70" spans="1:41" s="31" customFormat="1" ht="12.75" x14ac:dyDescent="0.2">
      <c r="A70" s="29"/>
      <c r="B70" s="41"/>
      <c r="C70" s="37"/>
      <c r="D70" s="29"/>
      <c r="F70" s="30"/>
      <c r="G70" s="30"/>
      <c r="H70" s="30"/>
      <c r="I70" s="30"/>
      <c r="J70" s="30"/>
      <c r="K70" s="30"/>
      <c r="L70" s="30"/>
      <c r="M70" s="30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</row>
    <row r="71" spans="1:41" x14ac:dyDescent="0.25">
      <c r="B71" s="41"/>
      <c r="C71" s="29"/>
      <c r="D71" s="29"/>
      <c r="E71" s="29"/>
      <c r="F71" s="30"/>
      <c r="G71" s="30"/>
      <c r="H71" s="30"/>
      <c r="I71" s="30"/>
      <c r="J71" s="30"/>
      <c r="K71" s="30"/>
      <c r="L71" s="30"/>
      <c r="M71" s="30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</row>
    <row r="72" spans="1:41" x14ac:dyDescent="0.25">
      <c r="B72" s="41"/>
      <c r="C72" s="7"/>
      <c r="D72" s="7"/>
      <c r="E72" s="7"/>
      <c r="F72" s="8"/>
      <c r="G72" s="8"/>
      <c r="H72" s="8"/>
      <c r="I72" s="8"/>
      <c r="J72" s="8"/>
      <c r="K72" s="8"/>
      <c r="L72" s="8"/>
      <c r="M72" s="8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</row>
    <row r="73" spans="1:41" x14ac:dyDescent="0.25">
      <c r="B73" s="32"/>
      <c r="C73" s="7"/>
      <c r="D73" s="7"/>
      <c r="E73" s="7"/>
      <c r="F73" s="8"/>
      <c r="G73" s="8"/>
      <c r="H73" s="8"/>
      <c r="I73" s="8"/>
      <c r="J73" s="8"/>
      <c r="K73" s="8"/>
      <c r="L73" s="8"/>
      <c r="M73" s="8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</row>
    <row r="74" spans="1:41" x14ac:dyDescent="0.25">
      <c r="B74" s="12"/>
      <c r="C74" s="12"/>
      <c r="D74" s="12"/>
      <c r="E74" s="12"/>
      <c r="F74" s="10"/>
      <c r="G74" s="10"/>
      <c r="H74" s="10"/>
      <c r="I74" s="10"/>
      <c r="J74" s="10"/>
      <c r="K74" s="10"/>
      <c r="L74" s="8"/>
      <c r="M74" s="8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</row>
    <row r="75" spans="1:41" x14ac:dyDescent="0.25">
      <c r="B75" s="7"/>
      <c r="C75" s="7"/>
      <c r="D75" s="7"/>
      <c r="E75" s="7"/>
      <c r="F75" s="8"/>
      <c r="G75" s="8"/>
      <c r="H75" s="8"/>
      <c r="I75" s="8"/>
      <c r="J75" s="8"/>
      <c r="K75" s="8"/>
      <c r="L75" s="8"/>
      <c r="M75" s="8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</row>
    <row r="76" spans="1:41" x14ac:dyDescent="0.25">
      <c r="B76" s="7"/>
      <c r="C76" s="7"/>
      <c r="D76" s="7"/>
      <c r="E76" s="7"/>
      <c r="F76" s="8"/>
      <c r="G76" s="8"/>
      <c r="H76" s="8"/>
      <c r="I76" s="8"/>
      <c r="J76" s="8"/>
      <c r="K76" s="8"/>
      <c r="L76" s="8"/>
      <c r="M76" s="8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</row>
    <row r="77" spans="1:41" x14ac:dyDescent="0.25">
      <c r="B77" s="7"/>
      <c r="C77" s="7"/>
      <c r="D77" s="7"/>
      <c r="E77" s="7"/>
      <c r="F77" s="8"/>
      <c r="G77" s="8"/>
      <c r="H77" s="8"/>
      <c r="I77" s="8"/>
      <c r="J77" s="8"/>
      <c r="K77" s="8"/>
      <c r="L77" s="8"/>
      <c r="M77" s="8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</row>
    <row r="78" spans="1:41" x14ac:dyDescent="0.25">
      <c r="B78" s="7"/>
      <c r="C78" s="7"/>
      <c r="D78" s="7"/>
      <c r="E78" s="7"/>
      <c r="F78" s="8"/>
      <c r="G78" s="8"/>
      <c r="H78" s="8"/>
      <c r="I78" s="8"/>
      <c r="J78" s="8"/>
      <c r="K78" s="8"/>
      <c r="L78" s="8"/>
      <c r="M78" s="8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</row>
    <row r="79" spans="1:41" x14ac:dyDescent="0.25">
      <c r="B79" s="7"/>
      <c r="C79" s="7"/>
      <c r="D79" s="7"/>
      <c r="E79" s="7"/>
      <c r="F79" s="8"/>
      <c r="G79" s="8"/>
      <c r="H79" s="8"/>
      <c r="I79" s="8"/>
      <c r="J79" s="8"/>
      <c r="K79" s="8"/>
      <c r="L79" s="8"/>
      <c r="M79" s="8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</row>
    <row r="80" spans="1:41" x14ac:dyDescent="0.25">
      <c r="B80" s="7"/>
      <c r="C80" s="7"/>
      <c r="D80" s="7"/>
      <c r="E80" s="7"/>
      <c r="F80" s="8"/>
      <c r="G80" s="8"/>
      <c r="H80" s="8"/>
      <c r="I80" s="8"/>
      <c r="J80" s="8"/>
      <c r="K80" s="8"/>
      <c r="L80" s="8"/>
      <c r="M80" s="8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</row>
    <row r="81" spans="2:41" x14ac:dyDescent="0.25">
      <c r="B81" s="7"/>
      <c r="C81" s="7"/>
      <c r="D81" s="7"/>
      <c r="E81" s="7"/>
      <c r="F81" s="8"/>
      <c r="G81" s="8"/>
      <c r="H81" s="8"/>
      <c r="I81" s="8"/>
      <c r="J81" s="8"/>
      <c r="K81" s="8"/>
      <c r="L81" s="8"/>
      <c r="M81" s="8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</row>
    <row r="82" spans="2:41" x14ac:dyDescent="0.25">
      <c r="B82" s="7"/>
      <c r="C82" s="7"/>
      <c r="D82" s="7"/>
      <c r="E82" s="7"/>
      <c r="F82" s="8"/>
      <c r="G82" s="8"/>
      <c r="H82" s="8"/>
      <c r="I82" s="8"/>
      <c r="J82" s="8"/>
      <c r="K82" s="8"/>
      <c r="L82" s="8"/>
      <c r="M82" s="8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</row>
    <row r="83" spans="2:41" x14ac:dyDescent="0.25">
      <c r="B83" s="7"/>
      <c r="C83" s="7"/>
      <c r="D83" s="7"/>
      <c r="E83" s="7"/>
      <c r="F83" s="8"/>
      <c r="G83" s="8"/>
      <c r="H83" s="8"/>
      <c r="I83" s="8"/>
      <c r="J83" s="8"/>
      <c r="K83" s="8"/>
      <c r="L83" s="8"/>
      <c r="M83" s="8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</row>
    <row r="84" spans="2:41" x14ac:dyDescent="0.25">
      <c r="B84" s="7"/>
      <c r="C84" s="7"/>
      <c r="D84" s="7"/>
      <c r="E84" s="7"/>
      <c r="F84" s="8"/>
      <c r="G84" s="8"/>
      <c r="H84" s="8"/>
      <c r="I84" s="8"/>
      <c r="J84" s="8"/>
      <c r="K84" s="8"/>
      <c r="L84" s="8"/>
      <c r="M84" s="8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</row>
    <row r="85" spans="2:41" x14ac:dyDescent="0.25">
      <c r="B85" s="7"/>
      <c r="C85" s="7"/>
      <c r="D85" s="7"/>
      <c r="E85" s="7"/>
      <c r="F85" s="8"/>
      <c r="G85" s="8"/>
      <c r="H85" s="8"/>
      <c r="I85" s="8"/>
      <c r="J85" s="8"/>
      <c r="K85" s="8"/>
      <c r="L85" s="8"/>
      <c r="M85" s="8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</row>
    <row r="86" spans="2:41" x14ac:dyDescent="0.25">
      <c r="B86" s="7"/>
      <c r="C86" s="7"/>
      <c r="D86" s="7"/>
      <c r="E86" s="7"/>
      <c r="F86" s="8"/>
      <c r="G86" s="8"/>
      <c r="H86" s="8"/>
      <c r="I86" s="8"/>
      <c r="J86" s="8"/>
      <c r="K86" s="8"/>
      <c r="L86" s="8"/>
      <c r="M86" s="8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</row>
    <row r="87" spans="2:41" x14ac:dyDescent="0.25">
      <c r="B87" s="7"/>
      <c r="C87" s="7"/>
      <c r="D87" s="7"/>
      <c r="E87" s="7"/>
      <c r="F87" s="8"/>
      <c r="G87" s="8"/>
      <c r="H87" s="8"/>
      <c r="I87" s="8"/>
      <c r="J87" s="8"/>
      <c r="K87" s="8"/>
      <c r="L87" s="8"/>
      <c r="M87" s="8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</row>
    <row r="88" spans="2:41" x14ac:dyDescent="0.25">
      <c r="B88" s="7"/>
      <c r="C88" s="7"/>
      <c r="D88" s="7"/>
      <c r="E88" s="7"/>
      <c r="F88" s="8"/>
      <c r="G88" s="8"/>
      <c r="H88" s="8"/>
      <c r="I88" s="8"/>
      <c r="J88" s="8"/>
      <c r="K88" s="8"/>
      <c r="L88" s="8"/>
      <c r="M88" s="8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</row>
    <row r="89" spans="2:41" x14ac:dyDescent="0.25">
      <c r="B89" s="7"/>
      <c r="C89" s="7"/>
      <c r="D89" s="7"/>
      <c r="E89" s="7"/>
      <c r="F89" s="8"/>
      <c r="G89" s="8"/>
      <c r="H89" s="8"/>
      <c r="I89" s="8"/>
      <c r="J89" s="8"/>
      <c r="K89" s="8"/>
      <c r="L89" s="8"/>
      <c r="M89" s="8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</row>
    <row r="90" spans="2:41" x14ac:dyDescent="0.25">
      <c r="B90" s="7"/>
      <c r="C90" s="7"/>
      <c r="D90" s="7"/>
      <c r="E90" s="7"/>
      <c r="F90" s="8"/>
      <c r="G90" s="8"/>
      <c r="H90" s="8"/>
      <c r="I90" s="8"/>
      <c r="J90" s="8"/>
      <c r="K90" s="8"/>
      <c r="L90" s="8"/>
      <c r="M90" s="8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</row>
    <row r="91" spans="2:41" x14ac:dyDescent="0.25">
      <c r="B91" s="7"/>
      <c r="C91" s="7"/>
      <c r="D91" s="7"/>
      <c r="E91" s="7"/>
      <c r="F91" s="8"/>
      <c r="G91" s="8"/>
      <c r="H91" s="8"/>
      <c r="I91" s="8"/>
      <c r="J91" s="8"/>
      <c r="K91" s="8"/>
      <c r="L91" s="8"/>
      <c r="M91" s="8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</row>
    <row r="92" spans="2:41" x14ac:dyDescent="0.25">
      <c r="B92" s="7"/>
      <c r="C92" s="7"/>
      <c r="D92" s="7"/>
      <c r="E92" s="7"/>
      <c r="F92" s="8"/>
      <c r="G92" s="8"/>
      <c r="H92" s="8"/>
      <c r="I92" s="8"/>
      <c r="J92" s="8"/>
      <c r="K92" s="8"/>
      <c r="L92" s="8"/>
      <c r="M92" s="8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</row>
    <row r="93" spans="2:41" x14ac:dyDescent="0.25">
      <c r="B93" s="7"/>
      <c r="C93" s="7"/>
      <c r="D93" s="7"/>
      <c r="E93" s="7"/>
      <c r="F93" s="8"/>
      <c r="G93" s="8"/>
      <c r="H93" s="8"/>
      <c r="I93" s="8"/>
      <c r="J93" s="8"/>
      <c r="K93" s="8"/>
      <c r="L93" s="8"/>
      <c r="M93" s="8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</row>
    <row r="94" spans="2:41" x14ac:dyDescent="0.25">
      <c r="B94" s="7"/>
      <c r="C94" s="7"/>
      <c r="D94" s="7"/>
      <c r="E94" s="7"/>
      <c r="F94" s="8"/>
      <c r="G94" s="8"/>
      <c r="H94" s="8"/>
      <c r="I94" s="8"/>
      <c r="J94" s="8"/>
      <c r="K94" s="8"/>
      <c r="L94" s="8"/>
      <c r="M94" s="8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</row>
    <row r="95" spans="2:41" x14ac:dyDescent="0.25">
      <c r="B95" s="7"/>
      <c r="C95" s="7"/>
      <c r="D95" s="7"/>
      <c r="E95" s="7"/>
      <c r="F95" s="8"/>
      <c r="G95" s="8"/>
      <c r="H95" s="8"/>
      <c r="I95" s="8"/>
      <c r="J95" s="8"/>
      <c r="K95" s="8"/>
      <c r="L95" s="8"/>
      <c r="M95" s="8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</row>
    <row r="96" spans="2:41" x14ac:dyDescent="0.25">
      <c r="B96" s="7"/>
      <c r="C96" s="7"/>
      <c r="D96" s="7"/>
      <c r="E96" s="7"/>
      <c r="F96" s="8"/>
      <c r="G96" s="8"/>
      <c r="H96" s="8"/>
      <c r="I96" s="8"/>
      <c r="J96" s="8"/>
      <c r="K96" s="8"/>
      <c r="L96" s="8"/>
      <c r="M96" s="8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</row>
    <row r="97" spans="2:41" x14ac:dyDescent="0.25">
      <c r="B97" s="7"/>
      <c r="C97" s="7"/>
      <c r="D97" s="7"/>
      <c r="E97" s="7"/>
      <c r="F97" s="8"/>
      <c r="G97" s="8"/>
      <c r="H97" s="8"/>
      <c r="I97" s="8"/>
      <c r="J97" s="8"/>
      <c r="K97" s="8"/>
      <c r="L97" s="8"/>
      <c r="M97" s="8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</row>
    <row r="98" spans="2:41" x14ac:dyDescent="0.25">
      <c r="B98" s="7"/>
      <c r="C98" s="7"/>
      <c r="D98" s="7"/>
      <c r="E98" s="7"/>
      <c r="F98" s="8"/>
      <c r="G98" s="8"/>
      <c r="H98" s="8"/>
      <c r="I98" s="8"/>
      <c r="J98" s="8"/>
      <c r="K98" s="8"/>
      <c r="L98" s="8"/>
      <c r="M98" s="8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</row>
    <row r="99" spans="2:41" x14ac:dyDescent="0.25">
      <c r="B99" s="7"/>
      <c r="C99" s="7"/>
      <c r="D99" s="7"/>
      <c r="E99" s="7"/>
      <c r="F99" s="8"/>
      <c r="G99" s="8"/>
      <c r="H99" s="8"/>
      <c r="I99" s="8"/>
      <c r="J99" s="8"/>
      <c r="K99" s="8"/>
      <c r="L99" s="8"/>
      <c r="M99" s="8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</row>
    <row r="100" spans="2:41" x14ac:dyDescent="0.25">
      <c r="B100" s="7"/>
      <c r="C100" s="7"/>
      <c r="D100" s="7"/>
      <c r="E100" s="7"/>
      <c r="F100" s="8"/>
      <c r="G100" s="8"/>
      <c r="H100" s="8"/>
      <c r="I100" s="8"/>
      <c r="J100" s="8"/>
      <c r="K100" s="8"/>
      <c r="L100" s="8"/>
      <c r="M100" s="8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</row>
    <row r="101" spans="2:41" x14ac:dyDescent="0.25">
      <c r="B101" s="7"/>
      <c r="C101" s="7"/>
      <c r="D101" s="7"/>
      <c r="E101" s="7"/>
      <c r="F101" s="8"/>
      <c r="G101" s="8"/>
      <c r="H101" s="8"/>
      <c r="I101" s="8"/>
      <c r="J101" s="8"/>
      <c r="K101" s="8"/>
      <c r="L101" s="8"/>
      <c r="M101" s="8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</row>
    <row r="102" spans="2:41" x14ac:dyDescent="0.25">
      <c r="B102" s="7"/>
      <c r="C102" s="7"/>
      <c r="D102" s="7"/>
      <c r="E102" s="7"/>
      <c r="F102" s="8"/>
      <c r="G102" s="8"/>
      <c r="H102" s="8"/>
      <c r="I102" s="8"/>
      <c r="J102" s="8"/>
      <c r="K102" s="8"/>
      <c r="L102" s="8"/>
      <c r="M102" s="8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</row>
    <row r="103" spans="2:41" x14ac:dyDescent="0.25">
      <c r="B103" s="7"/>
      <c r="C103" s="7"/>
      <c r="D103" s="7"/>
      <c r="E103" s="7"/>
      <c r="F103" s="8"/>
      <c r="G103" s="8"/>
      <c r="H103" s="8"/>
      <c r="I103" s="8"/>
      <c r="J103" s="8"/>
      <c r="K103" s="8"/>
      <c r="L103" s="8"/>
      <c r="M103" s="8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</row>
    <row r="104" spans="2:41" x14ac:dyDescent="0.25">
      <c r="B104" s="7"/>
      <c r="C104" s="7"/>
      <c r="D104" s="7"/>
      <c r="E104" s="7"/>
      <c r="F104" s="8"/>
      <c r="G104" s="8"/>
      <c r="H104" s="8"/>
      <c r="I104" s="8"/>
      <c r="J104" s="8"/>
      <c r="K104" s="8"/>
      <c r="L104" s="8"/>
      <c r="M104" s="8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</row>
    <row r="105" spans="2:41" x14ac:dyDescent="0.25">
      <c r="B105" s="7"/>
      <c r="C105" s="7"/>
      <c r="D105" s="7"/>
      <c r="E105" s="7"/>
      <c r="F105" s="8"/>
      <c r="G105" s="8"/>
      <c r="H105" s="8"/>
      <c r="I105" s="8"/>
      <c r="J105" s="8"/>
      <c r="K105" s="8"/>
      <c r="L105" s="8"/>
      <c r="M105" s="8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</row>
    <row r="106" spans="2:41" x14ac:dyDescent="0.25">
      <c r="B106" s="7"/>
      <c r="C106" s="7"/>
      <c r="D106" s="7"/>
      <c r="E106" s="7"/>
      <c r="F106" s="8"/>
      <c r="G106" s="8"/>
      <c r="H106" s="8"/>
      <c r="I106" s="8"/>
      <c r="J106" s="8"/>
      <c r="K106" s="8"/>
      <c r="L106" s="8"/>
      <c r="M106" s="8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</row>
    <row r="107" spans="2:41" x14ac:dyDescent="0.25">
      <c r="B107" s="7"/>
      <c r="C107" s="7"/>
      <c r="D107" s="7"/>
      <c r="E107" s="7"/>
      <c r="F107" s="8"/>
      <c r="G107" s="8"/>
      <c r="H107" s="8"/>
      <c r="I107" s="8"/>
      <c r="J107" s="8"/>
      <c r="K107" s="8"/>
      <c r="L107" s="8"/>
      <c r="M107" s="8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</row>
    <row r="108" spans="2:41" x14ac:dyDescent="0.25">
      <c r="B108" s="7"/>
      <c r="C108" s="7"/>
      <c r="D108" s="7"/>
      <c r="E108" s="7"/>
      <c r="F108" s="8"/>
      <c r="G108" s="8"/>
      <c r="H108" s="8"/>
      <c r="I108" s="8"/>
      <c r="J108" s="8"/>
      <c r="K108" s="8"/>
      <c r="L108" s="8"/>
      <c r="M108" s="8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</row>
    <row r="109" spans="2:41" x14ac:dyDescent="0.25">
      <c r="B109" s="7"/>
      <c r="C109" s="7"/>
      <c r="D109" s="7"/>
      <c r="E109" s="7"/>
      <c r="F109" s="8"/>
      <c r="G109" s="8"/>
      <c r="H109" s="8"/>
      <c r="I109" s="8"/>
      <c r="J109" s="8"/>
      <c r="K109" s="8"/>
      <c r="L109" s="8"/>
      <c r="M109" s="8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</row>
    <row r="110" spans="2:41" x14ac:dyDescent="0.25">
      <c r="B110" s="7"/>
      <c r="C110" s="7"/>
      <c r="D110" s="7"/>
      <c r="E110" s="7"/>
      <c r="F110" s="8"/>
      <c r="G110" s="8"/>
      <c r="H110" s="8"/>
      <c r="I110" s="8"/>
      <c r="J110" s="8"/>
      <c r="K110" s="8"/>
      <c r="L110" s="8"/>
      <c r="M110" s="8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</row>
    <row r="111" spans="2:41" x14ac:dyDescent="0.25">
      <c r="B111" s="7"/>
      <c r="C111" s="7"/>
      <c r="D111" s="7"/>
      <c r="E111" s="7"/>
      <c r="F111" s="8"/>
      <c r="G111" s="8"/>
      <c r="H111" s="8"/>
      <c r="I111" s="8"/>
      <c r="J111" s="8"/>
      <c r="K111" s="8"/>
      <c r="L111" s="8"/>
      <c r="M111" s="8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</row>
    <row r="112" spans="2:41" x14ac:dyDescent="0.25">
      <c r="B112" s="7"/>
      <c r="C112" s="7"/>
      <c r="D112" s="7"/>
      <c r="E112" s="7"/>
      <c r="F112" s="8"/>
      <c r="G112" s="8"/>
      <c r="H112" s="8"/>
      <c r="I112" s="8"/>
      <c r="J112" s="8"/>
      <c r="K112" s="8"/>
      <c r="L112" s="8"/>
      <c r="M112" s="8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</row>
    <row r="113" spans="2:41" x14ac:dyDescent="0.25">
      <c r="B113" s="7"/>
      <c r="C113" s="7"/>
      <c r="D113" s="7"/>
      <c r="E113" s="7"/>
      <c r="F113" s="8"/>
      <c r="G113" s="8"/>
      <c r="H113" s="8"/>
      <c r="I113" s="8"/>
      <c r="J113" s="8"/>
      <c r="K113" s="8"/>
      <c r="L113" s="8"/>
      <c r="M113" s="8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</row>
    <row r="114" spans="2:41" x14ac:dyDescent="0.25">
      <c r="B114" s="7"/>
      <c r="C114" s="7"/>
      <c r="D114" s="7"/>
      <c r="E114" s="7"/>
      <c r="F114" s="8"/>
      <c r="G114" s="8"/>
      <c r="H114" s="8"/>
      <c r="I114" s="8"/>
      <c r="J114" s="8"/>
      <c r="K114" s="8"/>
      <c r="L114" s="8"/>
      <c r="M114" s="8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</row>
    <row r="115" spans="2:41" x14ac:dyDescent="0.25">
      <c r="B115" s="7"/>
      <c r="C115" s="7"/>
      <c r="D115" s="7"/>
      <c r="E115" s="7"/>
      <c r="F115" s="8"/>
      <c r="G115" s="8"/>
      <c r="H115" s="8"/>
      <c r="I115" s="8"/>
      <c r="J115" s="8"/>
      <c r="K115" s="8"/>
      <c r="L115" s="8"/>
      <c r="M115" s="8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</row>
    <row r="116" spans="2:41" x14ac:dyDescent="0.25">
      <c r="B116" s="7"/>
      <c r="C116" s="7"/>
      <c r="D116" s="7"/>
      <c r="E116" s="7"/>
      <c r="F116" s="8"/>
      <c r="G116" s="8"/>
      <c r="H116" s="8"/>
      <c r="I116" s="8"/>
      <c r="J116" s="8"/>
      <c r="K116" s="8"/>
      <c r="L116" s="8"/>
      <c r="M116" s="8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</row>
    <row r="117" spans="2:41" x14ac:dyDescent="0.25">
      <c r="B117" s="7"/>
      <c r="C117" s="7"/>
      <c r="D117" s="7"/>
      <c r="E117" s="7"/>
      <c r="F117" s="8"/>
      <c r="G117" s="8"/>
      <c r="H117" s="8"/>
      <c r="I117" s="8"/>
      <c r="J117" s="8"/>
      <c r="K117" s="8"/>
      <c r="L117" s="8"/>
      <c r="M117" s="8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</row>
    <row r="118" spans="2:41" x14ac:dyDescent="0.25">
      <c r="B118" s="7"/>
      <c r="C118" s="7"/>
      <c r="D118" s="7"/>
      <c r="E118" s="7"/>
      <c r="F118" s="8"/>
      <c r="G118" s="8"/>
      <c r="H118" s="8"/>
      <c r="I118" s="8"/>
      <c r="J118" s="8"/>
      <c r="K118" s="8"/>
      <c r="L118" s="8"/>
      <c r="M118" s="8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</row>
    <row r="119" spans="2:41" x14ac:dyDescent="0.25">
      <c r="B119" s="7"/>
      <c r="C119" s="7"/>
      <c r="D119" s="7"/>
      <c r="E119" s="7"/>
      <c r="F119" s="8"/>
      <c r="G119" s="8"/>
      <c r="H119" s="8"/>
      <c r="I119" s="8"/>
      <c r="J119" s="8"/>
      <c r="K119" s="8"/>
      <c r="L119" s="8"/>
      <c r="M119" s="8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</row>
    <row r="120" spans="2:41" x14ac:dyDescent="0.25">
      <c r="B120" s="7"/>
      <c r="C120" s="7"/>
      <c r="D120" s="7"/>
      <c r="E120" s="7"/>
      <c r="F120" s="8"/>
      <c r="G120" s="8"/>
      <c r="H120" s="8"/>
      <c r="I120" s="8"/>
      <c r="J120" s="8"/>
      <c r="K120" s="8"/>
      <c r="L120" s="8"/>
      <c r="M120" s="8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</row>
    <row r="121" spans="2:41" x14ac:dyDescent="0.25">
      <c r="B121" s="7"/>
      <c r="C121" s="7"/>
      <c r="D121" s="7"/>
      <c r="E121" s="7"/>
      <c r="F121" s="8"/>
      <c r="G121" s="8"/>
      <c r="H121" s="8"/>
      <c r="I121" s="8"/>
      <c r="J121" s="8"/>
      <c r="K121" s="8"/>
      <c r="L121" s="8"/>
      <c r="M121" s="8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</row>
    <row r="122" spans="2:41" x14ac:dyDescent="0.25">
      <c r="B122" s="7"/>
      <c r="C122" s="7"/>
      <c r="D122" s="7"/>
      <c r="E122" s="7"/>
      <c r="F122" s="8"/>
      <c r="G122" s="8"/>
      <c r="H122" s="8"/>
      <c r="I122" s="8"/>
      <c r="J122" s="8"/>
      <c r="K122" s="8"/>
      <c r="L122" s="8"/>
      <c r="M122" s="8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</row>
    <row r="123" spans="2:41" x14ac:dyDescent="0.25">
      <c r="B123" s="7"/>
      <c r="C123" s="7"/>
      <c r="D123" s="7"/>
      <c r="E123" s="7"/>
      <c r="F123" s="8"/>
      <c r="G123" s="8"/>
      <c r="H123" s="8"/>
      <c r="I123" s="8"/>
      <c r="J123" s="8"/>
      <c r="K123" s="8"/>
      <c r="L123" s="8"/>
      <c r="M123" s="8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</row>
    <row r="124" spans="2:41" x14ac:dyDescent="0.25">
      <c r="B124" s="7"/>
      <c r="C124" s="7"/>
      <c r="D124" s="7"/>
      <c r="E124" s="7"/>
      <c r="F124" s="8"/>
      <c r="G124" s="8"/>
      <c r="H124" s="8"/>
      <c r="I124" s="8"/>
      <c r="J124" s="8"/>
      <c r="K124" s="8"/>
      <c r="L124" s="8"/>
      <c r="M124" s="8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</row>
    <row r="125" spans="2:41" x14ac:dyDescent="0.25">
      <c r="B125" s="7"/>
      <c r="C125" s="7"/>
      <c r="D125" s="7"/>
      <c r="E125" s="7"/>
      <c r="F125" s="8"/>
      <c r="G125" s="8"/>
      <c r="H125" s="8"/>
      <c r="I125" s="8"/>
      <c r="J125" s="8"/>
      <c r="K125" s="8"/>
      <c r="L125" s="8"/>
      <c r="M125" s="8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</row>
    <row r="126" spans="2:41" x14ac:dyDescent="0.25">
      <c r="B126" s="7"/>
      <c r="C126" s="7"/>
      <c r="D126" s="7"/>
      <c r="E126" s="7"/>
      <c r="F126" s="8"/>
      <c r="G126" s="8"/>
      <c r="H126" s="8"/>
      <c r="I126" s="8"/>
      <c r="J126" s="8"/>
      <c r="K126" s="8"/>
      <c r="L126" s="8"/>
      <c r="M126" s="8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</row>
    <row r="127" spans="2:41" x14ac:dyDescent="0.25">
      <c r="B127" s="7"/>
      <c r="C127" s="7"/>
      <c r="D127" s="7"/>
      <c r="E127" s="7"/>
      <c r="F127" s="8"/>
      <c r="G127" s="8"/>
      <c r="H127" s="8"/>
      <c r="I127" s="8"/>
      <c r="J127" s="8"/>
      <c r="K127" s="8"/>
      <c r="L127" s="8"/>
      <c r="M127" s="8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</row>
    <row r="128" spans="2:41" x14ac:dyDescent="0.25">
      <c r="B128" s="7"/>
      <c r="C128" s="7"/>
      <c r="D128" s="7"/>
      <c r="E128" s="7"/>
      <c r="F128" s="8"/>
      <c r="G128" s="8"/>
      <c r="H128" s="8"/>
      <c r="I128" s="8"/>
      <c r="J128" s="8"/>
      <c r="K128" s="8"/>
      <c r="L128" s="8"/>
      <c r="M128" s="8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</row>
    <row r="129" spans="2:41" x14ac:dyDescent="0.25">
      <c r="B129" s="7"/>
      <c r="C129" s="7"/>
      <c r="D129" s="7"/>
      <c r="E129" s="7"/>
      <c r="F129" s="8"/>
      <c r="G129" s="8"/>
      <c r="H129" s="8"/>
      <c r="I129" s="8"/>
      <c r="J129" s="8"/>
      <c r="K129" s="8"/>
      <c r="L129" s="8"/>
      <c r="M129" s="8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</row>
    <row r="130" spans="2:41" x14ac:dyDescent="0.25">
      <c r="B130" s="7"/>
      <c r="C130" s="7"/>
      <c r="D130" s="7"/>
      <c r="E130" s="7"/>
      <c r="F130" s="8"/>
      <c r="G130" s="8"/>
      <c r="H130" s="8"/>
      <c r="I130" s="8"/>
      <c r="J130" s="8"/>
      <c r="K130" s="8"/>
      <c r="L130" s="8"/>
      <c r="M130" s="8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</row>
    <row r="131" spans="2:41" x14ac:dyDescent="0.25">
      <c r="B131" s="7"/>
      <c r="C131" s="7"/>
      <c r="D131" s="7"/>
      <c r="E131" s="7"/>
      <c r="F131" s="8"/>
      <c r="G131" s="8"/>
      <c r="H131" s="8"/>
      <c r="I131" s="8"/>
      <c r="J131" s="8"/>
      <c r="K131" s="8"/>
      <c r="L131" s="8"/>
      <c r="M131" s="8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</row>
    <row r="132" spans="2:41" x14ac:dyDescent="0.25">
      <c r="B132" s="7"/>
      <c r="C132" s="7"/>
      <c r="D132" s="7"/>
      <c r="E132" s="7"/>
      <c r="F132" s="8"/>
      <c r="G132" s="8"/>
      <c r="H132" s="8"/>
      <c r="I132" s="8"/>
      <c r="J132" s="8"/>
      <c r="K132" s="8"/>
      <c r="L132" s="8"/>
      <c r="M132" s="8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</row>
    <row r="133" spans="2:41" x14ac:dyDescent="0.25">
      <c r="B133" s="7"/>
      <c r="C133" s="7"/>
      <c r="D133" s="7"/>
      <c r="E133" s="7"/>
      <c r="F133" s="8"/>
      <c r="G133" s="8"/>
      <c r="H133" s="8"/>
      <c r="I133" s="8"/>
      <c r="J133" s="8"/>
      <c r="K133" s="8"/>
      <c r="L133" s="8"/>
      <c r="M133" s="8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</row>
    <row r="134" spans="2:41" x14ac:dyDescent="0.25">
      <c r="B134" s="7"/>
      <c r="C134" s="7"/>
      <c r="D134" s="7"/>
      <c r="E134" s="7"/>
      <c r="F134" s="8"/>
      <c r="G134" s="8"/>
      <c r="H134" s="8"/>
      <c r="I134" s="8"/>
      <c r="J134" s="8"/>
      <c r="K134" s="8"/>
      <c r="L134" s="8"/>
      <c r="M134" s="8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</row>
    <row r="135" spans="2:41" x14ac:dyDescent="0.25">
      <c r="B135" s="7"/>
      <c r="C135" s="7"/>
      <c r="D135" s="7"/>
      <c r="E135" s="7"/>
      <c r="F135" s="8"/>
      <c r="G135" s="8"/>
      <c r="H135" s="8"/>
      <c r="I135" s="8"/>
      <c r="J135" s="8"/>
      <c r="K135" s="8"/>
      <c r="L135" s="8"/>
      <c r="M135" s="8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</row>
    <row r="136" spans="2:41" x14ac:dyDescent="0.25">
      <c r="B136" s="7"/>
      <c r="C136" s="7"/>
      <c r="D136" s="7"/>
      <c r="E136" s="7"/>
      <c r="F136" s="8"/>
      <c r="G136" s="8"/>
      <c r="H136" s="8"/>
      <c r="I136" s="8"/>
      <c r="J136" s="8"/>
      <c r="K136" s="8"/>
      <c r="L136" s="8"/>
      <c r="M136" s="8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</row>
    <row r="137" spans="2:41" x14ac:dyDescent="0.25">
      <c r="B137" s="7"/>
      <c r="C137" s="7"/>
      <c r="D137" s="7"/>
      <c r="E137" s="7"/>
      <c r="F137" s="8"/>
      <c r="G137" s="8"/>
      <c r="H137" s="8"/>
      <c r="I137" s="8"/>
      <c r="J137" s="8"/>
      <c r="K137" s="8"/>
      <c r="L137" s="8"/>
      <c r="M137" s="8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</row>
    <row r="138" spans="2:41" x14ac:dyDescent="0.25">
      <c r="B138" s="7"/>
      <c r="C138" s="7"/>
      <c r="D138" s="7"/>
      <c r="E138" s="7"/>
      <c r="F138" s="8"/>
      <c r="G138" s="8"/>
      <c r="H138" s="8"/>
      <c r="I138" s="8"/>
      <c r="J138" s="8"/>
      <c r="K138" s="8"/>
      <c r="L138" s="8"/>
      <c r="M138" s="8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</row>
    <row r="139" spans="2:41" x14ac:dyDescent="0.25">
      <c r="B139" s="7"/>
      <c r="C139" s="7"/>
      <c r="D139" s="7"/>
      <c r="E139" s="7"/>
      <c r="F139" s="8"/>
      <c r="G139" s="8"/>
      <c r="H139" s="8"/>
      <c r="I139" s="8"/>
      <c r="J139" s="8"/>
      <c r="K139" s="8"/>
      <c r="L139" s="8"/>
      <c r="M139" s="8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</row>
    <row r="140" spans="2:41" x14ac:dyDescent="0.25">
      <c r="B140" s="7"/>
      <c r="C140" s="7"/>
      <c r="D140" s="7"/>
      <c r="E140" s="7"/>
      <c r="F140" s="8"/>
      <c r="G140" s="8"/>
      <c r="H140" s="8"/>
      <c r="I140" s="8"/>
      <c r="J140" s="8"/>
      <c r="K140" s="8"/>
      <c r="L140" s="8"/>
      <c r="M140" s="8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</row>
    <row r="141" spans="2:41" x14ac:dyDescent="0.25">
      <c r="B141" s="7"/>
      <c r="C141" s="7"/>
      <c r="D141" s="7"/>
      <c r="E141" s="7"/>
      <c r="F141" s="8"/>
      <c r="G141" s="8"/>
      <c r="H141" s="8"/>
      <c r="I141" s="8"/>
      <c r="J141" s="8"/>
      <c r="K141" s="8"/>
      <c r="L141" s="8"/>
      <c r="M141" s="8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</row>
    <row r="142" spans="2:41" x14ac:dyDescent="0.25">
      <c r="B142" s="7"/>
      <c r="C142" s="7"/>
      <c r="D142" s="7"/>
      <c r="E142" s="7"/>
      <c r="F142" s="8"/>
      <c r="G142" s="8"/>
      <c r="H142" s="8"/>
      <c r="I142" s="8"/>
      <c r="J142" s="8"/>
      <c r="K142" s="8"/>
      <c r="L142" s="8"/>
      <c r="M142" s="8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</row>
    <row r="143" spans="2:41" x14ac:dyDescent="0.25">
      <c r="B143" s="7"/>
      <c r="C143" s="7"/>
      <c r="D143" s="7"/>
      <c r="E143" s="7"/>
      <c r="F143" s="8"/>
      <c r="G143" s="8"/>
      <c r="H143" s="8"/>
      <c r="I143" s="8"/>
      <c r="J143" s="8"/>
      <c r="K143" s="8"/>
      <c r="L143" s="8"/>
      <c r="M143" s="8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</row>
    <row r="144" spans="2:41" x14ac:dyDescent="0.25">
      <c r="B144" s="7"/>
      <c r="C144" s="7"/>
      <c r="D144" s="7"/>
      <c r="E144" s="7"/>
      <c r="F144" s="8"/>
      <c r="G144" s="8"/>
      <c r="H144" s="8"/>
      <c r="I144" s="8"/>
      <c r="J144" s="8"/>
      <c r="K144" s="8"/>
      <c r="L144" s="8"/>
      <c r="M144" s="8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</row>
    <row r="145" spans="2:41" x14ac:dyDescent="0.25">
      <c r="B145" s="7"/>
      <c r="C145" s="7"/>
      <c r="D145" s="7"/>
      <c r="E145" s="7"/>
      <c r="F145" s="8"/>
      <c r="G145" s="8"/>
      <c r="H145" s="8"/>
      <c r="I145" s="8"/>
      <c r="J145" s="8"/>
      <c r="K145" s="8"/>
      <c r="L145" s="8"/>
      <c r="M145" s="8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</row>
    <row r="146" spans="2:41" x14ac:dyDescent="0.25">
      <c r="B146" s="7"/>
      <c r="C146" s="7"/>
      <c r="D146" s="7"/>
      <c r="E146" s="7"/>
      <c r="F146" s="8"/>
      <c r="G146" s="8"/>
      <c r="H146" s="8"/>
      <c r="I146" s="8"/>
      <c r="J146" s="8"/>
      <c r="K146" s="8"/>
      <c r="L146" s="8"/>
      <c r="M146" s="8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</row>
    <row r="147" spans="2:41" x14ac:dyDescent="0.25">
      <c r="B147" s="7"/>
      <c r="C147" s="7"/>
      <c r="D147" s="7"/>
      <c r="E147" s="7"/>
      <c r="F147" s="8"/>
      <c r="G147" s="8"/>
      <c r="H147" s="8"/>
      <c r="I147" s="8"/>
      <c r="J147" s="8"/>
      <c r="K147" s="8"/>
      <c r="L147" s="8"/>
      <c r="M147" s="8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</row>
    <row r="148" spans="2:41" x14ac:dyDescent="0.25">
      <c r="B148" s="7"/>
      <c r="C148" s="7"/>
      <c r="D148" s="7"/>
      <c r="E148" s="7"/>
      <c r="F148" s="8"/>
      <c r="G148" s="8"/>
      <c r="H148" s="8"/>
      <c r="I148" s="8"/>
      <c r="J148" s="8"/>
      <c r="K148" s="8"/>
      <c r="L148" s="8"/>
      <c r="M148" s="8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</row>
    <row r="149" spans="2:41" x14ac:dyDescent="0.25">
      <c r="B149" s="7"/>
      <c r="C149" s="7"/>
      <c r="D149" s="7"/>
      <c r="E149" s="7"/>
      <c r="F149" s="8"/>
      <c r="G149" s="8"/>
      <c r="H149" s="8"/>
      <c r="I149" s="8"/>
      <c r="J149" s="8"/>
      <c r="K149" s="8"/>
      <c r="L149" s="8"/>
      <c r="M149" s="8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</row>
    <row r="150" spans="2:41" x14ac:dyDescent="0.25">
      <c r="B150" s="7"/>
      <c r="C150" s="7"/>
      <c r="D150" s="7"/>
      <c r="E150" s="7"/>
      <c r="F150" s="8"/>
      <c r="G150" s="8"/>
      <c r="H150" s="8"/>
      <c r="I150" s="8"/>
      <c r="J150" s="8"/>
      <c r="K150" s="8"/>
      <c r="L150" s="8"/>
      <c r="M150" s="8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</row>
    <row r="151" spans="2:41" x14ac:dyDescent="0.25">
      <c r="B151" s="7"/>
      <c r="C151" s="7"/>
      <c r="D151" s="7"/>
      <c r="E151" s="7"/>
      <c r="F151" s="8"/>
      <c r="G151" s="8"/>
      <c r="H151" s="8"/>
      <c r="I151" s="8"/>
      <c r="J151" s="8"/>
      <c r="K151" s="8"/>
      <c r="L151" s="8"/>
      <c r="M151" s="8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</row>
    <row r="152" spans="2:41" x14ac:dyDescent="0.25">
      <c r="B152" s="7"/>
      <c r="C152" s="7"/>
      <c r="D152" s="7"/>
      <c r="E152" s="7"/>
      <c r="F152" s="8"/>
      <c r="G152" s="8"/>
      <c r="H152" s="8"/>
      <c r="I152" s="8"/>
      <c r="J152" s="8"/>
      <c r="K152" s="8"/>
      <c r="L152" s="8"/>
      <c r="M152" s="8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</row>
    <row r="153" spans="2:41" x14ac:dyDescent="0.25">
      <c r="B153" s="7"/>
      <c r="C153" s="7"/>
      <c r="D153" s="7"/>
      <c r="E153" s="7"/>
      <c r="F153" s="8"/>
      <c r="G153" s="8"/>
      <c r="H153" s="8"/>
      <c r="I153" s="8"/>
      <c r="J153" s="8"/>
      <c r="K153" s="8"/>
      <c r="L153" s="8"/>
      <c r="M153" s="8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</row>
    <row r="154" spans="2:41" x14ac:dyDescent="0.25">
      <c r="B154" s="7"/>
      <c r="C154" s="7"/>
      <c r="D154" s="7"/>
      <c r="E154" s="7"/>
      <c r="F154" s="8"/>
      <c r="G154" s="8"/>
      <c r="H154" s="8"/>
      <c r="I154" s="8"/>
      <c r="J154" s="8"/>
      <c r="K154" s="8"/>
      <c r="L154" s="8"/>
      <c r="M154" s="8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</row>
    <row r="155" spans="2:41" x14ac:dyDescent="0.25">
      <c r="B155" s="7"/>
      <c r="C155" s="7"/>
      <c r="D155" s="7"/>
      <c r="E155" s="7"/>
      <c r="F155" s="8"/>
      <c r="G155" s="8"/>
      <c r="H155" s="8"/>
      <c r="I155" s="8"/>
      <c r="J155" s="8"/>
      <c r="K155" s="8"/>
      <c r="L155" s="8"/>
      <c r="M155" s="8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</row>
    <row r="156" spans="2:41" x14ac:dyDescent="0.25">
      <c r="B156" s="7"/>
      <c r="C156" s="7"/>
      <c r="D156" s="7"/>
      <c r="E156" s="7"/>
      <c r="F156" s="8"/>
      <c r="G156" s="8"/>
      <c r="H156" s="8"/>
      <c r="I156" s="8"/>
      <c r="J156" s="8"/>
      <c r="K156" s="8"/>
      <c r="L156" s="8"/>
      <c r="M156" s="8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</row>
    <row r="157" spans="2:41" x14ac:dyDescent="0.25">
      <c r="B157" s="7"/>
      <c r="C157" s="7"/>
      <c r="D157" s="7"/>
      <c r="E157" s="7"/>
      <c r="F157" s="8"/>
      <c r="G157" s="8"/>
      <c r="H157" s="8"/>
      <c r="I157" s="8"/>
      <c r="J157" s="8"/>
      <c r="K157" s="8"/>
      <c r="L157" s="8"/>
      <c r="M157" s="8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</row>
    <row r="158" spans="2:41" x14ac:dyDescent="0.25">
      <c r="B158" s="7"/>
      <c r="C158" s="7"/>
      <c r="D158" s="7"/>
      <c r="E158" s="7"/>
      <c r="F158" s="8"/>
      <c r="G158" s="8"/>
      <c r="H158" s="8"/>
      <c r="I158" s="8"/>
      <c r="J158" s="8"/>
      <c r="K158" s="8"/>
      <c r="L158" s="8"/>
      <c r="M158" s="8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</row>
    <row r="159" spans="2:41" x14ac:dyDescent="0.25">
      <c r="B159" s="7"/>
      <c r="C159" s="7"/>
      <c r="D159" s="7"/>
      <c r="E159" s="7"/>
      <c r="F159" s="8"/>
      <c r="G159" s="8"/>
      <c r="H159" s="8"/>
      <c r="I159" s="8"/>
      <c r="J159" s="8"/>
      <c r="K159" s="8"/>
      <c r="L159" s="8"/>
      <c r="M159" s="8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</row>
    <row r="160" spans="2:41" x14ac:dyDescent="0.25">
      <c r="B160" s="7"/>
      <c r="C160" s="7"/>
      <c r="D160" s="7"/>
      <c r="E160" s="7"/>
      <c r="F160" s="8"/>
      <c r="G160" s="8"/>
      <c r="H160" s="8"/>
      <c r="I160" s="8"/>
      <c r="J160" s="8"/>
      <c r="K160" s="8"/>
      <c r="L160" s="8"/>
      <c r="M160" s="8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</row>
    <row r="161" spans="2:41" x14ac:dyDescent="0.25">
      <c r="B161" s="7"/>
      <c r="C161" s="7"/>
      <c r="D161" s="7"/>
      <c r="E161" s="7"/>
      <c r="F161" s="8"/>
      <c r="G161" s="8"/>
      <c r="H161" s="8"/>
      <c r="I161" s="8"/>
      <c r="J161" s="8"/>
      <c r="K161" s="8"/>
      <c r="L161" s="8"/>
      <c r="M161" s="8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</row>
    <row r="162" spans="2:41" x14ac:dyDescent="0.25">
      <c r="B162" s="7"/>
      <c r="C162" s="7"/>
      <c r="D162" s="7"/>
      <c r="E162" s="7"/>
      <c r="F162" s="8"/>
      <c r="G162" s="8"/>
      <c r="H162" s="8"/>
      <c r="I162" s="8"/>
      <c r="J162" s="8"/>
      <c r="K162" s="8"/>
      <c r="L162" s="8"/>
      <c r="M162" s="8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</row>
    <row r="163" spans="2:41" x14ac:dyDescent="0.25">
      <c r="B163" s="7"/>
      <c r="C163" s="7"/>
      <c r="D163" s="7"/>
      <c r="E163" s="7"/>
      <c r="F163" s="8"/>
      <c r="G163" s="8"/>
      <c r="H163" s="8"/>
      <c r="I163" s="8"/>
      <c r="J163" s="8"/>
      <c r="K163" s="8"/>
      <c r="L163" s="8"/>
      <c r="M163" s="8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</row>
    <row r="164" spans="2:41" x14ac:dyDescent="0.25">
      <c r="B164" s="7"/>
      <c r="C164" s="7"/>
      <c r="D164" s="7"/>
      <c r="E164" s="7"/>
      <c r="F164" s="8"/>
      <c r="G164" s="8"/>
      <c r="H164" s="8"/>
      <c r="I164" s="8"/>
      <c r="J164" s="8"/>
      <c r="K164" s="8"/>
      <c r="L164" s="8"/>
      <c r="M164" s="8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</row>
    <row r="165" spans="2:41" x14ac:dyDescent="0.25">
      <c r="B165" s="7"/>
      <c r="C165" s="7"/>
      <c r="D165" s="7"/>
      <c r="E165" s="7"/>
      <c r="F165" s="8"/>
      <c r="G165" s="8"/>
      <c r="H165" s="8"/>
      <c r="I165" s="8"/>
      <c r="J165" s="8"/>
      <c r="K165" s="8"/>
      <c r="L165" s="8"/>
      <c r="M165" s="8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</row>
    <row r="166" spans="2:41" x14ac:dyDescent="0.25">
      <c r="B166" s="7"/>
      <c r="C166" s="7"/>
      <c r="D166" s="7"/>
      <c r="E166" s="7"/>
      <c r="F166" s="8"/>
      <c r="G166" s="8"/>
      <c r="H166" s="8"/>
      <c r="I166" s="8"/>
      <c r="J166" s="8"/>
      <c r="K166" s="8"/>
      <c r="L166" s="8"/>
      <c r="M166" s="8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</row>
    <row r="167" spans="2:41" x14ac:dyDescent="0.25">
      <c r="B167" s="7"/>
      <c r="C167" s="7"/>
      <c r="D167" s="7"/>
      <c r="E167" s="7"/>
      <c r="F167" s="8"/>
      <c r="G167" s="8"/>
      <c r="H167" s="8"/>
      <c r="I167" s="8"/>
      <c r="J167" s="8"/>
      <c r="K167" s="8"/>
      <c r="L167" s="8"/>
      <c r="M167" s="8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</row>
    <row r="168" spans="2:41" x14ac:dyDescent="0.25">
      <c r="B168" s="7"/>
      <c r="C168" s="7"/>
      <c r="D168" s="7"/>
      <c r="E168" s="7"/>
      <c r="F168" s="8"/>
      <c r="G168" s="8"/>
      <c r="H168" s="8"/>
      <c r="I168" s="8"/>
      <c r="J168" s="8"/>
      <c r="K168" s="8"/>
      <c r="L168" s="8"/>
      <c r="M168" s="8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</row>
    <row r="169" spans="2:41" x14ac:dyDescent="0.25">
      <c r="B169" s="7"/>
      <c r="C169" s="7"/>
      <c r="D169" s="7"/>
      <c r="E169" s="7"/>
      <c r="F169" s="8"/>
      <c r="G169" s="8"/>
      <c r="H169" s="8"/>
      <c r="I169" s="8"/>
      <c r="J169" s="8"/>
      <c r="K169" s="8"/>
      <c r="L169" s="8"/>
      <c r="M169" s="8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</row>
    <row r="170" spans="2:41" x14ac:dyDescent="0.25">
      <c r="B170" s="7"/>
      <c r="C170" s="7"/>
      <c r="D170" s="7"/>
      <c r="E170" s="7"/>
      <c r="F170" s="8"/>
      <c r="G170" s="8"/>
      <c r="H170" s="8"/>
      <c r="I170" s="8"/>
      <c r="J170" s="8"/>
      <c r="K170" s="8"/>
      <c r="L170" s="8"/>
      <c r="M170" s="8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</row>
    <row r="171" spans="2:41" x14ac:dyDescent="0.25">
      <c r="B171" s="7"/>
      <c r="C171" s="7"/>
      <c r="D171" s="7"/>
      <c r="E171" s="7"/>
      <c r="F171" s="8"/>
      <c r="G171" s="8"/>
      <c r="H171" s="8"/>
      <c r="I171" s="8"/>
      <c r="J171" s="8"/>
      <c r="K171" s="8"/>
      <c r="L171" s="8"/>
      <c r="M171" s="8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</row>
    <row r="172" spans="2:41" x14ac:dyDescent="0.25">
      <c r="B172" s="7"/>
      <c r="C172" s="7"/>
      <c r="D172" s="7"/>
      <c r="E172" s="7"/>
      <c r="F172" s="8"/>
      <c r="G172" s="8"/>
      <c r="H172" s="8"/>
      <c r="I172" s="8"/>
      <c r="J172" s="8"/>
      <c r="K172" s="8"/>
      <c r="L172" s="8"/>
      <c r="M172" s="8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</row>
    <row r="173" spans="2:41" x14ac:dyDescent="0.25">
      <c r="B173" s="7"/>
      <c r="C173" s="7"/>
      <c r="D173" s="7"/>
      <c r="E173" s="7"/>
      <c r="F173" s="8"/>
      <c r="G173" s="8"/>
      <c r="H173" s="8"/>
      <c r="I173" s="8"/>
      <c r="J173" s="8"/>
      <c r="K173" s="8"/>
      <c r="L173" s="8"/>
      <c r="M173" s="8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</row>
    <row r="174" spans="2:41" x14ac:dyDescent="0.25">
      <c r="B174" s="7"/>
      <c r="C174" s="7"/>
      <c r="D174" s="7"/>
      <c r="E174" s="7"/>
      <c r="F174" s="8"/>
      <c r="G174" s="8"/>
      <c r="H174" s="8"/>
      <c r="I174" s="8"/>
      <c r="J174" s="8"/>
      <c r="K174" s="8"/>
      <c r="L174" s="8"/>
      <c r="M174" s="8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</row>
    <row r="175" spans="2:41" x14ac:dyDescent="0.25">
      <c r="B175" s="7"/>
      <c r="C175" s="7"/>
      <c r="D175" s="7"/>
      <c r="E175" s="7"/>
      <c r="F175" s="8"/>
      <c r="G175" s="8"/>
      <c r="H175" s="8"/>
      <c r="I175" s="8"/>
      <c r="J175" s="8"/>
      <c r="K175" s="8"/>
      <c r="L175" s="8"/>
      <c r="M175" s="8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</row>
    <row r="176" spans="2:41" x14ac:dyDescent="0.25">
      <c r="B176" s="7"/>
      <c r="C176" s="7"/>
      <c r="D176" s="7"/>
      <c r="E176" s="7"/>
      <c r="F176" s="8"/>
      <c r="G176" s="8"/>
      <c r="H176" s="8"/>
      <c r="I176" s="8"/>
      <c r="J176" s="8"/>
      <c r="K176" s="8"/>
      <c r="L176" s="8"/>
      <c r="M176" s="8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</row>
    <row r="177" spans="2:41" x14ac:dyDescent="0.25">
      <c r="B177" s="7"/>
      <c r="C177" s="7"/>
      <c r="D177" s="7"/>
      <c r="E177" s="7"/>
      <c r="F177" s="8"/>
      <c r="G177" s="8"/>
      <c r="H177" s="8"/>
      <c r="I177" s="8"/>
      <c r="J177" s="8"/>
      <c r="K177" s="8"/>
      <c r="L177" s="8"/>
      <c r="M177" s="8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</row>
  </sheetData>
  <mergeCells count="4">
    <mergeCell ref="D31:I31"/>
    <mergeCell ref="D41:I41"/>
    <mergeCell ref="D49:I49"/>
    <mergeCell ref="B57:I57"/>
  </mergeCells>
  <pageMargins left="0.7" right="0.7" top="0.75" bottom="0.75" header="0.3" footer="0.3"/>
  <pageSetup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E48ECF4CF779D24AAA92F996F89F1086" ma:contentTypeVersion="222" ma:contentTypeDescription="The base project type from which other project content types inherit their information." ma:contentTypeScope="" ma:versionID="abf97ca8bafe0462015ad2589420117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ebd62a969ab0658bee3269b05fb97a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R0002782323</Record_x0020_Number>
    <Key_x0020_Document xmlns="cdc7663a-08f0-4737-9e8c-148ce897a09c">false</Key_x0020_Document>
    <Division_x0020_or_x0020_Unit xmlns="cdc7663a-08f0-4737-9e8c-148ce897a09c">IFD/CMF</Division_x0020_or_x0020_Unit>
    <Other_x0020_Author xmlns="cdc7663a-08f0-4737-9e8c-148ce897a09c" xsi:nil="true"/>
    <IDBDocs_x0020_Number xmlns="cdc7663a-08f0-4737-9e8c-148ce897a09c">38042346</IDBDocs_x0020_Number>
    <Document_x0020_Author xmlns="cdc7663a-08f0-4737-9e8c-148ce897a09c">Bernal, Olver Luis</Document_x0020_Author>
    <Operation_x0020_Type xmlns="cdc7663a-08f0-4737-9e8c-148ce897a09c" xsi:nil="true"/>
    <TaxCatchAll xmlns="cdc7663a-08f0-4737-9e8c-148ce897a09c"/>
    <Fiscal_x0020_Year_x0020_IDB xmlns="cdc7663a-08f0-4737-9e8c-148ce897a09c">2013</Fiscal_x0020_Year_x0020_IDB>
    <Project_x0020_Number xmlns="cdc7663a-08f0-4737-9e8c-148ce897a09c">ES-X1007</Project_x0020_Number>
    <Package_x0020_Code xmlns="cdc7663a-08f0-4737-9e8c-148ce897a09c" xsi:nil="true"/>
    <Migration_x0020_Info xmlns="cdc7663a-08f0-4737-9e8c-148ce897a09c">MS EXCELLPLoan ProposalDEBoard of Executive Directors0Y</Migration_x0020_Info>
    <Approval_x0020_Number xmlns="cdc7663a-08f0-4737-9e8c-148ce897a09c" xsi:nil="true"/>
    <Business_x0020_Area xmlns="cdc7663a-08f0-4737-9e8c-148ce897a09c" xsi:nil="true"/>
    <SISCOR_x0020_Number xmlns="cdc7663a-08f0-4737-9e8c-148ce897a09c" xsi:nil="true"/>
    <Identifier xmlns="cdc7663a-08f0-4737-9e8c-148ce897a09c"> </Identifier>
    <Document_x0020_Language_x0020_IDB xmlns="cdc7663a-08f0-4737-9e8c-148ce897a09c">Spanish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EZSHARE-1092599662-43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https://idbg.sharepoint.com/teams/EZ-ES-LON/ES-X1007/_layouts/15/DocIdRedir.aspx?ID=EZSHARE-1092599662-43</Url>
      <Description>EZSHARE-1092599662-43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98966553-3FBF-4B17-A252-105CB217783A}"/>
</file>

<file path=customXml/itemProps2.xml><?xml version="1.0" encoding="utf-8"?>
<ds:datastoreItem xmlns:ds="http://schemas.openxmlformats.org/officeDocument/2006/customXml" ds:itemID="{AA43D118-DDCE-4A01-8F89-F4F2E5112DB1}"/>
</file>

<file path=customXml/itemProps3.xml><?xml version="1.0" encoding="utf-8"?>
<ds:datastoreItem xmlns:ds="http://schemas.openxmlformats.org/officeDocument/2006/customXml" ds:itemID="{809A991F-7F6D-45BD-841D-BCCFBB842839}"/>
</file>

<file path=customXml/itemProps4.xml><?xml version="1.0" encoding="utf-8"?>
<ds:datastoreItem xmlns:ds="http://schemas.openxmlformats.org/officeDocument/2006/customXml" ds:itemID="{7AF885F6-74DF-4E5C-9877-7713066FB679}"/>
</file>

<file path=customXml/itemProps5.xml><?xml version="1.0" encoding="utf-8"?>
<ds:datastoreItem xmlns:ds="http://schemas.openxmlformats.org/officeDocument/2006/customXml" ds:itemID="{37CD556B-90D5-4F25-91F3-7BA72CAF77FB}"/>
</file>

<file path=customXml/itemProps6.xml><?xml version="1.0" encoding="utf-8"?>
<ds:datastoreItem xmlns:ds="http://schemas.openxmlformats.org/officeDocument/2006/customXml" ds:itemID="{B331C888-E399-4659-93E4-AAB00E7A35FD}"/>
</file>

<file path=customXml/itemProps7.xml><?xml version="1.0" encoding="utf-8"?>
<ds:datastoreItem xmlns:ds="http://schemas.openxmlformats.org/officeDocument/2006/customXml" ds:itemID="{133B83D9-BB75-4A19-82F4-EC2A4CF1FF29}"/>
</file>

<file path=customXml/itemProps8.xml><?xml version="1.0" encoding="utf-8"?>
<ds:datastoreItem xmlns:ds="http://schemas.openxmlformats.org/officeDocument/2006/customXml" ds:itemID="{8F24D61F-39B7-4CE3-8872-EB00B7A269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 ELS</vt:lpstr>
      <vt:lpstr>CE ELS Sens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Cost Benefit</dc:title>
  <dc:creator>GUILLERMOC</dc:creator>
  <cp:lastModifiedBy>Test</cp:lastModifiedBy>
  <cp:lastPrinted>2013-08-20T13:33:20Z</cp:lastPrinted>
  <dcterms:created xsi:type="dcterms:W3CDTF">2010-02-17T20:42:40Z</dcterms:created>
  <dcterms:modified xsi:type="dcterms:W3CDTF">2013-11-01T16:58:07Z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0x010100ACF722E9F6B0B149B0CD8BE2560A667200E48ECF4CF779D24AAA92F996F89F1086</vt:lpwstr>
  </property>
  <property fmtid="{D5CDD505-2E9C-101B-9397-08002B2CF9AE}" pid="5" name="TaxKeywordTaxHTField">
    <vt:lpwstr/>
  </property>
  <property fmtid="{D5CDD505-2E9C-101B-9397-08002B2CF9AE}" pid="6" name="Series Operations IDB">
    <vt:lpwstr>12;#Loan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12;#Loan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/>
  </property>
  <property fmtid="{D5CDD505-2E9C-101B-9397-08002B2CF9AE}" pid="16" name="Disclosure Activity">
    <vt:lpwstr>Loan Proposal</vt:lpwstr>
  </property>
  <property fmtid="{D5CDD505-2E9C-101B-9397-08002B2CF9AE}" pid="20" name="Webtopic">
    <vt:lpwstr>Rural Land Management;Banking and Financial Services;Financial Sector Development;Finance;Finance</vt:lpwstr>
  </property>
  <property fmtid="{D5CDD505-2E9C-101B-9397-08002B2CF9AE}" pid="22" name="Disclosed">
    <vt:bool>true</vt:bool>
  </property>
  <property fmtid="{D5CDD505-2E9C-101B-9397-08002B2CF9AE}" pid="23" name="_dlc_DocIdItemGuid">
    <vt:lpwstr>dc8ec4eb-d070-4ea1-9035-a3c1493d1adc</vt:lpwstr>
  </property>
</Properties>
</file>