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-15" windowWidth="14355" windowHeight="13020" activeTab="3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_xlnm._FilterDatabase" localSheetId="1" hidden="1">'Detalhes Plano de Aquisições'!$A$13:$T$52</definedName>
    <definedName name="_xlnm.Print_Area" localSheetId="1">'Detalhes Plano de Aquisições'!$A$1:$Q$128</definedName>
    <definedName name="_xlnm.Print_Area" localSheetId="3">'Folha de Comentários'!$A$1:$C$101</definedName>
    <definedName name="_xlnm.Print_Area" localSheetId="0">Instruções!$A$3:$C$61</definedName>
    <definedName name="capacitacao">'Detalhes Plano de Aquisições'!$F$145:$F$153</definedName>
    <definedName name="Excel_BuiltIn_Print_Titles_1">#REF!</definedName>
    <definedName name="Excel_BuiltIn_Print_Titles_1_1">#REF!</definedName>
    <definedName name="_xlnm.Print_Titles" localSheetId="3">'Folha de Comentários'!$13:$13</definedName>
  </definedNames>
  <calcPr calcId="125725"/>
</workbook>
</file>

<file path=xl/calcChain.xml><?xml version="1.0" encoding="utf-8"?>
<calcChain xmlns="http://schemas.openxmlformats.org/spreadsheetml/2006/main">
  <c r="I89" i="1"/>
  <c r="J89"/>
  <c r="H17"/>
  <c r="J105"/>
  <c r="I105"/>
  <c r="H107"/>
  <c r="B4" i="6"/>
  <c r="B8"/>
  <c r="B7"/>
  <c r="B6"/>
  <c r="H117" i="1"/>
  <c r="H52" l="1"/>
  <c r="H84"/>
  <c r="H64" l="1"/>
</calcChain>
</file>

<file path=xl/sharedStrings.xml><?xml version="1.0" encoding="utf-8"?>
<sst xmlns="http://schemas.openxmlformats.org/spreadsheetml/2006/main" count="959" uniqueCount="335">
  <si>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</si>
  <si>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</si>
  <si>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</si>
  <si>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</si>
  <si>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</si>
  <si>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</si>
  <si>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</si>
  <si>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</si>
  <si>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</si>
  <si>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BENS</t>
  </si>
  <si>
    <t>SERVIÇOS QUE NÃO SÃO DE CONSULTORIA</t>
  </si>
  <si>
    <t>CONSULTORIAS FIRMAS</t>
  </si>
  <si>
    <t>CAPACITAÇÃO</t>
  </si>
  <si>
    <t>SUBPROJETOS</t>
  </si>
  <si>
    <t>Comentários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</si>
  <si>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</si>
  <si>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</si>
  <si>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</si>
  <si>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</si>
  <si>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</si>
  <si>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</si>
  <si>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BRASIL</t>
  </si>
  <si>
    <t xml:space="preserve">PLANO DE AQUISIÇÕES (PA) - 18 MESES 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</si>
  <si>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</si>
  <si>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</si>
  <si>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</si>
  <si>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</si>
  <si>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</si>
  <si>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</si>
  <si>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</si>
  <si>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</si>
  <si>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</si>
  <si>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</si>
  <si>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</si>
  <si>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</si>
  <si>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</si>
  <si>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</si>
  <si>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</si>
  <si>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</si>
  <si>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</si>
  <si>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</si>
  <si>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</si>
  <si>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</si>
  <si>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</si>
  <si>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</si>
  <si>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</si>
  <si>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</si>
  <si>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</si>
  <si>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Unidade Executora</t>
  </si>
  <si>
    <t>Objeto da Transferência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</si>
  <si>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</si>
  <si>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</si>
  <si>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</si>
  <si>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</si>
  <si>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</si>
  <si>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</si>
  <si>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</si>
  <si>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</si>
  <si>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</si>
  <si>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</si>
  <si>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</si>
  <si>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</si>
  <si>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</si>
  <si>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</si>
  <si>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</si>
  <si>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</si>
  <si>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</si>
  <si>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</si>
  <si>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</si>
  <si>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</si>
  <si>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</si>
  <si>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</si>
  <si>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</si>
  <si>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Método  de Revisão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</si>
  <si>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</si>
  <si>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</si>
  <si>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</si>
  <si>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</si>
  <si>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</si>
  <si>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</si>
  <si>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</si>
  <si>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</si>
  <si>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</si>
  <si>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</si>
  <si>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</si>
  <si>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</si>
  <si>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</si>
  <si>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</si>
  <si>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</si>
  <si>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</si>
  <si>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</si>
  <si>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</si>
  <si>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</si>
  <si>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</si>
  <si>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</si>
  <si>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</si>
  <si>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</si>
  <si>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</si>
  <si>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</si>
  <si>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</si>
  <si>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</si>
  <si>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</si>
  <si>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</si>
  <si>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</si>
  <si>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</si>
  <si>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</si>
  <si>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</si>
  <si>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</si>
  <si>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</si>
  <si>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</si>
  <si>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</si>
  <si>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</si>
  <si>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</si>
  <si>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</si>
  <si>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</si>
  <si>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</si>
  <si>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</si>
  <si>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</si>
  <si>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</si>
  <si>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</si>
  <si>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</si>
  <si>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</si>
  <si>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Concorrência Pública Nacional</t>
  </si>
  <si>
    <t>Contrato de Empréstimo: 1979/OC-BR</t>
  </si>
  <si>
    <t>Atualizado por:  Equipe da UECP/PISA e Apoio em Gerenciamento</t>
  </si>
  <si>
    <t>UECP</t>
  </si>
  <si>
    <t>Capacitação em ações de Geração de Trabalho e Renda - Contratações diretas</t>
  </si>
  <si>
    <t>Planos e eficiência operacionais: adequação das instalações do EGP</t>
  </si>
  <si>
    <t>II.4</t>
  </si>
  <si>
    <t>II.3</t>
  </si>
  <si>
    <t>Organização de eventos</t>
  </si>
  <si>
    <t>Comunicação e Difusão do PISA</t>
  </si>
  <si>
    <t>Produção de material de difusão</t>
  </si>
  <si>
    <t>Projeto de desapropriações</t>
  </si>
  <si>
    <t>Serviço de avaliação de imóveis</t>
  </si>
  <si>
    <t>Serviço de atualização do cadastro de famílias</t>
  </si>
  <si>
    <t>Assistência Técnica e ensaios tecnológicos de apoio à Fiscalização</t>
  </si>
  <si>
    <t>(1) Planos e eficiência operacionais: 
acompanhamento das famílias - CONDOMÍNIO CRISTAL</t>
  </si>
  <si>
    <t>(2) Educação Ambiental Integrada - CONDOMÍNIO CRISTAL</t>
  </si>
  <si>
    <t>(3) Capacitação em ações de Geração de Trabalho e Renda (pessoas instruídas) - CONDOMÍNIO CRISTAL</t>
  </si>
  <si>
    <t>(4) Planos e eficiência operacionais: 
Plano de Comunicação - CONDOMÍNIO CRISTAL</t>
  </si>
  <si>
    <t>CONDOMÍNIO CRISTAL</t>
  </si>
  <si>
    <t>Marco regulatório para os serviços de água e esgotos - Estudos para a implantação de agência de regulação dos serviços públicos de saneamento</t>
  </si>
  <si>
    <t>Áreas de nascentes de cursos de água
- projeto de proteção dos anéis das nascentes</t>
  </si>
  <si>
    <t>Educação Ambiental Integrada - Contratações diretas</t>
  </si>
  <si>
    <t>Projetos executivos de loteamentos</t>
  </si>
  <si>
    <t>Projetos executivos Loteamento Claudino - Lote 2 (128 UH´s) - Quadra A</t>
  </si>
  <si>
    <t>Projeto executivo viário do trecho entre a av. Icaraí e Cavalhada</t>
  </si>
  <si>
    <t>Unidade de Conservação do Morro São Pedro: contratação para elaboração do Plano de Manejo da Unidade de Conservação</t>
  </si>
  <si>
    <t>a definir</t>
  </si>
  <si>
    <t>Estação de Bombeamento de Esgoto Ponta da Cadeia com chaminés de equilíbrio concluída (Baronesa do Gravataí)</t>
  </si>
  <si>
    <t>Emissário em terra, com diâmetro de 1,5 mts., e extensão de 7.140 metros.</t>
  </si>
  <si>
    <t>Estação de Bombeamento - EBE C2 e Cristal (com chaminés de equilíbrio)</t>
  </si>
  <si>
    <t>Emissário sub-fluvial e terrestre, diâmetro 1,6 mts., e extensão de 12.500 metros</t>
  </si>
  <si>
    <t>EBE tratado final, junto à ETE</t>
  </si>
  <si>
    <t>Emissário final de esgotos tratados, com diâmetro de 1,2 mts., e extensão de 2.800 metros</t>
  </si>
  <si>
    <t>Estação de bombeamento C-1 do Sistema Cavalhada</t>
  </si>
  <si>
    <t>Lote 1 (Diário de Notícias - Icaraí) - Obras de Drenagem: Canal/Dique, Travessias Icaraí e Diário de Notícias, Redes Coletoras e Casa de Bomba a reformar CB-11</t>
  </si>
  <si>
    <t>Lote 2 (Icaraí - Cavalhada) - Obras de Drenagem: Canal/Dique, Redes Coletoras</t>
  </si>
  <si>
    <t>Loteamento Hípica - Lote 1 (35 UH´s) + equipamentos.</t>
  </si>
  <si>
    <t>Loteamento Claudino - Lote 2 (128 UH´s) - Quadra A</t>
  </si>
  <si>
    <t>Loteamento Icaraí - Lote 3 (192 UH´s) - Quadra B + Loteamento Tamandaré - Lote 3 (336 UH´s) - Quadra F</t>
  </si>
  <si>
    <t>Obras de loteamento popular – Lote 4 – Quadras C+D+E+G+H.
231 casas</t>
  </si>
  <si>
    <t>Equipamento Público</t>
  </si>
  <si>
    <t>Vias pavimentadas - obras nas duas laterais do Arroio Cavalhada</t>
  </si>
  <si>
    <t>Parque Linear do Arroio Cavalhada - implantação da Praça.</t>
  </si>
  <si>
    <t>Execução da canalização do Arroio Cavalhada, incluindo (1ª) os diques  entre a Av. Diário de Notícias e Av. Icaraí e travessias da Av. Diário de Notícias e (2ª)  Av. Icaraí, e  entre a Av. Icaraí e  Av. Cavalhada</t>
  </si>
  <si>
    <t>Implantação dos interceptores e coletores pluviais entre a Av. Diário de Notícias e Av. Icaraí e na Av. Icaraí do PV 40 ao PV 35 e incluindo galerias, coletores gerais, conduto forçado e redes pluviais entre a Av. Icaraí e Av. Cavalhada</t>
  </si>
  <si>
    <t>Urbanização de áreas para o reassentamento da população, incluindo a dotação de infraestrutura</t>
  </si>
  <si>
    <t xml:space="preserve">Estação de bombeamento de esgoto pluvial - construção da CB-11B  + interceptores e coletores entre a Diário de Notícias </t>
  </si>
  <si>
    <t xml:space="preserve">Execução da canalização e dos diques de contenção  do Arroio Cavalhada  entre a Av. Icaraí até Arroio Passo Fundo (T2)  </t>
  </si>
  <si>
    <t xml:space="preserve">Execução da canalização do Arroio Cavalhada  entre o Arroio Passo Fundo e a Av. Cavalhada (T3) </t>
  </si>
  <si>
    <t>Implantação dos interceptores e coletores pluviais Av. Icaraí até Arroio Passo Fundo + reservatório de amortecimento (T2)</t>
  </si>
  <si>
    <t>Implantação dos interceptores e coletores pluviais entre o arroio Passo Fundo e Av. Cavalhada (T3)</t>
  </si>
  <si>
    <t xml:space="preserve">Construção de unidades comerciais </t>
  </si>
  <si>
    <t>II.1.2</t>
  </si>
  <si>
    <t>II.1.1</t>
  </si>
  <si>
    <t>II.2.1</t>
  </si>
  <si>
    <t>II.2.3</t>
  </si>
  <si>
    <t>II.2.2</t>
  </si>
  <si>
    <t>Metodos de Licitação Nacional</t>
  </si>
  <si>
    <t>PROGRAMA INTEGRADO SOCIOAMBIENTAL - PISA</t>
  </si>
  <si>
    <t>único</t>
  </si>
  <si>
    <t>cinco</t>
  </si>
  <si>
    <t>Estudos para a sustentabilidade financeira de Dmae e DEP: sistema de contabilidade de custos para o Dmae e para o DEP.</t>
  </si>
  <si>
    <t>UCED/
DMAE</t>
  </si>
  <si>
    <t>Emissário de esgoto cloacal da EBE Ponta da Cadeia à EBE Cristal</t>
  </si>
  <si>
    <t>Emissário de esgoto cloacal da EBE Cristal à ETE Serraria (subpluvial)</t>
  </si>
  <si>
    <t>003.080505.07.4</t>
  </si>
  <si>
    <t>003.080316.09.3</t>
  </si>
  <si>
    <t>003.080314.09.0</t>
  </si>
  <si>
    <t>003.080007.08.2
003.080015.08.5
003.080008.08.9
003.080009.08.5
003.080010.08.3</t>
  </si>
  <si>
    <t>BR-A6424</t>
  </si>
  <si>
    <t>--------------------</t>
  </si>
  <si>
    <t>BR-A6429</t>
  </si>
  <si>
    <t>BR-B2573</t>
  </si>
  <si>
    <t>----------</t>
  </si>
  <si>
    <t>BR-A9883</t>
  </si>
  <si>
    <t>Quantidade 
de Lotes</t>
  </si>
  <si>
    <t>Montante 
Estimado 
US$ X mil</t>
  </si>
  <si>
    <t>Montante
Estimado
 % BID</t>
  </si>
  <si>
    <t>Categoria de
Investimento</t>
  </si>
  <si>
    <t>Montante
Estimado 
% Contrap</t>
  </si>
  <si>
    <t>Método de Revisão 
(Selecionar uma 
das opções)*</t>
  </si>
  <si>
    <t>Quantidade 
Estimada 
de Subprojetos</t>
  </si>
  <si>
    <t>Número 
PRISM</t>
  </si>
  <si>
    <t>Publicação
do Anúncio/
Convite</t>
  </si>
  <si>
    <t>Publicação
Manifestação
de Interesse</t>
  </si>
  <si>
    <t>Publicação
Manifestação
de Interesse/
Anuncio</t>
  </si>
  <si>
    <t>Assinatura 
do Contrato/
Convênio por
Adjudicação dos
Subprojetos</t>
  </si>
  <si>
    <t>Assinatura 
do Contrato</t>
  </si>
  <si>
    <r>
      <t xml:space="preserve">Método 
</t>
    </r>
    <r>
      <rPr>
        <i/>
        <sz val="11"/>
        <color indexed="9"/>
        <rFont val="Times New Roman"/>
        <family val="1"/>
      </rPr>
      <t>(Selecionar uma das Opções)</t>
    </r>
    <r>
      <rPr>
        <sz val="11"/>
        <color indexed="9"/>
        <rFont val="Times New Roman"/>
        <family val="1"/>
      </rPr>
      <t>*</t>
    </r>
  </si>
  <si>
    <r>
      <rPr>
        <b/>
        <sz val="11"/>
        <color rgb="FF008200"/>
        <rFont val="Times New Roman"/>
        <family val="1"/>
      </rPr>
      <t xml:space="preserve">Unidade de Conservação </t>
    </r>
    <r>
      <rPr>
        <sz val="11"/>
        <color rgb="FF008200"/>
        <rFont val="Times New Roman"/>
        <family val="1"/>
      </rPr>
      <t>do Morro São Pedro: obras de infraestrutura</t>
    </r>
  </si>
  <si>
    <r>
      <t xml:space="preserve">Urbanização de áreas para o reassentamento da população, incluindo projeto e as melhorias urbanas no </t>
    </r>
    <r>
      <rPr>
        <b/>
        <sz val="11"/>
        <color rgb="FF008200"/>
        <rFont val="Times New Roman"/>
        <family val="1"/>
      </rPr>
      <t>Condomínio Cristal</t>
    </r>
  </si>
  <si>
    <t>Número do 
Processo</t>
  </si>
  <si>
    <t>--------------</t>
  </si>
  <si>
    <r>
      <t xml:space="preserve">Cinco lotes de obras para os emissários, interceptpores, redes coletoras e ligações prediais e as redes coletoras do diâmetro de 100 mm até 1200mm,  em extensão aproximada de 134.000 metros no </t>
    </r>
    <r>
      <rPr>
        <b/>
        <sz val="11"/>
        <rFont val="Times New Roman"/>
        <family val="1"/>
      </rPr>
      <t>Sistema Cavalhada.
[sub-bacias do Arroio Cavalhada]</t>
    </r>
  </si>
  <si>
    <t>Lote 1-A: Sub-bacia C3
Lote 1-B: Sub-bacia C3
Lote 2: Sub-bacia C3
Lote 3: Sub-bacia C3
Lote 4: Sub-bacia C1A</t>
  </si>
  <si>
    <t>001.037776.10.0</t>
  </si>
  <si>
    <t>001.053667.12.3</t>
  </si>
  <si>
    <t>---------</t>
  </si>
  <si>
    <t>001.018231.12.8</t>
  </si>
  <si>
    <t>001.030632.13.7</t>
  </si>
  <si>
    <t>001.030631.13.0</t>
  </si>
  <si>
    <r>
      <t>Planos e eficiência operacionais: aquisição de equipamentos para</t>
    </r>
    <r>
      <rPr>
        <b/>
        <sz val="11"/>
        <rFont val="Times New Roman"/>
        <family val="1"/>
      </rPr>
      <t xml:space="preserve"> inspeção de redes de esgotos pluviais</t>
    </r>
    <r>
      <rPr>
        <sz val="11"/>
        <rFont val="Times New Roman"/>
        <family val="1"/>
      </rPr>
      <t>.</t>
    </r>
  </si>
  <si>
    <t>001.024702.15.3</t>
  </si>
  <si>
    <t>--------</t>
  </si>
  <si>
    <t>ações de comunicação desenvolvidas pelo apoio em gerenciamento</t>
  </si>
  <si>
    <t>quatro</t>
  </si>
  <si>
    <t>três</t>
  </si>
  <si>
    <r>
      <t xml:space="preserve">Planos e eficiência operacionais: aquisição de </t>
    </r>
    <r>
      <rPr>
        <b/>
        <sz val="11"/>
        <rFont val="Times New Roman"/>
        <family val="1"/>
      </rPr>
      <t>equipamentos de informática</t>
    </r>
    <r>
      <rPr>
        <sz val="11"/>
        <rFont val="Times New Roman"/>
        <family val="1"/>
      </rPr>
      <t xml:space="preserve"> (inclui software).</t>
    </r>
  </si>
  <si>
    <r>
      <t xml:space="preserve">Planos e eficiência operacionais: aquisição de </t>
    </r>
    <r>
      <rPr>
        <b/>
        <sz val="11"/>
        <rFont val="Times New Roman"/>
        <family val="1"/>
      </rPr>
      <t>mobiliário e demais equipamentos de escritório</t>
    </r>
    <r>
      <rPr>
        <sz val="11"/>
        <rFont val="Times New Roman"/>
        <family val="1"/>
      </rPr>
      <t>.</t>
    </r>
  </si>
  <si>
    <t>001.009923.15.2</t>
  </si>
  <si>
    <t>001.034157.14.0</t>
  </si>
  <si>
    <t>001.010256.10.5</t>
  </si>
  <si>
    <t>001.032567.08.1</t>
  </si>
  <si>
    <t>001.014581.14.0</t>
  </si>
  <si>
    <t>001.003054.13.6</t>
  </si>
  <si>
    <t>001.037777.10.6</t>
  </si>
  <si>
    <t>001.037007.12.2</t>
  </si>
  <si>
    <t>001.037778.10.2</t>
  </si>
  <si>
    <t>Serviços de Consultoria de Apoio à Fiscalização de Obras, incluindo a execução do controle tecnológico, do Programa Integrado Socioambiental de Porto Alegre - PISA</t>
  </si>
  <si>
    <t>Mapeamento e avaliação das áreas de risco geológico-geotécnico e projeto de proteção dos anéis das nascentes no Município de Porto Alegre.</t>
  </si>
  <si>
    <t>Assessoria de Apoio ao Gerenciamento do Programa na SMGAE (SMGes)</t>
  </si>
  <si>
    <t>26/7/2012 e 14/10/2014</t>
  </si>
  <si>
    <t>não consta</t>
  </si>
  <si>
    <t>Obras civis e eletromecânicas da casa de bombas 
CB-11 e de obras civis de parte dos interceptores e coletores pluviais na margem esquerda, leste - Bacia do Arroio Cavalhada (estação de bombeamento)</t>
  </si>
  <si>
    <t xml:space="preserve">Parte do Arroio Cavalhada Canalizado: inclui Canal/Dique e as Travessias sob a Av. Icaraí e Av. Diário de Notícias (Trecho 1) </t>
  </si>
  <si>
    <t>Interceptores e coletores pluviais na Av. Icaraí do PV 40 ao PV 35 [com extensão e ligações com as CBs  (Trecho 1)]</t>
  </si>
  <si>
    <t>IV tri/2016</t>
  </si>
  <si>
    <t>III tri/2016</t>
  </si>
  <si>
    <t>BR-11038</t>
  </si>
  <si>
    <t>Pendente</t>
  </si>
  <si>
    <t>BR-10873</t>
  </si>
  <si>
    <t>BR-A9544</t>
  </si>
  <si>
    <t>Vias pavimentadas - obras nas duas margens do Arroio Cavalhada: Av. Icaraí  até Rua Cel. Timóteo (margem esquerda)  e Av. Icaraí até Rua Upamoroti (margem direita - redução da pista para  7m - acesso local)</t>
  </si>
  <si>
    <t>não 
aplicável</t>
  </si>
  <si>
    <t>I.1</t>
  </si>
  <si>
    <t>III.1</t>
  </si>
  <si>
    <t>III.2</t>
  </si>
  <si>
    <t>I.2
I.3</t>
  </si>
  <si>
    <t>BR-A9845</t>
  </si>
  <si>
    <t>50128/2014</t>
  </si>
  <si>
    <t>47831/2012</t>
  </si>
  <si>
    <r>
      <t xml:space="preserve">Unidade de Conservação do Morro São Pedro: projeto completo, orçamentos e complementares </t>
    </r>
    <r>
      <rPr>
        <i/>
        <sz val="11"/>
        <color rgb="FF008200"/>
        <rFont val="Times New Roman"/>
        <family val="1"/>
      </rPr>
      <t>[valor remanejado para aquisição de equipamentos da UC]</t>
    </r>
  </si>
  <si>
    <r>
      <t xml:space="preserve">Unidade de Conservação do Morro São Pedro  - </t>
    </r>
    <r>
      <rPr>
        <b/>
        <sz val="11.5"/>
        <color rgb="FF008200"/>
        <rFont val="Times New Roman"/>
        <family val="1"/>
      </rPr>
      <t>Aquisição de terras</t>
    </r>
    <r>
      <rPr>
        <i/>
        <sz val="11"/>
        <color rgb="FF008200"/>
        <rFont val="Times New Roman"/>
        <family val="1"/>
      </rPr>
      <t xml:space="preserve"> 
[valor remanejado para o Plano de Manejo]</t>
    </r>
  </si>
  <si>
    <t>(continuação)</t>
  </si>
  <si>
    <t>em definição</t>
  </si>
  <si>
    <r>
      <t>Planos e eficiência operacionais:</t>
    </r>
    <r>
      <rPr>
        <b/>
        <sz val="11"/>
        <rFont val="Times New Roman"/>
        <family val="1"/>
      </rPr>
      <t xml:space="preserve"> aquisição de equipamentos de informática (inclui software).</t>
    </r>
  </si>
  <si>
    <t>NADA CONSTA</t>
  </si>
  <si>
    <t>Obras de loteamento popular – Lote 4 – Quadras C+D+E+G+H. 231 casas</t>
  </si>
  <si>
    <t>Interceptores e coletores pluviais na Av. Icaraí do PV 40 ao PV 35 [com extensão e ligações com as CBs  
(Trecho 1)]</t>
  </si>
  <si>
    <t>BR-A9518</t>
  </si>
  <si>
    <t>6.2</t>
  </si>
  <si>
    <t>Oficinas específicas para a Região</t>
  </si>
  <si>
    <t>II tri/2016</t>
  </si>
  <si>
    <t>Sujeita à aceitação das propostas de alterações do contrato 1979/OC-BR</t>
  </si>
  <si>
    <t>Sujeita à aceitação das propostas de alterações do contrato 1979/OC-BR; comporá as ações elegíveis 
para o financiamento.</t>
  </si>
  <si>
    <r>
      <t xml:space="preserve">Unidade de fiscalização  Zonal </t>
    </r>
    <r>
      <rPr>
        <b/>
        <sz val="11"/>
        <color rgb="FFFF0000"/>
        <rFont val="Times New Roman"/>
        <family val="1"/>
      </rPr>
      <t>Extremo</t>
    </r>
    <r>
      <rPr>
        <sz val="11"/>
        <color rgb="FFFF0000"/>
        <rFont val="Times New Roman"/>
        <family val="1"/>
      </rPr>
      <t xml:space="preserve"> Sul: obras de construção</t>
    </r>
  </si>
  <si>
    <r>
      <t xml:space="preserve">Unidade de fiscalização </t>
    </r>
    <r>
      <rPr>
        <u/>
        <sz val="11"/>
        <color rgb="FFFF0000"/>
        <rFont val="Times New Roman"/>
        <family val="1"/>
      </rPr>
      <t>Zonal Extremo Sul:</t>
    </r>
    <r>
      <rPr>
        <sz val="11"/>
        <color rgb="FFFF0000"/>
        <rFont val="Times New Roman"/>
        <family val="1"/>
      </rPr>
      <t xml:space="preserve"> projetos executivo, planialtimétrico, arquitetônico, orçamento e complementares</t>
    </r>
  </si>
  <si>
    <t>nonono</t>
  </si>
  <si>
    <t>aquisição alterada</t>
  </si>
  <si>
    <t>aquisição incluída</t>
  </si>
  <si>
    <t>aquisição cancelada</t>
  </si>
  <si>
    <t>aquisição mantida, sem alterações</t>
  </si>
  <si>
    <r>
      <t xml:space="preserve">Vias pavimentadas - Trecho 1 - obras na </t>
    </r>
    <r>
      <rPr>
        <u/>
        <sz val="11"/>
        <color rgb="FFFF0000"/>
        <rFont val="Times New Roman"/>
        <family val="1"/>
      </rPr>
      <t>margem direita</t>
    </r>
    <r>
      <rPr>
        <sz val="11"/>
        <color rgb="FFFF0000"/>
        <rFont val="Times New Roman"/>
        <family val="1"/>
      </rPr>
      <t xml:space="preserve"> do Arroio Cavalhada: Av. Diário de Notícias até Av. Icaraí  (exclusão: prolongamento da Claudino)</t>
    </r>
  </si>
  <si>
    <r>
      <t xml:space="preserve">Vias pavimentadas - Trecho 1 - obras na </t>
    </r>
    <r>
      <rPr>
        <u/>
        <sz val="11"/>
        <color rgb="FFFF0000"/>
        <rFont val="Times New Roman"/>
        <family val="1"/>
      </rPr>
      <t>margem esquerda</t>
    </r>
    <r>
      <rPr>
        <sz val="11"/>
        <color rgb="FFFF0000"/>
        <rFont val="Times New Roman"/>
        <family val="1"/>
      </rPr>
      <t xml:space="preserve"> do Arroio Cavalhada:
Av. Diário de Notícias até Av. Icaraí </t>
    </r>
    <r>
      <rPr>
        <b/>
        <sz val="10"/>
        <color indexed="12"/>
        <rFont val="Times New Roman"/>
        <family val="1"/>
      </rPr>
      <t/>
    </r>
  </si>
  <si>
    <r>
      <rPr>
        <b/>
        <sz val="11"/>
        <color rgb="FFFF0000"/>
        <rFont val="Times New Roman"/>
        <family val="1"/>
      </rPr>
      <t xml:space="preserve">Alteração: </t>
    </r>
    <r>
      <rPr>
        <sz val="11"/>
        <color rgb="FFFF0000"/>
        <rFont val="Times New Roman"/>
        <family val="1"/>
      </rPr>
      <t>na data estimada para a publicação da licitação das obras em decorrência do atraso na elaboração dos projetos</t>
    </r>
  </si>
  <si>
    <t>Inclusão de oficinas concebidas para atender o público da região, notadamente dos beneficiários do Pisa</t>
  </si>
  <si>
    <t>PLANO DE AQUISIÇÕES (PA)</t>
  </si>
  <si>
    <t>BR-B3143</t>
  </si>
  <si>
    <t>BR-B3009</t>
  </si>
  <si>
    <t>IV tri/2017</t>
  </si>
  <si>
    <t>Ações para a Geração de Trabalho e Renda - Contratações diretas de cusos e oficinas</t>
  </si>
  <si>
    <r>
      <t xml:space="preserve">Vias pavimentadas - Trecho 1 - obras na </t>
    </r>
    <r>
      <rPr>
        <u/>
        <sz val="11"/>
        <color rgb="FFFF0000"/>
        <rFont val="Times New Roman"/>
        <family val="1"/>
      </rPr>
      <t>margem esquerda</t>
    </r>
    <r>
      <rPr>
        <sz val="11"/>
        <color rgb="FFFF0000"/>
        <rFont val="Times New Roman"/>
        <family val="1"/>
      </rPr>
      <t xml:space="preserve"> do Arroio Cavalhada: Av. Diário de Notícias até Av. Icaraí  (exclusão: prolongamento da Claudino)</t>
    </r>
  </si>
  <si>
    <r>
      <t xml:space="preserve">Vias pavimentadas - Trecho 1 - obras na </t>
    </r>
    <r>
      <rPr>
        <u/>
        <sz val="11"/>
        <color rgb="FFFF0000"/>
        <rFont val="Times New Roman"/>
        <family val="1"/>
      </rPr>
      <t>margem direita</t>
    </r>
    <r>
      <rPr>
        <sz val="11"/>
        <color rgb="FFFF0000"/>
        <rFont val="Times New Roman"/>
        <family val="1"/>
      </rPr>
      <t xml:space="preserve"> do Arroio Cavalhada:
Av. Diário de Notícias até Av. Icaraí </t>
    </r>
    <r>
      <rPr>
        <b/>
        <sz val="10"/>
        <color indexed="12"/>
        <rFont val="Times New Roman"/>
        <family val="1"/>
      </rPr>
      <t/>
    </r>
  </si>
  <si>
    <t>Proposta de exclusão</t>
  </si>
  <si>
    <t>Auditoria e avaliação final</t>
  </si>
  <si>
    <t>------------</t>
  </si>
  <si>
    <r>
      <t xml:space="preserve">Planos e eficiência operacionais: 
</t>
    </r>
    <r>
      <rPr>
        <b/>
        <sz val="11"/>
        <color rgb="FF008200"/>
        <rFont val="Times New Roman"/>
        <family val="1"/>
      </rPr>
      <t>Implantação do Plano de Comunicação.</t>
    </r>
  </si>
  <si>
    <t>Políticas Pública; sem ônus para o Programa</t>
  </si>
  <si>
    <t>Estudos para a sustentabilidade financeira de Dmae e DEP: estudo tarifário para DMAE e recuperação de custos do DEP.</t>
  </si>
  <si>
    <r>
      <t xml:space="preserve">Parque Linear do Arroio Cavalhada - </t>
    </r>
    <r>
      <rPr>
        <u/>
        <sz val="11"/>
        <color rgb="FFFF0000"/>
        <rFont val="Times New Roman"/>
        <family val="1"/>
      </rPr>
      <t>Projeto executivo</t>
    </r>
    <r>
      <rPr>
        <sz val="11"/>
        <color rgb="FFFF0000"/>
        <rFont val="Times New Roman"/>
        <family val="1"/>
      </rPr>
      <t xml:space="preserve"> (Praça - parte do parque linear decorrente da modificação da diretriz 4538 - sul).</t>
    </r>
  </si>
  <si>
    <r>
      <t xml:space="preserve">Cinco lotes de obras para os emissários, interceptpores, redes coletoras e ligações prediais e as redes coletoras do diâmetro de 100 mm até 1200 mm,  em extensão aproximada de 134.000 metros no </t>
    </r>
    <r>
      <rPr>
        <b/>
        <sz val="11"/>
        <rFont val="Times New Roman"/>
        <family val="1"/>
      </rPr>
      <t>Sistema Cavalhada.
[sub-bacias do Arroio Cavalhada]</t>
    </r>
  </si>
  <si>
    <t>Contrato homologado e adjudicado
Alteração do valor conforme Contrato
Aguarda posicionamento do IPHAN quanto a possíveis sítios arqueológicos na região.</t>
  </si>
  <si>
    <t>Contrato em execução
Alteração do valor conforme Contrato
- ordem de início emitida em nov/2015</t>
  </si>
  <si>
    <t>Alteração do valor conforme Contrato</t>
  </si>
  <si>
    <r>
      <rPr>
        <b/>
        <sz val="11"/>
        <color rgb="FFFF0000"/>
        <rFont val="Times New Roman"/>
        <family val="1"/>
      </rPr>
      <t xml:space="preserve">Alteração: </t>
    </r>
    <r>
      <rPr>
        <sz val="11"/>
        <color rgb="FFFF0000"/>
        <rFont val="Times New Roman"/>
        <family val="1"/>
      </rPr>
      <t>na data estimada para a publicação da licitação das obras; valor</t>
    </r>
  </si>
  <si>
    <r>
      <t>Alteração:</t>
    </r>
    <r>
      <rPr>
        <sz val="11"/>
        <color rgb="FFFF0000"/>
        <rFont val="Times New Roman"/>
        <family val="1"/>
      </rPr>
      <t xml:space="preserve"> na data estimada para a publicação da licitação das obras; valor</t>
    </r>
  </si>
  <si>
    <r>
      <rPr>
        <b/>
        <sz val="11"/>
        <color rgb="FFFF0000"/>
        <rFont val="Times New Roman"/>
        <family val="1"/>
      </rPr>
      <t>Exclusão</t>
    </r>
    <r>
      <rPr>
        <sz val="11"/>
        <color rgb="FFFF0000"/>
        <rFont val="Times New Roman"/>
        <family val="1"/>
      </rPr>
      <t xml:space="preserve"> da ação sujeita à aceitação das propostas de alterações do contrato 1979/OC-BR</t>
    </r>
  </si>
  <si>
    <t>Ajuste nos valores conforme contrato encerrado</t>
  </si>
  <si>
    <t>Alteração do valor e prazo conforme Contrato e seus aditivos; e previsão para 2017.</t>
  </si>
  <si>
    <t>Auditoria Externa 1ª contratção</t>
  </si>
  <si>
    <t>Auditoria Externa 2ª contratação</t>
  </si>
  <si>
    <t>Alteração: valor conforme contrato encerrado</t>
  </si>
  <si>
    <t>Auditoria e avaliação</t>
  </si>
  <si>
    <t>Auditoria Externa contratada - 1ª contratação</t>
  </si>
  <si>
    <t>Alteração do valor e escopo conforme previsão para os exercícios de 2016 e 2017.</t>
  </si>
  <si>
    <t>Auditoria Externa - 2ª contratação</t>
  </si>
  <si>
    <t>Ajuste nos valores conforme contrato em andamento</t>
  </si>
  <si>
    <t>Mantido</t>
  </si>
  <si>
    <t>Atualizado em: mar.2016</t>
  </si>
  <si>
    <t>Atualização Nº: 11 - de mar.2016 - dez.2017</t>
  </si>
  <si>
    <r>
      <t xml:space="preserve">(1) Planos e eficiência operacionais: 
</t>
    </r>
    <r>
      <rPr>
        <b/>
        <sz val="11"/>
        <color rgb="FFFF0000"/>
        <rFont val="Times New Roman"/>
        <family val="1"/>
      </rPr>
      <t>Serviços de impressão.</t>
    </r>
  </si>
  <si>
    <t>Alteração: acréscimo de contrapartida</t>
  </si>
  <si>
    <t>Obra não contabilizada no PISA
a excluir</t>
  </si>
  <si>
    <r>
      <t xml:space="preserve">Unidade de fiscalização Zonal Extremo Sul: </t>
    </r>
    <r>
      <rPr>
        <b/>
        <sz val="11.5"/>
        <color rgb="FFFF0000"/>
        <rFont val="Times New Roman"/>
        <family val="1"/>
      </rPr>
      <t xml:space="preserve">aquisição de equipamentos </t>
    </r>
  </si>
  <si>
    <r>
      <t xml:space="preserve">Unidade de fiscalização Zonal Extremo Sul: </t>
    </r>
    <r>
      <rPr>
        <b/>
        <sz val="11.5"/>
        <color rgb="FFFF0000"/>
        <rFont val="Times New Roman"/>
        <family val="1"/>
      </rPr>
      <t>aquisição de equipamentos</t>
    </r>
  </si>
  <si>
    <r>
      <t xml:space="preserve">Unidade de Conservação Ambiental - Morro São Pedro: </t>
    </r>
    <r>
      <rPr>
        <b/>
        <sz val="11.5"/>
        <color rgb="FFFF0000"/>
        <rFont val="Times New Roman"/>
        <family val="1"/>
      </rPr>
      <t>Aquisição de equipamentos para a fiscalização</t>
    </r>
  </si>
  <si>
    <r>
      <rPr>
        <b/>
        <sz val="11"/>
        <color rgb="FFFF0000"/>
        <rFont val="Times New Roman"/>
        <family val="1"/>
      </rPr>
      <t>Alteração:</t>
    </r>
    <r>
      <rPr>
        <sz val="11"/>
        <color rgb="FFFF0000"/>
        <rFont val="Times New Roman"/>
        <family val="1"/>
      </rPr>
      <t xml:space="preserve"> prazo estimado para a aquisição</t>
    </r>
  </si>
  <si>
    <r>
      <rPr>
        <b/>
        <sz val="11"/>
        <color rgb="FFFF0000"/>
        <rFont val="Times New Roman"/>
        <family val="1"/>
      </rPr>
      <t>Alteração:</t>
    </r>
    <r>
      <rPr>
        <sz val="11"/>
        <color rgb="FFFF0000"/>
        <rFont val="Times New Roman"/>
        <family val="1"/>
      </rPr>
      <t xml:space="preserve"> prazo estimado para aquisição; complementação da descrição</t>
    </r>
  </si>
  <si>
    <t>Serviços gráficos e de reprodução</t>
  </si>
  <si>
    <t>Alteração na data da contratação (firmada); valor</t>
  </si>
  <si>
    <r>
      <rPr>
        <b/>
        <sz val="11"/>
        <color rgb="FFFF0000"/>
        <rFont val="Times New Roman"/>
        <family val="1"/>
      </rPr>
      <t>Alteração:</t>
    </r>
    <r>
      <rPr>
        <sz val="11"/>
        <color rgb="FFFF0000"/>
        <rFont val="Times New Roman"/>
        <family val="1"/>
      </rPr>
      <t xml:space="preserve"> Prazo - tempo da licitação superior ao estimado</t>
    </r>
  </si>
  <si>
    <t>CONSULTORIAS INDIVIDUAIS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</si>
</sst>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&quot;R$ &quot;* #,##0.00_);_(&quot;R$ &quot;* \(#,##0.00\);_(&quot;R$ &quot;* \-??_);_(@_)"/>
  </numFmts>
  <fonts count="6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0"/>
      <color indexed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1"/>
      <color rgb="FF008200"/>
      <name val="Times New Roman"/>
      <family val="1"/>
    </font>
    <font>
      <b/>
      <sz val="11"/>
      <color indexed="9"/>
      <name val="Times New Roman"/>
      <family val="1"/>
    </font>
    <font>
      <sz val="11"/>
      <color indexed="9"/>
      <name val="Times New Roman"/>
      <family val="1"/>
    </font>
    <font>
      <sz val="11"/>
      <color theme="0"/>
      <name val="Times New Roman"/>
      <family val="1"/>
    </font>
    <font>
      <i/>
      <sz val="11"/>
      <color indexed="9"/>
      <name val="Times New Roman"/>
      <family val="1"/>
    </font>
    <font>
      <b/>
      <sz val="11"/>
      <color rgb="FF008200"/>
      <name val="Times New Roman"/>
      <family val="1"/>
    </font>
    <font>
      <sz val="11"/>
      <color rgb="FF000082"/>
      <name val="Times New Roman"/>
      <family val="1"/>
    </font>
    <font>
      <i/>
      <sz val="11"/>
      <color rgb="FF008200"/>
      <name val="Times New Roman"/>
      <family val="1"/>
    </font>
    <font>
      <b/>
      <sz val="11.5"/>
      <color rgb="FF008200"/>
      <name val="Times New Roman"/>
      <family val="1"/>
    </font>
    <font>
      <u/>
      <sz val="11"/>
      <color rgb="FFFF0000"/>
      <name val="Times New Roman"/>
      <family val="1"/>
    </font>
    <font>
      <sz val="10"/>
      <name val="Arial"/>
      <family val="2"/>
    </font>
    <font>
      <b/>
      <sz val="9"/>
      <color indexed="60"/>
      <name val="Times New Roman"/>
      <family val="1"/>
    </font>
    <font>
      <sz val="10"/>
      <color indexed="18"/>
      <name val="Arial"/>
      <family val="2"/>
    </font>
    <font>
      <sz val="10"/>
      <color indexed="12"/>
      <name val="Arial"/>
      <family val="2"/>
    </font>
    <font>
      <sz val="10"/>
      <color indexed="21"/>
      <name val="Arial"/>
      <family val="2"/>
    </font>
    <font>
      <sz val="10"/>
      <color indexed="13"/>
      <name val="Arial"/>
      <family val="2"/>
    </font>
    <font>
      <sz val="10"/>
      <color indexed="50"/>
      <name val="Arial"/>
      <family val="2"/>
    </font>
    <font>
      <i/>
      <sz val="11"/>
      <color rgb="FFFF0000"/>
      <name val="Times New Roman"/>
      <family val="1"/>
    </font>
    <font>
      <b/>
      <sz val="11.5"/>
      <color rgb="FFFF0000"/>
      <name val="Times New Roman"/>
      <family val="1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40"/>
      </patternFill>
    </fill>
    <fill>
      <patternFill patternType="solid">
        <fgColor indexed="31"/>
        <bgColor indexed="34"/>
      </patternFill>
    </fill>
    <fill>
      <patternFill patternType="solid">
        <fgColor indexed="27"/>
        <bgColor indexed="42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21"/>
        <bgColor indexed="17"/>
      </patternFill>
    </fill>
    <fill>
      <patternFill patternType="solid">
        <fgColor indexed="12"/>
        <bgColor indexed="39"/>
      </patternFill>
    </fill>
    <fill>
      <patternFill patternType="solid">
        <fgColor indexed="18"/>
        <bgColor indexed="32"/>
      </patternFill>
    </fill>
    <fill>
      <patternFill patternType="solid">
        <fgColor indexed="13"/>
        <bgColor indexed="51"/>
      </patternFill>
    </fill>
    <fill>
      <patternFill patternType="solid">
        <fgColor indexed="50"/>
        <bgColor indexed="51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7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164" fontId="36" fillId="0" borderId="0" applyFont="0" applyFill="0" applyBorder="0" applyAlignment="0" applyProtection="0"/>
    <xf numFmtId="0" fontId="37" fillId="30" borderId="0" applyNumberFormat="0" applyBorder="0" applyAlignment="0" applyProtection="0"/>
    <xf numFmtId="0" fontId="38" fillId="31" borderId="0" applyNumberFormat="0" applyBorder="0" applyAlignment="0" applyProtection="0"/>
    <xf numFmtId="0" fontId="36" fillId="32" borderId="0" applyNumberFormat="0" applyBorder="0" applyAlignment="0" applyProtection="0"/>
    <xf numFmtId="164" fontId="58" fillId="0" borderId="0" applyFill="0" applyBorder="0" applyAlignment="0" applyProtection="0"/>
    <xf numFmtId="0" fontId="59" fillId="34" borderId="0" applyNumberFormat="0" applyBorder="0" applyAlignment="0" applyProtection="0"/>
    <xf numFmtId="0" fontId="5" fillId="35" borderId="0" applyNumberFormat="0" applyBorder="0" applyAlignment="0" applyProtection="0"/>
    <xf numFmtId="0" fontId="9" fillId="36" borderId="0" applyNumberFormat="0" applyBorder="0" applyAlignment="0" applyProtection="0"/>
    <xf numFmtId="0" fontId="3" fillId="36" borderId="0" applyNumberFormat="0" applyBorder="0" applyAlignment="0" applyProtection="0"/>
    <xf numFmtId="165" fontId="1" fillId="0" borderId="0" applyFill="0" applyBorder="0" applyAlignment="0" applyProtection="0"/>
    <xf numFmtId="0" fontId="3" fillId="35" borderId="0" applyNumberFormat="0" applyBorder="0" applyAlignment="0" applyProtection="0"/>
    <xf numFmtId="0" fontId="4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164" fontId="1" fillId="0" borderId="0" applyFill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36" fillId="0" borderId="0"/>
    <xf numFmtId="9" fontId="58" fillId="0" borderId="0" applyFont="0" applyFill="0" applyBorder="0" applyAlignment="0" applyProtection="0"/>
    <xf numFmtId="0" fontId="62" fillId="42" borderId="0" applyNumberFormat="0" applyBorder="0" applyAlignment="0" applyProtection="0"/>
    <xf numFmtId="0" fontId="61" fillId="43" borderId="0" applyNumberFormat="0" applyBorder="0" applyAlignment="0" applyProtection="0"/>
    <xf numFmtId="0" fontId="60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 applyNumberFormat="0" applyFill="0" applyBorder="0" applyAlignment="0" applyProtection="0"/>
    <xf numFmtId="0" fontId="63" fillId="45" borderId="0" applyNumberFormat="0" applyBorder="0" applyAlignment="0" applyProtection="0"/>
    <xf numFmtId="0" fontId="64" fillId="46" borderId="0" applyNumberFormat="0" applyBorder="0" applyAlignment="0" applyProtection="0"/>
    <xf numFmtId="0" fontId="64" fillId="46" borderId="0" applyNumberFormat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4" xfId="38" applyFont="1" applyBorder="1"/>
    <xf numFmtId="0" fontId="30" fillId="0" borderId="24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18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18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7" borderId="28" xfId="44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9" fillId="27" borderId="21" xfId="44" applyFont="1" applyFill="1" applyBorder="1" applyAlignment="1">
      <alignment horizontal="left" vertical="center" wrapText="1"/>
    </xf>
    <xf numFmtId="0" fontId="23" fillId="0" borderId="29" xfId="0" applyFont="1" applyBorder="1" applyAlignment="1">
      <alignment horizontal="left" vertical="center" wrapText="1"/>
    </xf>
    <xf numFmtId="0" fontId="27" fillId="27" borderId="27" xfId="0" applyFont="1" applyFill="1" applyBorder="1" applyAlignment="1">
      <alignment horizontal="center" vertical="center"/>
    </xf>
    <xf numFmtId="0" fontId="29" fillId="27" borderId="22" xfId="44" applyFont="1" applyFill="1" applyBorder="1" applyAlignment="1">
      <alignment horizontal="left" vertical="center" wrapText="1"/>
    </xf>
    <xf numFmtId="0" fontId="23" fillId="0" borderId="30" xfId="0" applyFont="1" applyBorder="1" applyAlignment="1">
      <alignment horizontal="left" vertical="center" wrapText="1"/>
    </xf>
    <xf numFmtId="0" fontId="29" fillId="27" borderId="14" xfId="44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8" fillId="0" borderId="11" xfId="1" applyFont="1" applyFill="1" applyBorder="1" applyAlignment="1">
      <alignment vertical="center" wrapText="1"/>
    </xf>
    <xf numFmtId="0" fontId="28" fillId="0" borderId="12" xfId="1" applyFont="1" applyFill="1" applyBorder="1" applyAlignment="1">
      <alignment vertical="center" wrapText="1"/>
    </xf>
    <xf numFmtId="0" fontId="28" fillId="0" borderId="13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3" xfId="1" applyFont="1" applyFill="1" applyBorder="1" applyAlignment="1">
      <alignment vertical="center" wrapText="1"/>
    </xf>
    <xf numFmtId="0" fontId="28" fillId="0" borderId="26" xfId="1" applyFont="1" applyFill="1" applyBorder="1" applyAlignment="1">
      <alignment vertical="center" wrapText="1"/>
    </xf>
    <xf numFmtId="0" fontId="40" fillId="0" borderId="0" xfId="0" applyFont="1" applyAlignment="1">
      <alignment horizontal="justify" vertical="center"/>
    </xf>
    <xf numFmtId="0" fontId="41" fillId="0" borderId="0" xfId="0" applyFont="1"/>
    <xf numFmtId="0" fontId="41" fillId="0" borderId="0" xfId="0" applyFont="1" applyBorder="1"/>
    <xf numFmtId="4" fontId="41" fillId="0" borderId="0" xfId="0" applyNumberFormat="1" applyFont="1" applyBorder="1"/>
    <xf numFmtId="10" fontId="41" fillId="0" borderId="0" xfId="0" applyNumberFormat="1" applyFont="1" applyBorder="1"/>
    <xf numFmtId="0" fontId="42" fillId="0" borderId="0" xfId="0" applyFont="1" applyBorder="1" applyAlignment="1">
      <alignment vertical="center"/>
    </xf>
    <xf numFmtId="0" fontId="40" fillId="0" borderId="0" xfId="0" applyFont="1" applyBorder="1" applyAlignment="1"/>
    <xf numFmtId="0" fontId="41" fillId="0" borderId="0" xfId="0" applyFont="1" applyBorder="1" applyAlignment="1"/>
    <xf numFmtId="0" fontId="43" fillId="0" borderId="0" xfId="0" applyFont="1" applyBorder="1" applyAlignment="1">
      <alignment vertical="center"/>
    </xf>
    <xf numFmtId="0" fontId="4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4" fillId="0" borderId="0" xfId="0" applyFont="1" applyAlignment="1">
      <alignment horizontal="left" vertical="center"/>
    </xf>
    <xf numFmtId="0" fontId="41" fillId="0" borderId="0" xfId="0" applyFont="1" applyAlignment="1">
      <alignment horizontal="justify" vertical="center"/>
    </xf>
    <xf numFmtId="0" fontId="43" fillId="0" borderId="0" xfId="46" applyFont="1" applyAlignment="1">
      <alignment horizontal="left" vertical="center"/>
    </xf>
    <xf numFmtId="0" fontId="45" fillId="0" borderId="0" xfId="46" applyFont="1"/>
    <xf numFmtId="0" fontId="46" fillId="0" borderId="0" xfId="0" applyFont="1" applyAlignment="1">
      <alignment horizontal="left" vertical="center"/>
    </xf>
    <xf numFmtId="0" fontId="43" fillId="0" borderId="0" xfId="38" applyFont="1" applyFill="1" applyBorder="1" applyAlignment="1">
      <alignment horizontal="centerContinuous" vertical="center"/>
    </xf>
    <xf numFmtId="0" fontId="43" fillId="0" borderId="0" xfId="38" applyFont="1" applyFill="1" applyBorder="1" applyAlignment="1">
      <alignment vertical="center" wrapText="1"/>
    </xf>
    <xf numFmtId="0" fontId="42" fillId="0" borderId="0" xfId="38" applyFont="1" applyBorder="1"/>
    <xf numFmtId="0" fontId="42" fillId="0" borderId="0" xfId="38" applyFont="1"/>
    <xf numFmtId="0" fontId="41" fillId="0" borderId="24" xfId="0" applyFont="1" applyBorder="1"/>
    <xf numFmtId="0" fontId="41" fillId="0" borderId="0" xfId="0" applyFont="1" applyBorder="1" applyAlignment="1">
      <alignment horizontal="justify" vertical="center" wrapText="1"/>
    </xf>
    <xf numFmtId="2" fontId="48" fillId="33" borderId="10" xfId="0" applyNumberFormat="1" applyFont="1" applyFill="1" applyBorder="1" applyAlignment="1" applyProtection="1">
      <alignment horizontal="center" vertical="center" wrapText="1"/>
      <protection locked="0"/>
    </xf>
    <xf numFmtId="0" fontId="41" fillId="0" borderId="0" xfId="0" applyNumberFormat="1" applyFont="1"/>
    <xf numFmtId="0" fontId="41" fillId="0" borderId="0" xfId="0" applyNumberFormat="1" applyFont="1" applyAlignment="1">
      <alignment horizontal="center" vertical="center"/>
    </xf>
    <xf numFmtId="0" fontId="41" fillId="0" borderId="0" xfId="0" applyNumberFormat="1" applyFont="1" applyAlignment="1">
      <alignment horizontal="right" vertical="center"/>
    </xf>
    <xf numFmtId="0" fontId="41" fillId="0" borderId="0" xfId="0" applyNumberFormat="1" applyFont="1" applyBorder="1"/>
    <xf numFmtId="0" fontId="40" fillId="0" borderId="0" xfId="0" applyNumberFormat="1" applyFont="1" applyBorder="1" applyAlignment="1">
      <alignment horizontal="left" vertical="center"/>
    </xf>
    <xf numFmtId="0" fontId="41" fillId="0" borderId="0" xfId="0" applyNumberFormat="1" applyFont="1" applyBorder="1" applyAlignment="1"/>
    <xf numFmtId="0" fontId="41" fillId="0" borderId="0" xfId="0" applyNumberFormat="1" applyFont="1" applyBorder="1" applyAlignment="1">
      <alignment horizontal="center" vertical="center"/>
    </xf>
    <xf numFmtId="0" fontId="41" fillId="0" borderId="0" xfId="0" applyNumberFormat="1" applyFont="1" applyBorder="1" applyAlignment="1">
      <alignment horizontal="right" vertical="center"/>
    </xf>
    <xf numFmtId="0" fontId="43" fillId="0" borderId="0" xfId="0" applyNumberFormat="1" applyFont="1" applyAlignment="1">
      <alignment horizontal="left" vertical="center"/>
    </xf>
    <xf numFmtId="0" fontId="42" fillId="0" borderId="0" xfId="0" applyNumberFormat="1" applyFont="1" applyAlignment="1">
      <alignment vertical="center"/>
    </xf>
    <xf numFmtId="0" fontId="42" fillId="0" borderId="0" xfId="0" applyNumberFormat="1" applyFont="1" applyAlignment="1">
      <alignment horizontal="center" vertical="center"/>
    </xf>
    <xf numFmtId="0" fontId="42" fillId="0" borderId="0" xfId="0" applyNumberFormat="1" applyFont="1" applyAlignment="1">
      <alignment horizontal="right" vertical="center"/>
    </xf>
    <xf numFmtId="0" fontId="44" fillId="0" borderId="0" xfId="0" applyNumberFormat="1" applyFont="1" applyAlignment="1">
      <alignment horizontal="left" vertical="center"/>
    </xf>
    <xf numFmtId="0" fontId="43" fillId="0" borderId="0" xfId="46" applyNumberFormat="1" applyFont="1" applyAlignment="1">
      <alignment horizontal="left" vertical="center"/>
    </xf>
    <xf numFmtId="0" fontId="45" fillId="0" borderId="0" xfId="46" applyNumberFormat="1" applyFont="1"/>
    <xf numFmtId="0" fontId="45" fillId="0" borderId="0" xfId="46" applyNumberFormat="1" applyFont="1" applyAlignment="1">
      <alignment horizontal="left" vertical="center"/>
    </xf>
    <xf numFmtId="0" fontId="43" fillId="0" borderId="0" xfId="38" applyNumberFormat="1" applyFont="1" applyFill="1" applyBorder="1" applyAlignment="1">
      <alignment vertical="center"/>
    </xf>
    <xf numFmtId="0" fontId="43" fillId="0" borderId="0" xfId="38" applyNumberFormat="1" applyFont="1" applyFill="1" applyBorder="1" applyAlignment="1">
      <alignment horizontal="center" vertical="center" wrapText="1"/>
    </xf>
    <xf numFmtId="0" fontId="43" fillId="0" borderId="0" xfId="38" applyNumberFormat="1" applyFont="1" applyFill="1" applyBorder="1" applyAlignment="1">
      <alignment horizontal="left" vertical="center" wrapText="1"/>
    </xf>
    <xf numFmtId="0" fontId="43" fillId="0" borderId="0" xfId="38" applyNumberFormat="1" applyFont="1" applyFill="1" applyBorder="1" applyAlignment="1">
      <alignment horizontal="right" vertical="center" wrapText="1"/>
    </xf>
    <xf numFmtId="0" fontId="42" fillId="0" borderId="0" xfId="38" applyNumberFormat="1" applyFont="1"/>
    <xf numFmtId="0" fontId="41" fillId="0" borderId="10" xfId="0" applyNumberFormat="1" applyFont="1" applyFill="1" applyBorder="1"/>
    <xf numFmtId="0" fontId="50" fillId="24" borderId="10" xfId="38" applyNumberFormat="1" applyFont="1" applyFill="1" applyBorder="1" applyAlignment="1">
      <alignment horizontal="center" vertical="center" wrapText="1"/>
    </xf>
    <xf numFmtId="0" fontId="41" fillId="0" borderId="10" xfId="0" applyNumberFormat="1" applyFont="1" applyFill="1" applyBorder="1" applyAlignment="1">
      <alignment horizontal="center" vertical="center"/>
    </xf>
    <xf numFmtId="0" fontId="42" fillId="0" borderId="10" xfId="0" applyNumberFormat="1" applyFont="1" applyFill="1" applyBorder="1" applyAlignment="1" applyProtection="1">
      <alignment vertical="center" wrapText="1"/>
      <protection locked="0"/>
    </xf>
    <xf numFmtId="0" fontId="42" fillId="0" borderId="10" xfId="38" applyNumberFormat="1" applyFont="1" applyFill="1" applyBorder="1" applyAlignment="1">
      <alignment vertical="center" wrapText="1"/>
    </xf>
    <xf numFmtId="0" fontId="42" fillId="0" borderId="10" xfId="47" applyNumberFormat="1" applyFont="1" applyFill="1" applyBorder="1" applyAlignment="1" applyProtection="1">
      <alignment horizontal="center" vertical="center"/>
      <protection locked="0"/>
    </xf>
    <xf numFmtId="0" fontId="48" fillId="33" borderId="10" xfId="0" applyNumberFormat="1" applyFont="1" applyFill="1" applyBorder="1" applyAlignment="1" applyProtection="1">
      <alignment horizontal="center" vertical="center" wrapText="1"/>
      <protection locked="0"/>
    </xf>
    <xf numFmtId="0" fontId="48" fillId="0" borderId="10" xfId="0" applyNumberFormat="1" applyFont="1" applyBorder="1" applyAlignment="1">
      <alignment horizontal="center" vertical="center" wrapText="1"/>
    </xf>
    <xf numFmtId="0" fontId="48" fillId="33" borderId="10" xfId="0" applyNumberFormat="1" applyFont="1" applyFill="1" applyBorder="1" applyAlignment="1" applyProtection="1">
      <alignment vertical="center" wrapText="1"/>
      <protection locked="0"/>
    </xf>
    <xf numFmtId="0" fontId="42" fillId="33" borderId="10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1" fillId="0" borderId="10" xfId="0" applyNumberFormat="1" applyFont="1" applyBorder="1" applyAlignment="1">
      <alignment horizontal="center" vertical="center"/>
    </xf>
    <xf numFmtId="0" fontId="42" fillId="0" borderId="10" xfId="38" quotePrefix="1" applyNumberFormat="1" applyFont="1" applyFill="1" applyBorder="1" applyAlignment="1">
      <alignment horizontal="center" vertical="center" wrapText="1"/>
    </xf>
    <xf numFmtId="0" fontId="41" fillId="0" borderId="0" xfId="0" applyNumberFormat="1" applyFont="1" applyFill="1" applyAlignment="1">
      <alignment horizontal="center" vertical="center"/>
    </xf>
    <xf numFmtId="0" fontId="42" fillId="0" borderId="0" xfId="44" applyNumberFormat="1" applyFont="1" applyFill="1" applyBorder="1" applyAlignment="1">
      <alignment horizontal="center" vertical="center" wrapText="1"/>
    </xf>
    <xf numFmtId="0" fontId="42" fillId="0" borderId="0" xfId="44" applyNumberFormat="1" applyFont="1" applyFill="1" applyBorder="1" applyAlignment="1">
      <alignment vertical="center" wrapText="1"/>
    </xf>
    <xf numFmtId="0" fontId="42" fillId="0" borderId="0" xfId="44" applyNumberFormat="1" applyFont="1" applyFill="1" applyBorder="1" applyAlignment="1">
      <alignment horizontal="right" vertical="center" wrapText="1"/>
    </xf>
    <xf numFmtId="0" fontId="42" fillId="0" borderId="0" xfId="44" applyNumberFormat="1" applyFont="1"/>
    <xf numFmtId="0" fontId="42" fillId="0" borderId="10" xfId="47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38" applyNumberFormat="1" applyFont="1" applyFill="1" applyBorder="1" applyAlignment="1">
      <alignment horizontal="center" vertical="center" wrapText="1"/>
    </xf>
    <xf numFmtId="0" fontId="42" fillId="0" borderId="0" xfId="38" applyNumberFormat="1" applyFont="1" applyFill="1" applyBorder="1" applyAlignment="1">
      <alignment vertical="center" wrapText="1"/>
    </xf>
    <xf numFmtId="0" fontId="42" fillId="0" borderId="0" xfId="38" applyNumberFormat="1" applyFont="1" applyFill="1" applyBorder="1" applyAlignment="1">
      <alignment horizontal="right" vertical="center" wrapText="1"/>
    </xf>
    <xf numFmtId="0" fontId="48" fillId="33" borderId="19" xfId="0" applyNumberFormat="1" applyFont="1" applyFill="1" applyBorder="1" applyAlignment="1" applyProtection="1">
      <alignment horizontal="center" vertical="center" wrapText="1"/>
      <protection locked="0"/>
    </xf>
    <xf numFmtId="0" fontId="48" fillId="33" borderId="20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10" xfId="1" applyNumberFormat="1" applyFont="1" applyFill="1" applyBorder="1" applyAlignment="1">
      <alignment vertical="center" wrapText="1"/>
    </xf>
    <xf numFmtId="0" fontId="42" fillId="0" borderId="10" xfId="0" applyNumberFormat="1" applyFont="1" applyBorder="1"/>
    <xf numFmtId="164" fontId="42" fillId="0" borderId="10" xfId="47" applyFont="1" applyFill="1" applyBorder="1" applyAlignment="1" applyProtection="1">
      <alignment horizontal="right" vertical="center" wrapText="1"/>
      <protection locked="0"/>
    </xf>
    <xf numFmtId="164" fontId="42" fillId="0" borderId="10" xfId="47" applyFont="1" applyFill="1" applyBorder="1" applyAlignment="1" applyProtection="1">
      <alignment horizontal="center" vertical="center"/>
      <protection locked="0"/>
    </xf>
    <xf numFmtId="164" fontId="42" fillId="0" borderId="10" xfId="47" applyFont="1" applyFill="1" applyBorder="1" applyAlignment="1" applyProtection="1">
      <alignment vertical="center"/>
      <protection locked="0"/>
    </xf>
    <xf numFmtId="164" fontId="48" fillId="33" borderId="10" xfId="47" applyFont="1" applyFill="1" applyBorder="1" applyAlignment="1" applyProtection="1">
      <alignment horizontal="right" vertical="center" wrapText="1"/>
      <protection locked="0"/>
    </xf>
    <xf numFmtId="164" fontId="48" fillId="33" borderId="10" xfId="47" applyFont="1" applyFill="1" applyBorder="1" applyAlignment="1" applyProtection="1">
      <alignment vertical="center" wrapText="1"/>
      <protection locked="0"/>
    </xf>
    <xf numFmtId="164" fontId="42" fillId="0" borderId="10" xfId="47" applyFont="1" applyFill="1" applyBorder="1" applyAlignment="1" applyProtection="1">
      <alignment horizontal="right" vertical="center"/>
      <protection locked="0"/>
    </xf>
    <xf numFmtId="0" fontId="47" fillId="0" borderId="10" xfId="38" applyNumberFormat="1" applyFont="1" applyFill="1" applyBorder="1" applyAlignment="1">
      <alignment horizontal="center" vertical="center" wrapText="1"/>
    </xf>
    <xf numFmtId="0" fontId="54" fillId="0" borderId="0" xfId="0" applyNumberFormat="1" applyFont="1"/>
    <xf numFmtId="0" fontId="41" fillId="0" borderId="26" xfId="0" applyNumberFormat="1" applyFont="1" applyFill="1" applyBorder="1" applyAlignment="1">
      <alignment horizontal="center" vertical="center"/>
    </xf>
    <xf numFmtId="0" fontId="49" fillId="24" borderId="35" xfId="38" applyNumberFormat="1" applyFont="1" applyFill="1" applyBorder="1" applyAlignment="1">
      <alignment vertical="center"/>
    </xf>
    <xf numFmtId="0" fontId="49" fillId="24" borderId="35" xfId="38" applyNumberFormat="1" applyFont="1" applyFill="1" applyBorder="1" applyAlignment="1">
      <alignment horizontal="center" vertical="center"/>
    </xf>
    <xf numFmtId="0" fontId="49" fillId="24" borderId="35" xfId="38" applyNumberFormat="1" applyFont="1" applyFill="1" applyBorder="1" applyAlignment="1">
      <alignment horizontal="right" vertical="center"/>
    </xf>
    <xf numFmtId="0" fontId="49" fillId="24" borderId="20" xfId="38" applyNumberFormat="1" applyFont="1" applyFill="1" applyBorder="1" applyAlignment="1">
      <alignment vertical="center"/>
    </xf>
    <xf numFmtId="14" fontId="42" fillId="0" borderId="10" xfId="0" applyNumberFormat="1" applyFont="1" applyFill="1" applyBorder="1" applyAlignment="1" applyProtection="1">
      <alignment horizontal="center" vertical="center"/>
      <protection locked="0"/>
    </xf>
    <xf numFmtId="14" fontId="48" fillId="33" borderId="10" xfId="0" applyNumberFormat="1" applyFont="1" applyFill="1" applyBorder="1" applyAlignment="1" applyProtection="1">
      <alignment vertical="center" wrapText="1"/>
      <protection locked="0"/>
    </xf>
    <xf numFmtId="14" fontId="48" fillId="33" borderId="10" xfId="0" applyNumberFormat="1" applyFont="1" applyFill="1" applyBorder="1" applyAlignment="1" applyProtection="1">
      <alignment horizontal="center" vertical="center" wrapText="1"/>
      <protection locked="0"/>
    </xf>
    <xf numFmtId="14" fontId="42" fillId="0" borderId="10" xfId="38" applyNumberFormat="1" applyFont="1" applyFill="1" applyBorder="1" applyAlignment="1">
      <alignment horizontal="center" vertical="center" wrapText="1"/>
    </xf>
    <xf numFmtId="14" fontId="42" fillId="0" borderId="10" xfId="38" quotePrefix="1" applyNumberFormat="1" applyFont="1" applyFill="1" applyBorder="1" applyAlignment="1">
      <alignment horizontal="center" vertical="center" wrapText="1"/>
    </xf>
    <xf numFmtId="0" fontId="42" fillId="33" borderId="19" xfId="0" applyNumberFormat="1" applyFont="1" applyFill="1" applyBorder="1" applyAlignment="1" applyProtection="1">
      <alignment horizontal="center" vertical="center" wrapText="1"/>
      <protection locked="0"/>
    </xf>
    <xf numFmtId="0" fontId="42" fillId="33" borderId="20" xfId="0" applyNumberFormat="1" applyFont="1" applyFill="1" applyBorder="1" applyAlignment="1" applyProtection="1">
      <alignment horizontal="center" vertical="center" wrapText="1"/>
      <protection locked="0"/>
    </xf>
    <xf numFmtId="0" fontId="41" fillId="0" borderId="26" xfId="0" applyNumberFormat="1" applyFont="1" applyFill="1" applyBorder="1"/>
    <xf numFmtId="0" fontId="51" fillId="28" borderId="19" xfId="0" applyNumberFormat="1" applyFont="1" applyFill="1" applyBorder="1" applyAlignment="1">
      <alignment horizontal="center" vertical="center"/>
    </xf>
    <xf numFmtId="0" fontId="42" fillId="0" borderId="19" xfId="1" applyNumberFormat="1" applyFont="1" applyFill="1" applyBorder="1" applyAlignment="1">
      <alignment vertical="center"/>
    </xf>
    <xf numFmtId="0" fontId="41" fillId="0" borderId="20" xfId="0" applyNumberFormat="1" applyFont="1" applyBorder="1"/>
    <xf numFmtId="0" fontId="42" fillId="0" borderId="0" xfId="1" applyNumberFormat="1" applyFont="1" applyFill="1" applyBorder="1" applyAlignment="1">
      <alignment vertical="center"/>
    </xf>
    <xf numFmtId="0" fontId="48" fillId="33" borderId="16" xfId="0" applyNumberFormat="1" applyFont="1" applyFill="1" applyBorder="1" applyAlignment="1" applyProtection="1">
      <alignment horizontal="center" vertical="center" wrapText="1"/>
      <protection locked="0"/>
    </xf>
    <xf numFmtId="0" fontId="48" fillId="33" borderId="16" xfId="0" applyNumberFormat="1" applyFont="1" applyFill="1" applyBorder="1" applyAlignment="1" applyProtection="1">
      <alignment vertical="center" wrapText="1"/>
      <protection locked="0"/>
    </xf>
    <xf numFmtId="0" fontId="42" fillId="33" borderId="16" xfId="0" applyNumberFormat="1" applyFont="1" applyFill="1" applyBorder="1" applyAlignment="1" applyProtection="1">
      <alignment horizontal="center" vertical="center" wrapText="1"/>
      <protection locked="0"/>
    </xf>
    <xf numFmtId="0" fontId="41" fillId="0" borderId="36" xfId="0" applyNumberFormat="1" applyFont="1" applyFill="1" applyBorder="1" applyAlignment="1">
      <alignment horizontal="center" vertical="center"/>
    </xf>
    <xf numFmtId="0" fontId="42" fillId="0" borderId="37" xfId="44" applyNumberFormat="1" applyFont="1" applyFill="1" applyBorder="1" applyAlignment="1">
      <alignment horizontal="center" vertical="center" wrapText="1"/>
    </xf>
    <xf numFmtId="0" fontId="42" fillId="0" borderId="37" xfId="44" applyNumberFormat="1" applyFont="1" applyFill="1" applyBorder="1" applyAlignment="1">
      <alignment vertical="center" wrapText="1"/>
    </xf>
    <xf numFmtId="0" fontId="33" fillId="0" borderId="38" xfId="44" applyNumberFormat="1" applyFont="1" applyFill="1" applyBorder="1" applyAlignment="1">
      <alignment horizontal="center" vertical="center" wrapText="1"/>
    </xf>
    <xf numFmtId="164" fontId="48" fillId="33" borderId="16" xfId="47" applyFont="1" applyFill="1" applyBorder="1" applyAlignment="1" applyProtection="1">
      <alignment horizontal="right" vertical="center" wrapText="1"/>
      <protection locked="0"/>
    </xf>
    <xf numFmtId="164" fontId="48" fillId="33" borderId="16" xfId="47" applyFont="1" applyFill="1" applyBorder="1" applyAlignment="1" applyProtection="1">
      <alignment vertical="center" wrapText="1"/>
      <protection locked="0"/>
    </xf>
    <xf numFmtId="164" fontId="33" fillId="0" borderId="36" xfId="47" applyFont="1" applyFill="1" applyBorder="1" applyAlignment="1">
      <alignment horizontal="right" vertical="center" wrapText="1"/>
    </xf>
    <xf numFmtId="0" fontId="42" fillId="0" borderId="38" xfId="44" applyNumberFormat="1" applyFont="1" applyFill="1" applyBorder="1" applyAlignment="1">
      <alignment vertical="center" wrapText="1"/>
    </xf>
    <xf numFmtId="0" fontId="48" fillId="33" borderId="39" xfId="0" applyNumberFormat="1" applyFont="1" applyFill="1" applyBorder="1" applyAlignment="1" applyProtection="1">
      <alignment vertical="center" wrapText="1"/>
      <protection locked="0"/>
    </xf>
    <xf numFmtId="0" fontId="42" fillId="0" borderId="39" xfId="0" applyNumberFormat="1" applyFont="1" applyFill="1" applyBorder="1" applyAlignment="1" applyProtection="1">
      <alignment vertical="center" wrapText="1"/>
      <protection locked="0"/>
    </xf>
    <xf numFmtId="0" fontId="40" fillId="0" borderId="40" xfId="0" applyFont="1" applyBorder="1" applyAlignment="1">
      <alignment vertical="center" wrapText="1"/>
    </xf>
    <xf numFmtId="0" fontId="41" fillId="0" borderId="0" xfId="0" applyFont="1" applyAlignment="1">
      <alignment horizontal="left"/>
    </xf>
    <xf numFmtId="0" fontId="41" fillId="0" borderId="0" xfId="0" applyFont="1" applyBorder="1" applyAlignment="1">
      <alignment horizontal="left"/>
    </xf>
    <xf numFmtId="0" fontId="42" fillId="0" borderId="0" xfId="0" applyFont="1" applyAlignment="1">
      <alignment horizontal="left" vertical="center"/>
    </xf>
    <xf numFmtId="0" fontId="45" fillId="0" borderId="0" xfId="46" applyFont="1" applyAlignment="1">
      <alignment horizontal="left"/>
    </xf>
    <xf numFmtId="0" fontId="42" fillId="0" borderId="0" xfId="38" applyFont="1" applyAlignment="1">
      <alignment horizontal="left"/>
    </xf>
    <xf numFmtId="0" fontId="42" fillId="0" borderId="0" xfId="38" applyFont="1" applyBorder="1" applyAlignment="1">
      <alignment horizontal="left"/>
    </xf>
    <xf numFmtId="0" fontId="40" fillId="0" borderId="41" xfId="0" applyFont="1" applyBorder="1" applyAlignment="1">
      <alignment horizontal="left" vertical="center" wrapText="1"/>
    </xf>
    <xf numFmtId="0" fontId="42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50" fillId="24" borderId="10" xfId="38" applyNumberFormat="1" applyFont="1" applyFill="1" applyBorder="1" applyAlignment="1">
      <alignment horizontal="center" vertical="center" wrapText="1"/>
    </xf>
    <xf numFmtId="0" fontId="42" fillId="0" borderId="10" xfId="38" applyNumberFormat="1" applyFont="1" applyFill="1" applyBorder="1" applyAlignment="1">
      <alignment horizontal="center" vertical="center" wrapText="1"/>
    </xf>
    <xf numFmtId="0" fontId="41" fillId="0" borderId="10" xfId="0" applyNumberFormat="1" applyFont="1" applyBorder="1" applyAlignment="1">
      <alignment horizontal="center" vertical="center" wrapText="1"/>
    </xf>
    <xf numFmtId="0" fontId="54" fillId="0" borderId="16" xfId="0" applyNumberFormat="1" applyFont="1" applyFill="1" applyBorder="1" applyAlignment="1" applyProtection="1">
      <alignment vertical="center" wrapText="1"/>
      <protection locked="0"/>
    </xf>
    <xf numFmtId="0" fontId="54" fillId="0" borderId="16" xfId="38" applyNumberFormat="1" applyFont="1" applyFill="1" applyBorder="1" applyAlignment="1">
      <alignment vertical="center" wrapText="1"/>
    </xf>
    <xf numFmtId="0" fontId="41" fillId="0" borderId="19" xfId="0" applyNumberFormat="1" applyFont="1" applyFill="1" applyBorder="1" applyAlignment="1">
      <alignment horizontal="center" vertical="center"/>
    </xf>
    <xf numFmtId="0" fontId="42" fillId="0" borderId="35" xfId="44" applyNumberFormat="1" applyFont="1" applyFill="1" applyBorder="1" applyAlignment="1">
      <alignment horizontal="center" vertical="center" wrapText="1"/>
    </xf>
    <xf numFmtId="0" fontId="42" fillId="0" borderId="35" xfId="44" applyNumberFormat="1" applyFont="1" applyFill="1" applyBorder="1" applyAlignment="1">
      <alignment vertical="center" wrapText="1"/>
    </xf>
    <xf numFmtId="0" fontId="42" fillId="0" borderId="20" xfId="44" applyNumberFormat="1" applyFont="1" applyFill="1" applyBorder="1" applyAlignment="1">
      <alignment vertical="center" wrapText="1"/>
    </xf>
    <xf numFmtId="0" fontId="33" fillId="0" borderId="35" xfId="44" applyNumberFormat="1" applyFont="1" applyFill="1" applyBorder="1" applyAlignment="1">
      <alignment horizontal="center" vertical="center" wrapText="1"/>
    </xf>
    <xf numFmtId="164" fontId="33" fillId="0" borderId="19" xfId="47" applyFont="1" applyFill="1" applyBorder="1" applyAlignment="1">
      <alignment horizontal="right" vertical="center" wrapText="1"/>
    </xf>
    <xf numFmtId="0" fontId="54" fillId="0" borderId="16" xfId="0" applyNumberFormat="1" applyFont="1" applyFill="1" applyBorder="1" applyAlignment="1">
      <alignment horizontal="center" vertical="center"/>
    </xf>
    <xf numFmtId="0" fontId="54" fillId="0" borderId="16" xfId="0" applyNumberFormat="1" applyFont="1" applyBorder="1" applyAlignment="1">
      <alignment horizontal="center" vertical="center"/>
    </xf>
    <xf numFmtId="0" fontId="54" fillId="0" borderId="16" xfId="38" applyNumberFormat="1" applyFont="1" applyFill="1" applyBorder="1" applyAlignment="1">
      <alignment horizontal="center" vertical="center" wrapText="1"/>
    </xf>
    <xf numFmtId="164" fontId="54" fillId="0" borderId="16" xfId="47" applyFont="1" applyFill="1" applyBorder="1" applyAlignment="1">
      <alignment horizontal="right" vertical="center"/>
    </xf>
    <xf numFmtId="164" fontId="54" fillId="0" borderId="16" xfId="47" applyFont="1" applyBorder="1" applyAlignment="1">
      <alignment horizontal="center" vertical="center"/>
    </xf>
    <xf numFmtId="14" fontId="54" fillId="0" borderId="16" xfId="38" applyNumberFormat="1" applyFont="1" applyFill="1" applyBorder="1" applyAlignment="1">
      <alignment horizontal="center" vertical="center" wrapText="1"/>
    </xf>
    <xf numFmtId="0" fontId="54" fillId="0" borderId="16" xfId="38" quotePrefix="1" applyNumberFormat="1" applyFont="1" applyFill="1" applyBorder="1" applyAlignment="1">
      <alignment horizontal="center" vertical="center" wrapText="1"/>
    </xf>
    <xf numFmtId="14" fontId="48" fillId="33" borderId="16" xfId="0" applyNumberFormat="1" applyFont="1" applyFill="1" applyBorder="1" applyAlignment="1" applyProtection="1">
      <alignment horizontal="center" vertical="center" wrapText="1"/>
      <protection locked="0"/>
    </xf>
    <xf numFmtId="0" fontId="40" fillId="0" borderId="0" xfId="0" applyNumberFormat="1" applyFont="1" applyAlignment="1">
      <alignment horizontal="left" vertical="center"/>
    </xf>
    <xf numFmtId="0" fontId="42" fillId="0" borderId="42" xfId="39" applyNumberFormat="1" applyFont="1" applyFill="1" applyBorder="1" applyAlignment="1">
      <alignment vertical="center" wrapText="1"/>
    </xf>
    <xf numFmtId="0" fontId="54" fillId="0" borderId="16" xfId="38" applyNumberFormat="1" applyFont="1" applyFill="1" applyBorder="1" applyAlignment="1">
      <alignment horizontal="centerContinuous" vertical="center" wrapText="1"/>
    </xf>
    <xf numFmtId="0" fontId="47" fillId="0" borderId="39" xfId="0" applyNumberFormat="1" applyFont="1" applyFill="1" applyBorder="1" applyAlignment="1" applyProtection="1">
      <alignment vertical="center" wrapText="1"/>
      <protection locked="0"/>
    </xf>
    <xf numFmtId="0" fontId="47" fillId="0" borderId="12" xfId="0" applyFont="1" applyBorder="1" applyAlignment="1">
      <alignment horizontal="left" vertical="center" wrapText="1"/>
    </xf>
    <xf numFmtId="0" fontId="47" fillId="0" borderId="10" xfId="0" applyNumberFormat="1" applyFont="1" applyFill="1" applyBorder="1" applyAlignment="1">
      <alignment horizontal="center" vertical="center"/>
    </xf>
    <xf numFmtId="0" fontId="47" fillId="0" borderId="10" xfId="0" applyNumberFormat="1" applyFont="1" applyBorder="1" applyAlignment="1">
      <alignment horizontal="center" vertical="center"/>
    </xf>
    <xf numFmtId="0" fontId="47" fillId="0" borderId="10" xfId="0" applyNumberFormat="1" applyFont="1" applyFill="1" applyBorder="1" applyAlignment="1" applyProtection="1">
      <alignment vertical="center" wrapText="1"/>
      <protection locked="0"/>
    </xf>
    <xf numFmtId="0" fontId="47" fillId="0" borderId="10" xfId="38" applyNumberFormat="1" applyFont="1" applyFill="1" applyBorder="1" applyAlignment="1">
      <alignment vertical="center" wrapText="1"/>
    </xf>
    <xf numFmtId="164" fontId="47" fillId="0" borderId="10" xfId="47" applyFont="1" applyFill="1" applyBorder="1" applyAlignment="1" applyProtection="1">
      <alignment horizontal="right" vertical="center" wrapText="1"/>
      <protection locked="0"/>
    </xf>
    <xf numFmtId="164" fontId="47" fillId="0" borderId="10" xfId="47" applyFont="1" applyFill="1" applyBorder="1" applyAlignment="1" applyProtection="1">
      <alignment horizontal="center" vertical="center"/>
      <protection locked="0"/>
    </xf>
    <xf numFmtId="14" fontId="47" fillId="0" borderId="10" xfId="0" applyNumberFormat="1" applyFont="1" applyFill="1" applyBorder="1" applyAlignment="1" applyProtection="1">
      <alignment horizontal="center" vertical="center"/>
      <protection locked="0"/>
    </xf>
    <xf numFmtId="14" fontId="47" fillId="0" borderId="10" xfId="49" applyNumberFormat="1" applyFont="1" applyFill="1" applyBorder="1" applyAlignment="1" applyProtection="1">
      <alignment horizontal="center" vertical="center" wrapText="1"/>
      <protection locked="0"/>
    </xf>
    <xf numFmtId="0" fontId="47" fillId="0" borderId="10" xfId="38" quotePrefix="1" applyNumberFormat="1" applyFont="1" applyFill="1" applyBorder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/>
    </xf>
    <xf numFmtId="0" fontId="47" fillId="0" borderId="0" xfId="0" applyNumberFormat="1" applyFont="1"/>
    <xf numFmtId="0" fontId="54" fillId="0" borderId="0" xfId="0" applyNumberFormat="1" applyFont="1" applyAlignment="1">
      <alignment horizontal="center" vertical="center"/>
    </xf>
    <xf numFmtId="0" fontId="48" fillId="0" borderId="0" xfId="0" applyNumberFormat="1" applyFont="1" applyAlignment="1">
      <alignment horizontal="center" vertical="center"/>
    </xf>
    <xf numFmtId="0" fontId="48" fillId="0" borderId="0" xfId="0" applyNumberFormat="1" applyFont="1"/>
    <xf numFmtId="0" fontId="42" fillId="0" borderId="0" xfId="0" applyNumberFormat="1" applyFont="1"/>
    <xf numFmtId="164" fontId="47" fillId="0" borderId="10" xfId="47" applyFont="1" applyFill="1" applyBorder="1" applyAlignment="1" applyProtection="1">
      <alignment horizontal="right" vertical="center"/>
      <protection locked="0"/>
    </xf>
    <xf numFmtId="164" fontId="47" fillId="0" borderId="10" xfId="47" applyFont="1" applyFill="1" applyBorder="1" applyAlignment="1" applyProtection="1">
      <alignment vertical="center"/>
      <protection locked="0"/>
    </xf>
    <xf numFmtId="0" fontId="47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47" fillId="0" borderId="10" xfId="38" applyNumberFormat="1" applyFont="1" applyFill="1" applyBorder="1" applyAlignment="1">
      <alignment horizontal="center" vertical="center" wrapText="1"/>
    </xf>
    <xf numFmtId="14" fontId="47" fillId="0" borderId="10" xfId="48" applyNumberFormat="1" applyFont="1" applyFill="1" applyBorder="1" applyAlignment="1">
      <alignment horizontal="center" vertical="center"/>
    </xf>
    <xf numFmtId="0" fontId="47" fillId="0" borderId="10" xfId="49" applyNumberFormat="1" applyFont="1" applyFill="1" applyBorder="1" applyAlignment="1" applyProtection="1">
      <alignment horizontal="center" vertical="center" wrapText="1"/>
      <protection locked="0"/>
    </xf>
    <xf numFmtId="0" fontId="47" fillId="0" borderId="16" xfId="0" applyNumberFormat="1" applyFont="1" applyFill="1" applyBorder="1" applyAlignment="1">
      <alignment horizontal="center" vertical="center"/>
    </xf>
    <xf numFmtId="0" fontId="47" fillId="0" borderId="16" xfId="0" applyNumberFormat="1" applyFont="1" applyBorder="1" applyAlignment="1">
      <alignment horizontal="center" vertical="center"/>
    </xf>
    <xf numFmtId="0" fontId="47" fillId="0" borderId="16" xfId="0" applyNumberFormat="1" applyFont="1" applyFill="1" applyBorder="1" applyAlignment="1" applyProtection="1">
      <alignment vertical="center" wrapText="1"/>
      <protection locked="0"/>
    </xf>
    <xf numFmtId="0" fontId="47" fillId="0" borderId="16" xfId="38" applyNumberFormat="1" applyFont="1" applyFill="1" applyBorder="1" applyAlignment="1">
      <alignment vertical="center" wrapText="1"/>
    </xf>
    <xf numFmtId="0" fontId="47" fillId="0" borderId="16" xfId="38" applyNumberFormat="1" applyFont="1" applyFill="1" applyBorder="1" applyAlignment="1">
      <alignment horizontal="center" vertical="center" wrapText="1"/>
    </xf>
    <xf numFmtId="164" fontId="47" fillId="0" borderId="16" xfId="47" applyFont="1" applyFill="1" applyBorder="1" applyAlignment="1">
      <alignment horizontal="right" vertical="center"/>
    </xf>
    <xf numFmtId="164" fontId="47" fillId="0" borderId="16" xfId="47" applyFont="1" applyBorder="1" applyAlignment="1">
      <alignment horizontal="center" vertical="center"/>
    </xf>
    <xf numFmtId="14" fontId="47" fillId="0" borderId="16" xfId="38" applyNumberFormat="1" applyFont="1" applyFill="1" applyBorder="1" applyAlignment="1">
      <alignment horizontal="center" vertical="center" wrapText="1"/>
    </xf>
    <xf numFmtId="0" fontId="47" fillId="0" borderId="16" xfId="38" quotePrefix="1" applyNumberFormat="1" applyFont="1" applyFill="1" applyBorder="1" applyAlignment="1">
      <alignment horizontal="center" vertical="center" wrapText="1"/>
    </xf>
    <xf numFmtId="0" fontId="47" fillId="0" borderId="10" xfId="47" quotePrefix="1" applyNumberFormat="1" applyFont="1" applyFill="1" applyBorder="1" applyAlignment="1" applyProtection="1">
      <alignment horizontal="center" vertical="center"/>
      <protection locked="0"/>
    </xf>
    <xf numFmtId="0" fontId="50" fillId="24" borderId="10" xfId="38" applyNumberFormat="1" applyFont="1" applyFill="1" applyBorder="1" applyAlignment="1">
      <alignment horizontal="center" vertical="center" wrapText="1"/>
    </xf>
    <xf numFmtId="0" fontId="47" fillId="0" borderId="10" xfId="38" applyNumberFormat="1" applyFont="1" applyFill="1" applyBorder="1" applyAlignment="1">
      <alignment horizontal="center" vertical="center" wrapText="1"/>
    </xf>
    <xf numFmtId="0" fontId="47" fillId="0" borderId="10" xfId="38" applyNumberFormat="1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>
      <alignment horizontal="center" vertical="center"/>
    </xf>
    <xf numFmtId="0" fontId="48" fillId="0" borderId="10" xfId="0" applyNumberFormat="1" applyFont="1" applyBorder="1" applyAlignment="1">
      <alignment horizontal="center" vertical="center"/>
    </xf>
    <xf numFmtId="0" fontId="48" fillId="0" borderId="10" xfId="0" applyNumberFormat="1" applyFont="1" applyFill="1" applyBorder="1" applyAlignment="1" applyProtection="1">
      <alignment vertical="center" wrapText="1"/>
      <protection locked="0"/>
    </xf>
    <xf numFmtId="0" fontId="48" fillId="0" borderId="10" xfId="38" applyNumberFormat="1" applyFont="1" applyFill="1" applyBorder="1" applyAlignment="1">
      <alignment vertical="center" wrapText="1"/>
    </xf>
    <xf numFmtId="0" fontId="48" fillId="0" borderId="10" xfId="38" applyNumberFormat="1" applyFont="1" applyFill="1" applyBorder="1" applyAlignment="1">
      <alignment horizontal="center" vertical="center" wrapText="1"/>
    </xf>
    <xf numFmtId="0" fontId="48" fillId="0" borderId="10" xfId="38" quotePrefix="1" applyNumberFormat="1" applyFont="1" applyFill="1" applyBorder="1" applyAlignment="1">
      <alignment horizontal="center" vertical="center" wrapText="1"/>
    </xf>
    <xf numFmtId="164" fontId="48" fillId="0" borderId="10" xfId="47" applyFont="1" applyBorder="1" applyAlignment="1">
      <alignment horizontal="center" vertical="center"/>
    </xf>
    <xf numFmtId="14" fontId="48" fillId="0" borderId="10" xfId="38" quotePrefix="1" applyNumberFormat="1" applyFont="1" applyFill="1" applyBorder="1" applyAlignment="1">
      <alignment horizontal="center" vertical="center" wrapText="1"/>
    </xf>
    <xf numFmtId="0" fontId="47" fillId="0" borderId="10" xfId="47" applyNumberFormat="1" applyFont="1" applyFill="1" applyBorder="1" applyAlignment="1" applyProtection="1">
      <alignment horizontal="center" vertical="center"/>
      <protection locked="0"/>
    </xf>
    <xf numFmtId="0" fontId="47" fillId="29" borderId="10" xfId="0" applyNumberFormat="1" applyFont="1" applyFill="1" applyBorder="1" applyAlignment="1" applyProtection="1">
      <alignment vertical="center" wrapText="1"/>
      <protection locked="0"/>
    </xf>
    <xf numFmtId="164" fontId="47" fillId="29" borderId="10" xfId="47" applyFont="1" applyFill="1" applyBorder="1" applyAlignment="1" applyProtection="1">
      <alignment horizontal="right" vertical="center"/>
      <protection locked="0"/>
    </xf>
    <xf numFmtId="164" fontId="47" fillId="29" borderId="10" xfId="47" applyFont="1" applyFill="1" applyBorder="1" applyAlignment="1" applyProtection="1">
      <alignment horizontal="center" vertical="center"/>
      <protection locked="0"/>
    </xf>
    <xf numFmtId="0" fontId="47" fillId="0" borderId="10" xfId="38" quotePrefix="1" applyNumberFormat="1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>
      <alignment vertical="center" wrapText="1"/>
    </xf>
    <xf numFmtId="0" fontId="47" fillId="0" borderId="16" xfId="0" applyNumberFormat="1" applyFont="1" applyFill="1" applyBorder="1" applyAlignment="1">
      <alignment vertical="center" wrapText="1"/>
    </xf>
    <xf numFmtId="164" fontId="47" fillId="0" borderId="16" xfId="47" applyFont="1" applyFill="1" applyBorder="1" applyAlignment="1" applyProtection="1">
      <alignment horizontal="right" vertical="center" wrapText="1"/>
      <protection locked="0"/>
    </xf>
    <xf numFmtId="164" fontId="47" fillId="0" borderId="16" xfId="47" applyFont="1" applyFill="1" applyBorder="1" applyAlignment="1" applyProtection="1">
      <alignment horizontal="center" vertical="center"/>
      <protection locked="0"/>
    </xf>
    <xf numFmtId="164" fontId="46" fillId="0" borderId="16" xfId="47" applyFont="1" applyFill="1" applyBorder="1" applyAlignment="1" applyProtection="1">
      <alignment horizontal="center" vertical="center"/>
      <protection locked="0"/>
    </xf>
    <xf numFmtId="14" fontId="47" fillId="0" borderId="16" xfId="0" applyNumberFormat="1" applyFont="1" applyFill="1" applyBorder="1" applyAlignment="1" applyProtection="1">
      <alignment horizontal="center" vertical="center"/>
      <protection locked="0"/>
    </xf>
    <xf numFmtId="0" fontId="47" fillId="0" borderId="10" xfId="38" applyNumberFormat="1" applyFont="1" applyFill="1" applyBorder="1" applyAlignment="1">
      <alignment horizontal="center" vertical="center" wrapText="1"/>
    </xf>
    <xf numFmtId="0" fontId="47" fillId="0" borderId="10" xfId="38" quotePrefix="1" applyNumberFormat="1" applyFont="1" applyFill="1" applyBorder="1" applyAlignment="1">
      <alignment horizontal="center" vertical="center" wrapText="1"/>
    </xf>
    <xf numFmtId="164" fontId="65" fillId="0" borderId="10" xfId="47" applyFont="1" applyFill="1" applyBorder="1" applyAlignment="1" applyProtection="1">
      <alignment horizontal="center" vertical="center"/>
      <protection locked="0"/>
    </xf>
    <xf numFmtId="0" fontId="47" fillId="0" borderId="42" xfId="39" applyNumberFormat="1" applyFont="1" applyFill="1" applyBorder="1" applyAlignment="1">
      <alignment vertical="center" wrapText="1"/>
    </xf>
    <xf numFmtId="0" fontId="47" fillId="29" borderId="39" xfId="0" applyNumberFormat="1" applyFont="1" applyFill="1" applyBorder="1" applyAlignment="1" applyProtection="1">
      <alignment vertical="center" wrapText="1"/>
      <protection locked="0"/>
    </xf>
    <xf numFmtId="0" fontId="46" fillId="0" borderId="12" xfId="0" applyFont="1" applyBorder="1" applyAlignment="1">
      <alignment horizontal="left" vertical="center" wrapText="1"/>
    </xf>
    <xf numFmtId="0" fontId="47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47" fillId="0" borderId="39" xfId="0" applyNumberFormat="1" applyFont="1" applyFill="1" applyBorder="1" applyAlignment="1">
      <alignment vertical="center" wrapText="1"/>
    </xf>
    <xf numFmtId="0" fontId="47" fillId="0" borderId="12" xfId="0" applyNumberFormat="1" applyFont="1" applyFill="1" applyBorder="1" applyAlignment="1">
      <alignment horizontal="left" vertical="center" wrapText="1"/>
    </xf>
    <xf numFmtId="0" fontId="47" fillId="0" borderId="10" xfId="47" applyNumberFormat="1" applyFont="1" applyFill="1" applyBorder="1" applyAlignment="1" applyProtection="1">
      <alignment horizontal="center" vertical="center" wrapText="1"/>
      <protection locked="0"/>
    </xf>
    <xf numFmtId="14" fontId="47" fillId="0" borderId="10" xfId="0" applyNumberFormat="1" applyFont="1" applyFill="1" applyBorder="1" applyAlignment="1">
      <alignment horizontal="center" vertical="center"/>
    </xf>
    <xf numFmtId="2" fontId="47" fillId="0" borderId="10" xfId="0" applyNumberFormat="1" applyFont="1" applyFill="1" applyBorder="1" applyAlignment="1">
      <alignment horizontal="center" vertical="center"/>
    </xf>
    <xf numFmtId="0" fontId="41" fillId="0" borderId="10" xfId="0" applyNumberFormat="1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>
      <alignment horizontal="center" vertical="center" wrapText="1"/>
    </xf>
    <xf numFmtId="0" fontId="41" fillId="0" borderId="0" xfId="0" applyNumberFormat="1" applyFont="1" applyFill="1"/>
    <xf numFmtId="0" fontId="42" fillId="0" borderId="0" xfId="38" applyNumberFormat="1" applyFont="1" applyFill="1"/>
    <xf numFmtId="0" fontId="42" fillId="0" borderId="0" xfId="44" applyNumberFormat="1" applyFont="1" applyFill="1"/>
    <xf numFmtId="0" fontId="54" fillId="0" borderId="0" xfId="0" applyNumberFormat="1" applyFont="1" applyFill="1"/>
    <xf numFmtId="0" fontId="47" fillId="0" borderId="12" xfId="0" applyFont="1" applyFill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center" vertical="center" wrapText="1"/>
    </xf>
    <xf numFmtId="14" fontId="47" fillId="0" borderId="10" xfId="50" applyNumberFormat="1" applyFont="1" applyFill="1" applyBorder="1" applyAlignment="1" applyProtection="1">
      <alignment horizontal="center" vertical="center"/>
      <protection locked="0"/>
    </xf>
    <xf numFmtId="14" fontId="47" fillId="0" borderId="10" xfId="38" quotePrefix="1" applyNumberFormat="1" applyFont="1" applyFill="1" applyBorder="1" applyAlignment="1">
      <alignment horizontal="center" vertical="center" wrapText="1"/>
    </xf>
    <xf numFmtId="164" fontId="47" fillId="0" borderId="10" xfId="47" applyFont="1" applyFill="1" applyBorder="1" applyAlignment="1" applyProtection="1">
      <alignment vertical="center" wrapText="1"/>
      <protection locked="0"/>
    </xf>
    <xf numFmtId="14" fontId="47" fillId="0" borderId="10" xfId="0" applyNumberFormat="1" applyFont="1" applyFill="1" applyBorder="1" applyAlignment="1" applyProtection="1">
      <alignment vertical="center" wrapText="1"/>
      <protection locked="0"/>
    </xf>
    <xf numFmtId="14" fontId="47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7" fillId="0" borderId="17" xfId="0" applyNumberFormat="1" applyFont="1" applyBorder="1" applyAlignment="1">
      <alignment horizontal="center" vertical="center"/>
    </xf>
    <xf numFmtId="0" fontId="47" fillId="0" borderId="18" xfId="0" applyNumberFormat="1" applyFont="1" applyBorder="1" applyAlignment="1">
      <alignment horizontal="center" vertical="center"/>
    </xf>
    <xf numFmtId="0" fontId="47" fillId="0" borderId="18" xfId="0" applyNumberFormat="1" applyFont="1" applyFill="1" applyBorder="1" applyAlignment="1">
      <alignment vertical="center" wrapText="1"/>
    </xf>
    <xf numFmtId="0" fontId="47" fillId="0" borderId="18" xfId="38" applyNumberFormat="1" applyFont="1" applyFill="1" applyBorder="1" applyAlignment="1">
      <alignment vertical="center" wrapText="1"/>
    </xf>
    <xf numFmtId="0" fontId="47" fillId="0" borderId="18" xfId="38" applyNumberFormat="1" applyFont="1" applyFill="1" applyBorder="1" applyAlignment="1">
      <alignment horizontal="center" vertical="center" wrapText="1"/>
    </xf>
    <xf numFmtId="164" fontId="47" fillId="0" borderId="18" xfId="47" applyFont="1" applyFill="1" applyBorder="1" applyAlignment="1" applyProtection="1">
      <alignment horizontal="center" vertical="center"/>
      <protection locked="0"/>
    </xf>
    <xf numFmtId="164" fontId="46" fillId="0" borderId="18" xfId="47" applyFont="1" applyFill="1" applyBorder="1" applyAlignment="1" applyProtection="1">
      <alignment horizontal="center" vertical="center"/>
      <protection locked="0"/>
    </xf>
    <xf numFmtId="14" fontId="47" fillId="0" borderId="18" xfId="0" applyNumberFormat="1" applyFont="1" applyFill="1" applyBorder="1" applyAlignment="1" applyProtection="1">
      <alignment horizontal="center" vertical="center"/>
      <protection locked="0"/>
    </xf>
    <xf numFmtId="14" fontId="47" fillId="0" borderId="18" xfId="38" applyNumberFormat="1" applyFont="1" applyFill="1" applyBorder="1" applyAlignment="1">
      <alignment horizontal="center" vertical="center" wrapText="1"/>
    </xf>
    <xf numFmtId="0" fontId="47" fillId="0" borderId="18" xfId="38" quotePrefix="1" applyNumberFormat="1" applyFont="1" applyFill="1" applyBorder="1" applyAlignment="1">
      <alignment horizontal="center" vertical="center" wrapText="1"/>
    </xf>
    <xf numFmtId="0" fontId="47" fillId="0" borderId="35" xfId="38" applyNumberFormat="1" applyFont="1" applyFill="1" applyBorder="1" applyAlignment="1">
      <alignment horizontal="center" vertical="center" wrapText="1"/>
    </xf>
    <xf numFmtId="0" fontId="47" fillId="0" borderId="44" xfId="38" applyNumberFormat="1" applyFont="1" applyFill="1" applyBorder="1" applyAlignment="1">
      <alignment vertical="center" wrapText="1"/>
    </xf>
    <xf numFmtId="164" fontId="47" fillId="0" borderId="18" xfId="47" applyFont="1" applyFill="1" applyBorder="1" applyAlignment="1" applyProtection="1">
      <alignment horizontal="right" vertical="center" wrapText="1"/>
      <protection locked="0"/>
    </xf>
    <xf numFmtId="0" fontId="43" fillId="0" borderId="37" xfId="44" applyNumberFormat="1" applyFont="1" applyFill="1" applyBorder="1" applyAlignment="1">
      <alignment vertical="center" wrapText="1"/>
    </xf>
    <xf numFmtId="0" fontId="41" fillId="0" borderId="0" xfId="0" applyNumberFormat="1" applyFont="1" applyFill="1" applyBorder="1" applyAlignment="1">
      <alignment horizontal="center" vertical="center"/>
    </xf>
    <xf numFmtId="0" fontId="43" fillId="0" borderId="0" xfId="44" applyNumberFormat="1" applyFont="1" applyFill="1" applyBorder="1" applyAlignment="1">
      <alignment vertical="center" wrapText="1"/>
    </xf>
    <xf numFmtId="0" fontId="33" fillId="0" borderId="0" xfId="44" applyNumberFormat="1" applyFont="1" applyFill="1" applyBorder="1" applyAlignment="1">
      <alignment horizontal="center" vertical="center" wrapText="1"/>
    </xf>
    <xf numFmtId="164" fontId="33" fillId="0" borderId="0" xfId="47" applyFont="1" applyFill="1" applyBorder="1" applyAlignment="1">
      <alignment horizontal="right" vertical="center" wrapText="1"/>
    </xf>
    <xf numFmtId="0" fontId="41" fillId="0" borderId="43" xfId="0" applyFont="1" applyBorder="1" applyAlignment="1">
      <alignment horizontal="left" vertical="center" wrapText="1"/>
    </xf>
    <xf numFmtId="0" fontId="41" fillId="0" borderId="12" xfId="0" applyFont="1" applyBorder="1" applyAlignment="1">
      <alignment horizontal="left" vertical="center" wrapText="1"/>
    </xf>
    <xf numFmtId="0" fontId="48" fillId="33" borderId="12" xfId="0" applyNumberFormat="1" applyFont="1" applyFill="1" applyBorder="1" applyAlignment="1" applyProtection="1">
      <alignment horizontal="left" vertical="center" wrapText="1"/>
      <protection locked="0"/>
    </xf>
    <xf numFmtId="0" fontId="27" fillId="26" borderId="31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7" fillId="27" borderId="28" xfId="0" applyFont="1" applyFill="1" applyBorder="1" applyAlignment="1">
      <alignment horizontal="center" vertical="center"/>
    </xf>
    <xf numFmtId="0" fontId="27" fillId="27" borderId="22" xfId="0" applyFont="1" applyFill="1" applyBorder="1" applyAlignment="1">
      <alignment horizontal="center" vertical="center"/>
    </xf>
    <xf numFmtId="0" fontId="27" fillId="27" borderId="23" xfId="0" applyFont="1" applyFill="1" applyBorder="1" applyAlignment="1">
      <alignment horizontal="center" vertical="center"/>
    </xf>
    <xf numFmtId="0" fontId="27" fillId="27" borderId="28" xfId="0" applyFont="1" applyFill="1" applyBorder="1" applyAlignment="1">
      <alignment horizontal="left" vertical="center" wrapText="1"/>
    </xf>
    <xf numFmtId="0" fontId="27" fillId="27" borderId="22" xfId="0" applyFont="1" applyFill="1" applyBorder="1" applyAlignment="1">
      <alignment horizontal="left" vertical="center" wrapText="1"/>
    </xf>
    <xf numFmtId="0" fontId="27" fillId="27" borderId="23" xfId="0" applyFont="1" applyFill="1" applyBorder="1" applyAlignment="1">
      <alignment horizontal="left" vertical="center" wrapText="1"/>
    </xf>
    <xf numFmtId="0" fontId="27" fillId="27" borderId="17" xfId="0" applyFont="1" applyFill="1" applyBorder="1" applyAlignment="1">
      <alignment horizontal="center" vertical="center"/>
    </xf>
    <xf numFmtId="0" fontId="27" fillId="27" borderId="25" xfId="0" applyFont="1" applyFill="1" applyBorder="1" applyAlignment="1">
      <alignment horizontal="center" vertical="center"/>
    </xf>
    <xf numFmtId="0" fontId="27" fillId="27" borderId="34" xfId="0" applyFont="1" applyFill="1" applyBorder="1" applyAlignment="1">
      <alignment horizontal="center" vertical="center"/>
    </xf>
    <xf numFmtId="0" fontId="22" fillId="0" borderId="28" xfId="1" applyFont="1" applyFill="1" applyBorder="1" applyAlignment="1">
      <alignment horizontal="center" vertical="center" wrapText="1"/>
    </xf>
    <xf numFmtId="0" fontId="22" fillId="0" borderId="22" xfId="1" applyFont="1" applyFill="1" applyBorder="1" applyAlignment="1">
      <alignment horizontal="center" vertical="center" wrapText="1"/>
    </xf>
    <xf numFmtId="0" fontId="22" fillId="0" borderId="23" xfId="1" applyFont="1" applyFill="1" applyBorder="1" applyAlignment="1">
      <alignment horizontal="center" vertical="center" wrapText="1"/>
    </xf>
    <xf numFmtId="0" fontId="50" fillId="24" borderId="10" xfId="38" applyNumberFormat="1" applyFont="1" applyFill="1" applyBorder="1" applyAlignment="1">
      <alignment horizontal="center" vertical="center" wrapText="1"/>
    </xf>
    <xf numFmtId="0" fontId="50" fillId="24" borderId="26" xfId="38" applyNumberFormat="1" applyFont="1" applyFill="1" applyBorder="1" applyAlignment="1">
      <alignment horizontal="center" vertical="center"/>
    </xf>
    <xf numFmtId="0" fontId="49" fillId="24" borderId="26" xfId="38" applyNumberFormat="1" applyFont="1" applyFill="1" applyBorder="1" applyAlignment="1">
      <alignment horizontal="left" vertical="center" wrapText="1"/>
    </xf>
    <xf numFmtId="0" fontId="50" fillId="24" borderId="26" xfId="38" applyNumberFormat="1" applyFont="1" applyFill="1" applyBorder="1" applyAlignment="1">
      <alignment horizontal="center" vertical="center" wrapText="1"/>
    </xf>
    <xf numFmtId="0" fontId="51" fillId="24" borderId="10" xfId="38" applyNumberFormat="1" applyFont="1" applyFill="1" applyBorder="1" applyAlignment="1">
      <alignment horizontal="center" vertical="center" wrapText="1"/>
    </xf>
    <xf numFmtId="0" fontId="51" fillId="24" borderId="26" xfId="38" applyNumberFormat="1" applyFont="1" applyFill="1" applyBorder="1" applyAlignment="1">
      <alignment horizontal="center" vertical="center" wrapText="1"/>
    </xf>
    <xf numFmtId="0" fontId="50" fillId="24" borderId="10" xfId="38" applyNumberFormat="1" applyFont="1" applyFill="1" applyBorder="1" applyAlignment="1">
      <alignment horizontal="center" vertical="center"/>
    </xf>
    <xf numFmtId="0" fontId="47" fillId="0" borderId="16" xfId="38" applyNumberFormat="1" applyFont="1" applyFill="1" applyBorder="1" applyAlignment="1">
      <alignment horizontal="center" vertical="center" wrapText="1"/>
    </xf>
    <xf numFmtId="0" fontId="42" fillId="24" borderId="10" xfId="38" applyNumberFormat="1" applyFont="1" applyFill="1" applyBorder="1" applyAlignment="1">
      <alignment horizontal="center" vertical="center" wrapText="1"/>
    </xf>
    <xf numFmtId="0" fontId="41" fillId="0" borderId="10" xfId="0" applyNumberFormat="1" applyFont="1" applyBorder="1" applyAlignment="1">
      <alignment horizontal="center" vertical="center" wrapText="1"/>
    </xf>
    <xf numFmtId="0" fontId="42" fillId="0" borderId="16" xfId="0" applyNumberFormat="1" applyFont="1" applyBorder="1" applyAlignment="1">
      <alignment horizontal="center" vertical="center" wrapText="1"/>
    </xf>
    <xf numFmtId="0" fontId="42" fillId="0" borderId="15" xfId="0" applyNumberFormat="1" applyFont="1" applyBorder="1" applyAlignment="1">
      <alignment horizontal="center" vertical="center" wrapText="1"/>
    </xf>
    <xf numFmtId="0" fontId="42" fillId="0" borderId="26" xfId="0" applyNumberFormat="1" applyFont="1" applyBorder="1" applyAlignment="1">
      <alignment horizontal="center" vertical="center" wrapText="1"/>
    </xf>
    <xf numFmtId="0" fontId="47" fillId="0" borderId="19" xfId="38" applyNumberFormat="1" applyFont="1" applyFill="1" applyBorder="1" applyAlignment="1">
      <alignment horizontal="center" vertical="center" wrapText="1"/>
    </xf>
    <xf numFmtId="0" fontId="47" fillId="0" borderId="20" xfId="38" applyNumberFormat="1" applyFont="1" applyFill="1" applyBorder="1" applyAlignment="1">
      <alignment horizontal="center" vertical="center" wrapText="1"/>
    </xf>
    <xf numFmtId="0" fontId="47" fillId="0" borderId="10" xfId="38" applyNumberFormat="1" applyFont="1" applyFill="1" applyBorder="1" applyAlignment="1">
      <alignment horizontal="center" vertical="center" wrapText="1"/>
    </xf>
    <xf numFmtId="0" fontId="47" fillId="0" borderId="10" xfId="38" quotePrefix="1" applyNumberFormat="1" applyFont="1" applyFill="1" applyBorder="1" applyAlignment="1">
      <alignment horizontal="center" vertical="center" wrapText="1"/>
    </xf>
    <xf numFmtId="0" fontId="51" fillId="25" borderId="10" xfId="0" applyNumberFormat="1" applyFont="1" applyFill="1" applyBorder="1" applyAlignment="1">
      <alignment horizontal="center" vertical="center"/>
    </xf>
    <xf numFmtId="0" fontId="51" fillId="25" borderId="16" xfId="0" applyNumberFormat="1" applyFont="1" applyFill="1" applyBorder="1" applyAlignment="1">
      <alignment horizontal="center" vertical="center" wrapText="1"/>
    </xf>
    <xf numFmtId="0" fontId="51" fillId="25" borderId="15" xfId="0" applyNumberFormat="1" applyFont="1" applyFill="1" applyBorder="1" applyAlignment="1">
      <alignment horizontal="center" vertical="center" wrapText="1"/>
    </xf>
    <xf numFmtId="0" fontId="51" fillId="25" borderId="26" xfId="0" applyNumberFormat="1" applyFont="1" applyFill="1" applyBorder="1" applyAlignment="1">
      <alignment horizontal="center" vertical="center" wrapText="1"/>
    </xf>
    <xf numFmtId="0" fontId="42" fillId="0" borderId="10" xfId="1" applyNumberFormat="1" applyFont="1" applyFill="1" applyBorder="1" applyAlignment="1">
      <alignment horizontal="center" vertical="center" wrapText="1"/>
    </xf>
    <xf numFmtId="0" fontId="31" fillId="0" borderId="32" xfId="0" applyFont="1" applyBorder="1" applyAlignment="1">
      <alignment horizontal="justify" vertical="center" wrapText="1"/>
    </xf>
    <xf numFmtId="0" fontId="31" fillId="0" borderId="33" xfId="0" applyFont="1" applyBorder="1" applyAlignment="1">
      <alignment horizontal="justify" vertical="center" wrapText="1"/>
    </xf>
    <xf numFmtId="0" fontId="30" fillId="0" borderId="32" xfId="0" applyFont="1" applyBorder="1" applyAlignment="1">
      <alignment horizontal="justify" vertical="center" wrapText="1"/>
    </xf>
    <xf numFmtId="0" fontId="30" fillId="0" borderId="33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48" fillId="33" borderId="39" xfId="0" applyNumberFormat="1" applyFont="1" applyFill="1" applyBorder="1" applyAlignment="1" applyProtection="1">
      <alignment horizontal="left" vertical="center" wrapText="1"/>
      <protection locked="0"/>
    </xf>
    <xf numFmtId="0" fontId="48" fillId="33" borderId="12" xfId="0" applyNumberFormat="1" applyFont="1" applyFill="1" applyBorder="1" applyAlignment="1" applyProtection="1">
      <alignment horizontal="left" vertical="center" wrapText="1"/>
      <protection locked="0"/>
    </xf>
    <xf numFmtId="0" fontId="54" fillId="0" borderId="39" xfId="0" applyNumberFormat="1" applyFont="1" applyFill="1" applyBorder="1" applyAlignment="1" applyProtection="1">
      <alignment horizontal="left" vertical="center" wrapText="1"/>
      <protection locked="0"/>
    </xf>
    <xf numFmtId="0" fontId="54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41" fillId="0" borderId="45" xfId="0" applyNumberFormat="1" applyFont="1" applyFill="1" applyBorder="1" applyAlignment="1">
      <alignment horizontal="center" vertical="center"/>
    </xf>
    <xf numFmtId="0" fontId="47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48" fillId="33" borderId="45" xfId="0" applyNumberFormat="1" applyFont="1" applyFill="1" applyBorder="1" applyAlignment="1" applyProtection="1">
      <alignment horizontal="center" vertical="center" wrapText="1"/>
      <protection locked="0"/>
    </xf>
    <xf numFmtId="0" fontId="47" fillId="0" borderId="45" xfId="0" applyNumberFormat="1" applyFont="1" applyFill="1" applyBorder="1" applyAlignment="1">
      <alignment horizontal="center" vertical="center"/>
    </xf>
    <xf numFmtId="2" fontId="47" fillId="0" borderId="45" xfId="0" applyNumberFormat="1" applyFont="1" applyFill="1" applyBorder="1" applyAlignment="1">
      <alignment horizontal="center" vertical="center"/>
    </xf>
    <xf numFmtId="0" fontId="42" fillId="0" borderId="45" xfId="0" applyNumberFormat="1" applyFont="1" applyFill="1" applyBorder="1" applyAlignment="1">
      <alignment horizontal="center" vertical="center"/>
    </xf>
    <xf numFmtId="0" fontId="48" fillId="0" borderId="45" xfId="0" applyNumberFormat="1" applyFont="1" applyFill="1" applyBorder="1" applyAlignment="1">
      <alignment horizontal="center" vertical="center"/>
    </xf>
    <xf numFmtId="2" fontId="48" fillId="33" borderId="45" xfId="0" applyNumberFormat="1" applyFont="1" applyFill="1" applyBorder="1" applyAlignment="1" applyProtection="1">
      <alignment horizontal="center" vertical="center" wrapText="1"/>
      <protection locked="0"/>
    </xf>
    <xf numFmtId="0" fontId="47" fillId="0" borderId="45" xfId="0" applyNumberFormat="1" applyFont="1" applyBorder="1" applyAlignment="1">
      <alignment horizontal="center" vertical="center"/>
    </xf>
    <xf numFmtId="0" fontId="48" fillId="33" borderId="45" xfId="0" applyNumberFormat="1" applyFont="1" applyFill="1" applyBorder="1" applyAlignment="1" applyProtection="1">
      <alignment horizontal="center" vertical="center" wrapText="1"/>
      <protection locked="0"/>
    </xf>
    <xf numFmtId="0" fontId="54" fillId="0" borderId="45" xfId="0" applyNumberFormat="1" applyFont="1" applyFill="1" applyBorder="1" applyAlignment="1">
      <alignment horizontal="center" vertical="center"/>
    </xf>
    <xf numFmtId="0" fontId="40" fillId="0" borderId="28" xfId="0" applyFont="1" applyBorder="1" applyAlignment="1">
      <alignment vertical="center" wrapText="1"/>
    </xf>
    <xf numFmtId="0" fontId="40" fillId="0" borderId="39" xfId="0" applyFont="1" applyBorder="1" applyAlignment="1">
      <alignment vertical="center" wrapText="1"/>
    </xf>
    <xf numFmtId="0" fontId="48" fillId="33" borderId="12" xfId="0" applyFont="1" applyFill="1" applyBorder="1" applyAlignment="1">
      <alignment horizontal="left" vertical="center"/>
    </xf>
    <xf numFmtId="0" fontId="47" fillId="0" borderId="12" xfId="0" applyFont="1" applyBorder="1" applyAlignment="1">
      <alignment horizontal="left" vertical="center"/>
    </xf>
    <xf numFmtId="0" fontId="53" fillId="33" borderId="39" xfId="0" applyNumberFormat="1" applyFont="1" applyFill="1" applyBorder="1" applyAlignment="1" applyProtection="1">
      <alignment horizontal="center" vertical="center" wrapText="1"/>
      <protection locked="0"/>
    </xf>
    <xf numFmtId="0" fontId="53" fillId="33" borderId="14" xfId="0" applyNumberFormat="1" applyFont="1" applyFill="1" applyBorder="1" applyAlignment="1" applyProtection="1">
      <alignment horizontal="center" vertical="center" wrapText="1"/>
      <protection locked="0"/>
    </xf>
    <xf numFmtId="0" fontId="48" fillId="33" borderId="13" xfId="0" applyNumberFormat="1" applyFont="1" applyFill="1" applyBorder="1" applyAlignment="1" applyProtection="1">
      <alignment horizontal="left" vertical="center" wrapText="1"/>
      <protection locked="0"/>
    </xf>
    <xf numFmtId="0" fontId="40" fillId="0" borderId="21" xfId="0" applyFont="1" applyBorder="1" applyAlignment="1">
      <alignment vertical="center" wrapText="1"/>
    </xf>
  </cellXfs>
  <cellStyles count="7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20% - Ênfase1" xfId="50" builtinId="30"/>
    <cellStyle name="20% - Ênfase1 2" xfId="59"/>
    <cellStyle name="20% - Ênfase2 2" xfId="57"/>
    <cellStyle name="20% - Ênfase3 2" xfId="55"/>
    <cellStyle name="20% - Ênfase5 2" xfId="60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Bom" xfId="48" builtinId="26"/>
    <cellStyle name="Bom 2" xfId="54"/>
    <cellStyle name="Calculation 2" xfId="27"/>
    <cellStyle name="Check Cell 2" xfId="28"/>
    <cellStyle name="Comma 2" xfId="75"/>
    <cellStyle name="Ênfase2 2" xfId="62"/>
    <cellStyle name="Ênfase5 2" xfId="58"/>
    <cellStyle name="Ênfase6 2" xfId="63"/>
    <cellStyle name="Excel Built-in Normal" xfId="4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correto 2" xfId="53"/>
    <cellStyle name="Input 2" xfId="35"/>
    <cellStyle name="Linked Cell 2" xfId="36"/>
    <cellStyle name="Moeda 2" xfId="56"/>
    <cellStyle name="Neutra" xfId="49" builtinId="28"/>
    <cellStyle name="Neutra 2" xfId="52"/>
    <cellStyle name="Neutral 2" xfId="37"/>
    <cellStyle name="Normal" xfId="0" builtinId="0"/>
    <cellStyle name="Normal 2" xfId="38"/>
    <cellStyle name="Normal 2 2" xfId="44"/>
    <cellStyle name="Normal 3" xfId="1"/>
    <cellStyle name="Normal 4 2" xfId="64"/>
    <cellStyle name="Note 2" xfId="39"/>
    <cellStyle name="Note 2 2" xfId="45"/>
    <cellStyle name="Output 2" xfId="40"/>
    <cellStyle name="Porcentagem 2" xfId="65"/>
    <cellStyle name="Sem título1" xfId="66"/>
    <cellStyle name="Sem título2" xfId="67"/>
    <cellStyle name="Sem título3" xfId="68"/>
    <cellStyle name="Sem título4" xfId="69"/>
    <cellStyle name="Sem título5" xfId="70"/>
    <cellStyle name="Sem título6" xfId="71"/>
    <cellStyle name="Sem título7" xfId="72"/>
    <cellStyle name="Sem título8" xfId="73"/>
    <cellStyle name="Separador de milhares" xfId="47" builtinId="3"/>
    <cellStyle name="Separador de milhares 2" xfId="51"/>
    <cellStyle name="Separador de milhares 2 2" xfId="61"/>
    <cellStyle name="Title 2" xfId="41"/>
    <cellStyle name="Título 5" xfId="74"/>
    <cellStyle name="Total 2" xfId="42"/>
    <cellStyle name="Warning Text 2" xfId="43"/>
  </cellStyles>
  <dxfs count="1">
    <dxf>
      <font>
        <b val="0"/>
        <i val="0"/>
      </font>
    </dxf>
  </dxfs>
  <tableStyles count="0" defaultTableStyle="TableStyleMedium9" defaultPivotStyle="PivotStyleLight16"/>
  <colors>
    <mruColors>
      <color rgb="FF008200"/>
      <color rgb="FF000082"/>
      <color rgb="FFBDE9D3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=""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=""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1"/>
  <sheetViews>
    <sheetView workbookViewId="0"/>
  </sheetViews>
  <sheetFormatPr defaultRowHeight="15"/>
  <cols>
    <col min="1" max="1" width="26.42578125" customWidth="1"/>
    <col min="2" max="2" width="68.85546875" customWidth="1"/>
    <col min="3" max="3" width="63.7109375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>
      <c r="A1" s="24"/>
      <c r="B1" s="24"/>
      <c r="C1" s="24"/>
    </row>
    <row r="2" spans="1:3" s="1" customFormat="1" ht="15" customHeight="1">
      <c r="A2" s="24"/>
      <c r="B2" s="24"/>
      <c r="C2" s="24"/>
    </row>
    <row r="3" spans="1:3" s="1" customFormat="1" ht="6" customHeight="1">
      <c r="A3" s="24"/>
      <c r="B3" s="24"/>
      <c r="C3" s="24"/>
    </row>
    <row r="4" spans="1:3" s="1" customFormat="1" ht="67.5" customHeight="1">
      <c r="A4" s="290" t="s">
        <v>62</v>
      </c>
      <c r="B4" s="290"/>
      <c r="C4" s="290"/>
    </row>
    <row r="5" spans="1:3" s="1" customFormat="1">
      <c r="A5" s="24"/>
      <c r="B5" s="24"/>
      <c r="C5" s="24"/>
    </row>
    <row r="6" spans="1:3" s="1" customFormat="1" ht="15.75" thickBot="1">
      <c r="A6" s="24"/>
      <c r="B6" s="24"/>
      <c r="C6" s="24"/>
    </row>
    <row r="7" spans="1:3" ht="16.5" thickBot="1">
      <c r="A7" s="27"/>
      <c r="B7" s="38" t="s">
        <v>58</v>
      </c>
      <c r="C7" s="27"/>
    </row>
    <row r="8" spans="1:3" ht="63">
      <c r="A8" s="34" t="s">
        <v>57</v>
      </c>
      <c r="B8" s="35" t="s">
        <v>115</v>
      </c>
      <c r="C8" s="27"/>
    </row>
    <row r="9" spans="1:3" ht="47.25">
      <c r="A9" s="36" t="s">
        <v>59</v>
      </c>
      <c r="B9" s="37" t="s">
        <v>116</v>
      </c>
      <c r="C9" s="27"/>
    </row>
    <row r="10" spans="1:3" s="1" customFormat="1">
      <c r="A10" s="26"/>
      <c r="B10" s="28"/>
      <c r="C10" s="27"/>
    </row>
    <row r="11" spans="1:3" s="1" customFormat="1" ht="15.75" thickBot="1">
      <c r="A11" s="25"/>
      <c r="B11" s="29"/>
      <c r="C11" s="27"/>
    </row>
    <row r="12" spans="1:3" s="2" customFormat="1" ht="16.5" thickBot="1">
      <c r="A12" s="33"/>
      <c r="B12" s="38" t="s">
        <v>61</v>
      </c>
      <c r="C12" s="30"/>
    </row>
    <row r="13" spans="1:3" ht="15.75">
      <c r="A13" s="39" t="s">
        <v>117</v>
      </c>
      <c r="B13" s="40" t="s">
        <v>60</v>
      </c>
      <c r="C13" s="27"/>
    </row>
    <row r="14" spans="1:3" ht="16.5" thickBot="1">
      <c r="A14" s="41" t="s">
        <v>25</v>
      </c>
      <c r="B14" s="42" t="s">
        <v>118</v>
      </c>
      <c r="C14" s="27"/>
    </row>
    <row r="15" spans="1:3" ht="16.5" thickBot="1">
      <c r="A15" s="33"/>
      <c r="B15" s="33"/>
      <c r="C15" s="27"/>
    </row>
    <row r="16" spans="1:3" ht="16.5" thickBot="1">
      <c r="A16" s="33"/>
      <c r="B16" s="38" t="s">
        <v>63</v>
      </c>
      <c r="C16" s="27"/>
    </row>
    <row r="17" spans="1:3" ht="15.75">
      <c r="A17" s="294" t="s">
        <v>119</v>
      </c>
      <c r="B17" s="43" t="s">
        <v>5</v>
      </c>
      <c r="C17" s="27"/>
    </row>
    <row r="18" spans="1:3" ht="15.75" customHeight="1">
      <c r="A18" s="295"/>
      <c r="B18" s="44" t="s">
        <v>3</v>
      </c>
      <c r="C18" s="27"/>
    </row>
    <row r="19" spans="1:3" ht="16.5" thickBot="1">
      <c r="A19" s="296"/>
      <c r="B19" s="45" t="s">
        <v>4</v>
      </c>
      <c r="C19" s="27"/>
    </row>
    <row r="20" spans="1:3" ht="16.5" thickBot="1">
      <c r="A20" s="33"/>
      <c r="B20" s="33"/>
      <c r="C20" s="27"/>
    </row>
    <row r="21" spans="1:3" ht="16.5" thickBot="1">
      <c r="A21" s="46"/>
      <c r="B21" s="38" t="s">
        <v>63</v>
      </c>
      <c r="C21" s="27"/>
    </row>
    <row r="22" spans="1:3" ht="15.75">
      <c r="A22" s="297" t="s">
        <v>17</v>
      </c>
      <c r="B22" s="43" t="s">
        <v>1</v>
      </c>
      <c r="C22" s="27"/>
    </row>
    <row r="23" spans="1:3" ht="15.75">
      <c r="A23" s="298"/>
      <c r="B23" s="44" t="s">
        <v>56</v>
      </c>
      <c r="C23" s="27"/>
    </row>
    <row r="24" spans="1:3" ht="15.75">
      <c r="A24" s="298"/>
      <c r="B24" s="44" t="s">
        <v>40</v>
      </c>
      <c r="C24" s="27"/>
    </row>
    <row r="25" spans="1:3" ht="15.75">
      <c r="A25" s="298"/>
      <c r="B25" s="44" t="s">
        <v>7</v>
      </c>
      <c r="C25" s="27"/>
    </row>
    <row r="26" spans="1:3" s="1" customFormat="1" ht="15.75">
      <c r="A26" s="298"/>
      <c r="B26" s="44" t="s">
        <v>65</v>
      </c>
      <c r="C26" s="27"/>
    </row>
    <row r="27" spans="1:3" s="1" customFormat="1" ht="15.75">
      <c r="A27" s="298"/>
      <c r="B27" s="44" t="s">
        <v>51</v>
      </c>
      <c r="C27" s="27"/>
    </row>
    <row r="28" spans="1:3" ht="15" customHeight="1">
      <c r="A28" s="298"/>
      <c r="B28" s="44" t="s">
        <v>19</v>
      </c>
      <c r="C28" s="27"/>
    </row>
    <row r="29" spans="1:3" ht="16.5" thickBot="1">
      <c r="A29" s="299"/>
      <c r="B29" s="47" t="s">
        <v>64</v>
      </c>
      <c r="C29" s="27"/>
    </row>
    <row r="30" spans="1:3" ht="15.75" thickBot="1">
      <c r="A30" s="27"/>
      <c r="B30" s="27"/>
      <c r="C30" s="27"/>
    </row>
    <row r="31" spans="1:3" ht="16.5" thickBot="1">
      <c r="A31" s="33"/>
      <c r="B31" s="38" t="s">
        <v>24</v>
      </c>
      <c r="C31" s="38" t="s">
        <v>23</v>
      </c>
    </row>
    <row r="32" spans="1:3" ht="15.75">
      <c r="A32" s="300" t="s">
        <v>55</v>
      </c>
      <c r="B32" s="303" t="s">
        <v>66</v>
      </c>
      <c r="C32" s="43" t="s">
        <v>31</v>
      </c>
    </row>
    <row r="33" spans="1:3" ht="15.75">
      <c r="A33" s="301"/>
      <c r="B33" s="304"/>
      <c r="C33" s="44" t="s">
        <v>32</v>
      </c>
    </row>
    <row r="34" spans="1:3" ht="15.75">
      <c r="A34" s="301"/>
      <c r="B34" s="304"/>
      <c r="C34" s="44" t="s">
        <v>16</v>
      </c>
    </row>
    <row r="35" spans="1:3" ht="15.75">
      <c r="A35" s="301"/>
      <c r="B35" s="304"/>
      <c r="C35" s="44" t="s">
        <v>33</v>
      </c>
    </row>
    <row r="36" spans="1:3" ht="15.75">
      <c r="A36" s="301"/>
      <c r="B36" s="304"/>
      <c r="C36" s="44" t="s">
        <v>36</v>
      </c>
    </row>
    <row r="37" spans="1:3" ht="15.75">
      <c r="A37" s="301"/>
      <c r="B37" s="304"/>
      <c r="C37" s="44" t="s">
        <v>34</v>
      </c>
    </row>
    <row r="38" spans="1:3" ht="16.5" thickBot="1">
      <c r="A38" s="301"/>
      <c r="B38" s="305"/>
      <c r="C38" s="47" t="s">
        <v>35</v>
      </c>
    </row>
    <row r="39" spans="1:3" ht="15.75">
      <c r="A39" s="301"/>
      <c r="B39" s="291" t="s">
        <v>54</v>
      </c>
      <c r="C39" s="43" t="s">
        <v>37</v>
      </c>
    </row>
    <row r="40" spans="1:3" ht="15.75">
      <c r="A40" s="301"/>
      <c r="B40" s="292"/>
      <c r="C40" s="44" t="s">
        <v>38</v>
      </c>
    </row>
    <row r="41" spans="1:3" ht="15.75">
      <c r="A41" s="301"/>
      <c r="B41" s="292"/>
      <c r="C41" s="44" t="s">
        <v>39</v>
      </c>
    </row>
    <row r="42" spans="1:3" ht="15.75">
      <c r="A42" s="301"/>
      <c r="B42" s="292"/>
      <c r="C42" s="44" t="s">
        <v>33</v>
      </c>
    </row>
    <row r="43" spans="1:3" ht="15.75">
      <c r="A43" s="301"/>
      <c r="B43" s="292"/>
      <c r="C43" s="44" t="s">
        <v>36</v>
      </c>
    </row>
    <row r="44" spans="1:3" ht="15.75">
      <c r="A44" s="301"/>
      <c r="B44" s="292"/>
      <c r="C44" s="44" t="s">
        <v>120</v>
      </c>
    </row>
    <row r="45" spans="1:3" ht="15.75">
      <c r="A45" s="301"/>
      <c r="B45" s="292"/>
      <c r="C45" s="44" t="s">
        <v>78</v>
      </c>
    </row>
    <row r="46" spans="1:3" ht="15.75">
      <c r="A46" s="301"/>
      <c r="B46" s="292"/>
      <c r="C46" s="44" t="s">
        <v>53</v>
      </c>
    </row>
    <row r="47" spans="1:3" ht="15.75">
      <c r="A47" s="301"/>
      <c r="B47" s="292"/>
      <c r="C47" s="44" t="s">
        <v>6</v>
      </c>
    </row>
    <row r="48" spans="1:3" ht="16.5" thickBot="1">
      <c r="A48" s="301"/>
      <c r="B48" s="293"/>
      <c r="C48" s="47" t="s">
        <v>15</v>
      </c>
    </row>
    <row r="49" spans="1:3" ht="15.75">
      <c r="A49" s="301"/>
      <c r="B49" s="291" t="s">
        <v>18</v>
      </c>
      <c r="C49" s="43" t="s">
        <v>67</v>
      </c>
    </row>
    <row r="50" spans="1:3" ht="15.75">
      <c r="A50" s="301"/>
      <c r="B50" s="292"/>
      <c r="C50" s="44" t="s">
        <v>33</v>
      </c>
    </row>
    <row r="51" spans="1:3" ht="16.5" thickBot="1">
      <c r="A51" s="302"/>
      <c r="B51" s="293"/>
      <c r="C51" s="47" t="s">
        <v>36</v>
      </c>
    </row>
    <row r="52" spans="1:3" s="1" customFormat="1">
      <c r="A52" s="24"/>
      <c r="B52" s="24"/>
      <c r="C52" s="31"/>
    </row>
    <row r="53" spans="1:3" s="1" customFormat="1" ht="16.5" thickBot="1">
      <c r="A53" s="33"/>
      <c r="B53" s="33"/>
      <c r="C53" s="31"/>
    </row>
    <row r="54" spans="1:3" ht="16.5" thickBot="1">
      <c r="A54" s="33"/>
      <c r="B54" s="38" t="s">
        <v>42</v>
      </c>
      <c r="C54" s="24"/>
    </row>
    <row r="55" spans="1:3" ht="21.75" customHeight="1">
      <c r="A55" s="289" t="s">
        <v>180</v>
      </c>
      <c r="B55" s="48" t="s">
        <v>41</v>
      </c>
      <c r="C55" s="24"/>
    </row>
    <row r="56" spans="1:3" ht="21.75" customHeight="1">
      <c r="A56" s="289"/>
      <c r="B56" s="32" t="s">
        <v>68</v>
      </c>
      <c r="C56" s="24"/>
    </row>
    <row r="57" spans="1:3" ht="21.75" customHeight="1">
      <c r="A57" s="289"/>
      <c r="B57" s="32" t="s">
        <v>69</v>
      </c>
      <c r="C57" s="24"/>
    </row>
    <row r="58" spans="1:3" ht="21.75" customHeight="1">
      <c r="A58" s="289"/>
      <c r="B58" s="32" t="s">
        <v>121</v>
      </c>
      <c r="C58" s="24"/>
    </row>
    <row r="59" spans="1:3" ht="21.75" customHeight="1">
      <c r="A59" s="289"/>
      <c r="B59" s="32" t="s">
        <v>70</v>
      </c>
      <c r="C59" s="24"/>
    </row>
    <row r="60" spans="1:3" ht="21.75" customHeight="1">
      <c r="A60" s="289"/>
      <c r="B60" s="32" t="s">
        <v>71</v>
      </c>
      <c r="C60" s="24"/>
    </row>
    <row r="61" spans="1:3" ht="21.75" customHeight="1">
      <c r="A61" s="289"/>
      <c r="B61" s="32" t="s">
        <v>81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59055118110236227" right="0.27559055118110237" top="0.55118110236220474" bottom="0.44" header="0.31496062992125984" footer="0.37"/>
  <pageSetup scale="80" orientation="landscape" horizontalDpi="4294967293" verticalDpi="4294967293" r:id="rId1"/>
  <headerFooter>
    <oddHeader>&amp;C&amp;"-,Negrito"&amp;14PLANO DE AQUISIÇÕES&amp;Rformato 2015 - julho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64"/>
  <sheetViews>
    <sheetView showGridLines="0" view="pageBreakPreview" topLeftCell="A128" zoomScale="80" zoomScaleNormal="100" zoomScaleSheetLayoutView="80" workbookViewId="0">
      <selection activeCell="O148" sqref="O148"/>
    </sheetView>
  </sheetViews>
  <sheetFormatPr defaultColWidth="9.140625" defaultRowHeight="15"/>
  <cols>
    <col min="1" max="1" width="6" style="72" customWidth="1"/>
    <col min="2" max="2" width="10.28515625" style="73" customWidth="1"/>
    <col min="3" max="3" width="48.42578125" style="72" customWidth="1"/>
    <col min="4" max="4" width="29" style="72" customWidth="1"/>
    <col min="5" max="5" width="29.7109375" style="72" customWidth="1"/>
    <col min="6" max="6" width="11.5703125" style="73" customWidth="1"/>
    <col min="7" max="7" width="15.7109375" style="73" customWidth="1"/>
    <col min="8" max="8" width="13" style="74" customWidth="1"/>
    <col min="9" max="9" width="9.7109375" style="72" bestFit="1" customWidth="1"/>
    <col min="10" max="10" width="10.5703125" style="72" customWidth="1"/>
    <col min="11" max="11" width="12" style="73" customWidth="1"/>
    <col min="12" max="12" width="17.85546875" style="72" customWidth="1"/>
    <col min="13" max="13" width="13.140625" style="72" customWidth="1"/>
    <col min="14" max="14" width="12.42578125" style="73" customWidth="1"/>
    <col min="15" max="15" width="20.28515625" style="72" customWidth="1"/>
    <col min="16" max="16" width="11.85546875" style="73" customWidth="1"/>
    <col min="17" max="17" width="13" style="72" customWidth="1"/>
    <col min="18" max="18" width="9.140625" style="72"/>
    <col min="19" max="19" width="9.140625" style="257"/>
    <col min="20" max="16384" width="9.140625" style="72"/>
  </cols>
  <sheetData>
    <row r="1" spans="1:20" ht="4.5" customHeight="1"/>
    <row r="2" spans="1:20" ht="15.75" customHeight="1">
      <c r="B2" s="185" t="s">
        <v>21</v>
      </c>
    </row>
    <row r="3" spans="1:20" ht="17.25" customHeight="1">
      <c r="A3" s="75"/>
      <c r="B3" s="76" t="s">
        <v>181</v>
      </c>
      <c r="C3" s="77"/>
      <c r="D3" s="77"/>
      <c r="E3" s="77"/>
      <c r="F3" s="78"/>
      <c r="G3" s="78"/>
      <c r="H3" s="79"/>
      <c r="I3" s="77"/>
      <c r="J3" s="77"/>
      <c r="K3" s="78"/>
      <c r="L3" s="77"/>
      <c r="M3" s="77"/>
      <c r="N3" s="78"/>
    </row>
    <row r="4" spans="1:20">
      <c r="B4" s="80" t="s">
        <v>123</v>
      </c>
      <c r="C4" s="81"/>
      <c r="D4" s="81"/>
      <c r="E4" s="81"/>
      <c r="F4" s="82"/>
      <c r="G4" s="82"/>
      <c r="H4" s="83"/>
      <c r="I4" s="81"/>
      <c r="J4" s="81"/>
      <c r="K4" s="82"/>
      <c r="L4" s="81"/>
      <c r="M4" s="81"/>
    </row>
    <row r="5" spans="1:20">
      <c r="B5" s="84" t="s">
        <v>289</v>
      </c>
    </row>
    <row r="6" spans="1:20" ht="4.5" customHeight="1"/>
    <row r="7" spans="1:20">
      <c r="A7" s="85"/>
      <c r="B7" s="85" t="s">
        <v>321</v>
      </c>
      <c r="C7" s="85"/>
    </row>
    <row r="8" spans="1:20">
      <c r="A8" s="86"/>
      <c r="B8" s="87" t="s">
        <v>322</v>
      </c>
      <c r="C8" s="86"/>
      <c r="D8" s="88"/>
    </row>
    <row r="9" spans="1:20">
      <c r="A9" s="86"/>
      <c r="B9" s="87" t="s">
        <v>124</v>
      </c>
      <c r="C9" s="86"/>
    </row>
    <row r="10" spans="1:20" ht="6" customHeight="1">
      <c r="B10" s="89"/>
      <c r="C10" s="90"/>
      <c r="D10" s="90"/>
      <c r="E10" s="90"/>
      <c r="F10" s="89"/>
      <c r="G10" s="89"/>
      <c r="H10" s="91"/>
      <c r="I10" s="90"/>
      <c r="J10" s="90"/>
      <c r="K10" s="89"/>
      <c r="L10" s="90"/>
      <c r="M10" s="90"/>
      <c r="N10" s="89"/>
      <c r="O10" s="90"/>
      <c r="P10" s="89"/>
      <c r="Q10" s="90"/>
      <c r="R10" s="92"/>
      <c r="S10" s="258"/>
      <c r="T10" s="92"/>
    </row>
    <row r="11" spans="1:20" ht="21.75" customHeight="1">
      <c r="A11" s="140">
        <v>1</v>
      </c>
      <c r="B11" s="128" t="s">
        <v>0</v>
      </c>
      <c r="C11" s="128"/>
      <c r="D11" s="128"/>
      <c r="E11" s="128"/>
      <c r="F11" s="129"/>
      <c r="G11" s="129"/>
      <c r="H11" s="130"/>
      <c r="I11" s="128"/>
      <c r="J11" s="128"/>
      <c r="K11" s="129"/>
      <c r="L11" s="128"/>
      <c r="M11" s="128"/>
      <c r="N11" s="129"/>
      <c r="O11" s="128"/>
      <c r="P11" s="129"/>
      <c r="Q11" s="131"/>
      <c r="R11" s="92"/>
      <c r="S11" s="258"/>
      <c r="T11" s="92"/>
    </row>
    <row r="12" spans="1:20">
      <c r="A12" s="139"/>
      <c r="B12" s="309" t="s">
        <v>27</v>
      </c>
      <c r="C12" s="309" t="s">
        <v>28</v>
      </c>
      <c r="D12" s="309" t="s">
        <v>47</v>
      </c>
      <c r="E12" s="309" t="s">
        <v>211</v>
      </c>
      <c r="F12" s="309" t="s">
        <v>198</v>
      </c>
      <c r="G12" s="309" t="s">
        <v>214</v>
      </c>
      <c r="H12" s="307" t="s">
        <v>29</v>
      </c>
      <c r="I12" s="307"/>
      <c r="J12" s="307"/>
      <c r="K12" s="311" t="s">
        <v>201</v>
      </c>
      <c r="L12" s="309" t="s">
        <v>203</v>
      </c>
      <c r="M12" s="309" t="s">
        <v>30</v>
      </c>
      <c r="N12" s="309"/>
      <c r="O12" s="309" t="s">
        <v>20</v>
      </c>
      <c r="P12" s="309" t="s">
        <v>205</v>
      </c>
      <c r="Q12" s="309" t="s">
        <v>17</v>
      </c>
      <c r="R12" s="92"/>
      <c r="S12" s="258"/>
      <c r="T12" s="92"/>
    </row>
    <row r="13" spans="1:20" ht="48.75" customHeight="1">
      <c r="A13" s="93"/>
      <c r="B13" s="306"/>
      <c r="C13" s="306"/>
      <c r="D13" s="306"/>
      <c r="E13" s="306"/>
      <c r="F13" s="306"/>
      <c r="G13" s="306"/>
      <c r="H13" s="166" t="s">
        <v>199</v>
      </c>
      <c r="I13" s="166" t="s">
        <v>200</v>
      </c>
      <c r="J13" s="166" t="s">
        <v>202</v>
      </c>
      <c r="K13" s="310"/>
      <c r="L13" s="306"/>
      <c r="M13" s="166" t="s">
        <v>206</v>
      </c>
      <c r="N13" s="166" t="s">
        <v>210</v>
      </c>
      <c r="O13" s="306"/>
      <c r="P13" s="306"/>
      <c r="Q13" s="306"/>
      <c r="R13" s="92"/>
      <c r="S13" s="258"/>
      <c r="T13" s="92"/>
    </row>
    <row r="14" spans="1:20" ht="47.25" customHeight="1">
      <c r="A14" s="95">
        <v>1.1000000000000001</v>
      </c>
      <c r="B14" s="168" t="s">
        <v>185</v>
      </c>
      <c r="C14" s="96" t="s">
        <v>150</v>
      </c>
      <c r="D14" s="97"/>
      <c r="E14" s="97" t="s">
        <v>36</v>
      </c>
      <c r="F14" s="167" t="s">
        <v>182</v>
      </c>
      <c r="G14" s="167" t="s">
        <v>188</v>
      </c>
      <c r="H14" s="119">
        <v>6212.98</v>
      </c>
      <c r="I14" s="120">
        <v>0</v>
      </c>
      <c r="J14" s="121">
        <v>100</v>
      </c>
      <c r="K14" s="98" t="s">
        <v>175</v>
      </c>
      <c r="L14" s="97" t="s">
        <v>5</v>
      </c>
      <c r="M14" s="132">
        <v>39479</v>
      </c>
      <c r="N14" s="136" t="s">
        <v>226</v>
      </c>
      <c r="O14" s="97" t="s">
        <v>122</v>
      </c>
      <c r="P14" s="167" t="s">
        <v>245</v>
      </c>
      <c r="Q14" s="186" t="s">
        <v>74</v>
      </c>
      <c r="R14" s="92"/>
      <c r="S14" s="258"/>
      <c r="T14" s="92"/>
    </row>
    <row r="15" spans="1:20" ht="45">
      <c r="A15" s="95">
        <v>1.2</v>
      </c>
      <c r="B15" s="255" t="s">
        <v>185</v>
      </c>
      <c r="C15" s="96" t="s">
        <v>151</v>
      </c>
      <c r="D15" s="97" t="s">
        <v>186</v>
      </c>
      <c r="E15" s="97" t="s">
        <v>36</v>
      </c>
      <c r="F15" s="167" t="s">
        <v>182</v>
      </c>
      <c r="G15" s="167" t="s">
        <v>189</v>
      </c>
      <c r="H15" s="119">
        <v>20764.8</v>
      </c>
      <c r="I15" s="120">
        <v>0</v>
      </c>
      <c r="J15" s="121">
        <v>100</v>
      </c>
      <c r="K15" s="98" t="s">
        <v>175</v>
      </c>
      <c r="L15" s="97" t="s">
        <v>5</v>
      </c>
      <c r="M15" s="132">
        <v>40148</v>
      </c>
      <c r="N15" s="136" t="s">
        <v>226</v>
      </c>
      <c r="O15" s="97" t="s">
        <v>122</v>
      </c>
      <c r="P15" s="167" t="s">
        <v>245</v>
      </c>
      <c r="Q15" s="186" t="s">
        <v>74</v>
      </c>
      <c r="R15" s="92"/>
      <c r="S15" s="258"/>
      <c r="T15" s="92"/>
    </row>
    <row r="16" spans="1:20" ht="41.25" customHeight="1">
      <c r="A16" s="207">
        <v>1.3</v>
      </c>
      <c r="B16" s="256" t="s">
        <v>185</v>
      </c>
      <c r="C16" s="192" t="s">
        <v>152</v>
      </c>
      <c r="D16" s="192" t="s">
        <v>325</v>
      </c>
      <c r="E16" s="192"/>
      <c r="F16" s="207"/>
      <c r="G16" s="207"/>
      <c r="H16" s="194"/>
      <c r="I16" s="265"/>
      <c r="J16" s="265"/>
      <c r="K16" s="207"/>
      <c r="L16" s="192"/>
      <c r="M16" s="266"/>
      <c r="N16" s="267"/>
      <c r="O16" s="192"/>
      <c r="P16" s="207"/>
      <c r="Q16" s="192" t="s">
        <v>1</v>
      </c>
      <c r="R16" s="92"/>
      <c r="S16" s="258"/>
      <c r="T16" s="92"/>
    </row>
    <row r="17" spans="1:20" ht="45">
      <c r="A17" s="190">
        <v>1.4</v>
      </c>
      <c r="B17" s="262" t="s">
        <v>185</v>
      </c>
      <c r="C17" s="192" t="s">
        <v>153</v>
      </c>
      <c r="D17" s="193" t="s">
        <v>187</v>
      </c>
      <c r="E17" s="193" t="s">
        <v>36</v>
      </c>
      <c r="F17" s="243" t="s">
        <v>182</v>
      </c>
      <c r="G17" s="243" t="s">
        <v>190</v>
      </c>
      <c r="H17" s="194">
        <f>39043.51+2219</f>
        <v>41262.51</v>
      </c>
      <c r="I17" s="205">
        <v>0</v>
      </c>
      <c r="J17" s="206">
        <v>100</v>
      </c>
      <c r="K17" s="207" t="s">
        <v>175</v>
      </c>
      <c r="L17" s="193" t="s">
        <v>5</v>
      </c>
      <c r="M17" s="263">
        <v>40179</v>
      </c>
      <c r="N17" s="264" t="s">
        <v>226</v>
      </c>
      <c r="O17" s="193" t="s">
        <v>122</v>
      </c>
      <c r="P17" s="243" t="s">
        <v>245</v>
      </c>
      <c r="Q17" s="246" t="s">
        <v>74</v>
      </c>
      <c r="R17" s="92"/>
      <c r="S17" s="258"/>
      <c r="T17" s="92"/>
    </row>
    <row r="18" spans="1:20" ht="30">
      <c r="A18" s="99">
        <v>1.5</v>
      </c>
      <c r="B18" s="100" t="s">
        <v>185</v>
      </c>
      <c r="C18" s="101" t="s">
        <v>154</v>
      </c>
      <c r="D18" s="101"/>
      <c r="E18" s="101"/>
      <c r="F18" s="102"/>
      <c r="G18" s="102"/>
      <c r="H18" s="122"/>
      <c r="I18" s="123"/>
      <c r="J18" s="123"/>
      <c r="K18" s="102"/>
      <c r="L18" s="101"/>
      <c r="M18" s="133"/>
      <c r="N18" s="134"/>
      <c r="O18" s="101"/>
      <c r="P18" s="102"/>
      <c r="Q18" s="101" t="s">
        <v>7</v>
      </c>
      <c r="R18" s="92"/>
      <c r="S18" s="258"/>
      <c r="T18" s="92"/>
    </row>
    <row r="19" spans="1:20" ht="30">
      <c r="A19" s="99">
        <v>1.6</v>
      </c>
      <c r="B19" s="100" t="s">
        <v>185</v>
      </c>
      <c r="C19" s="101" t="s">
        <v>155</v>
      </c>
      <c r="D19" s="101"/>
      <c r="E19" s="101"/>
      <c r="F19" s="102"/>
      <c r="G19" s="102"/>
      <c r="H19" s="122"/>
      <c r="I19" s="123"/>
      <c r="J19" s="123"/>
      <c r="K19" s="102"/>
      <c r="L19" s="101"/>
      <c r="M19" s="133"/>
      <c r="N19" s="134"/>
      <c r="O19" s="101"/>
      <c r="P19" s="102"/>
      <c r="Q19" s="101" t="s">
        <v>7</v>
      </c>
      <c r="R19" s="92"/>
      <c r="S19" s="258"/>
      <c r="T19" s="92"/>
    </row>
    <row r="20" spans="1:20" ht="30">
      <c r="A20" s="99">
        <v>1.7</v>
      </c>
      <c r="B20" s="100" t="s">
        <v>185</v>
      </c>
      <c r="C20" s="101" t="s">
        <v>156</v>
      </c>
      <c r="D20" s="101"/>
      <c r="E20" s="101"/>
      <c r="F20" s="102"/>
      <c r="G20" s="102"/>
      <c r="H20" s="122"/>
      <c r="I20" s="123"/>
      <c r="J20" s="123"/>
      <c r="K20" s="102"/>
      <c r="L20" s="101"/>
      <c r="M20" s="133"/>
      <c r="N20" s="134"/>
      <c r="O20" s="101"/>
      <c r="P20" s="102"/>
      <c r="Q20" s="101" t="s">
        <v>7</v>
      </c>
      <c r="R20" s="92"/>
      <c r="S20" s="258"/>
      <c r="T20" s="92"/>
    </row>
    <row r="21" spans="1:20" ht="91.5" customHeight="1">
      <c r="A21" s="95">
        <v>1.8</v>
      </c>
      <c r="B21" s="168" t="s">
        <v>185</v>
      </c>
      <c r="C21" s="96" t="s">
        <v>303</v>
      </c>
      <c r="D21" s="97" t="s">
        <v>217</v>
      </c>
      <c r="E21" s="97" t="s">
        <v>36</v>
      </c>
      <c r="F21" s="167" t="s">
        <v>183</v>
      </c>
      <c r="G21" s="167" t="s">
        <v>191</v>
      </c>
      <c r="H21" s="119">
        <v>16547</v>
      </c>
      <c r="I21" s="124">
        <v>0</v>
      </c>
      <c r="J21" s="121">
        <v>100</v>
      </c>
      <c r="K21" s="98" t="s">
        <v>176</v>
      </c>
      <c r="L21" s="97" t="s">
        <v>5</v>
      </c>
      <c r="M21" s="132">
        <v>39326</v>
      </c>
      <c r="N21" s="136" t="s">
        <v>226</v>
      </c>
      <c r="O21" s="97" t="s">
        <v>122</v>
      </c>
      <c r="P21" s="167" t="s">
        <v>245</v>
      </c>
      <c r="Q21" s="186" t="s">
        <v>74</v>
      </c>
      <c r="R21" s="92"/>
      <c r="S21" s="258"/>
      <c r="T21" s="92"/>
    </row>
    <row r="22" spans="1:20" ht="60">
      <c r="A22" s="99">
        <v>1.9</v>
      </c>
      <c r="B22" s="99" t="s">
        <v>125</v>
      </c>
      <c r="C22" s="101" t="s">
        <v>157</v>
      </c>
      <c r="D22" s="101"/>
      <c r="E22" s="101"/>
      <c r="F22" s="102"/>
      <c r="G22" s="102"/>
      <c r="H22" s="122"/>
      <c r="I22" s="123"/>
      <c r="J22" s="123"/>
      <c r="K22" s="102"/>
      <c r="L22" s="101"/>
      <c r="M22" s="133"/>
      <c r="N22" s="134"/>
      <c r="O22" s="101"/>
      <c r="P22" s="99"/>
      <c r="Q22" s="101" t="s">
        <v>7</v>
      </c>
      <c r="R22" s="92"/>
      <c r="S22" s="258"/>
      <c r="T22" s="92"/>
    </row>
    <row r="23" spans="1:20" ht="30">
      <c r="A23" s="99">
        <v>1.1000000000000001</v>
      </c>
      <c r="B23" s="99" t="s">
        <v>125</v>
      </c>
      <c r="C23" s="101" t="s">
        <v>158</v>
      </c>
      <c r="D23" s="101"/>
      <c r="E23" s="101"/>
      <c r="F23" s="102"/>
      <c r="G23" s="102"/>
      <c r="H23" s="122"/>
      <c r="I23" s="123"/>
      <c r="J23" s="123"/>
      <c r="K23" s="102"/>
      <c r="L23" s="101"/>
      <c r="M23" s="133"/>
      <c r="N23" s="134"/>
      <c r="O23" s="101"/>
      <c r="P23" s="99"/>
      <c r="Q23" s="101" t="s">
        <v>7</v>
      </c>
      <c r="R23" s="92"/>
      <c r="S23" s="258"/>
      <c r="T23" s="92"/>
    </row>
    <row r="24" spans="1:20" ht="60">
      <c r="A24" s="190">
        <v>1.1100000000000001</v>
      </c>
      <c r="B24" s="191" t="s">
        <v>125</v>
      </c>
      <c r="C24" s="192" t="s">
        <v>246</v>
      </c>
      <c r="D24" s="198" t="s">
        <v>193</v>
      </c>
      <c r="E24" s="193" t="s">
        <v>38</v>
      </c>
      <c r="F24" s="125" t="s">
        <v>182</v>
      </c>
      <c r="G24" s="125" t="s">
        <v>219</v>
      </c>
      <c r="H24" s="194">
        <v>3359.8220000000001</v>
      </c>
      <c r="I24" s="205">
        <v>100</v>
      </c>
      <c r="J24" s="206">
        <v>0</v>
      </c>
      <c r="K24" s="207" t="s">
        <v>177</v>
      </c>
      <c r="L24" s="193" t="s">
        <v>4</v>
      </c>
      <c r="M24" s="196">
        <v>41925</v>
      </c>
      <c r="N24" s="208">
        <v>42312</v>
      </c>
      <c r="O24" s="198" t="s">
        <v>298</v>
      </c>
      <c r="P24" s="198" t="s">
        <v>220</v>
      </c>
      <c r="Q24" s="193" t="s">
        <v>19</v>
      </c>
      <c r="R24" s="92"/>
      <c r="S24" s="258"/>
      <c r="T24" s="92"/>
    </row>
    <row r="25" spans="1:20" ht="42" customHeight="1">
      <c r="A25" s="190">
        <v>1.1200000000000001</v>
      </c>
      <c r="B25" s="191" t="s">
        <v>125</v>
      </c>
      <c r="C25" s="192" t="s">
        <v>159</v>
      </c>
      <c r="D25" s="236" t="s">
        <v>193</v>
      </c>
      <c r="E25" s="193" t="s">
        <v>38</v>
      </c>
      <c r="F25" s="223" t="s">
        <v>182</v>
      </c>
      <c r="G25" s="223" t="s">
        <v>218</v>
      </c>
      <c r="H25" s="194">
        <v>2160.6729999999998</v>
      </c>
      <c r="I25" s="205">
        <v>100</v>
      </c>
      <c r="J25" s="245">
        <v>0</v>
      </c>
      <c r="K25" s="207" t="s">
        <v>178</v>
      </c>
      <c r="L25" s="193" t="s">
        <v>4</v>
      </c>
      <c r="M25" s="209">
        <v>40928</v>
      </c>
      <c r="N25" s="208">
        <v>41031</v>
      </c>
      <c r="O25" s="236" t="s">
        <v>298</v>
      </c>
      <c r="P25" s="223" t="s">
        <v>192</v>
      </c>
      <c r="Q25" s="246" t="s">
        <v>74</v>
      </c>
      <c r="R25" s="92"/>
      <c r="S25" s="258"/>
      <c r="T25" s="92"/>
    </row>
    <row r="26" spans="1:20" ht="30">
      <c r="A26" s="99">
        <v>1.1299999999999999</v>
      </c>
      <c r="B26" s="99" t="s">
        <v>125</v>
      </c>
      <c r="C26" s="101" t="s">
        <v>160</v>
      </c>
      <c r="D26" s="101"/>
      <c r="E26" s="101"/>
      <c r="F26" s="102"/>
      <c r="G26" s="102"/>
      <c r="H26" s="122"/>
      <c r="I26" s="123"/>
      <c r="J26" s="123"/>
      <c r="K26" s="102"/>
      <c r="L26" s="101"/>
      <c r="M26" s="101"/>
      <c r="N26" s="134"/>
      <c r="O26" s="101"/>
      <c r="P26" s="99"/>
      <c r="Q26" s="101" t="s">
        <v>7</v>
      </c>
      <c r="R26" s="92"/>
      <c r="S26" s="258"/>
      <c r="T26" s="92"/>
    </row>
    <row r="27" spans="1:20" ht="45">
      <c r="A27" s="99">
        <v>1.1399999999999999</v>
      </c>
      <c r="B27" s="99" t="s">
        <v>125</v>
      </c>
      <c r="C27" s="101" t="s">
        <v>161</v>
      </c>
      <c r="D27" s="101"/>
      <c r="E27" s="101"/>
      <c r="F27" s="102"/>
      <c r="G27" s="102"/>
      <c r="H27" s="122"/>
      <c r="I27" s="123"/>
      <c r="J27" s="123"/>
      <c r="K27" s="102"/>
      <c r="L27" s="101"/>
      <c r="M27" s="101"/>
      <c r="N27" s="134"/>
      <c r="O27" s="101"/>
      <c r="P27" s="99"/>
      <c r="Q27" s="101" t="s">
        <v>7</v>
      </c>
      <c r="R27" s="92"/>
      <c r="S27" s="258"/>
      <c r="T27" s="92"/>
    </row>
    <row r="28" spans="1:20" ht="45">
      <c r="A28" s="99">
        <v>1.1499999999999999</v>
      </c>
      <c r="B28" s="99" t="s">
        <v>125</v>
      </c>
      <c r="C28" s="101" t="s">
        <v>162</v>
      </c>
      <c r="D28" s="101"/>
      <c r="E28" s="101"/>
      <c r="F28" s="102"/>
      <c r="G28" s="102"/>
      <c r="H28" s="122"/>
      <c r="I28" s="123"/>
      <c r="J28" s="123"/>
      <c r="K28" s="102"/>
      <c r="L28" s="101"/>
      <c r="M28" s="101"/>
      <c r="N28" s="134"/>
      <c r="O28" s="101"/>
      <c r="P28" s="99"/>
      <c r="Q28" s="101" t="s">
        <v>7</v>
      </c>
      <c r="R28" s="92"/>
      <c r="S28" s="258"/>
      <c r="T28" s="92"/>
    </row>
    <row r="29" spans="1:20" ht="30">
      <c r="A29" s="190">
        <v>1.1599999999999999</v>
      </c>
      <c r="B29" s="191" t="s">
        <v>125</v>
      </c>
      <c r="C29" s="233" t="s">
        <v>163</v>
      </c>
      <c r="D29" s="198" t="s">
        <v>193</v>
      </c>
      <c r="E29" s="193" t="s">
        <v>38</v>
      </c>
      <c r="F29" s="222" t="s">
        <v>182</v>
      </c>
      <c r="G29" s="198" t="s">
        <v>220</v>
      </c>
      <c r="H29" s="206">
        <v>0</v>
      </c>
      <c r="I29" s="234">
        <v>0</v>
      </c>
      <c r="J29" s="206">
        <v>0</v>
      </c>
      <c r="K29" s="207" t="s">
        <v>178</v>
      </c>
      <c r="L29" s="193" t="s">
        <v>4</v>
      </c>
      <c r="M29" s="210" t="s">
        <v>296</v>
      </c>
      <c r="N29" s="210" t="s">
        <v>296</v>
      </c>
      <c r="O29" s="193"/>
      <c r="P29" s="198" t="s">
        <v>220</v>
      </c>
      <c r="Q29" s="193" t="s">
        <v>1</v>
      </c>
      <c r="R29" s="92"/>
      <c r="S29" s="258"/>
      <c r="T29" s="92"/>
    </row>
    <row r="30" spans="1:20" ht="30">
      <c r="A30" s="99">
        <v>1.17</v>
      </c>
      <c r="B30" s="99" t="s">
        <v>125</v>
      </c>
      <c r="C30" s="101" t="s">
        <v>164</v>
      </c>
      <c r="D30" s="101"/>
      <c r="E30" s="101"/>
      <c r="F30" s="102"/>
      <c r="G30" s="102"/>
      <c r="H30" s="122"/>
      <c r="I30" s="123"/>
      <c r="J30" s="123"/>
      <c r="K30" s="102"/>
      <c r="L30" s="101"/>
      <c r="M30" s="101"/>
      <c r="N30" s="134"/>
      <c r="O30" s="101"/>
      <c r="P30" s="99"/>
      <c r="Q30" s="101" t="s">
        <v>7</v>
      </c>
      <c r="R30" s="92"/>
      <c r="S30" s="258"/>
      <c r="T30" s="92"/>
    </row>
    <row r="31" spans="1:20" ht="30">
      <c r="A31" s="99">
        <v>1.18</v>
      </c>
      <c r="B31" s="99" t="s">
        <v>125</v>
      </c>
      <c r="C31" s="101" t="s">
        <v>212</v>
      </c>
      <c r="D31" s="101"/>
      <c r="E31" s="101"/>
      <c r="F31" s="102"/>
      <c r="G31" s="102"/>
      <c r="H31" s="122"/>
      <c r="I31" s="123"/>
      <c r="J31" s="123"/>
      <c r="K31" s="102"/>
      <c r="L31" s="101"/>
      <c r="M31" s="101"/>
      <c r="N31" s="134"/>
      <c r="O31" s="101"/>
      <c r="P31" s="99"/>
      <c r="Q31" s="101" t="s">
        <v>7</v>
      </c>
      <c r="R31" s="92"/>
      <c r="S31" s="258"/>
      <c r="T31" s="92"/>
    </row>
    <row r="32" spans="1:20" ht="30">
      <c r="A32" s="190">
        <v>1.19</v>
      </c>
      <c r="B32" s="191" t="s">
        <v>125</v>
      </c>
      <c r="C32" s="192" t="s">
        <v>278</v>
      </c>
      <c r="D32" s="198" t="s">
        <v>193</v>
      </c>
      <c r="E32" s="193" t="s">
        <v>38</v>
      </c>
      <c r="F32" s="125" t="s">
        <v>182</v>
      </c>
      <c r="G32" s="198" t="s">
        <v>196</v>
      </c>
      <c r="H32" s="194">
        <v>685</v>
      </c>
      <c r="I32" s="205">
        <v>100</v>
      </c>
      <c r="J32" s="195">
        <v>0</v>
      </c>
      <c r="K32" s="220" t="s">
        <v>129</v>
      </c>
      <c r="L32" s="193" t="s">
        <v>4</v>
      </c>
      <c r="M32" s="209">
        <v>42522</v>
      </c>
      <c r="N32" s="208" t="s">
        <v>249</v>
      </c>
      <c r="O32" s="193"/>
      <c r="P32" s="198" t="s">
        <v>220</v>
      </c>
      <c r="Q32" s="193" t="s">
        <v>56</v>
      </c>
      <c r="R32" s="92"/>
      <c r="S32" s="258"/>
      <c r="T32" s="92"/>
    </row>
    <row r="33" spans="1:20" ht="30">
      <c r="A33" s="254">
        <v>1.2</v>
      </c>
      <c r="B33" s="191" t="s">
        <v>125</v>
      </c>
      <c r="C33" s="192" t="s">
        <v>165</v>
      </c>
      <c r="D33" s="198" t="s">
        <v>193</v>
      </c>
      <c r="E33" s="193" t="s">
        <v>38</v>
      </c>
      <c r="F33" s="222" t="s">
        <v>182</v>
      </c>
      <c r="G33" s="198" t="s">
        <v>196</v>
      </c>
      <c r="H33" s="195">
        <v>0</v>
      </c>
      <c r="I33" s="205">
        <v>0</v>
      </c>
      <c r="J33" s="195">
        <v>0</v>
      </c>
      <c r="K33" s="232" t="s">
        <v>129</v>
      </c>
      <c r="L33" s="193" t="s">
        <v>4</v>
      </c>
      <c r="M33" s="210" t="s">
        <v>296</v>
      </c>
      <c r="N33" s="210" t="s">
        <v>296</v>
      </c>
      <c r="O33" s="193"/>
      <c r="P33" s="198" t="s">
        <v>220</v>
      </c>
      <c r="Q33" s="193" t="s">
        <v>1</v>
      </c>
      <c r="R33" s="92"/>
      <c r="S33" s="258"/>
      <c r="T33" s="92"/>
    </row>
    <row r="34" spans="1:20" ht="21.75" customHeight="1">
      <c r="A34" s="140">
        <v>1</v>
      </c>
      <c r="B34" s="128" t="s">
        <v>0</v>
      </c>
      <c r="C34" s="128" t="s">
        <v>266</v>
      </c>
      <c r="D34" s="128"/>
      <c r="E34" s="128"/>
      <c r="F34" s="129"/>
      <c r="G34" s="129"/>
      <c r="H34" s="130"/>
      <c r="I34" s="128"/>
      <c r="J34" s="128"/>
      <c r="K34" s="129"/>
      <c r="L34" s="128"/>
      <c r="M34" s="128"/>
      <c r="N34" s="129"/>
      <c r="O34" s="128"/>
      <c r="P34" s="129"/>
      <c r="Q34" s="131"/>
      <c r="R34" s="92"/>
      <c r="S34" s="258"/>
      <c r="T34" s="92"/>
    </row>
    <row r="35" spans="1:20">
      <c r="A35" s="139"/>
      <c r="B35" s="309" t="s">
        <v>27</v>
      </c>
      <c r="C35" s="309" t="s">
        <v>28</v>
      </c>
      <c r="D35" s="309" t="s">
        <v>47</v>
      </c>
      <c r="E35" s="309" t="s">
        <v>211</v>
      </c>
      <c r="F35" s="309" t="s">
        <v>198</v>
      </c>
      <c r="G35" s="309" t="s">
        <v>214</v>
      </c>
      <c r="H35" s="307" t="s">
        <v>29</v>
      </c>
      <c r="I35" s="307"/>
      <c r="J35" s="307"/>
      <c r="K35" s="311" t="s">
        <v>201</v>
      </c>
      <c r="L35" s="309" t="s">
        <v>203</v>
      </c>
      <c r="M35" s="309" t="s">
        <v>30</v>
      </c>
      <c r="N35" s="309"/>
      <c r="O35" s="309" t="s">
        <v>20</v>
      </c>
      <c r="P35" s="309" t="s">
        <v>205</v>
      </c>
      <c r="Q35" s="309" t="s">
        <v>17</v>
      </c>
      <c r="R35" s="92"/>
      <c r="S35" s="258"/>
      <c r="T35" s="92"/>
    </row>
    <row r="36" spans="1:20" ht="48.75" customHeight="1">
      <c r="A36" s="93"/>
      <c r="B36" s="306"/>
      <c r="C36" s="306"/>
      <c r="D36" s="306"/>
      <c r="E36" s="306"/>
      <c r="F36" s="306"/>
      <c r="G36" s="306"/>
      <c r="H36" s="166" t="s">
        <v>199</v>
      </c>
      <c r="I36" s="166" t="s">
        <v>200</v>
      </c>
      <c r="J36" s="166" t="s">
        <v>202</v>
      </c>
      <c r="K36" s="310"/>
      <c r="L36" s="306"/>
      <c r="M36" s="166" t="s">
        <v>206</v>
      </c>
      <c r="N36" s="166" t="s">
        <v>210</v>
      </c>
      <c r="O36" s="306"/>
      <c r="P36" s="306"/>
      <c r="Q36" s="306"/>
      <c r="R36" s="92"/>
      <c r="S36" s="258"/>
      <c r="T36" s="92"/>
    </row>
    <row r="37" spans="1:20" ht="60">
      <c r="A37" s="99">
        <v>1.21</v>
      </c>
      <c r="B37" s="99" t="s">
        <v>125</v>
      </c>
      <c r="C37" s="101" t="s">
        <v>166</v>
      </c>
      <c r="D37" s="101"/>
      <c r="E37" s="101"/>
      <c r="F37" s="102"/>
      <c r="G37" s="102"/>
      <c r="H37" s="122"/>
      <c r="I37" s="123"/>
      <c r="J37" s="123"/>
      <c r="K37" s="102"/>
      <c r="L37" s="101"/>
      <c r="M37" s="101"/>
      <c r="N37" s="134"/>
      <c r="O37" s="101"/>
      <c r="P37" s="99"/>
      <c r="Q37" s="101" t="s">
        <v>7</v>
      </c>
      <c r="R37" s="92"/>
      <c r="S37" s="258"/>
      <c r="T37" s="92"/>
    </row>
    <row r="38" spans="1:20" ht="75">
      <c r="A38" s="99">
        <v>1.22</v>
      </c>
      <c r="B38" s="99" t="s">
        <v>125</v>
      </c>
      <c r="C38" s="101" t="s">
        <v>167</v>
      </c>
      <c r="D38" s="101"/>
      <c r="E38" s="101"/>
      <c r="F38" s="102"/>
      <c r="G38" s="102"/>
      <c r="H38" s="122"/>
      <c r="I38" s="123"/>
      <c r="J38" s="123"/>
      <c r="K38" s="102"/>
      <c r="L38" s="101"/>
      <c r="M38" s="101"/>
      <c r="N38" s="134"/>
      <c r="O38" s="101"/>
      <c r="P38" s="99"/>
      <c r="Q38" s="101" t="s">
        <v>7</v>
      </c>
      <c r="R38" s="92"/>
      <c r="S38" s="258"/>
      <c r="T38" s="92"/>
    </row>
    <row r="39" spans="1:20" ht="30">
      <c r="A39" s="190">
        <v>1.23</v>
      </c>
      <c r="B39" s="191" t="s">
        <v>125</v>
      </c>
      <c r="C39" s="233" t="s">
        <v>168</v>
      </c>
      <c r="D39" s="198" t="s">
        <v>193</v>
      </c>
      <c r="E39" s="193" t="s">
        <v>38</v>
      </c>
      <c r="F39" s="222" t="s">
        <v>149</v>
      </c>
      <c r="G39" s="198" t="s">
        <v>196</v>
      </c>
      <c r="H39" s="235">
        <v>0</v>
      </c>
      <c r="I39" s="234">
        <v>0</v>
      </c>
      <c r="J39" s="235">
        <v>0</v>
      </c>
      <c r="K39" s="232" t="s">
        <v>178</v>
      </c>
      <c r="L39" s="193" t="s">
        <v>3</v>
      </c>
      <c r="M39" s="210" t="s">
        <v>296</v>
      </c>
      <c r="N39" s="210" t="s">
        <v>296</v>
      </c>
      <c r="O39" s="193"/>
      <c r="P39" s="198" t="s">
        <v>220</v>
      </c>
      <c r="Q39" s="193" t="s">
        <v>1</v>
      </c>
      <c r="R39" s="92"/>
      <c r="S39" s="258"/>
      <c r="T39" s="92"/>
    </row>
    <row r="40" spans="1:20" ht="45">
      <c r="A40" s="190">
        <v>1.24</v>
      </c>
      <c r="B40" s="191" t="s">
        <v>125</v>
      </c>
      <c r="C40" s="192" t="s">
        <v>247</v>
      </c>
      <c r="D40" s="244" t="s">
        <v>193</v>
      </c>
      <c r="E40" s="193" t="s">
        <v>38</v>
      </c>
      <c r="F40" s="243" t="s">
        <v>182</v>
      </c>
      <c r="G40" s="243" t="s">
        <v>221</v>
      </c>
      <c r="H40" s="194">
        <v>7258.9629999999997</v>
      </c>
      <c r="I40" s="205">
        <v>100</v>
      </c>
      <c r="J40" s="206">
        <v>0</v>
      </c>
      <c r="K40" s="207" t="s">
        <v>177</v>
      </c>
      <c r="L40" s="193" t="s">
        <v>4</v>
      </c>
      <c r="M40" s="209">
        <v>41031</v>
      </c>
      <c r="N40" s="208">
        <v>41173</v>
      </c>
      <c r="O40" s="193"/>
      <c r="P40" s="243" t="s">
        <v>194</v>
      </c>
      <c r="Q40" s="193" t="s">
        <v>1</v>
      </c>
      <c r="R40" s="92"/>
      <c r="S40" s="258"/>
      <c r="T40" s="92"/>
    </row>
    <row r="41" spans="1:20" ht="49.5" customHeight="1">
      <c r="A41" s="190">
        <v>1.25</v>
      </c>
      <c r="B41" s="191" t="s">
        <v>125</v>
      </c>
      <c r="C41" s="192" t="s">
        <v>248</v>
      </c>
      <c r="D41" s="244" t="s">
        <v>193</v>
      </c>
      <c r="E41" s="193" t="s">
        <v>38</v>
      </c>
      <c r="F41" s="243" t="s">
        <v>182</v>
      </c>
      <c r="G41" s="243" t="s">
        <v>222</v>
      </c>
      <c r="H41" s="194">
        <v>977.88300000000004</v>
      </c>
      <c r="I41" s="205">
        <v>100</v>
      </c>
      <c r="J41" s="206">
        <v>0</v>
      </c>
      <c r="K41" s="207" t="s">
        <v>177</v>
      </c>
      <c r="L41" s="193" t="s">
        <v>4</v>
      </c>
      <c r="M41" s="196">
        <v>41743</v>
      </c>
      <c r="N41" s="208">
        <v>41898</v>
      </c>
      <c r="O41" s="244" t="s">
        <v>298</v>
      </c>
      <c r="P41" s="243" t="s">
        <v>195</v>
      </c>
      <c r="Q41" s="193" t="s">
        <v>19</v>
      </c>
      <c r="R41" s="92"/>
      <c r="S41" s="258"/>
      <c r="T41" s="92"/>
    </row>
    <row r="42" spans="1:20" ht="45">
      <c r="A42" s="190">
        <v>1.26</v>
      </c>
      <c r="B42" s="191" t="s">
        <v>125</v>
      </c>
      <c r="C42" s="192" t="s">
        <v>169</v>
      </c>
      <c r="D42" s="198" t="s">
        <v>193</v>
      </c>
      <c r="E42" s="193" t="s">
        <v>38</v>
      </c>
      <c r="F42" s="125" t="s">
        <v>182</v>
      </c>
      <c r="G42" s="125" t="s">
        <v>223</v>
      </c>
      <c r="H42" s="194">
        <v>4087.7930000000001</v>
      </c>
      <c r="I42" s="205">
        <v>100</v>
      </c>
      <c r="J42" s="206">
        <v>0</v>
      </c>
      <c r="K42" s="207" t="s">
        <v>177</v>
      </c>
      <c r="L42" s="193" t="s">
        <v>4</v>
      </c>
      <c r="M42" s="196">
        <v>41948</v>
      </c>
      <c r="N42" s="208">
        <v>42312</v>
      </c>
      <c r="O42" s="105" t="s">
        <v>298</v>
      </c>
      <c r="P42" s="125" t="s">
        <v>291</v>
      </c>
      <c r="Q42" s="193" t="s">
        <v>19</v>
      </c>
      <c r="R42" s="92"/>
      <c r="S42" s="258"/>
      <c r="T42" s="92"/>
    </row>
    <row r="43" spans="1:20" ht="45">
      <c r="A43" s="190">
        <v>1.27</v>
      </c>
      <c r="B43" s="191" t="s">
        <v>125</v>
      </c>
      <c r="C43" s="192" t="s">
        <v>285</v>
      </c>
      <c r="D43" s="198" t="s">
        <v>193</v>
      </c>
      <c r="E43" s="193" t="s">
        <v>38</v>
      </c>
      <c r="F43" s="125" t="s">
        <v>182</v>
      </c>
      <c r="G43" s="198" t="s">
        <v>196</v>
      </c>
      <c r="H43" s="194">
        <v>2860</v>
      </c>
      <c r="I43" s="205">
        <v>100</v>
      </c>
      <c r="J43" s="195">
        <v>0</v>
      </c>
      <c r="K43" s="207" t="s">
        <v>179</v>
      </c>
      <c r="L43" s="193" t="s">
        <v>4</v>
      </c>
      <c r="M43" s="125" t="s">
        <v>275</v>
      </c>
      <c r="N43" s="125" t="s">
        <v>267</v>
      </c>
      <c r="O43" s="193"/>
      <c r="P43" s="198" t="s">
        <v>220</v>
      </c>
      <c r="Q43" s="193" t="s">
        <v>1</v>
      </c>
      <c r="R43" s="92"/>
      <c r="S43" s="258"/>
      <c r="T43" s="92"/>
    </row>
    <row r="44" spans="1:20" ht="45">
      <c r="A44" s="190">
        <v>1.28</v>
      </c>
      <c r="B44" s="191" t="s">
        <v>125</v>
      </c>
      <c r="C44" s="192" t="s">
        <v>286</v>
      </c>
      <c r="D44" s="193"/>
      <c r="E44" s="193" t="s">
        <v>38</v>
      </c>
      <c r="F44" s="125" t="s">
        <v>182</v>
      </c>
      <c r="G44" s="198" t="s">
        <v>196</v>
      </c>
      <c r="H44" s="194">
        <v>1273.989</v>
      </c>
      <c r="I44" s="205">
        <v>100</v>
      </c>
      <c r="J44" s="195">
        <v>0</v>
      </c>
      <c r="K44" s="207" t="s">
        <v>179</v>
      </c>
      <c r="L44" s="193" t="s">
        <v>4</v>
      </c>
      <c r="M44" s="196" t="s">
        <v>249</v>
      </c>
      <c r="N44" s="210" t="s">
        <v>267</v>
      </c>
      <c r="O44" s="193"/>
      <c r="P44" s="198" t="s">
        <v>220</v>
      </c>
      <c r="Q44" s="193" t="s">
        <v>1</v>
      </c>
      <c r="R44" s="92"/>
      <c r="S44" s="258"/>
      <c r="T44" s="92"/>
    </row>
    <row r="45" spans="1:20" ht="45">
      <c r="A45" s="190">
        <v>1.29</v>
      </c>
      <c r="B45" s="191" t="s">
        <v>125</v>
      </c>
      <c r="C45" s="192" t="s">
        <v>170</v>
      </c>
      <c r="D45" s="193"/>
      <c r="E45" s="193" t="s">
        <v>38</v>
      </c>
      <c r="F45" s="222" t="s">
        <v>182</v>
      </c>
      <c r="G45" s="198" t="s">
        <v>196</v>
      </c>
      <c r="H45" s="206">
        <v>0</v>
      </c>
      <c r="I45" s="205">
        <v>0</v>
      </c>
      <c r="J45" s="206">
        <v>0</v>
      </c>
      <c r="K45" s="207" t="s">
        <v>177</v>
      </c>
      <c r="L45" s="193" t="s">
        <v>4</v>
      </c>
      <c r="M45" s="210" t="s">
        <v>296</v>
      </c>
      <c r="N45" s="210" t="s">
        <v>296</v>
      </c>
      <c r="O45" s="193"/>
      <c r="P45" s="198" t="s">
        <v>220</v>
      </c>
      <c r="Q45" s="193" t="s">
        <v>1</v>
      </c>
      <c r="R45" s="92"/>
      <c r="S45" s="258"/>
      <c r="T45" s="92"/>
    </row>
    <row r="46" spans="1:20" ht="30">
      <c r="A46" s="190">
        <v>1.3</v>
      </c>
      <c r="B46" s="191" t="s">
        <v>125</v>
      </c>
      <c r="C46" s="192" t="s">
        <v>171</v>
      </c>
      <c r="D46" s="193"/>
      <c r="E46" s="193" t="s">
        <v>38</v>
      </c>
      <c r="F46" s="222" t="s">
        <v>182</v>
      </c>
      <c r="G46" s="198" t="s">
        <v>196</v>
      </c>
      <c r="H46" s="206">
        <v>0</v>
      </c>
      <c r="I46" s="205">
        <v>0</v>
      </c>
      <c r="J46" s="206">
        <v>0</v>
      </c>
      <c r="K46" s="207" t="s">
        <v>177</v>
      </c>
      <c r="L46" s="193" t="s">
        <v>4</v>
      </c>
      <c r="M46" s="210" t="s">
        <v>296</v>
      </c>
      <c r="N46" s="210" t="s">
        <v>296</v>
      </c>
      <c r="O46" s="193"/>
      <c r="P46" s="198" t="s">
        <v>220</v>
      </c>
      <c r="Q46" s="193" t="s">
        <v>1</v>
      </c>
      <c r="R46" s="92"/>
      <c r="S46" s="258"/>
      <c r="T46" s="92"/>
    </row>
    <row r="47" spans="1:20" ht="75">
      <c r="A47" s="190">
        <v>1.31</v>
      </c>
      <c r="B47" s="191" t="s">
        <v>125</v>
      </c>
      <c r="C47" s="192" t="s">
        <v>255</v>
      </c>
      <c r="D47" s="193"/>
      <c r="E47" s="193" t="s">
        <v>38</v>
      </c>
      <c r="F47" s="222" t="s">
        <v>182</v>
      </c>
      <c r="G47" s="198" t="s">
        <v>196</v>
      </c>
      <c r="H47" s="206">
        <v>0</v>
      </c>
      <c r="I47" s="205">
        <v>0</v>
      </c>
      <c r="J47" s="206">
        <v>0</v>
      </c>
      <c r="K47" s="207" t="s">
        <v>179</v>
      </c>
      <c r="L47" s="193" t="s">
        <v>4</v>
      </c>
      <c r="M47" s="210" t="s">
        <v>296</v>
      </c>
      <c r="N47" s="210" t="s">
        <v>296</v>
      </c>
      <c r="O47" s="193"/>
      <c r="P47" s="198" t="s">
        <v>220</v>
      </c>
      <c r="Q47" s="193" t="s">
        <v>1</v>
      </c>
      <c r="R47" s="92"/>
      <c r="S47" s="258"/>
      <c r="T47" s="92"/>
    </row>
    <row r="48" spans="1:20" ht="45">
      <c r="A48" s="190">
        <v>1.32</v>
      </c>
      <c r="B48" s="191" t="s">
        <v>125</v>
      </c>
      <c r="C48" s="192" t="s">
        <v>172</v>
      </c>
      <c r="D48" s="193"/>
      <c r="E48" s="193" t="s">
        <v>38</v>
      </c>
      <c r="F48" s="222" t="s">
        <v>182</v>
      </c>
      <c r="G48" s="198" t="s">
        <v>196</v>
      </c>
      <c r="H48" s="206">
        <v>0</v>
      </c>
      <c r="I48" s="205">
        <v>0</v>
      </c>
      <c r="J48" s="235">
        <v>0</v>
      </c>
      <c r="K48" s="207" t="s">
        <v>177</v>
      </c>
      <c r="L48" s="193" t="s">
        <v>4</v>
      </c>
      <c r="M48" s="210" t="s">
        <v>296</v>
      </c>
      <c r="N48" s="210" t="s">
        <v>296</v>
      </c>
      <c r="O48" s="193"/>
      <c r="P48" s="198" t="s">
        <v>220</v>
      </c>
      <c r="Q48" s="193" t="s">
        <v>1</v>
      </c>
      <c r="R48" s="92"/>
      <c r="S48" s="258"/>
      <c r="T48" s="92"/>
    </row>
    <row r="49" spans="1:20" ht="37.5" customHeight="1">
      <c r="A49" s="190">
        <v>1.33</v>
      </c>
      <c r="B49" s="191" t="s">
        <v>125</v>
      </c>
      <c r="C49" s="192" t="s">
        <v>173</v>
      </c>
      <c r="D49" s="193"/>
      <c r="E49" s="193" t="s">
        <v>38</v>
      </c>
      <c r="F49" s="222" t="s">
        <v>182</v>
      </c>
      <c r="G49" s="198" t="s">
        <v>196</v>
      </c>
      <c r="H49" s="206">
        <v>0</v>
      </c>
      <c r="I49" s="205">
        <v>0</v>
      </c>
      <c r="J49" s="206">
        <v>0</v>
      </c>
      <c r="K49" s="207" t="s">
        <v>177</v>
      </c>
      <c r="L49" s="193" t="s">
        <v>4</v>
      </c>
      <c r="M49" s="210" t="s">
        <v>296</v>
      </c>
      <c r="N49" s="210" t="s">
        <v>296</v>
      </c>
      <c r="O49" s="193"/>
      <c r="P49" s="198" t="s">
        <v>220</v>
      </c>
      <c r="Q49" s="193" t="s">
        <v>1</v>
      </c>
      <c r="R49" s="92"/>
      <c r="S49" s="258"/>
      <c r="T49" s="92"/>
    </row>
    <row r="50" spans="1:20" ht="37.5" customHeight="1">
      <c r="A50" s="190">
        <v>1.34</v>
      </c>
      <c r="B50" s="191" t="s">
        <v>125</v>
      </c>
      <c r="C50" s="192" t="s">
        <v>174</v>
      </c>
      <c r="D50" s="193"/>
      <c r="E50" s="193" t="s">
        <v>38</v>
      </c>
      <c r="F50" s="222" t="s">
        <v>149</v>
      </c>
      <c r="G50" s="198" t="s">
        <v>196</v>
      </c>
      <c r="H50" s="206">
        <v>0</v>
      </c>
      <c r="I50" s="234">
        <v>0</v>
      </c>
      <c r="J50" s="235">
        <v>0</v>
      </c>
      <c r="K50" s="232" t="s">
        <v>178</v>
      </c>
      <c r="L50" s="193" t="s">
        <v>4</v>
      </c>
      <c r="M50" s="210" t="s">
        <v>296</v>
      </c>
      <c r="N50" s="210" t="s">
        <v>296</v>
      </c>
      <c r="O50" s="193"/>
      <c r="P50" s="198" t="s">
        <v>220</v>
      </c>
      <c r="Q50" s="193" t="s">
        <v>1</v>
      </c>
      <c r="R50" s="92"/>
      <c r="S50" s="258"/>
      <c r="T50" s="92"/>
    </row>
    <row r="51" spans="1:20" ht="44.25">
      <c r="A51" s="144">
        <v>1.35</v>
      </c>
      <c r="B51" s="144" t="s">
        <v>125</v>
      </c>
      <c r="C51" s="145" t="s">
        <v>213</v>
      </c>
      <c r="D51" s="145"/>
      <c r="E51" s="145"/>
      <c r="F51" s="146"/>
      <c r="G51" s="146"/>
      <c r="H51" s="151">
        <v>0</v>
      </c>
      <c r="I51" s="152"/>
      <c r="J51" s="152"/>
      <c r="K51" s="144"/>
      <c r="L51" s="145"/>
      <c r="M51" s="145"/>
      <c r="N51" s="144"/>
      <c r="O51" s="145"/>
      <c r="P51" s="144"/>
      <c r="Q51" s="145" t="s">
        <v>7</v>
      </c>
      <c r="R51" s="92"/>
      <c r="S51" s="258"/>
      <c r="T51" s="92"/>
    </row>
    <row r="52" spans="1:20" ht="24" customHeight="1">
      <c r="A52" s="171"/>
      <c r="B52" s="172"/>
      <c r="C52" s="173"/>
      <c r="D52" s="173"/>
      <c r="E52" s="173"/>
      <c r="F52" s="172"/>
      <c r="G52" s="175" t="s">
        <v>2</v>
      </c>
      <c r="H52" s="176">
        <f>SUM(H14:H51)</f>
        <v>107451.41300000002</v>
      </c>
      <c r="I52" s="173"/>
      <c r="J52" s="173"/>
      <c r="K52" s="172"/>
      <c r="L52" s="173"/>
      <c r="M52" s="173"/>
      <c r="N52" s="172"/>
      <c r="O52" s="173"/>
      <c r="P52" s="172"/>
      <c r="Q52" s="174"/>
      <c r="R52" s="110"/>
      <c r="S52" s="259"/>
      <c r="T52" s="110"/>
    </row>
    <row r="53" spans="1:20">
      <c r="A53" s="106"/>
      <c r="B53" s="107"/>
      <c r="C53" s="108"/>
      <c r="D53" s="108"/>
      <c r="E53" s="108"/>
      <c r="F53" s="107"/>
      <c r="G53" s="107"/>
      <c r="H53" s="109"/>
      <c r="I53" s="108"/>
      <c r="J53" s="108"/>
      <c r="K53" s="107"/>
      <c r="L53" s="108"/>
      <c r="M53" s="108"/>
      <c r="N53" s="107"/>
      <c r="O53" s="108"/>
      <c r="P53" s="107"/>
      <c r="Q53" s="108"/>
      <c r="R53" s="110"/>
      <c r="S53" s="259"/>
      <c r="T53" s="110"/>
    </row>
    <row r="54" spans="1:20" ht="21.75" customHeight="1">
      <c r="A54" s="140">
        <v>2</v>
      </c>
      <c r="B54" s="128" t="s">
        <v>9</v>
      </c>
      <c r="C54" s="128"/>
      <c r="D54" s="128"/>
      <c r="E54" s="128"/>
      <c r="F54" s="129"/>
      <c r="G54" s="129"/>
      <c r="H54" s="130"/>
      <c r="I54" s="128"/>
      <c r="J54" s="128"/>
      <c r="K54" s="129"/>
      <c r="L54" s="128"/>
      <c r="M54" s="128"/>
      <c r="N54" s="129"/>
      <c r="O54" s="128"/>
      <c r="P54" s="129"/>
      <c r="Q54" s="131"/>
      <c r="R54" s="92"/>
      <c r="S54" s="258"/>
      <c r="T54" s="92"/>
    </row>
    <row r="55" spans="1:20">
      <c r="A55" s="95"/>
      <c r="B55" s="306" t="s">
        <v>48</v>
      </c>
      <c r="C55" s="306" t="s">
        <v>25</v>
      </c>
      <c r="D55" s="306" t="s">
        <v>47</v>
      </c>
      <c r="E55" s="306" t="s">
        <v>211</v>
      </c>
      <c r="F55" s="314" t="s">
        <v>46</v>
      </c>
      <c r="G55" s="306" t="s">
        <v>214</v>
      </c>
      <c r="H55" s="312" t="s">
        <v>8</v>
      </c>
      <c r="I55" s="312"/>
      <c r="J55" s="312"/>
      <c r="K55" s="310" t="s">
        <v>201</v>
      </c>
      <c r="L55" s="306" t="s">
        <v>203</v>
      </c>
      <c r="M55" s="306" t="s">
        <v>26</v>
      </c>
      <c r="N55" s="306"/>
      <c r="O55" s="306" t="s">
        <v>72</v>
      </c>
      <c r="P55" s="306" t="s">
        <v>205</v>
      </c>
      <c r="Q55" s="306" t="s">
        <v>17</v>
      </c>
      <c r="R55" s="92"/>
      <c r="S55" s="258"/>
      <c r="T55" s="92"/>
    </row>
    <row r="56" spans="1:20" ht="45">
      <c r="A56" s="95"/>
      <c r="B56" s="306"/>
      <c r="C56" s="306"/>
      <c r="D56" s="306"/>
      <c r="E56" s="306"/>
      <c r="F56" s="314"/>
      <c r="G56" s="306"/>
      <c r="H56" s="166" t="s">
        <v>199</v>
      </c>
      <c r="I56" s="166" t="s">
        <v>200</v>
      </c>
      <c r="J56" s="166" t="s">
        <v>202</v>
      </c>
      <c r="K56" s="310"/>
      <c r="L56" s="306"/>
      <c r="M56" s="166" t="s">
        <v>206</v>
      </c>
      <c r="N56" s="166" t="s">
        <v>210</v>
      </c>
      <c r="O56" s="306"/>
      <c r="P56" s="306"/>
      <c r="Q56" s="306"/>
      <c r="R56" s="92"/>
      <c r="S56" s="258"/>
      <c r="T56" s="92"/>
    </row>
    <row r="57" spans="1:20" ht="33.75" customHeight="1">
      <c r="A57" s="95">
        <v>2.1</v>
      </c>
      <c r="B57" s="104" t="s">
        <v>125</v>
      </c>
      <c r="C57" s="96" t="s">
        <v>230</v>
      </c>
      <c r="D57" s="97"/>
      <c r="E57" s="97" t="s">
        <v>36</v>
      </c>
      <c r="F57" s="167" t="s">
        <v>229</v>
      </c>
      <c r="G57" s="167" t="s">
        <v>262</v>
      </c>
      <c r="H57" s="119">
        <v>80</v>
      </c>
      <c r="I57" s="120">
        <v>100</v>
      </c>
      <c r="J57" s="120">
        <v>0</v>
      </c>
      <c r="K57" s="103" t="s">
        <v>128</v>
      </c>
      <c r="L57" s="167" t="s">
        <v>5</v>
      </c>
      <c r="M57" s="132">
        <v>42226</v>
      </c>
      <c r="N57" s="135" t="s">
        <v>244</v>
      </c>
      <c r="O57" s="97" t="s">
        <v>69</v>
      </c>
      <c r="P57" s="167" t="s">
        <v>256</v>
      </c>
      <c r="Q57" s="97" t="s">
        <v>1</v>
      </c>
      <c r="R57" s="92"/>
      <c r="S57" s="258"/>
      <c r="T57" s="92"/>
    </row>
    <row r="58" spans="1:20" ht="45">
      <c r="A58" s="95">
        <v>2.2000000000000002</v>
      </c>
      <c r="B58" s="104" t="s">
        <v>125</v>
      </c>
      <c r="C58" s="96" t="s">
        <v>224</v>
      </c>
      <c r="D58" s="105" t="s">
        <v>193</v>
      </c>
      <c r="E58" s="97" t="s">
        <v>36</v>
      </c>
      <c r="F58" s="167" t="s">
        <v>149</v>
      </c>
      <c r="G58" s="105" t="s">
        <v>220</v>
      </c>
      <c r="H58" s="119">
        <v>261</v>
      </c>
      <c r="I58" s="120">
        <v>100</v>
      </c>
      <c r="J58" s="120">
        <v>0</v>
      </c>
      <c r="K58" s="111" t="s">
        <v>128</v>
      </c>
      <c r="L58" s="167" t="s">
        <v>5</v>
      </c>
      <c r="M58" s="132">
        <v>42592</v>
      </c>
      <c r="N58" s="135" t="s">
        <v>292</v>
      </c>
      <c r="O58" s="97" t="s">
        <v>68</v>
      </c>
      <c r="P58" s="105" t="s">
        <v>220</v>
      </c>
      <c r="Q58" s="97" t="s">
        <v>1</v>
      </c>
      <c r="R58" s="92"/>
      <c r="S58" s="258"/>
      <c r="T58" s="92"/>
    </row>
    <row r="59" spans="1:20" ht="34.5" customHeight="1">
      <c r="A59" s="95">
        <v>2.2999999999999998</v>
      </c>
      <c r="B59" s="104" t="s">
        <v>125</v>
      </c>
      <c r="C59" s="96" t="s">
        <v>231</v>
      </c>
      <c r="D59" s="97"/>
      <c r="E59" s="97" t="s">
        <v>36</v>
      </c>
      <c r="F59" s="167" t="s">
        <v>228</v>
      </c>
      <c r="G59" s="167" t="s">
        <v>263</v>
      </c>
      <c r="H59" s="119">
        <v>50</v>
      </c>
      <c r="I59" s="120">
        <v>100</v>
      </c>
      <c r="J59" s="120">
        <v>0</v>
      </c>
      <c r="K59" s="103" t="s">
        <v>128</v>
      </c>
      <c r="L59" s="167" t="s">
        <v>5</v>
      </c>
      <c r="M59" s="132">
        <v>42226</v>
      </c>
      <c r="N59" s="135">
        <v>41121</v>
      </c>
      <c r="O59" s="97" t="s">
        <v>69</v>
      </c>
      <c r="P59" s="167" t="s">
        <v>256</v>
      </c>
      <c r="Q59" s="97" t="s">
        <v>1</v>
      </c>
      <c r="R59" s="92"/>
      <c r="S59" s="258"/>
      <c r="T59" s="92"/>
    </row>
    <row r="60" spans="1:20" ht="50.25" hidden="1" customHeight="1">
      <c r="A60" s="99">
        <v>2.4</v>
      </c>
      <c r="B60" s="99" t="s">
        <v>125</v>
      </c>
      <c r="C60" s="101" t="s">
        <v>265</v>
      </c>
      <c r="D60" s="101"/>
      <c r="E60" s="101"/>
      <c r="F60" s="102"/>
      <c r="G60" s="99"/>
      <c r="H60" s="122"/>
      <c r="I60" s="123"/>
      <c r="J60" s="123"/>
      <c r="K60" s="99"/>
      <c r="L60" s="101"/>
      <c r="M60" s="101"/>
      <c r="N60" s="134"/>
      <c r="O60" s="101"/>
      <c r="P60" s="99"/>
      <c r="Q60" s="101" t="s">
        <v>7</v>
      </c>
      <c r="R60" s="92"/>
      <c r="S60" s="258"/>
      <c r="T60" s="92"/>
    </row>
    <row r="61" spans="1:20" ht="34.5" customHeight="1">
      <c r="A61" s="190">
        <v>2.5</v>
      </c>
      <c r="B61" s="191" t="s">
        <v>125</v>
      </c>
      <c r="C61" s="192" t="s">
        <v>328</v>
      </c>
      <c r="D61" s="193"/>
      <c r="E61" s="193" t="s">
        <v>36</v>
      </c>
      <c r="F61" s="243" t="s">
        <v>149</v>
      </c>
      <c r="G61" s="244" t="s">
        <v>220</v>
      </c>
      <c r="H61" s="194">
        <v>110</v>
      </c>
      <c r="I61" s="195">
        <v>100</v>
      </c>
      <c r="J61" s="195">
        <v>0</v>
      </c>
      <c r="K61" s="252" t="s">
        <v>129</v>
      </c>
      <c r="L61" s="243" t="s">
        <v>5</v>
      </c>
      <c r="M61" s="253">
        <v>42524</v>
      </c>
      <c r="N61" s="208" t="s">
        <v>250</v>
      </c>
      <c r="O61" s="193" t="s">
        <v>68</v>
      </c>
      <c r="P61" s="244" t="s">
        <v>220</v>
      </c>
      <c r="Q61" s="193" t="s">
        <v>1</v>
      </c>
      <c r="R61" s="92"/>
      <c r="S61" s="258"/>
      <c r="T61" s="92"/>
    </row>
    <row r="62" spans="1:20" ht="32.25" customHeight="1">
      <c r="A62" s="190">
        <v>2.6</v>
      </c>
      <c r="B62" s="191" t="s">
        <v>125</v>
      </c>
      <c r="C62" s="192" t="s">
        <v>327</v>
      </c>
      <c r="D62" s="193"/>
      <c r="E62" s="193" t="s">
        <v>36</v>
      </c>
      <c r="F62" s="223" t="s">
        <v>149</v>
      </c>
      <c r="G62" s="236" t="s">
        <v>220</v>
      </c>
      <c r="H62" s="194">
        <v>119</v>
      </c>
      <c r="I62" s="195">
        <v>100</v>
      </c>
      <c r="J62" s="195">
        <v>0</v>
      </c>
      <c r="K62" s="252" t="s">
        <v>129</v>
      </c>
      <c r="L62" s="223" t="s">
        <v>5</v>
      </c>
      <c r="M62" s="253">
        <v>42602</v>
      </c>
      <c r="N62" s="208" t="s">
        <v>292</v>
      </c>
      <c r="O62" s="193" t="s">
        <v>68</v>
      </c>
      <c r="P62" s="236" t="s">
        <v>220</v>
      </c>
      <c r="Q62" s="193" t="s">
        <v>1</v>
      </c>
      <c r="R62" s="92"/>
      <c r="S62" s="258"/>
      <c r="T62" s="92"/>
    </row>
    <row r="63" spans="1:20" ht="33" customHeight="1">
      <c r="A63" s="144">
        <v>2.7</v>
      </c>
      <c r="B63" s="144" t="s">
        <v>125</v>
      </c>
      <c r="C63" s="145" t="s">
        <v>127</v>
      </c>
      <c r="D63" s="145"/>
      <c r="E63" s="145"/>
      <c r="F63" s="146"/>
      <c r="G63" s="144"/>
      <c r="H63" s="151"/>
      <c r="I63" s="152"/>
      <c r="J63" s="152"/>
      <c r="K63" s="144"/>
      <c r="L63" s="145"/>
      <c r="M63" s="145"/>
      <c r="N63" s="184"/>
      <c r="O63" s="145"/>
      <c r="P63" s="144"/>
      <c r="Q63" s="145" t="s">
        <v>7</v>
      </c>
      <c r="R63" s="92"/>
      <c r="S63" s="258"/>
      <c r="T63" s="92"/>
    </row>
    <row r="64" spans="1:20" ht="24" customHeight="1">
      <c r="A64" s="171"/>
      <c r="B64" s="172"/>
      <c r="C64" s="173"/>
      <c r="D64" s="173"/>
      <c r="E64" s="173"/>
      <c r="F64" s="172"/>
      <c r="G64" s="175" t="s">
        <v>2</v>
      </c>
      <c r="H64" s="176">
        <f>SUM(H57:H63)</f>
        <v>620</v>
      </c>
      <c r="I64" s="173"/>
      <c r="J64" s="173"/>
      <c r="K64" s="172"/>
      <c r="L64" s="173"/>
      <c r="M64" s="173"/>
      <c r="N64" s="172"/>
      <c r="O64" s="173"/>
      <c r="P64" s="172"/>
      <c r="Q64" s="174"/>
      <c r="R64" s="110"/>
      <c r="S64" s="259"/>
      <c r="T64" s="110"/>
    </row>
    <row r="65" spans="1:20">
      <c r="A65" s="106"/>
      <c r="F65" s="82"/>
    </row>
    <row r="66" spans="1:20" ht="21.75" customHeight="1">
      <c r="A66" s="140">
        <v>3</v>
      </c>
      <c r="B66" s="128" t="s">
        <v>10</v>
      </c>
      <c r="C66" s="128"/>
      <c r="D66" s="128"/>
      <c r="E66" s="128"/>
      <c r="F66" s="129"/>
      <c r="G66" s="129"/>
      <c r="H66" s="130"/>
      <c r="I66" s="128"/>
      <c r="J66" s="128"/>
      <c r="K66" s="129"/>
      <c r="L66" s="128"/>
      <c r="M66" s="128"/>
      <c r="N66" s="129"/>
      <c r="O66" s="128"/>
      <c r="P66" s="129"/>
      <c r="Q66" s="131"/>
      <c r="R66" s="92"/>
      <c r="S66" s="258"/>
      <c r="T66" s="92"/>
    </row>
    <row r="67" spans="1:20">
      <c r="A67" s="95"/>
      <c r="B67" s="306" t="s">
        <v>48</v>
      </c>
      <c r="C67" s="306" t="s">
        <v>25</v>
      </c>
      <c r="D67" s="306" t="s">
        <v>47</v>
      </c>
      <c r="E67" s="306" t="s">
        <v>211</v>
      </c>
      <c r="F67" s="314" t="s">
        <v>46</v>
      </c>
      <c r="G67" s="306" t="s">
        <v>214</v>
      </c>
      <c r="H67" s="312" t="s">
        <v>8</v>
      </c>
      <c r="I67" s="312"/>
      <c r="J67" s="312"/>
      <c r="K67" s="310" t="s">
        <v>201</v>
      </c>
      <c r="L67" s="306" t="s">
        <v>203</v>
      </c>
      <c r="M67" s="306" t="s">
        <v>26</v>
      </c>
      <c r="N67" s="306"/>
      <c r="O67" s="306" t="s">
        <v>72</v>
      </c>
      <c r="P67" s="306" t="s">
        <v>205</v>
      </c>
      <c r="Q67" s="306" t="s">
        <v>17</v>
      </c>
    </row>
    <row r="68" spans="1:20" ht="45">
      <c r="A68" s="95"/>
      <c r="B68" s="306"/>
      <c r="C68" s="306"/>
      <c r="D68" s="306"/>
      <c r="E68" s="306"/>
      <c r="F68" s="314"/>
      <c r="G68" s="306"/>
      <c r="H68" s="166" t="s">
        <v>199</v>
      </c>
      <c r="I68" s="166" t="s">
        <v>200</v>
      </c>
      <c r="J68" s="166" t="s">
        <v>202</v>
      </c>
      <c r="K68" s="310"/>
      <c r="L68" s="306"/>
      <c r="M68" s="166" t="s">
        <v>206</v>
      </c>
      <c r="N68" s="166" t="s">
        <v>210</v>
      </c>
      <c r="O68" s="306"/>
      <c r="P68" s="306"/>
      <c r="Q68" s="306"/>
    </row>
    <row r="69" spans="1:20" ht="45">
      <c r="A69" s="224">
        <v>3.1</v>
      </c>
      <c r="B69" s="225" t="s">
        <v>125</v>
      </c>
      <c r="C69" s="226" t="s">
        <v>299</v>
      </c>
      <c r="D69" s="227" t="s">
        <v>227</v>
      </c>
      <c r="E69" s="227" t="s">
        <v>36</v>
      </c>
      <c r="F69" s="228" t="s">
        <v>182</v>
      </c>
      <c r="G69" s="229" t="s">
        <v>226</v>
      </c>
      <c r="H69" s="230">
        <v>0</v>
      </c>
      <c r="I69" s="230">
        <v>0</v>
      </c>
      <c r="J69" s="230">
        <v>0</v>
      </c>
      <c r="K69" s="224" t="s">
        <v>128</v>
      </c>
      <c r="L69" s="227" t="s">
        <v>5</v>
      </c>
      <c r="M69" s="229" t="s">
        <v>196</v>
      </c>
      <c r="N69" s="231" t="s">
        <v>196</v>
      </c>
      <c r="O69" s="229" t="s">
        <v>196</v>
      </c>
      <c r="P69" s="229" t="s">
        <v>196</v>
      </c>
      <c r="Q69" s="227" t="s">
        <v>7</v>
      </c>
    </row>
    <row r="70" spans="1:20" ht="30">
      <c r="A70" s="99">
        <v>3.2</v>
      </c>
      <c r="B70" s="99" t="s">
        <v>125</v>
      </c>
      <c r="C70" s="101" t="s">
        <v>130</v>
      </c>
      <c r="D70" s="101"/>
      <c r="E70" s="101"/>
      <c r="F70" s="102"/>
      <c r="G70" s="99"/>
      <c r="H70" s="122"/>
      <c r="I70" s="123"/>
      <c r="J70" s="123"/>
      <c r="K70" s="99"/>
      <c r="L70" s="101"/>
      <c r="M70" s="101"/>
      <c r="N70" s="134"/>
      <c r="O70" s="101"/>
      <c r="P70" s="99"/>
      <c r="Q70" s="101" t="s">
        <v>7</v>
      </c>
      <c r="R70" s="92"/>
      <c r="S70" s="258"/>
      <c r="T70" s="92"/>
    </row>
    <row r="71" spans="1:20" ht="30">
      <c r="A71" s="99">
        <v>3.3</v>
      </c>
      <c r="B71" s="99" t="s">
        <v>125</v>
      </c>
      <c r="C71" s="101" t="s">
        <v>131</v>
      </c>
      <c r="D71" s="101"/>
      <c r="E71" s="101"/>
      <c r="F71" s="102"/>
      <c r="G71" s="99"/>
      <c r="H71" s="122"/>
      <c r="I71" s="123"/>
      <c r="J71" s="123"/>
      <c r="K71" s="99"/>
      <c r="L71" s="101"/>
      <c r="M71" s="101"/>
      <c r="N71" s="134"/>
      <c r="O71" s="101"/>
      <c r="P71" s="99"/>
      <c r="Q71" s="101" t="s">
        <v>7</v>
      </c>
      <c r="R71" s="92"/>
      <c r="S71" s="258"/>
      <c r="T71" s="92"/>
    </row>
    <row r="72" spans="1:20" ht="30">
      <c r="A72" s="99">
        <v>3.4</v>
      </c>
      <c r="B72" s="99" t="s">
        <v>125</v>
      </c>
      <c r="C72" s="101" t="s">
        <v>132</v>
      </c>
      <c r="D72" s="101"/>
      <c r="E72" s="101"/>
      <c r="F72" s="102"/>
      <c r="G72" s="99"/>
      <c r="H72" s="122"/>
      <c r="I72" s="123"/>
      <c r="J72" s="123"/>
      <c r="K72" s="99"/>
      <c r="L72" s="101"/>
      <c r="M72" s="101"/>
      <c r="N72" s="134"/>
      <c r="O72" s="101"/>
      <c r="P72" s="99"/>
      <c r="Q72" s="101" t="s">
        <v>7</v>
      </c>
      <c r="R72" s="92"/>
      <c r="S72" s="258"/>
      <c r="T72" s="92"/>
    </row>
    <row r="73" spans="1:20" ht="30">
      <c r="A73" s="99">
        <v>3.5</v>
      </c>
      <c r="B73" s="99" t="s">
        <v>125</v>
      </c>
      <c r="C73" s="101" t="s">
        <v>133</v>
      </c>
      <c r="D73" s="101"/>
      <c r="E73" s="101"/>
      <c r="F73" s="102"/>
      <c r="G73" s="99"/>
      <c r="H73" s="122"/>
      <c r="I73" s="123"/>
      <c r="J73" s="123"/>
      <c r="K73" s="99"/>
      <c r="L73" s="101"/>
      <c r="M73" s="101"/>
      <c r="N73" s="134"/>
      <c r="O73" s="101"/>
      <c r="P73" s="99"/>
      <c r="Q73" s="101" t="s">
        <v>7</v>
      </c>
      <c r="R73" s="92"/>
      <c r="S73" s="258"/>
      <c r="T73" s="92"/>
    </row>
    <row r="74" spans="1:20" ht="30">
      <c r="A74" s="99">
        <v>3.6</v>
      </c>
      <c r="B74" s="99" t="s">
        <v>125</v>
      </c>
      <c r="C74" s="101" t="s">
        <v>134</v>
      </c>
      <c r="D74" s="101"/>
      <c r="E74" s="101"/>
      <c r="F74" s="102"/>
      <c r="G74" s="99"/>
      <c r="H74" s="122"/>
      <c r="I74" s="123"/>
      <c r="J74" s="123"/>
      <c r="K74" s="99"/>
      <c r="L74" s="101"/>
      <c r="M74" s="101"/>
      <c r="N74" s="134"/>
      <c r="O74" s="101"/>
      <c r="P74" s="99"/>
      <c r="Q74" s="101" t="s">
        <v>7</v>
      </c>
      <c r="R74" s="92"/>
      <c r="S74" s="258"/>
      <c r="T74" s="92"/>
    </row>
    <row r="75" spans="1:20" ht="30">
      <c r="A75" s="99">
        <v>3.7</v>
      </c>
      <c r="B75" s="99" t="s">
        <v>125</v>
      </c>
      <c r="C75" s="101" t="s">
        <v>135</v>
      </c>
      <c r="D75" s="101"/>
      <c r="E75" s="101"/>
      <c r="F75" s="102"/>
      <c r="G75" s="99"/>
      <c r="H75" s="122"/>
      <c r="I75" s="123"/>
      <c r="J75" s="123"/>
      <c r="K75" s="99"/>
      <c r="L75" s="101"/>
      <c r="M75" s="101"/>
      <c r="N75" s="134"/>
      <c r="O75" s="101"/>
      <c r="P75" s="99"/>
      <c r="Q75" s="101" t="s">
        <v>7</v>
      </c>
      <c r="R75" s="92"/>
      <c r="S75" s="258"/>
      <c r="T75" s="92"/>
    </row>
    <row r="76" spans="1:20" ht="30">
      <c r="A76" s="99">
        <v>3.8</v>
      </c>
      <c r="B76" s="99" t="s">
        <v>125</v>
      </c>
      <c r="C76" s="101" t="s">
        <v>136</v>
      </c>
      <c r="D76" s="101"/>
      <c r="E76" s="101"/>
      <c r="F76" s="102"/>
      <c r="G76" s="99"/>
      <c r="H76" s="122"/>
      <c r="I76" s="123"/>
      <c r="J76" s="123"/>
      <c r="K76" s="99"/>
      <c r="L76" s="101"/>
      <c r="M76" s="101"/>
      <c r="N76" s="134"/>
      <c r="O76" s="101"/>
      <c r="P76" s="99"/>
      <c r="Q76" s="101" t="s">
        <v>7</v>
      </c>
      <c r="R76" s="92"/>
      <c r="S76" s="258"/>
      <c r="T76" s="92"/>
    </row>
    <row r="77" spans="1:20" ht="30">
      <c r="A77" s="99">
        <v>3.9</v>
      </c>
      <c r="B77" s="99" t="s">
        <v>125</v>
      </c>
      <c r="C77" s="101" t="s">
        <v>135</v>
      </c>
      <c r="D77" s="101"/>
      <c r="E77" s="101"/>
      <c r="F77" s="102"/>
      <c r="G77" s="99"/>
      <c r="H77" s="122"/>
      <c r="I77" s="123"/>
      <c r="J77" s="123"/>
      <c r="K77" s="99"/>
      <c r="L77" s="101"/>
      <c r="M77" s="101"/>
      <c r="N77" s="134"/>
      <c r="O77" s="101"/>
      <c r="P77" s="99"/>
      <c r="Q77" s="101" t="s">
        <v>7</v>
      </c>
      <c r="R77" s="92"/>
      <c r="S77" s="258"/>
      <c r="T77" s="92"/>
    </row>
    <row r="78" spans="1:20" ht="30">
      <c r="A78" s="71">
        <v>3.1</v>
      </c>
      <c r="B78" s="99" t="s">
        <v>125</v>
      </c>
      <c r="C78" s="101" t="s">
        <v>141</v>
      </c>
      <c r="D78" s="101"/>
      <c r="E78" s="101"/>
      <c r="F78" s="102"/>
      <c r="G78" s="99"/>
      <c r="H78" s="122"/>
      <c r="I78" s="123"/>
      <c r="J78" s="123"/>
      <c r="K78" s="99"/>
      <c r="L78" s="101"/>
      <c r="M78" s="101"/>
      <c r="N78" s="134"/>
      <c r="O78" s="101"/>
      <c r="P78" s="99"/>
      <c r="Q78" s="101" t="s">
        <v>7</v>
      </c>
      <c r="R78" s="92"/>
      <c r="S78" s="258"/>
      <c r="T78" s="92"/>
    </row>
    <row r="79" spans="1:20" ht="45" hidden="1">
      <c r="A79" s="99"/>
      <c r="B79" s="99"/>
      <c r="C79" s="101" t="s">
        <v>137</v>
      </c>
      <c r="D79" s="101"/>
      <c r="E79" s="101"/>
      <c r="F79" s="102"/>
      <c r="G79" s="99"/>
      <c r="H79" s="122"/>
      <c r="I79" s="123"/>
      <c r="J79" s="123"/>
      <c r="K79" s="99"/>
      <c r="L79" s="101"/>
      <c r="M79" s="101"/>
      <c r="N79" s="134"/>
      <c r="O79" s="101"/>
      <c r="P79" s="99"/>
      <c r="Q79" s="101" t="s">
        <v>7</v>
      </c>
      <c r="R79" s="92"/>
      <c r="S79" s="258"/>
      <c r="T79" s="92"/>
    </row>
    <row r="80" spans="1:20" ht="30" hidden="1">
      <c r="A80" s="99"/>
      <c r="B80" s="99"/>
      <c r="C80" s="101" t="s">
        <v>138</v>
      </c>
      <c r="D80" s="101"/>
      <c r="E80" s="101"/>
      <c r="F80" s="102"/>
      <c r="G80" s="99"/>
      <c r="H80" s="122"/>
      <c r="I80" s="123"/>
      <c r="J80" s="123"/>
      <c r="K80" s="99"/>
      <c r="L80" s="101"/>
      <c r="M80" s="101"/>
      <c r="N80" s="134"/>
      <c r="O80" s="101"/>
      <c r="P80" s="99"/>
      <c r="Q80" s="101" t="s">
        <v>7</v>
      </c>
      <c r="R80" s="92"/>
      <c r="S80" s="258"/>
      <c r="T80" s="92"/>
    </row>
    <row r="81" spans="1:20" ht="45" hidden="1">
      <c r="A81" s="99"/>
      <c r="B81" s="99"/>
      <c r="C81" s="101" t="s">
        <v>139</v>
      </c>
      <c r="D81" s="101"/>
      <c r="E81" s="101"/>
      <c r="F81" s="102"/>
      <c r="G81" s="99"/>
      <c r="H81" s="122"/>
      <c r="I81" s="123"/>
      <c r="J81" s="123"/>
      <c r="K81" s="99"/>
      <c r="L81" s="101"/>
      <c r="M81" s="101"/>
      <c r="N81" s="134"/>
      <c r="O81" s="101"/>
      <c r="P81" s="99"/>
      <c r="Q81" s="101" t="s">
        <v>7</v>
      </c>
      <c r="R81" s="92"/>
      <c r="S81" s="258"/>
      <c r="T81" s="92"/>
    </row>
    <row r="82" spans="1:20" ht="30" hidden="1">
      <c r="A82" s="99"/>
      <c r="B82" s="99"/>
      <c r="C82" s="101" t="s">
        <v>140</v>
      </c>
      <c r="D82" s="101"/>
      <c r="E82" s="101"/>
      <c r="F82" s="102"/>
      <c r="G82" s="99"/>
      <c r="H82" s="122"/>
      <c r="I82" s="123"/>
      <c r="J82" s="123"/>
      <c r="K82" s="99"/>
      <c r="L82" s="101"/>
      <c r="M82" s="101"/>
      <c r="N82" s="134"/>
      <c r="O82" s="101"/>
      <c r="P82" s="99"/>
      <c r="Q82" s="101" t="s">
        <v>7</v>
      </c>
      <c r="R82" s="92"/>
      <c r="S82" s="258"/>
      <c r="T82" s="92"/>
    </row>
    <row r="83" spans="1:20" s="126" customFormat="1" ht="33.75" customHeight="1">
      <c r="A83" s="211">
        <v>3.1</v>
      </c>
      <c r="B83" s="212" t="s">
        <v>125</v>
      </c>
      <c r="C83" s="213" t="s">
        <v>323</v>
      </c>
      <c r="D83" s="214" t="s">
        <v>331</v>
      </c>
      <c r="E83" s="214" t="s">
        <v>36</v>
      </c>
      <c r="F83" s="215" t="s">
        <v>182</v>
      </c>
      <c r="G83" s="215" t="s">
        <v>225</v>
      </c>
      <c r="H83" s="216">
        <v>50</v>
      </c>
      <c r="I83" s="217">
        <v>100</v>
      </c>
      <c r="J83" s="217">
        <v>0</v>
      </c>
      <c r="K83" s="211" t="s">
        <v>128</v>
      </c>
      <c r="L83" s="214" t="s">
        <v>5</v>
      </c>
      <c r="M83" s="218">
        <v>42373</v>
      </c>
      <c r="N83" s="218">
        <v>42382</v>
      </c>
      <c r="O83" s="214" t="s">
        <v>69</v>
      </c>
      <c r="P83" s="219" t="s">
        <v>196</v>
      </c>
      <c r="Q83" s="214" t="s">
        <v>19</v>
      </c>
      <c r="S83" s="260"/>
    </row>
    <row r="84" spans="1:20" ht="24" customHeight="1">
      <c r="A84" s="171"/>
      <c r="B84" s="172"/>
      <c r="C84" s="173"/>
      <c r="D84" s="173"/>
      <c r="E84" s="173"/>
      <c r="F84" s="172"/>
      <c r="G84" s="175" t="s">
        <v>2</v>
      </c>
      <c r="H84" s="176">
        <f>SUM(H69:H83)</f>
        <v>50</v>
      </c>
      <c r="I84" s="173"/>
      <c r="J84" s="173"/>
      <c r="K84" s="172"/>
      <c r="L84" s="173"/>
      <c r="M84" s="173"/>
      <c r="N84" s="172"/>
      <c r="O84" s="173"/>
      <c r="P84" s="172"/>
      <c r="Q84" s="174"/>
      <c r="R84" s="110"/>
      <c r="S84" s="259"/>
      <c r="T84" s="110"/>
    </row>
    <row r="85" spans="1:20">
      <c r="A85" s="106"/>
    </row>
    <row r="86" spans="1:20" ht="21.75" customHeight="1">
      <c r="A86" s="140">
        <v>4</v>
      </c>
      <c r="B86" s="128" t="s">
        <v>11</v>
      </c>
      <c r="C86" s="128"/>
      <c r="D86" s="128"/>
      <c r="E86" s="128"/>
      <c r="F86" s="129"/>
      <c r="G86" s="129"/>
      <c r="H86" s="130"/>
      <c r="I86" s="128"/>
      <c r="J86" s="128"/>
      <c r="K86" s="129"/>
      <c r="L86" s="128"/>
      <c r="M86" s="128"/>
      <c r="N86" s="129"/>
      <c r="O86" s="128"/>
      <c r="P86" s="129"/>
      <c r="Q86" s="131"/>
      <c r="R86" s="92"/>
      <c r="S86" s="258"/>
      <c r="T86" s="92"/>
    </row>
    <row r="87" spans="1:20">
      <c r="A87" s="127"/>
      <c r="B87" s="309" t="s">
        <v>48</v>
      </c>
      <c r="C87" s="309" t="s">
        <v>25</v>
      </c>
      <c r="D87" s="309" t="s">
        <v>47</v>
      </c>
      <c r="E87" s="309" t="s">
        <v>211</v>
      </c>
      <c r="F87" s="308"/>
      <c r="G87" s="308"/>
      <c r="H87" s="307" t="s">
        <v>8</v>
      </c>
      <c r="I87" s="307"/>
      <c r="J87" s="307"/>
      <c r="K87" s="311" t="s">
        <v>201</v>
      </c>
      <c r="L87" s="309" t="s">
        <v>203</v>
      </c>
      <c r="M87" s="309" t="s">
        <v>26</v>
      </c>
      <c r="N87" s="309"/>
      <c r="O87" s="309" t="s">
        <v>72</v>
      </c>
      <c r="P87" s="309" t="s">
        <v>205</v>
      </c>
      <c r="Q87" s="309" t="s">
        <v>17</v>
      </c>
    </row>
    <row r="88" spans="1:20" ht="45">
      <c r="A88" s="95"/>
      <c r="B88" s="306"/>
      <c r="C88" s="306"/>
      <c r="D88" s="306"/>
      <c r="E88" s="306"/>
      <c r="F88" s="306" t="s">
        <v>214</v>
      </c>
      <c r="G88" s="306"/>
      <c r="H88" s="166" t="s">
        <v>199</v>
      </c>
      <c r="I88" s="166" t="s">
        <v>200</v>
      </c>
      <c r="J88" s="166" t="s">
        <v>202</v>
      </c>
      <c r="K88" s="310"/>
      <c r="L88" s="306"/>
      <c r="M88" s="166" t="s">
        <v>207</v>
      </c>
      <c r="N88" s="221" t="s">
        <v>210</v>
      </c>
      <c r="O88" s="306"/>
      <c r="P88" s="306"/>
      <c r="Q88" s="306"/>
    </row>
    <row r="89" spans="1:20" s="257" customFormat="1" ht="60">
      <c r="A89" s="190">
        <v>4.0999999999999996</v>
      </c>
      <c r="B89" s="190" t="s">
        <v>125</v>
      </c>
      <c r="C89" s="192" t="s">
        <v>241</v>
      </c>
      <c r="D89" s="193"/>
      <c r="E89" s="193" t="s">
        <v>43</v>
      </c>
      <c r="F89" s="319" t="s">
        <v>238</v>
      </c>
      <c r="G89" s="320"/>
      <c r="H89" s="194">
        <v>2792.6279999999997</v>
      </c>
      <c r="I89" s="195">
        <f>2712.628/H89*100</f>
        <v>97.135314836061255</v>
      </c>
      <c r="J89" s="195">
        <f>80/H89*100</f>
        <v>2.8646851639387707</v>
      </c>
      <c r="K89" s="256" t="s">
        <v>260</v>
      </c>
      <c r="L89" s="193" t="s">
        <v>4</v>
      </c>
      <c r="M89" s="196">
        <v>40709</v>
      </c>
      <c r="N89" s="208">
        <v>41184</v>
      </c>
      <c r="O89" s="244" t="s">
        <v>215</v>
      </c>
      <c r="P89" s="243" t="s">
        <v>197</v>
      </c>
      <c r="Q89" s="193" t="s">
        <v>19</v>
      </c>
    </row>
    <row r="90" spans="1:20" ht="45">
      <c r="A90" s="190">
        <v>4.2</v>
      </c>
      <c r="B90" s="191" t="s">
        <v>125</v>
      </c>
      <c r="C90" s="192" t="s">
        <v>142</v>
      </c>
      <c r="D90" s="193"/>
      <c r="E90" s="193" t="s">
        <v>43</v>
      </c>
      <c r="F90" s="319" t="s">
        <v>240</v>
      </c>
      <c r="G90" s="320"/>
      <c r="H90" s="194">
        <v>237.22148999999999</v>
      </c>
      <c r="I90" s="195">
        <v>100</v>
      </c>
      <c r="J90" s="195">
        <v>0</v>
      </c>
      <c r="K90" s="191" t="s">
        <v>128</v>
      </c>
      <c r="L90" s="193" t="s">
        <v>4</v>
      </c>
      <c r="M90" s="196">
        <v>40526</v>
      </c>
      <c r="N90" s="208">
        <v>41142</v>
      </c>
      <c r="O90" s="198" t="s">
        <v>215</v>
      </c>
      <c r="P90" s="222" t="s">
        <v>261</v>
      </c>
      <c r="Q90" s="193" t="s">
        <v>74</v>
      </c>
    </row>
    <row r="91" spans="1:20" ht="45">
      <c r="A91" s="190">
        <v>4.3</v>
      </c>
      <c r="B91" s="191" t="s">
        <v>125</v>
      </c>
      <c r="C91" s="192" t="s">
        <v>301</v>
      </c>
      <c r="D91" s="193"/>
      <c r="E91" s="193" t="s">
        <v>43</v>
      </c>
      <c r="F91" s="319" t="s">
        <v>239</v>
      </c>
      <c r="G91" s="320"/>
      <c r="H91" s="194">
        <v>234.18</v>
      </c>
      <c r="I91" s="195">
        <v>100</v>
      </c>
      <c r="J91" s="195">
        <v>0</v>
      </c>
      <c r="K91" s="191" t="s">
        <v>128</v>
      </c>
      <c r="L91" s="193" t="s">
        <v>4</v>
      </c>
      <c r="M91" s="196">
        <v>41239</v>
      </c>
      <c r="N91" s="208">
        <v>42367</v>
      </c>
      <c r="O91" s="198" t="s">
        <v>215</v>
      </c>
      <c r="P91" s="222" t="s">
        <v>253</v>
      </c>
      <c r="Q91" s="193" t="s">
        <v>19</v>
      </c>
    </row>
    <row r="92" spans="1:20" ht="45">
      <c r="A92" s="99">
        <v>4.4000000000000004</v>
      </c>
      <c r="B92" s="99" t="s">
        <v>125</v>
      </c>
      <c r="C92" s="101" t="s">
        <v>184</v>
      </c>
      <c r="D92" s="101"/>
      <c r="E92" s="101"/>
      <c r="F92" s="137"/>
      <c r="G92" s="138"/>
      <c r="H92" s="122"/>
      <c r="I92" s="123"/>
      <c r="J92" s="123"/>
      <c r="K92" s="99"/>
      <c r="L92" s="101"/>
      <c r="M92" s="133"/>
      <c r="N92" s="134"/>
      <c r="O92" s="99"/>
      <c r="P92" s="99"/>
      <c r="Q92" s="101" t="s">
        <v>7</v>
      </c>
      <c r="R92" s="92"/>
      <c r="S92" s="258"/>
      <c r="T92" s="92"/>
    </row>
    <row r="93" spans="1:20" ht="45">
      <c r="A93" s="190">
        <v>4.5</v>
      </c>
      <c r="B93" s="191" t="s">
        <v>125</v>
      </c>
      <c r="C93" s="192" t="s">
        <v>242</v>
      </c>
      <c r="D93" s="193"/>
      <c r="E93" s="193" t="s">
        <v>43</v>
      </c>
      <c r="F93" s="319" t="s">
        <v>237</v>
      </c>
      <c r="G93" s="320"/>
      <c r="H93" s="194">
        <v>183.82337999999999</v>
      </c>
      <c r="I93" s="195">
        <v>100</v>
      </c>
      <c r="J93" s="195">
        <v>0</v>
      </c>
      <c r="K93" s="191" t="s">
        <v>129</v>
      </c>
      <c r="L93" s="193" t="s">
        <v>4</v>
      </c>
      <c r="M93" s="196">
        <v>41529</v>
      </c>
      <c r="N93" s="208">
        <v>42054</v>
      </c>
      <c r="O93" s="198" t="s">
        <v>215</v>
      </c>
      <c r="P93" s="222" t="s">
        <v>252</v>
      </c>
      <c r="Q93" s="193" t="s">
        <v>74</v>
      </c>
    </row>
    <row r="94" spans="1:20" ht="30">
      <c r="A94" s="99">
        <v>4.5999999999999996</v>
      </c>
      <c r="B94" s="99" t="s">
        <v>125</v>
      </c>
      <c r="C94" s="101" t="s">
        <v>143</v>
      </c>
      <c r="D94" s="101"/>
      <c r="E94" s="101"/>
      <c r="F94" s="115"/>
      <c r="G94" s="116"/>
      <c r="H94" s="122"/>
      <c r="I94" s="123"/>
      <c r="J94" s="123"/>
      <c r="K94" s="99"/>
      <c r="L94" s="101"/>
      <c r="M94" s="101"/>
      <c r="N94" s="134"/>
      <c r="O94" s="99"/>
      <c r="P94" s="99"/>
      <c r="Q94" s="101" t="s">
        <v>7</v>
      </c>
      <c r="R94" s="92"/>
      <c r="S94" s="258"/>
      <c r="T94" s="92"/>
    </row>
    <row r="95" spans="1:20" ht="60">
      <c r="A95" s="99">
        <v>4.7</v>
      </c>
      <c r="B95" s="99" t="s">
        <v>125</v>
      </c>
      <c r="C95" s="101" t="s">
        <v>264</v>
      </c>
      <c r="D95" s="101"/>
      <c r="E95" s="101"/>
      <c r="F95" s="115"/>
      <c r="G95" s="116"/>
      <c r="H95" s="122"/>
      <c r="I95" s="123"/>
      <c r="J95" s="123"/>
      <c r="K95" s="99"/>
      <c r="L95" s="101"/>
      <c r="M95" s="101"/>
      <c r="N95" s="134"/>
      <c r="O95" s="99"/>
      <c r="P95" s="99"/>
      <c r="Q95" s="101" t="s">
        <v>7</v>
      </c>
      <c r="R95" s="92"/>
      <c r="S95" s="258"/>
      <c r="T95" s="92"/>
    </row>
    <row r="96" spans="1:20" ht="45">
      <c r="A96" s="190">
        <v>4.8</v>
      </c>
      <c r="B96" s="191" t="s">
        <v>125</v>
      </c>
      <c r="C96" s="192" t="s">
        <v>148</v>
      </c>
      <c r="D96" s="193"/>
      <c r="E96" s="193" t="s">
        <v>44</v>
      </c>
      <c r="F96" s="319" t="s">
        <v>236</v>
      </c>
      <c r="G96" s="320"/>
      <c r="H96" s="194">
        <v>464.35095999999999</v>
      </c>
      <c r="I96" s="195">
        <v>100</v>
      </c>
      <c r="J96" s="195">
        <v>0</v>
      </c>
      <c r="K96" s="191" t="s">
        <v>129</v>
      </c>
      <c r="L96" s="193" t="s">
        <v>4</v>
      </c>
      <c r="M96" s="196">
        <v>41857</v>
      </c>
      <c r="N96" s="208">
        <v>42248</v>
      </c>
      <c r="O96" s="198" t="s">
        <v>215</v>
      </c>
      <c r="P96" s="222" t="s">
        <v>251</v>
      </c>
      <c r="Q96" s="193" t="s">
        <v>19</v>
      </c>
    </row>
    <row r="97" spans="1:20" ht="30">
      <c r="A97" s="99">
        <v>4.9000000000000004</v>
      </c>
      <c r="B97" s="99" t="s">
        <v>125</v>
      </c>
      <c r="C97" s="101" t="s">
        <v>144</v>
      </c>
      <c r="D97" s="101"/>
      <c r="E97" s="101"/>
      <c r="F97" s="137"/>
      <c r="G97" s="138"/>
      <c r="H97" s="122"/>
      <c r="I97" s="123"/>
      <c r="J97" s="123"/>
      <c r="K97" s="99"/>
      <c r="L97" s="101"/>
      <c r="M97" s="133"/>
      <c r="N97" s="134"/>
      <c r="O97" s="99"/>
      <c r="P97" s="102"/>
      <c r="Q97" s="101" t="s">
        <v>7</v>
      </c>
      <c r="R97" s="92"/>
      <c r="S97" s="258"/>
      <c r="T97" s="92"/>
    </row>
    <row r="98" spans="1:20" ht="30">
      <c r="A98" s="71">
        <v>4.0999999999999996</v>
      </c>
      <c r="B98" s="99" t="s">
        <v>125</v>
      </c>
      <c r="C98" s="101" t="s">
        <v>145</v>
      </c>
      <c r="D98" s="101"/>
      <c r="E98" s="101"/>
      <c r="F98" s="137"/>
      <c r="G98" s="138"/>
      <c r="H98" s="122"/>
      <c r="I98" s="123"/>
      <c r="J98" s="123"/>
      <c r="K98" s="99"/>
      <c r="L98" s="101"/>
      <c r="M98" s="133"/>
      <c r="N98" s="134"/>
      <c r="O98" s="99"/>
      <c r="P98" s="102"/>
      <c r="Q98" s="101" t="s">
        <v>7</v>
      </c>
      <c r="R98" s="92"/>
      <c r="S98" s="258"/>
      <c r="T98" s="92"/>
    </row>
    <row r="99" spans="1:20" ht="30">
      <c r="A99" s="99">
        <v>4.1100000000000003</v>
      </c>
      <c r="B99" s="99" t="s">
        <v>125</v>
      </c>
      <c r="C99" s="101" t="s">
        <v>146</v>
      </c>
      <c r="D99" s="101"/>
      <c r="E99" s="101"/>
      <c r="F99" s="137"/>
      <c r="G99" s="138"/>
      <c r="H99" s="122"/>
      <c r="I99" s="123"/>
      <c r="J99" s="123"/>
      <c r="K99" s="99"/>
      <c r="L99" s="101"/>
      <c r="M99" s="133"/>
      <c r="N99" s="134"/>
      <c r="O99" s="99"/>
      <c r="P99" s="102"/>
      <c r="Q99" s="101" t="s">
        <v>7</v>
      </c>
      <c r="R99" s="92"/>
      <c r="S99" s="258"/>
      <c r="T99" s="92"/>
    </row>
    <row r="100" spans="1:20" ht="49.5" customHeight="1">
      <c r="A100" s="190">
        <v>4.12</v>
      </c>
      <c r="B100" s="191" t="s">
        <v>125</v>
      </c>
      <c r="C100" s="192" t="s">
        <v>279</v>
      </c>
      <c r="D100" s="193"/>
      <c r="E100" s="193" t="s">
        <v>44</v>
      </c>
      <c r="F100" s="319" t="s">
        <v>233</v>
      </c>
      <c r="G100" s="320"/>
      <c r="H100" s="194">
        <v>54</v>
      </c>
      <c r="I100" s="195">
        <v>100</v>
      </c>
      <c r="J100" s="195">
        <v>0</v>
      </c>
      <c r="K100" s="191" t="s">
        <v>129</v>
      </c>
      <c r="L100" s="193" t="s">
        <v>4</v>
      </c>
      <c r="M100" s="196">
        <v>42017</v>
      </c>
      <c r="N100" s="197">
        <v>42475</v>
      </c>
      <c r="O100" s="198" t="s">
        <v>215</v>
      </c>
      <c r="P100" s="198" t="s">
        <v>220</v>
      </c>
      <c r="Q100" s="193" t="s">
        <v>56</v>
      </c>
    </row>
    <row r="101" spans="1:20" ht="45.75" customHeight="1">
      <c r="A101" s="190">
        <v>4.13</v>
      </c>
      <c r="B101" s="191" t="s">
        <v>125</v>
      </c>
      <c r="C101" s="192" t="s">
        <v>302</v>
      </c>
      <c r="D101" s="193"/>
      <c r="E101" s="193" t="s">
        <v>76</v>
      </c>
      <c r="F101" s="322" t="s">
        <v>215</v>
      </c>
      <c r="G101" s="321"/>
      <c r="H101" s="194">
        <v>0</v>
      </c>
      <c r="I101" s="195">
        <v>0</v>
      </c>
      <c r="J101" s="195">
        <v>0</v>
      </c>
      <c r="K101" s="191" t="s">
        <v>129</v>
      </c>
      <c r="L101" s="193" t="s">
        <v>4</v>
      </c>
      <c r="M101" s="210" t="s">
        <v>296</v>
      </c>
      <c r="N101" s="210" t="s">
        <v>296</v>
      </c>
      <c r="O101" s="198" t="s">
        <v>215</v>
      </c>
      <c r="P101" s="198" t="s">
        <v>220</v>
      </c>
      <c r="Q101" s="193" t="s">
        <v>1</v>
      </c>
    </row>
    <row r="102" spans="1:20" ht="30">
      <c r="A102" s="190">
        <v>4.1500000000000004</v>
      </c>
      <c r="B102" s="191" t="s">
        <v>125</v>
      </c>
      <c r="C102" s="237" t="s">
        <v>312</v>
      </c>
      <c r="D102" s="193"/>
      <c r="E102" s="193" t="s">
        <v>43</v>
      </c>
      <c r="F102" s="321" t="s">
        <v>234</v>
      </c>
      <c r="G102" s="321"/>
      <c r="H102" s="194">
        <v>84.518000000000001</v>
      </c>
      <c r="I102" s="195">
        <v>100</v>
      </c>
      <c r="J102" s="195">
        <v>0</v>
      </c>
      <c r="K102" s="191" t="s">
        <v>258</v>
      </c>
      <c r="L102" s="193" t="s">
        <v>4</v>
      </c>
      <c r="M102" s="196">
        <v>40513</v>
      </c>
      <c r="N102" s="208">
        <v>40639</v>
      </c>
      <c r="O102" s="198" t="s">
        <v>215</v>
      </c>
      <c r="P102" s="222" t="s">
        <v>254</v>
      </c>
      <c r="Q102" s="193" t="s">
        <v>74</v>
      </c>
    </row>
    <row r="103" spans="1:20" ht="30">
      <c r="A103" s="190">
        <v>4.16</v>
      </c>
      <c r="B103" s="191" t="s">
        <v>125</v>
      </c>
      <c r="C103" s="192" t="s">
        <v>297</v>
      </c>
      <c r="D103" s="193"/>
      <c r="E103" s="193" t="s">
        <v>43</v>
      </c>
      <c r="F103" s="321" t="s">
        <v>149</v>
      </c>
      <c r="G103" s="321"/>
      <c r="H103" s="194">
        <v>115</v>
      </c>
      <c r="I103" s="195">
        <v>100</v>
      </c>
      <c r="J103" s="195">
        <v>0</v>
      </c>
      <c r="K103" s="191" t="s">
        <v>259</v>
      </c>
      <c r="L103" s="193" t="s">
        <v>4</v>
      </c>
      <c r="M103" s="197">
        <v>42520</v>
      </c>
      <c r="N103" s="197">
        <v>42679</v>
      </c>
      <c r="O103" s="198" t="s">
        <v>215</v>
      </c>
      <c r="P103" s="198" t="s">
        <v>220</v>
      </c>
      <c r="Q103" s="193" t="s">
        <v>1</v>
      </c>
    </row>
    <row r="104" spans="1:20" ht="30">
      <c r="A104" s="99">
        <v>4.17</v>
      </c>
      <c r="B104" s="99" t="s">
        <v>125</v>
      </c>
      <c r="C104" s="101" t="s">
        <v>147</v>
      </c>
      <c r="D104" s="101"/>
      <c r="E104" s="101"/>
      <c r="F104" s="137"/>
      <c r="G104" s="138"/>
      <c r="H104" s="122"/>
      <c r="I104" s="123"/>
      <c r="J104" s="123"/>
      <c r="K104" s="99"/>
      <c r="L104" s="101"/>
      <c r="M104" s="101"/>
      <c r="N104" s="134"/>
      <c r="O104" s="99"/>
      <c r="P104" s="102"/>
      <c r="Q104" s="101" t="s">
        <v>7</v>
      </c>
      <c r="R104" s="92"/>
      <c r="S104" s="258"/>
      <c r="T104" s="92"/>
    </row>
    <row r="105" spans="1:20" ht="36" customHeight="1">
      <c r="A105" s="190">
        <v>4.18</v>
      </c>
      <c r="B105" s="191" t="s">
        <v>125</v>
      </c>
      <c r="C105" s="192" t="s">
        <v>243</v>
      </c>
      <c r="D105" s="193"/>
      <c r="E105" s="193" t="s">
        <v>43</v>
      </c>
      <c r="F105" s="321" t="s">
        <v>235</v>
      </c>
      <c r="G105" s="321"/>
      <c r="H105" s="194">
        <v>8901.8109999999997</v>
      </c>
      <c r="I105" s="195">
        <f>7965.111/H105*100</f>
        <v>89.477422066139127</v>
      </c>
      <c r="J105" s="195">
        <f>936.7/H105*100</f>
        <v>10.522577933860875</v>
      </c>
      <c r="K105" s="191" t="s">
        <v>257</v>
      </c>
      <c r="L105" s="193" t="s">
        <v>4</v>
      </c>
      <c r="M105" s="196">
        <v>39450</v>
      </c>
      <c r="N105" s="208">
        <v>40577</v>
      </c>
      <c r="O105" s="198" t="s">
        <v>215</v>
      </c>
      <c r="P105" s="125" t="s">
        <v>272</v>
      </c>
      <c r="Q105" s="193" t="s">
        <v>19</v>
      </c>
    </row>
    <row r="106" spans="1:20" ht="30">
      <c r="A106" s="212">
        <v>4.1900000000000004</v>
      </c>
      <c r="B106" s="212" t="s">
        <v>125</v>
      </c>
      <c r="C106" s="238" t="s">
        <v>313</v>
      </c>
      <c r="D106" s="214"/>
      <c r="E106" s="214" t="s">
        <v>43</v>
      </c>
      <c r="F106" s="313" t="s">
        <v>232</v>
      </c>
      <c r="G106" s="313"/>
      <c r="H106" s="239">
        <v>48.1</v>
      </c>
      <c r="I106" s="240">
        <v>100</v>
      </c>
      <c r="J106" s="241">
        <v>0</v>
      </c>
      <c r="K106" s="212" t="s">
        <v>258</v>
      </c>
      <c r="L106" s="214" t="s">
        <v>4</v>
      </c>
      <c r="M106" s="242">
        <v>42149</v>
      </c>
      <c r="N106" s="218">
        <v>42366</v>
      </c>
      <c r="O106" s="219" t="s">
        <v>215</v>
      </c>
      <c r="P106" s="222" t="s">
        <v>290</v>
      </c>
      <c r="Q106" s="214" t="s">
        <v>19</v>
      </c>
    </row>
    <row r="107" spans="1:20" ht="15" customHeight="1">
      <c r="A107" s="171"/>
      <c r="B107" s="172"/>
      <c r="C107" s="173"/>
      <c r="D107" s="173"/>
      <c r="E107" s="173"/>
      <c r="F107" s="172"/>
      <c r="G107" s="175" t="s">
        <v>2</v>
      </c>
      <c r="H107" s="176">
        <f>SUM(H89:H106)</f>
        <v>13115.63283</v>
      </c>
      <c r="I107" s="173"/>
      <c r="J107" s="173"/>
      <c r="K107" s="172"/>
      <c r="L107" s="173"/>
      <c r="M107" s="173"/>
      <c r="N107" s="172"/>
      <c r="O107" s="173"/>
      <c r="P107" s="172"/>
      <c r="Q107" s="174"/>
      <c r="R107" s="110"/>
      <c r="S107" s="259"/>
      <c r="T107" s="110"/>
    </row>
    <row r="108" spans="1:20">
      <c r="A108" s="268"/>
      <c r="B108" s="269"/>
      <c r="C108" s="270"/>
      <c r="D108" s="271"/>
      <c r="E108" s="271"/>
      <c r="F108" s="272"/>
      <c r="G108" s="272"/>
      <c r="H108" s="280"/>
      <c r="I108" s="273"/>
      <c r="J108" s="274"/>
      <c r="K108" s="269"/>
      <c r="L108" s="271"/>
      <c r="M108" s="275"/>
      <c r="N108" s="276"/>
      <c r="O108" s="277"/>
      <c r="P108" s="278"/>
      <c r="Q108" s="279"/>
    </row>
    <row r="109" spans="1:20" ht="21.75" customHeight="1" thickBot="1">
      <c r="A109" s="140">
        <v>5</v>
      </c>
      <c r="B109" s="128" t="s">
        <v>334</v>
      </c>
      <c r="C109" s="128"/>
      <c r="D109" s="128"/>
      <c r="E109" s="128"/>
      <c r="F109" s="129"/>
      <c r="G109" s="129"/>
      <c r="H109" s="130"/>
      <c r="I109" s="128"/>
      <c r="J109" s="128"/>
      <c r="K109" s="129"/>
      <c r="L109" s="128"/>
      <c r="M109" s="128"/>
      <c r="N109" s="129"/>
      <c r="O109" s="128"/>
      <c r="P109" s="129"/>
      <c r="Q109" s="131"/>
      <c r="R109" s="92"/>
      <c r="S109" s="258"/>
      <c r="T109" s="92"/>
    </row>
    <row r="110" spans="1:20" ht="24" customHeight="1" thickBot="1">
      <c r="A110" s="147"/>
      <c r="B110" s="148"/>
      <c r="C110" s="281" t="s">
        <v>269</v>
      </c>
      <c r="D110" s="149"/>
      <c r="E110" s="149"/>
      <c r="F110" s="148"/>
      <c r="G110" s="150" t="s">
        <v>2</v>
      </c>
      <c r="H110" s="153"/>
      <c r="I110" s="149"/>
      <c r="J110" s="149"/>
      <c r="K110" s="148"/>
      <c r="L110" s="149"/>
      <c r="M110" s="149"/>
      <c r="N110" s="148"/>
      <c r="O110" s="149"/>
      <c r="P110" s="148"/>
      <c r="Q110" s="154"/>
      <c r="R110" s="110"/>
      <c r="S110" s="259"/>
      <c r="T110" s="110"/>
    </row>
    <row r="111" spans="1:20">
      <c r="A111" s="106"/>
    </row>
    <row r="112" spans="1:20" ht="21.75" customHeight="1">
      <c r="A112" s="140">
        <v>6</v>
      </c>
      <c r="B112" s="128" t="s">
        <v>12</v>
      </c>
      <c r="C112" s="128"/>
      <c r="D112" s="128"/>
      <c r="E112" s="128"/>
      <c r="F112" s="129"/>
      <c r="G112" s="129"/>
      <c r="H112" s="130"/>
      <c r="I112" s="128"/>
      <c r="J112" s="128"/>
      <c r="K112" s="129"/>
      <c r="L112" s="128"/>
      <c r="M112" s="128"/>
      <c r="N112" s="129"/>
      <c r="O112" s="128"/>
      <c r="P112" s="129"/>
      <c r="Q112" s="131"/>
      <c r="R112" s="92"/>
      <c r="S112" s="258"/>
      <c r="T112" s="92"/>
    </row>
    <row r="113" spans="1:20">
      <c r="A113" s="95"/>
      <c r="B113" s="306" t="s">
        <v>48</v>
      </c>
      <c r="C113" s="306" t="s">
        <v>25</v>
      </c>
      <c r="D113" s="306" t="s">
        <v>47</v>
      </c>
      <c r="E113" s="306" t="s">
        <v>211</v>
      </c>
      <c r="F113" s="306" t="s">
        <v>214</v>
      </c>
      <c r="G113" s="306"/>
      <c r="H113" s="312" t="s">
        <v>8</v>
      </c>
      <c r="I113" s="312"/>
      <c r="J113" s="312"/>
      <c r="K113" s="310" t="s">
        <v>201</v>
      </c>
      <c r="L113" s="306" t="s">
        <v>203</v>
      </c>
      <c r="M113" s="306" t="s">
        <v>26</v>
      </c>
      <c r="N113" s="306"/>
      <c r="O113" s="306" t="s">
        <v>72</v>
      </c>
      <c r="P113" s="306" t="s">
        <v>205</v>
      </c>
      <c r="Q113" s="306" t="s">
        <v>17</v>
      </c>
    </row>
    <row r="114" spans="1:20" ht="60">
      <c r="A114" s="95"/>
      <c r="B114" s="306"/>
      <c r="C114" s="306"/>
      <c r="D114" s="306"/>
      <c r="E114" s="306"/>
      <c r="F114" s="306"/>
      <c r="G114" s="306"/>
      <c r="H114" s="166" t="s">
        <v>199</v>
      </c>
      <c r="I114" s="166" t="s">
        <v>200</v>
      </c>
      <c r="J114" s="166" t="s">
        <v>202</v>
      </c>
      <c r="K114" s="310"/>
      <c r="L114" s="306"/>
      <c r="M114" s="166" t="s">
        <v>208</v>
      </c>
      <c r="N114" s="166" t="s">
        <v>210</v>
      </c>
      <c r="O114" s="306"/>
      <c r="P114" s="306"/>
      <c r="Q114" s="306"/>
    </row>
    <row r="115" spans="1:20" ht="45">
      <c r="A115" s="99">
        <v>6.1</v>
      </c>
      <c r="B115" s="99" t="s">
        <v>125</v>
      </c>
      <c r="C115" s="101" t="s">
        <v>126</v>
      </c>
      <c r="D115" s="101"/>
      <c r="E115" s="101" t="s">
        <v>76</v>
      </c>
      <c r="F115" s="115"/>
      <c r="G115" s="116"/>
      <c r="H115" s="122"/>
      <c r="I115" s="123"/>
      <c r="J115" s="123"/>
      <c r="K115" s="99"/>
      <c r="L115" s="101"/>
      <c r="M115" s="133"/>
      <c r="N115" s="99"/>
      <c r="O115" s="101"/>
      <c r="P115" s="99"/>
      <c r="Q115" s="101" t="s">
        <v>7</v>
      </c>
      <c r="R115" s="92"/>
      <c r="S115" s="258"/>
      <c r="T115" s="92"/>
    </row>
    <row r="116" spans="1:20" s="126" customFormat="1" ht="40.5" customHeight="1">
      <c r="A116" s="177" t="s">
        <v>273</v>
      </c>
      <c r="B116" s="178" t="s">
        <v>125</v>
      </c>
      <c r="C116" s="169" t="s">
        <v>293</v>
      </c>
      <c r="D116" s="170" t="s">
        <v>274</v>
      </c>
      <c r="E116" s="170" t="s">
        <v>36</v>
      </c>
      <c r="F116" s="187" t="s">
        <v>149</v>
      </c>
      <c r="G116" s="187"/>
      <c r="H116" s="180">
        <v>100</v>
      </c>
      <c r="I116" s="181">
        <v>100</v>
      </c>
      <c r="J116" s="181">
        <v>0</v>
      </c>
      <c r="K116" s="177" t="s">
        <v>128</v>
      </c>
      <c r="L116" s="170" t="s">
        <v>5</v>
      </c>
      <c r="M116" s="179" t="s">
        <v>275</v>
      </c>
      <c r="N116" s="182" t="s">
        <v>250</v>
      </c>
      <c r="O116" s="170" t="s">
        <v>81</v>
      </c>
      <c r="P116" s="183" t="s">
        <v>220</v>
      </c>
      <c r="Q116" s="170" t="s">
        <v>1</v>
      </c>
      <c r="S116" s="260"/>
    </row>
    <row r="117" spans="1:20" ht="24" customHeight="1">
      <c r="A117" s="171"/>
      <c r="B117" s="172"/>
      <c r="C117" s="173"/>
      <c r="D117" s="173"/>
      <c r="E117" s="173"/>
      <c r="F117" s="172"/>
      <c r="G117" s="175" t="s">
        <v>2</v>
      </c>
      <c r="H117" s="176">
        <f>SUM(H115:H116)</f>
        <v>100</v>
      </c>
      <c r="I117" s="173"/>
      <c r="J117" s="173"/>
      <c r="K117" s="172"/>
      <c r="L117" s="173"/>
      <c r="M117" s="173"/>
      <c r="N117" s="172"/>
      <c r="O117" s="173"/>
      <c r="P117" s="172"/>
      <c r="Q117" s="174"/>
      <c r="R117" s="110"/>
      <c r="S117" s="259"/>
      <c r="T117" s="110"/>
    </row>
    <row r="118" spans="1:20">
      <c r="A118" s="106"/>
      <c r="F118" s="112"/>
      <c r="G118" s="112"/>
      <c r="H118" s="114"/>
      <c r="I118" s="113"/>
      <c r="J118" s="113"/>
      <c r="K118" s="112"/>
      <c r="L118" s="113"/>
      <c r="M118" s="113"/>
      <c r="N118" s="112"/>
      <c r="O118" s="113"/>
      <c r="P118" s="112"/>
      <c r="Q118" s="113"/>
    </row>
    <row r="119" spans="1:20" ht="21.75" customHeight="1">
      <c r="A119" s="140">
        <v>7</v>
      </c>
      <c r="B119" s="128" t="s">
        <v>13</v>
      </c>
      <c r="C119" s="128"/>
      <c r="D119" s="128"/>
      <c r="E119" s="128"/>
      <c r="F119" s="129"/>
      <c r="G119" s="129"/>
      <c r="H119" s="130"/>
      <c r="I119" s="128"/>
      <c r="J119" s="128"/>
      <c r="K119" s="129"/>
      <c r="L119" s="128"/>
      <c r="M119" s="128"/>
      <c r="N119" s="129"/>
      <c r="O119" s="128"/>
      <c r="P119" s="129"/>
      <c r="Q119" s="131"/>
      <c r="R119" s="92"/>
      <c r="S119" s="258"/>
      <c r="T119" s="92"/>
    </row>
    <row r="120" spans="1:20">
      <c r="A120" s="95"/>
      <c r="B120" s="306" t="s">
        <v>48</v>
      </c>
      <c r="C120" s="306" t="s">
        <v>49</v>
      </c>
      <c r="D120" s="306" t="s">
        <v>47</v>
      </c>
      <c r="E120" s="306"/>
      <c r="F120" s="306" t="s">
        <v>214</v>
      </c>
      <c r="G120" s="306"/>
      <c r="H120" s="312" t="s">
        <v>8</v>
      </c>
      <c r="I120" s="312"/>
      <c r="J120" s="312"/>
      <c r="K120" s="310" t="s">
        <v>201</v>
      </c>
      <c r="L120" s="306" t="s">
        <v>204</v>
      </c>
      <c r="M120" s="306" t="s">
        <v>26</v>
      </c>
      <c r="N120" s="306"/>
      <c r="O120" s="306" t="s">
        <v>14</v>
      </c>
      <c r="P120" s="306" t="s">
        <v>205</v>
      </c>
      <c r="Q120" s="306" t="s">
        <v>17</v>
      </c>
    </row>
    <row r="121" spans="1:20" ht="90.75" thickBot="1">
      <c r="A121" s="95"/>
      <c r="B121" s="306"/>
      <c r="C121" s="306"/>
      <c r="D121" s="306"/>
      <c r="E121" s="306"/>
      <c r="F121" s="306"/>
      <c r="G121" s="306"/>
      <c r="H121" s="94" t="s">
        <v>199</v>
      </c>
      <c r="I121" s="94" t="s">
        <v>200</v>
      </c>
      <c r="J121" s="94" t="s">
        <v>202</v>
      </c>
      <c r="K121" s="310"/>
      <c r="L121" s="306"/>
      <c r="M121" s="94" t="s">
        <v>209</v>
      </c>
      <c r="N121" s="94" t="s">
        <v>50</v>
      </c>
      <c r="O121" s="306"/>
      <c r="P121" s="306"/>
      <c r="Q121" s="306"/>
    </row>
    <row r="122" spans="1:20" ht="24" customHeight="1" thickBot="1">
      <c r="A122" s="147"/>
      <c r="B122" s="148"/>
      <c r="C122" s="281" t="s">
        <v>269</v>
      </c>
      <c r="D122" s="149"/>
      <c r="E122" s="149"/>
      <c r="F122" s="148"/>
      <c r="G122" s="150" t="s">
        <v>2</v>
      </c>
      <c r="H122" s="153"/>
      <c r="I122" s="149"/>
      <c r="J122" s="149"/>
      <c r="K122" s="148"/>
      <c r="L122" s="149"/>
      <c r="M122" s="149"/>
      <c r="N122" s="148"/>
      <c r="O122" s="149"/>
      <c r="P122" s="148"/>
      <c r="Q122" s="154"/>
      <c r="R122" s="110"/>
      <c r="S122" s="259"/>
      <c r="T122" s="110"/>
    </row>
    <row r="123" spans="1:20" ht="12.75" customHeight="1">
      <c r="A123" s="282"/>
      <c r="B123" s="107"/>
      <c r="C123" s="283"/>
      <c r="D123" s="108"/>
      <c r="E123" s="108"/>
      <c r="F123" s="107"/>
      <c r="G123" s="284"/>
      <c r="H123" s="285"/>
      <c r="I123" s="108"/>
      <c r="J123" s="108"/>
      <c r="K123" s="107"/>
      <c r="L123" s="108"/>
      <c r="M123" s="108"/>
      <c r="N123" s="107"/>
      <c r="O123" s="108"/>
      <c r="P123" s="107"/>
      <c r="Q123" s="108"/>
      <c r="R123" s="110"/>
      <c r="S123" s="259"/>
      <c r="T123" s="110"/>
    </row>
    <row r="124" spans="1:20" ht="14.25" customHeight="1">
      <c r="A124" s="282"/>
      <c r="B124" s="107"/>
      <c r="C124" s="283"/>
      <c r="D124" s="108"/>
      <c r="E124" s="108"/>
      <c r="F124" s="107"/>
      <c r="G124" s="284"/>
      <c r="H124" s="285"/>
      <c r="I124" s="108"/>
      <c r="J124" s="108"/>
      <c r="K124" s="107"/>
      <c r="L124" s="108"/>
      <c r="M124" s="108"/>
      <c r="N124" s="107"/>
      <c r="O124" s="108"/>
      <c r="P124" s="107"/>
      <c r="Q124" s="108"/>
      <c r="R124" s="110"/>
      <c r="S124" s="259"/>
      <c r="T124" s="110"/>
    </row>
    <row r="125" spans="1:20">
      <c r="A125" s="73"/>
      <c r="B125" s="199" t="s">
        <v>280</v>
      </c>
      <c r="C125" s="200" t="s">
        <v>281</v>
      </c>
    </row>
    <row r="126" spans="1:20">
      <c r="A126" s="73"/>
      <c r="B126" s="201" t="s">
        <v>280</v>
      </c>
      <c r="C126" s="126" t="s">
        <v>282</v>
      </c>
    </row>
    <row r="127" spans="1:20">
      <c r="A127" s="73"/>
      <c r="B127" s="202" t="s">
        <v>280</v>
      </c>
      <c r="C127" s="203" t="s">
        <v>283</v>
      </c>
    </row>
    <row r="128" spans="1:20">
      <c r="A128" s="73"/>
      <c r="B128" s="82" t="s">
        <v>280</v>
      </c>
      <c r="C128" s="204" t="s">
        <v>284</v>
      </c>
    </row>
    <row r="129" spans="1:10">
      <c r="A129" s="73"/>
      <c r="B129" s="199"/>
      <c r="C129" s="200"/>
    </row>
    <row r="130" spans="1:10">
      <c r="A130" s="73"/>
      <c r="B130" s="72"/>
    </row>
    <row r="131" spans="1:10">
      <c r="A131" s="73"/>
    </row>
    <row r="132" spans="1:10">
      <c r="A132" s="73"/>
      <c r="B132" s="324" t="s">
        <v>73</v>
      </c>
      <c r="C132" s="117" t="s">
        <v>5</v>
      </c>
    </row>
    <row r="133" spans="1:10">
      <c r="A133" s="73"/>
      <c r="B133" s="325"/>
      <c r="C133" s="117" t="s">
        <v>3</v>
      </c>
    </row>
    <row r="134" spans="1:10">
      <c r="A134" s="73"/>
      <c r="B134" s="326"/>
      <c r="C134" s="118" t="s">
        <v>4</v>
      </c>
    </row>
    <row r="135" spans="1:10">
      <c r="A135" s="73"/>
    </row>
    <row r="136" spans="1:10">
      <c r="A136" s="73"/>
      <c r="B136" s="324" t="s">
        <v>17</v>
      </c>
      <c r="C136" s="117" t="s">
        <v>1</v>
      </c>
    </row>
    <row r="137" spans="1:10">
      <c r="A137" s="73"/>
      <c r="B137" s="325"/>
      <c r="C137" s="117" t="s">
        <v>56</v>
      </c>
    </row>
    <row r="138" spans="1:10">
      <c r="A138" s="73"/>
      <c r="B138" s="325"/>
      <c r="C138" s="117" t="s">
        <v>40</v>
      </c>
    </row>
    <row r="139" spans="1:10">
      <c r="A139" s="73"/>
      <c r="B139" s="325"/>
      <c r="C139" s="117" t="s">
        <v>7</v>
      </c>
    </row>
    <row r="140" spans="1:10">
      <c r="A140" s="73"/>
      <c r="B140" s="325"/>
      <c r="C140" s="117" t="s">
        <v>65</v>
      </c>
    </row>
    <row r="141" spans="1:10">
      <c r="A141" s="73"/>
      <c r="B141" s="325"/>
      <c r="C141" s="117" t="s">
        <v>51</v>
      </c>
    </row>
    <row r="142" spans="1:10">
      <c r="A142" s="73"/>
      <c r="B142" s="325"/>
      <c r="C142" s="117" t="s">
        <v>19</v>
      </c>
    </row>
    <row r="143" spans="1:10">
      <c r="A143" s="73"/>
      <c r="B143" s="326"/>
      <c r="C143" s="117" t="s">
        <v>74</v>
      </c>
    </row>
    <row r="144" spans="1:10">
      <c r="A144" s="73"/>
      <c r="F144" s="78"/>
      <c r="G144" s="78"/>
      <c r="H144" s="79"/>
      <c r="I144" s="75"/>
      <c r="J144" s="75"/>
    </row>
    <row r="145" spans="1:10">
      <c r="A145" s="73"/>
      <c r="B145" s="323" t="s">
        <v>55</v>
      </c>
      <c r="C145" s="327" t="s">
        <v>52</v>
      </c>
      <c r="D145" s="141" t="s">
        <v>43</v>
      </c>
      <c r="E145" s="142"/>
      <c r="F145" s="143"/>
      <c r="G145" s="78"/>
      <c r="H145" s="79"/>
      <c r="I145" s="75"/>
      <c r="J145" s="75"/>
    </row>
    <row r="146" spans="1:10">
      <c r="A146" s="73"/>
      <c r="B146" s="323"/>
      <c r="C146" s="327"/>
      <c r="D146" s="141" t="s">
        <v>75</v>
      </c>
      <c r="E146" s="142"/>
      <c r="F146" s="143"/>
      <c r="G146" s="78"/>
      <c r="H146" s="79"/>
      <c r="I146" s="75"/>
      <c r="J146" s="75"/>
    </row>
    <row r="147" spans="1:10">
      <c r="A147" s="73"/>
      <c r="B147" s="323"/>
      <c r="C147" s="327"/>
      <c r="D147" s="141" t="s">
        <v>76</v>
      </c>
      <c r="E147" s="142"/>
      <c r="F147" s="143"/>
      <c r="G147" s="78"/>
      <c r="H147" s="79"/>
      <c r="I147" s="75"/>
      <c r="J147" s="75"/>
    </row>
    <row r="148" spans="1:10">
      <c r="A148" s="73"/>
      <c r="B148" s="323"/>
      <c r="C148" s="327"/>
      <c r="D148" s="141" t="s">
        <v>33</v>
      </c>
      <c r="E148" s="142"/>
      <c r="F148" s="143"/>
      <c r="G148" s="78"/>
      <c r="H148" s="79"/>
      <c r="I148" s="75"/>
      <c r="J148" s="75"/>
    </row>
    <row r="149" spans="1:10">
      <c r="A149" s="73"/>
      <c r="B149" s="323"/>
      <c r="C149" s="327"/>
      <c r="D149" s="141" t="s">
        <v>36</v>
      </c>
      <c r="E149" s="142"/>
      <c r="F149" s="143"/>
      <c r="G149" s="78"/>
      <c r="H149" s="79"/>
      <c r="I149" s="75"/>
      <c r="J149" s="75"/>
    </row>
    <row r="150" spans="1:10">
      <c r="A150" s="73"/>
      <c r="B150" s="323"/>
      <c r="C150" s="327"/>
      <c r="D150" s="141" t="s">
        <v>44</v>
      </c>
      <c r="E150" s="142"/>
      <c r="F150" s="143"/>
      <c r="G150" s="78"/>
      <c r="H150" s="79"/>
      <c r="I150" s="75"/>
      <c r="J150" s="75"/>
    </row>
    <row r="151" spans="1:10">
      <c r="A151" s="73"/>
      <c r="B151" s="323"/>
      <c r="C151" s="327"/>
      <c r="D151" s="141" t="s">
        <v>77</v>
      </c>
      <c r="E151" s="142"/>
      <c r="F151" s="143"/>
      <c r="G151" s="78"/>
      <c r="H151" s="79"/>
      <c r="I151" s="75"/>
      <c r="J151" s="75"/>
    </row>
    <row r="152" spans="1:10">
      <c r="A152" s="73"/>
      <c r="B152" s="323"/>
      <c r="C152" s="315" t="s">
        <v>54</v>
      </c>
      <c r="D152" s="141" t="s">
        <v>37</v>
      </c>
      <c r="E152" s="142"/>
      <c r="F152" s="143"/>
      <c r="G152" s="78"/>
      <c r="H152" s="79"/>
      <c r="I152" s="75"/>
      <c r="J152" s="75"/>
    </row>
    <row r="153" spans="1:10">
      <c r="A153" s="73"/>
      <c r="B153" s="323"/>
      <c r="C153" s="315"/>
      <c r="D153" s="141" t="s">
        <v>38</v>
      </c>
      <c r="E153" s="142"/>
      <c r="F153" s="143"/>
      <c r="G153" s="78"/>
      <c r="H153" s="79"/>
      <c r="I153" s="75"/>
      <c r="J153" s="75"/>
    </row>
    <row r="154" spans="1:10">
      <c r="A154" s="73"/>
      <c r="B154" s="323"/>
      <c r="C154" s="315"/>
      <c r="D154" s="141" t="s">
        <v>39</v>
      </c>
      <c r="E154" s="142"/>
      <c r="F154" s="78"/>
      <c r="G154" s="78"/>
      <c r="H154" s="79"/>
      <c r="I154" s="75"/>
      <c r="J154" s="75"/>
    </row>
    <row r="155" spans="1:10">
      <c r="A155" s="73"/>
      <c r="B155" s="323"/>
      <c r="C155" s="315"/>
      <c r="D155" s="141" t="s">
        <v>33</v>
      </c>
      <c r="E155" s="142"/>
    </row>
    <row r="156" spans="1:10">
      <c r="A156" s="73"/>
      <c r="B156" s="323"/>
      <c r="C156" s="315"/>
      <c r="D156" s="141" t="s">
        <v>36</v>
      </c>
      <c r="E156" s="142"/>
    </row>
    <row r="157" spans="1:10">
      <c r="A157" s="73"/>
      <c r="B157" s="323"/>
      <c r="C157" s="315"/>
      <c r="D157" s="141" t="s">
        <v>45</v>
      </c>
      <c r="E157" s="142"/>
    </row>
    <row r="158" spans="1:10">
      <c r="A158" s="73"/>
      <c r="B158" s="323"/>
      <c r="C158" s="315"/>
      <c r="D158" s="141" t="s">
        <v>78</v>
      </c>
      <c r="E158" s="142"/>
    </row>
    <row r="159" spans="1:10">
      <c r="A159" s="73"/>
      <c r="B159" s="323"/>
      <c r="C159" s="315"/>
      <c r="D159" s="141" t="s">
        <v>53</v>
      </c>
      <c r="E159" s="142"/>
    </row>
    <row r="160" spans="1:10">
      <c r="A160" s="73"/>
      <c r="B160" s="323"/>
      <c r="C160" s="315"/>
      <c r="D160" s="141" t="s">
        <v>6</v>
      </c>
      <c r="E160" s="142"/>
    </row>
    <row r="161" spans="1:5">
      <c r="A161" s="73"/>
      <c r="B161" s="323"/>
      <c r="C161" s="315"/>
      <c r="D161" s="141" t="s">
        <v>15</v>
      </c>
      <c r="E161" s="142"/>
    </row>
    <row r="162" spans="1:5">
      <c r="A162" s="73"/>
      <c r="B162" s="323"/>
      <c r="C162" s="316" t="s">
        <v>79</v>
      </c>
      <c r="D162" s="141" t="s">
        <v>80</v>
      </c>
      <c r="E162" s="142"/>
    </row>
    <row r="163" spans="1:5">
      <c r="A163" s="73"/>
      <c r="B163" s="323"/>
      <c r="C163" s="317"/>
      <c r="D163" s="141" t="s">
        <v>33</v>
      </c>
      <c r="E163" s="142"/>
    </row>
    <row r="164" spans="1:5">
      <c r="A164" s="73"/>
      <c r="B164" s="323"/>
      <c r="C164" s="318"/>
      <c r="D164" s="141" t="s">
        <v>36</v>
      </c>
      <c r="E164" s="142"/>
    </row>
  </sheetData>
  <mergeCells count="105">
    <mergeCell ref="Q113:Q114"/>
    <mergeCell ref="K120:K121"/>
    <mergeCell ref="L87:L88"/>
    <mergeCell ref="L55:L56"/>
    <mergeCell ref="M35:N35"/>
    <mergeCell ref="O35:O36"/>
    <mergeCell ref="P35:P36"/>
    <mergeCell ref="Q35:Q36"/>
    <mergeCell ref="B35:B36"/>
    <mergeCell ref="C35:C36"/>
    <mergeCell ref="D35:D36"/>
    <mergeCell ref="E35:E36"/>
    <mergeCell ref="F35:F36"/>
    <mergeCell ref="H55:J55"/>
    <mergeCell ref="K35:K36"/>
    <mergeCell ref="L35:L36"/>
    <mergeCell ref="F100:G100"/>
    <mergeCell ref="C67:C68"/>
    <mergeCell ref="D67:D68"/>
    <mergeCell ref="F89:G89"/>
    <mergeCell ref="F90:G90"/>
    <mergeCell ref="F91:G91"/>
    <mergeCell ref="B87:B88"/>
    <mergeCell ref="H67:J67"/>
    <mergeCell ref="B145:B164"/>
    <mergeCell ref="P113:P114"/>
    <mergeCell ref="P120:P121"/>
    <mergeCell ref="B120:B121"/>
    <mergeCell ref="C120:C121"/>
    <mergeCell ref="D120:E121"/>
    <mergeCell ref="B132:B134"/>
    <mergeCell ref="B136:B143"/>
    <mergeCell ref="C145:C151"/>
    <mergeCell ref="C113:C114"/>
    <mergeCell ref="D113:D114"/>
    <mergeCell ref="E113:E114"/>
    <mergeCell ref="H120:J120"/>
    <mergeCell ref="L120:L121"/>
    <mergeCell ref="M120:N120"/>
    <mergeCell ref="O120:O121"/>
    <mergeCell ref="M113:N113"/>
    <mergeCell ref="L113:L114"/>
    <mergeCell ref="O113:O114"/>
    <mergeCell ref="F113:G114"/>
    <mergeCell ref="F120:G121"/>
    <mergeCell ref="D12:D13"/>
    <mergeCell ref="E12:E13"/>
    <mergeCell ref="F12:F13"/>
    <mergeCell ref="G12:G13"/>
    <mergeCell ref="G55:G56"/>
    <mergeCell ref="M55:N55"/>
    <mergeCell ref="Q120:Q121"/>
    <mergeCell ref="C152:C161"/>
    <mergeCell ref="C162:C164"/>
    <mergeCell ref="F93:G93"/>
    <mergeCell ref="F96:G96"/>
    <mergeCell ref="F105:G105"/>
    <mergeCell ref="Q12:Q13"/>
    <mergeCell ref="P12:P13"/>
    <mergeCell ref="P55:P56"/>
    <mergeCell ref="F101:G101"/>
    <mergeCell ref="F102:G102"/>
    <mergeCell ref="F103:G103"/>
    <mergeCell ref="G35:G36"/>
    <mergeCell ref="H35:J35"/>
    <mergeCell ref="Q55:Q56"/>
    <mergeCell ref="Q67:Q68"/>
    <mergeCell ref="Q87:Q88"/>
    <mergeCell ref="C87:C88"/>
    <mergeCell ref="B12:B13"/>
    <mergeCell ref="C12:C13"/>
    <mergeCell ref="P67:P68"/>
    <mergeCell ref="P87:P88"/>
    <mergeCell ref="O55:O56"/>
    <mergeCell ref="O67:O68"/>
    <mergeCell ref="O87:O88"/>
    <mergeCell ref="M87:N87"/>
    <mergeCell ref="M67:N67"/>
    <mergeCell ref="B55:B56"/>
    <mergeCell ref="C55:C56"/>
    <mergeCell ref="D55:D56"/>
    <mergeCell ref="E55:E56"/>
    <mergeCell ref="F55:F56"/>
    <mergeCell ref="O12:O13"/>
    <mergeCell ref="M12:N12"/>
    <mergeCell ref="L12:L13"/>
    <mergeCell ref="K12:K13"/>
    <mergeCell ref="H12:J12"/>
    <mergeCell ref="E67:E68"/>
    <mergeCell ref="F67:F68"/>
    <mergeCell ref="G67:G68"/>
    <mergeCell ref="K67:K68"/>
    <mergeCell ref="K55:K56"/>
    <mergeCell ref="L67:L68"/>
    <mergeCell ref="F88:G88"/>
    <mergeCell ref="H87:J87"/>
    <mergeCell ref="F87:G87"/>
    <mergeCell ref="D87:D88"/>
    <mergeCell ref="K113:K114"/>
    <mergeCell ref="B113:B114"/>
    <mergeCell ref="E87:E88"/>
    <mergeCell ref="K87:K88"/>
    <mergeCell ref="H113:J113"/>
    <mergeCell ref="F106:G106"/>
    <mergeCell ref="B67:B68"/>
  </mergeCells>
  <conditionalFormatting sqref="F14:F33 F37:F51">
    <cfRule type="containsText" dxfId="0" priority="38" operator="containsText" text="único">
      <formula>NOT(ISERROR(SEARCH("único",F14)))</formula>
    </cfRule>
  </conditionalFormatting>
  <conditionalFormatting sqref="F14">
    <cfRule type="containsText" priority="37" operator="containsText" text="unico">
      <formula>NOT(ISERROR(SEARCH("unico",F14)))</formula>
    </cfRule>
  </conditionalFormatting>
  <dataValidations count="8">
    <dataValidation type="list" allowBlank="1" showInputMessage="1" showErrorMessage="1" sqref="Q115:Q116 Q37:Q51 Q14:Q33 Q69:Q84 Q57:Q64 Q89:Q108">
      <formula1>$C$136:$C$143</formula1>
    </dataValidation>
    <dataValidation type="list" allowBlank="1" showInputMessage="1" showErrorMessage="1" sqref="L115:L116 L69:L84 L37:L51 L14:L33 L57:L64 L89:L108">
      <formula1>$C$132:$C$134</formula1>
    </dataValidation>
    <dataValidation type="list" allowBlank="1" showInputMessage="1" showErrorMessage="1" sqref="L117:L118 E117 L52:L53">
      <formula1>#REF!</formula1>
    </dataValidation>
    <dataValidation type="list" allowBlank="1" showInputMessage="1" showErrorMessage="1" sqref="E115">
      <formula1>capacitacao</formula1>
    </dataValidation>
    <dataValidation type="list" allowBlank="1" showInputMessage="1" showErrorMessage="1" sqref="E116 E57:E64 E37:E51 E14:E33 E69:E84">
      <formula1>$D$152:$D$161</formula1>
    </dataValidation>
    <dataValidation type="list" allowBlank="1" showInputMessage="1" showErrorMessage="1" sqref="E89:E108">
      <formula1>$D$145:$D$151</formula1>
    </dataValidation>
    <dataValidation type="list" allowBlank="1" showInputMessage="1" showErrorMessage="1" sqref="E52:E53">
      <formula1>#REF!</formula1>
    </dataValidation>
    <dataValidation type="list" allowBlank="1" showInputMessage="1" showErrorMessage="1" sqref="Q52:Q53">
      <formula1>$C$107:$C$107</formula1>
    </dataValidation>
  </dataValidations>
  <pageMargins left="0.43307086614173229" right="0.31496062992125984" top="0.62992125984251968" bottom="0.74803149606299213" header="0.31496062992125984" footer="0.55118110236220474"/>
  <pageSetup paperSize="8" scale="68" fitToHeight="0" orientation="landscape" horizontalDpi="300" verticalDpi="300" r:id="rId1"/>
  <headerFooter>
    <oddFooter>&amp;C&amp;"-,Negrito"&amp;12&amp;P/&amp;N</oddFooter>
  </headerFooter>
  <rowBreaks count="4" manualBreakCount="4">
    <brk id="33" max="16" man="1"/>
    <brk id="53" max="16" man="1"/>
    <brk id="85" max="16" man="1"/>
    <brk id="11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3:S102"/>
  <sheetViews>
    <sheetView workbookViewId="0"/>
  </sheetViews>
  <sheetFormatPr defaultColWidth="8.7109375" defaultRowHeight="15.7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3" spans="1:13">
      <c r="A3" s="1"/>
    </row>
    <row r="5" spans="1:13">
      <c r="B5" s="3"/>
    </row>
    <row r="6" spans="1:13">
      <c r="A6" s="7"/>
      <c r="B6" s="8" t="s">
        <v>21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>
      <c r="A9" s="13" t="s">
        <v>82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>
      <c r="A10" s="15" t="s">
        <v>22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>
      <c r="A12" s="17" t="s">
        <v>83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>
      <c r="A13" s="13" t="s">
        <v>84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>
      <c r="A14" s="13" t="s">
        <v>85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>
      <c r="B15" s="18"/>
    </row>
    <row r="16" spans="1:13">
      <c r="B16" s="18"/>
    </row>
    <row r="17" spans="1:19" ht="15.75" customHeight="1">
      <c r="A17" s="332" t="s">
        <v>86</v>
      </c>
      <c r="B17" s="332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>
      <c r="A19" s="18" t="s">
        <v>87</v>
      </c>
      <c r="B19" s="20"/>
      <c r="H19" s="4"/>
      <c r="I19" s="4"/>
      <c r="J19" s="4"/>
    </row>
    <row r="20" spans="1:19" ht="14.45" customHeight="1">
      <c r="A20" s="20"/>
      <c r="B20" s="20"/>
      <c r="H20" s="4"/>
      <c r="I20" s="4"/>
      <c r="J20" s="4"/>
    </row>
    <row r="21" spans="1:19" s="23" customFormat="1" ht="5.0999999999999996" customHeight="1" thickBot="1">
      <c r="A21" s="22"/>
      <c r="B21" s="22"/>
    </row>
    <row r="22" spans="1:19">
      <c r="A22" s="333" t="s">
        <v>88</v>
      </c>
      <c r="B22" s="333" t="s">
        <v>89</v>
      </c>
      <c r="H22" s="4"/>
      <c r="I22" s="4"/>
      <c r="J22" s="4"/>
    </row>
    <row r="23" spans="1:19" ht="15.6" customHeight="1" thickBot="1">
      <c r="A23" s="334"/>
      <c r="B23" s="334"/>
      <c r="H23" s="4"/>
      <c r="I23" s="4"/>
      <c r="J23" s="4"/>
    </row>
    <row r="24" spans="1:19">
      <c r="A24" s="328" t="s">
        <v>90</v>
      </c>
      <c r="B24" s="330"/>
      <c r="H24" s="4"/>
      <c r="I24" s="4"/>
      <c r="J24" s="4"/>
    </row>
    <row r="25" spans="1:19" ht="16.5" thickBot="1">
      <c r="A25" s="329"/>
      <c r="B25" s="331"/>
      <c r="H25" s="4"/>
      <c r="I25" s="4"/>
      <c r="J25" s="4"/>
    </row>
    <row r="26" spans="1:19" ht="46.5" customHeight="1" thickBot="1">
      <c r="A26" s="330" t="s">
        <v>91</v>
      </c>
      <c r="B26" s="330" t="s">
        <v>92</v>
      </c>
      <c r="H26" s="4"/>
      <c r="I26" s="4"/>
      <c r="J26" s="4"/>
    </row>
    <row r="27" spans="1:19" ht="16.5" hidden="1" thickBot="1">
      <c r="A27" s="331"/>
      <c r="B27" s="331"/>
      <c r="H27" s="4"/>
      <c r="I27" s="4"/>
      <c r="J27" s="4"/>
    </row>
    <row r="28" spans="1:19">
      <c r="A28" s="328" t="s">
        <v>93</v>
      </c>
      <c r="B28" s="330"/>
      <c r="H28" s="4"/>
      <c r="I28" s="4"/>
      <c r="J28" s="4"/>
    </row>
    <row r="29" spans="1:19" ht="16.5" thickBot="1">
      <c r="A29" s="329"/>
      <c r="B29" s="331"/>
      <c r="H29" s="4"/>
      <c r="I29" s="4"/>
      <c r="J29" s="4"/>
    </row>
    <row r="30" spans="1:19" ht="42.6" customHeight="1" thickBot="1">
      <c r="A30" s="330" t="s">
        <v>94</v>
      </c>
      <c r="B30" s="330" t="s">
        <v>95</v>
      </c>
      <c r="H30" s="4"/>
      <c r="I30" s="4"/>
      <c r="J30" s="4"/>
    </row>
    <row r="31" spans="1:19" ht="16.5" hidden="1" thickBot="1">
      <c r="A31" s="331"/>
      <c r="B31" s="331"/>
      <c r="H31" s="4"/>
      <c r="I31" s="4"/>
      <c r="J31" s="4"/>
    </row>
    <row r="32" spans="1:19" ht="36.950000000000003" customHeight="1" thickBot="1">
      <c r="A32" s="328" t="s">
        <v>96</v>
      </c>
      <c r="B32" s="330"/>
      <c r="H32" s="4"/>
      <c r="I32" s="4"/>
      <c r="J32" s="4"/>
    </row>
    <row r="33" spans="1:10" ht="51.6" hidden="1" customHeight="1">
      <c r="A33" s="329"/>
      <c r="B33" s="331"/>
      <c r="H33" s="4"/>
      <c r="I33" s="4"/>
      <c r="J33" s="4"/>
    </row>
    <row r="34" spans="1:10" ht="62.1" customHeight="1" thickBot="1">
      <c r="A34" s="330" t="s">
        <v>97</v>
      </c>
      <c r="B34" s="330" t="s">
        <v>98</v>
      </c>
      <c r="H34" s="4"/>
      <c r="I34" s="4"/>
      <c r="J34" s="4"/>
    </row>
    <row r="35" spans="1:10" ht="16.5" hidden="1" thickBot="1">
      <c r="A35" s="331"/>
      <c r="B35" s="331"/>
      <c r="H35" s="4"/>
      <c r="I35" s="4"/>
      <c r="J35" s="4"/>
    </row>
    <row r="36" spans="1:10" ht="33.950000000000003" customHeight="1" thickBot="1">
      <c r="A36" s="328" t="s">
        <v>99</v>
      </c>
      <c r="B36" s="330"/>
      <c r="H36" s="4"/>
      <c r="I36" s="4"/>
      <c r="J36" s="4"/>
    </row>
    <row r="37" spans="1:10" ht="16.5" hidden="1" thickBot="1">
      <c r="A37" s="329"/>
      <c r="B37" s="331"/>
      <c r="H37" s="4"/>
      <c r="I37" s="4"/>
      <c r="J37" s="4"/>
    </row>
    <row r="38" spans="1:10" ht="68.45" customHeight="1" thickBot="1">
      <c r="A38" s="330" t="s">
        <v>100</v>
      </c>
      <c r="B38" s="330" t="s">
        <v>101</v>
      </c>
      <c r="H38" s="4"/>
      <c r="I38" s="4"/>
      <c r="J38" s="4"/>
    </row>
    <row r="39" spans="1:10" ht="16.5" hidden="1" thickBot="1">
      <c r="A39" s="331"/>
      <c r="B39" s="331"/>
      <c r="H39" s="4"/>
      <c r="I39" s="4"/>
      <c r="J39" s="4"/>
    </row>
    <row r="40" spans="1:10" ht="55.5" customHeight="1" thickBot="1">
      <c r="A40" s="330" t="s">
        <v>102</v>
      </c>
      <c r="B40" s="330" t="s">
        <v>103</v>
      </c>
      <c r="H40" s="4"/>
      <c r="I40" s="4"/>
      <c r="J40" s="4"/>
    </row>
    <row r="41" spans="1:10" ht="6" hidden="1" customHeight="1">
      <c r="A41" s="331"/>
      <c r="B41" s="331"/>
      <c r="H41" s="4"/>
      <c r="I41" s="4"/>
      <c r="J41" s="4"/>
    </row>
    <row r="42" spans="1:10" ht="93.95" customHeight="1" thickBot="1">
      <c r="A42" s="330" t="s">
        <v>104</v>
      </c>
      <c r="B42" s="330" t="s">
        <v>105</v>
      </c>
      <c r="H42" s="4"/>
      <c r="I42" s="4"/>
      <c r="J42" s="4"/>
    </row>
    <row r="43" spans="1:10" ht="47.45" hidden="1" customHeight="1">
      <c r="A43" s="331"/>
      <c r="B43" s="331"/>
      <c r="H43" s="4"/>
      <c r="I43" s="4"/>
      <c r="J43" s="4"/>
    </row>
    <row r="44" spans="1:10" ht="26.1" customHeight="1" thickBot="1">
      <c r="A44" s="328" t="s">
        <v>106</v>
      </c>
      <c r="B44" s="330"/>
      <c r="H44" s="4"/>
      <c r="I44" s="4"/>
      <c r="J44" s="4"/>
    </row>
    <row r="45" spans="1:10" ht="16.5" hidden="1" thickBot="1">
      <c r="A45" s="329"/>
      <c r="B45" s="331"/>
      <c r="H45" s="4"/>
      <c r="I45" s="4"/>
      <c r="J45" s="4"/>
    </row>
    <row r="46" spans="1:10" ht="45.95" customHeight="1" thickBot="1">
      <c r="A46" s="330" t="s">
        <v>107</v>
      </c>
      <c r="B46" s="330" t="s">
        <v>108</v>
      </c>
      <c r="H46" s="4"/>
      <c r="I46" s="4"/>
      <c r="J46" s="4"/>
    </row>
    <row r="47" spans="1:10" ht="16.5" hidden="1" thickBot="1">
      <c r="A47" s="331"/>
      <c r="B47" s="331"/>
      <c r="H47" s="4"/>
      <c r="I47" s="4"/>
      <c r="J47" s="4"/>
    </row>
    <row r="48" spans="1:10">
      <c r="A48" s="328" t="s">
        <v>109</v>
      </c>
      <c r="B48" s="330"/>
      <c r="H48" s="4"/>
      <c r="I48" s="4"/>
      <c r="J48" s="4"/>
    </row>
    <row r="49" spans="1:10" ht="30" customHeight="1" thickBot="1">
      <c r="A49" s="329"/>
      <c r="B49" s="331"/>
      <c r="H49" s="4"/>
      <c r="I49" s="4"/>
      <c r="J49" s="4"/>
    </row>
    <row r="50" spans="1:10" ht="52.5" customHeight="1" thickBot="1">
      <c r="A50" s="330" t="s">
        <v>110</v>
      </c>
      <c r="B50" s="330" t="s">
        <v>111</v>
      </c>
      <c r="H50" s="4"/>
      <c r="I50" s="4"/>
      <c r="J50" s="4"/>
    </row>
    <row r="51" spans="1:10" ht="16.5" hidden="1" thickBot="1">
      <c r="A51" s="331"/>
      <c r="B51" s="331"/>
      <c r="H51" s="4"/>
      <c r="I51" s="4"/>
      <c r="J51" s="4"/>
    </row>
    <row r="52" spans="1:10" ht="29.45" customHeight="1">
      <c r="A52" s="328" t="s">
        <v>112</v>
      </c>
      <c r="B52" s="330"/>
      <c r="H52" s="4"/>
      <c r="I52" s="4"/>
      <c r="J52" s="4"/>
    </row>
    <row r="53" spans="1:10" ht="15.75" customHeight="1" thickBot="1">
      <c r="A53" s="329"/>
      <c r="B53" s="331"/>
      <c r="H53" s="4"/>
      <c r="I53" s="4"/>
      <c r="J53" s="4"/>
    </row>
    <row r="54" spans="1:10" ht="65.45" customHeight="1">
      <c r="A54" s="330" t="s">
        <v>113</v>
      </c>
      <c r="B54" s="330" t="s">
        <v>114</v>
      </c>
      <c r="H54" s="4"/>
      <c r="I54" s="4"/>
      <c r="J54" s="4"/>
    </row>
    <row r="55" spans="1:10" ht="44.45" hidden="1" customHeight="1">
      <c r="A55" s="331"/>
      <c r="B55" s="331"/>
      <c r="H55" s="4"/>
      <c r="I55" s="4"/>
      <c r="J55" s="4"/>
    </row>
    <row r="56" spans="1:10">
      <c r="H56" s="4"/>
      <c r="I56" s="4"/>
      <c r="J56" s="4"/>
    </row>
    <row r="57" spans="1:10">
      <c r="H57" s="4"/>
      <c r="I57" s="4"/>
      <c r="J57" s="4"/>
    </row>
    <row r="58" spans="1:10">
      <c r="H58" s="4"/>
      <c r="I58" s="4"/>
      <c r="J58" s="4"/>
    </row>
    <row r="59" spans="1:10">
      <c r="H59" s="4"/>
      <c r="I59" s="4"/>
      <c r="J59" s="4"/>
    </row>
    <row r="60" spans="1:10">
      <c r="H60" s="4"/>
      <c r="I60" s="4"/>
      <c r="J60" s="4"/>
    </row>
    <row r="61" spans="1:10">
      <c r="H61" s="4"/>
      <c r="I61" s="4"/>
      <c r="J61" s="4"/>
    </row>
    <row r="62" spans="1:10">
      <c r="H62" s="4"/>
      <c r="I62" s="4"/>
      <c r="J62" s="4"/>
    </row>
    <row r="63" spans="1:10">
      <c r="H63" s="4"/>
      <c r="I63" s="4"/>
      <c r="J63" s="4"/>
    </row>
    <row r="64" spans="1:10">
      <c r="H64" s="4"/>
      <c r="I64" s="4"/>
      <c r="J64" s="4"/>
    </row>
    <row r="65" spans="8:10">
      <c r="H65" s="4"/>
      <c r="I65" s="4"/>
      <c r="J65" s="4"/>
    </row>
    <row r="66" spans="8:10">
      <c r="H66" s="4"/>
      <c r="I66" s="4"/>
      <c r="J66" s="4"/>
    </row>
    <row r="67" spans="8:10">
      <c r="H67" s="4"/>
      <c r="I67" s="4"/>
      <c r="J67" s="4"/>
    </row>
    <row r="68" spans="8:10">
      <c r="H68" s="4"/>
      <c r="I68" s="4"/>
      <c r="J68" s="4"/>
    </row>
    <row r="69" spans="8:10">
      <c r="H69" s="4"/>
      <c r="I69" s="4"/>
      <c r="J69" s="4"/>
    </row>
    <row r="70" spans="8:10">
      <c r="H70" s="4"/>
      <c r="I70" s="4"/>
      <c r="J70" s="4"/>
    </row>
    <row r="71" spans="8:10">
      <c r="H71" s="4"/>
      <c r="I71" s="4"/>
      <c r="J71" s="4"/>
    </row>
    <row r="72" spans="8:10">
      <c r="H72" s="4"/>
      <c r="I72" s="4"/>
      <c r="J72" s="4"/>
    </row>
    <row r="73" spans="8:10">
      <c r="H73" s="4"/>
      <c r="I73" s="4"/>
      <c r="J73" s="4"/>
    </row>
    <row r="74" spans="8:10" ht="15.75" customHeight="1">
      <c r="H74" s="4"/>
      <c r="I74" s="4"/>
      <c r="J74" s="4"/>
    </row>
    <row r="75" spans="8:10" ht="15" customHeight="1">
      <c r="H75" s="4"/>
      <c r="I75" s="4"/>
      <c r="J75" s="4"/>
    </row>
    <row r="76" spans="8:10">
      <c r="H76" s="4"/>
      <c r="I76" s="4"/>
      <c r="J76" s="4"/>
    </row>
    <row r="77" spans="8:10">
      <c r="H77" s="4"/>
      <c r="I77" s="4"/>
      <c r="J77" s="4"/>
    </row>
    <row r="78" spans="8:10">
      <c r="H78" s="4"/>
      <c r="I78" s="4"/>
      <c r="J78" s="4"/>
    </row>
    <row r="79" spans="8:10">
      <c r="H79" s="4"/>
      <c r="I79" s="4"/>
      <c r="J79" s="4"/>
    </row>
    <row r="80" spans="8:10">
      <c r="H80" s="4"/>
      <c r="I80" s="4"/>
      <c r="J80" s="4"/>
    </row>
    <row r="81" spans="8:10">
      <c r="H81" s="4"/>
      <c r="I81" s="4"/>
      <c r="J81" s="4"/>
    </row>
    <row r="82" spans="8:10">
      <c r="H82" s="4"/>
      <c r="I82" s="4"/>
      <c r="J82" s="4"/>
    </row>
    <row r="83" spans="8:10">
      <c r="H83" s="4"/>
      <c r="I83" s="4"/>
      <c r="J83" s="4"/>
    </row>
    <row r="84" spans="8:10" ht="15.75" customHeight="1">
      <c r="H84" s="4"/>
      <c r="I84" s="4"/>
      <c r="J84" s="4"/>
    </row>
    <row r="85" spans="8:10" ht="15" customHeight="1">
      <c r="H85" s="4"/>
      <c r="I85" s="4"/>
      <c r="J85" s="4"/>
    </row>
    <row r="86" spans="8:10" ht="65.099999999999994" customHeight="1">
      <c r="H86" s="4"/>
      <c r="I86" s="4"/>
      <c r="J86" s="4"/>
    </row>
    <row r="87" spans="8:10">
      <c r="H87" s="4"/>
      <c r="I87" s="4"/>
      <c r="J87" s="4"/>
    </row>
    <row r="88" spans="8:10">
      <c r="H88" s="4"/>
      <c r="I88" s="4"/>
      <c r="J88" s="4"/>
    </row>
    <row r="89" spans="8:10">
      <c r="H89" s="4"/>
      <c r="I89" s="4"/>
      <c r="J89" s="4"/>
    </row>
    <row r="90" spans="8:10">
      <c r="H90" s="4"/>
      <c r="I90" s="4"/>
      <c r="J90" s="4"/>
    </row>
    <row r="91" spans="8:10">
      <c r="H91" s="4"/>
      <c r="I91" s="4"/>
      <c r="J91" s="4"/>
    </row>
    <row r="92" spans="8:10">
      <c r="H92" s="4"/>
      <c r="I92" s="4"/>
      <c r="J92" s="4"/>
    </row>
    <row r="93" spans="8:10">
      <c r="H93" s="4"/>
      <c r="I93" s="4"/>
      <c r="J93" s="4"/>
    </row>
    <row r="94" spans="8:10" ht="15.75" customHeight="1">
      <c r="H94" s="4"/>
      <c r="I94" s="4"/>
      <c r="J94" s="4"/>
    </row>
    <row r="95" spans="8:10" ht="15" customHeight="1">
      <c r="H95" s="4"/>
      <c r="I95" s="4"/>
      <c r="J95" s="4"/>
    </row>
    <row r="96" spans="8:10">
      <c r="H96" s="4"/>
      <c r="I96" s="4"/>
      <c r="J96" s="4"/>
    </row>
    <row r="97" spans="8:10">
      <c r="H97" s="4"/>
      <c r="I97" s="4"/>
      <c r="J97" s="4"/>
    </row>
    <row r="98" spans="8:10">
      <c r="H98" s="4"/>
      <c r="I98" s="4"/>
      <c r="J98" s="4"/>
    </row>
    <row r="99" spans="8:10">
      <c r="H99" s="4"/>
      <c r="I99" s="4"/>
      <c r="J99" s="4"/>
    </row>
    <row r="100" spans="8:10">
      <c r="H100" s="4"/>
      <c r="I100" s="4"/>
      <c r="J100" s="4"/>
    </row>
    <row r="101" spans="8:10">
      <c r="H101" s="4"/>
      <c r="I101" s="4"/>
      <c r="J101" s="4"/>
    </row>
    <row r="102" spans="8:10" ht="15.75" customHeight="1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2"/>
  <sheetViews>
    <sheetView tabSelected="1" view="pageBreakPreview" zoomScale="110" zoomScaleNormal="100" zoomScaleSheetLayoutView="110" workbookViewId="0">
      <selection activeCell="E101" sqref="E101"/>
    </sheetView>
  </sheetViews>
  <sheetFormatPr defaultColWidth="8.7109375" defaultRowHeight="15"/>
  <cols>
    <col min="1" max="1" width="5" style="50" bestFit="1" customWidth="1"/>
    <col min="2" max="2" width="49.5703125" style="50" customWidth="1"/>
    <col min="3" max="3" width="47.5703125" style="158" customWidth="1"/>
    <col min="4" max="5" width="12.5703125" style="51" customWidth="1"/>
    <col min="6" max="6" width="72.42578125" style="51" customWidth="1"/>
    <col min="7" max="8" width="12.5703125" style="51" customWidth="1"/>
    <col min="9" max="9" width="15.7109375" style="52" customWidth="1"/>
    <col min="10" max="10" width="15.7109375" style="53" customWidth="1"/>
    <col min="11" max="11" width="18" style="53" customWidth="1"/>
    <col min="12" max="12" width="12.7109375" style="51" customWidth="1"/>
    <col min="13" max="13" width="19.5703125" style="51" customWidth="1"/>
    <col min="14" max="14" width="15.5703125" style="51" customWidth="1"/>
    <col min="15" max="15" width="15" style="51" customWidth="1"/>
    <col min="16" max="18" width="18.85546875" style="51" customWidth="1"/>
    <col min="19" max="20" width="8.7109375" style="51"/>
    <col min="21" max="16384" width="8.7109375" style="50"/>
  </cols>
  <sheetData>
    <row r="1" spans="1:20">
      <c r="B1" s="49" t="s">
        <v>21</v>
      </c>
      <c r="H1" s="52"/>
      <c r="I1" s="53"/>
      <c r="K1" s="51"/>
      <c r="N1" s="54"/>
    </row>
    <row r="2" spans="1:20">
      <c r="B2" s="55" t="s">
        <v>181</v>
      </c>
      <c r="C2" s="159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20">
      <c r="B3" s="58" t="s">
        <v>123</v>
      </c>
      <c r="C3" s="160"/>
      <c r="D3" s="59"/>
      <c r="E3" s="59"/>
      <c r="F3" s="59"/>
      <c r="G3" s="59"/>
      <c r="H3" s="59"/>
      <c r="I3" s="59"/>
      <c r="J3" s="59"/>
      <c r="K3" s="59"/>
      <c r="L3" s="59"/>
      <c r="M3" s="59"/>
      <c r="N3" s="56"/>
    </row>
    <row r="4" spans="1:20">
      <c r="B4" s="60" t="str">
        <f>'Detalhes Plano de Aquisições'!B5</f>
        <v>PLANO DE AQUISIÇÕES (PA)</v>
      </c>
      <c r="H4" s="52"/>
      <c r="I4" s="53"/>
      <c r="K4" s="51"/>
      <c r="N4" s="56"/>
    </row>
    <row r="5" spans="1:20" ht="5.25" customHeight="1">
      <c r="B5" s="61"/>
      <c r="H5" s="52"/>
      <c r="I5" s="53"/>
      <c r="K5" s="51"/>
      <c r="N5" s="56"/>
    </row>
    <row r="6" spans="1:20">
      <c r="B6" s="62" t="str">
        <f>'Detalhes Plano de Aquisições'!B7</f>
        <v>Atualizado em: mar.2016</v>
      </c>
      <c r="C6" s="62"/>
      <c r="H6" s="52"/>
      <c r="I6" s="53"/>
      <c r="K6" s="51"/>
      <c r="N6" s="56"/>
    </row>
    <row r="7" spans="1:20">
      <c r="B7" s="63" t="str">
        <f>'Detalhes Plano de Aquisições'!B8</f>
        <v>Atualização Nº: 11 - de mar.2016 - dez.2017</v>
      </c>
      <c r="C7" s="161"/>
      <c r="H7" s="52"/>
      <c r="I7" s="53"/>
      <c r="K7" s="51"/>
      <c r="N7" s="56"/>
    </row>
    <row r="8" spans="1:20">
      <c r="B8" s="63" t="str">
        <f>'Detalhes Plano de Aquisições'!B9</f>
        <v>Atualizado por:  Equipe da UECP/PISA e Apoio em Gerenciamento</v>
      </c>
      <c r="C8" s="161"/>
      <c r="H8" s="52"/>
      <c r="I8" s="53"/>
      <c r="K8" s="51"/>
    </row>
    <row r="9" spans="1:20" ht="6" customHeight="1">
      <c r="C9" s="64"/>
    </row>
    <row r="10" spans="1:20">
      <c r="B10" s="65" t="s">
        <v>86</v>
      </c>
      <c r="C10" s="65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7"/>
      <c r="T10" s="67"/>
    </row>
    <row r="11" spans="1:20" ht="3.75" customHeight="1">
      <c r="B11" s="68"/>
      <c r="C11" s="162"/>
      <c r="I11" s="51"/>
      <c r="J11" s="51"/>
      <c r="K11" s="51"/>
    </row>
    <row r="12" spans="1:20" s="69" customFormat="1" ht="3.75" customHeight="1" thickBot="1">
      <c r="A12" s="51"/>
      <c r="B12" s="67"/>
      <c r="C12" s="163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15.75" thickBot="1">
      <c r="B13" s="157" t="s">
        <v>88</v>
      </c>
      <c r="C13" s="164" t="s">
        <v>89</v>
      </c>
      <c r="I13" s="51"/>
      <c r="J13" s="51"/>
      <c r="K13" s="51"/>
    </row>
    <row r="14" spans="1:20">
      <c r="B14" s="350" t="s">
        <v>90</v>
      </c>
      <c r="C14" s="286"/>
      <c r="I14" s="51"/>
      <c r="J14" s="51"/>
      <c r="K14" s="51"/>
    </row>
    <row r="15" spans="1:20" ht="45">
      <c r="A15" s="339">
        <v>1.1000000000000001</v>
      </c>
      <c r="B15" s="156" t="s">
        <v>150</v>
      </c>
      <c r="C15" s="287" t="s">
        <v>320</v>
      </c>
      <c r="I15" s="51"/>
      <c r="J15" s="51"/>
      <c r="K15" s="51"/>
    </row>
    <row r="16" spans="1:20" ht="30">
      <c r="A16" s="339">
        <v>1.2</v>
      </c>
      <c r="B16" s="156" t="s">
        <v>151</v>
      </c>
      <c r="C16" s="287" t="s">
        <v>320</v>
      </c>
      <c r="I16" s="51"/>
      <c r="J16" s="51"/>
      <c r="K16" s="51"/>
    </row>
    <row r="17" spans="1:11" ht="51" customHeight="1">
      <c r="A17" s="340">
        <v>1.3</v>
      </c>
      <c r="B17" s="188" t="s">
        <v>152</v>
      </c>
      <c r="C17" s="249" t="s">
        <v>277</v>
      </c>
      <c r="I17" s="51"/>
      <c r="J17" s="51"/>
      <c r="K17" s="51"/>
    </row>
    <row r="18" spans="1:11" ht="30">
      <c r="A18" s="339">
        <v>1.4</v>
      </c>
      <c r="B18" s="188" t="s">
        <v>153</v>
      </c>
      <c r="C18" s="261" t="s">
        <v>324</v>
      </c>
      <c r="I18" s="51"/>
      <c r="J18" s="51"/>
      <c r="K18" s="51"/>
    </row>
    <row r="19" spans="1:11">
      <c r="A19" s="341">
        <v>1.5</v>
      </c>
      <c r="B19" s="155" t="s">
        <v>154</v>
      </c>
      <c r="C19" s="288"/>
      <c r="I19" s="51"/>
      <c r="J19" s="51"/>
      <c r="K19" s="51"/>
    </row>
    <row r="20" spans="1:11" ht="30">
      <c r="A20" s="341">
        <v>1.6</v>
      </c>
      <c r="B20" s="155" t="s">
        <v>155</v>
      </c>
      <c r="C20" s="288"/>
      <c r="I20" s="51"/>
      <c r="J20" s="51"/>
      <c r="K20" s="51"/>
    </row>
    <row r="21" spans="1:11">
      <c r="A21" s="341">
        <v>1.7</v>
      </c>
      <c r="B21" s="155" t="s">
        <v>156</v>
      </c>
      <c r="C21" s="288"/>
      <c r="I21" s="51"/>
      <c r="J21" s="51"/>
      <c r="K21" s="51"/>
    </row>
    <row r="22" spans="1:11" ht="74.25">
      <c r="A22" s="339">
        <v>1.8</v>
      </c>
      <c r="B22" s="156" t="s">
        <v>216</v>
      </c>
      <c r="C22" s="287" t="s">
        <v>320</v>
      </c>
      <c r="I22" s="51"/>
      <c r="J22" s="51"/>
      <c r="K22" s="51"/>
    </row>
    <row r="23" spans="1:11" ht="60">
      <c r="A23" s="341">
        <v>1.9</v>
      </c>
      <c r="B23" s="155" t="s">
        <v>157</v>
      </c>
      <c r="C23" s="288"/>
      <c r="I23" s="51"/>
      <c r="J23" s="51"/>
      <c r="K23" s="51"/>
    </row>
    <row r="24" spans="1:11" ht="30">
      <c r="A24" s="341">
        <v>1.1000000000000001</v>
      </c>
      <c r="B24" s="155" t="s">
        <v>158</v>
      </c>
      <c r="C24" s="288"/>
      <c r="I24" s="51"/>
      <c r="J24" s="51"/>
      <c r="K24" s="51"/>
    </row>
    <row r="25" spans="1:11" ht="60">
      <c r="A25" s="342">
        <v>1.1100000000000001</v>
      </c>
      <c r="B25" s="188" t="s">
        <v>246</v>
      </c>
      <c r="C25" s="189" t="s">
        <v>304</v>
      </c>
      <c r="I25" s="51"/>
      <c r="J25" s="51"/>
      <c r="K25" s="51"/>
    </row>
    <row r="26" spans="1:11" ht="28.5" customHeight="1">
      <c r="A26" s="342">
        <v>1.1200000000000001</v>
      </c>
      <c r="B26" s="188" t="s">
        <v>159</v>
      </c>
      <c r="C26" s="189" t="s">
        <v>310</v>
      </c>
      <c r="I26" s="51"/>
      <c r="J26" s="51"/>
      <c r="K26" s="51"/>
    </row>
    <row r="27" spans="1:11" ht="23.25" customHeight="1">
      <c r="A27" s="341">
        <v>1.1299999999999999</v>
      </c>
      <c r="B27" s="155" t="s">
        <v>160</v>
      </c>
      <c r="C27" s="288"/>
      <c r="I27" s="51"/>
      <c r="J27" s="51"/>
      <c r="K27" s="51"/>
    </row>
    <row r="28" spans="1:11" ht="30">
      <c r="A28" s="341">
        <v>1.1399999999999999</v>
      </c>
      <c r="B28" s="155" t="s">
        <v>161</v>
      </c>
      <c r="C28" s="288"/>
      <c r="I28" s="51"/>
      <c r="J28" s="51"/>
      <c r="K28" s="51"/>
    </row>
    <row r="29" spans="1:11" ht="30">
      <c r="A29" s="341">
        <v>1.1499999999999999</v>
      </c>
      <c r="B29" s="155" t="s">
        <v>270</v>
      </c>
      <c r="C29" s="288"/>
      <c r="I29" s="51"/>
      <c r="J29" s="51"/>
      <c r="K29" s="51"/>
    </row>
    <row r="30" spans="1:11" ht="30">
      <c r="A30" s="342">
        <v>1.1599999999999999</v>
      </c>
      <c r="B30" s="247" t="s">
        <v>163</v>
      </c>
      <c r="C30" s="189" t="s">
        <v>309</v>
      </c>
      <c r="I30" s="51"/>
      <c r="J30" s="51"/>
      <c r="K30" s="51"/>
    </row>
    <row r="31" spans="1:11" ht="30">
      <c r="A31" s="341">
        <v>1.17</v>
      </c>
      <c r="B31" s="155" t="s">
        <v>164</v>
      </c>
      <c r="C31" s="288"/>
      <c r="I31" s="51"/>
      <c r="J31" s="51"/>
      <c r="K31" s="51"/>
    </row>
    <row r="32" spans="1:11" ht="30">
      <c r="A32" s="341">
        <v>1.18</v>
      </c>
      <c r="B32" s="155" t="s">
        <v>212</v>
      </c>
      <c r="C32" s="288"/>
      <c r="I32" s="51"/>
      <c r="J32" s="51"/>
      <c r="K32" s="51"/>
    </row>
    <row r="33" spans="1:11" ht="45">
      <c r="A33" s="342">
        <v>1.19</v>
      </c>
      <c r="B33" s="188" t="s">
        <v>278</v>
      </c>
      <c r="C33" s="189" t="s">
        <v>287</v>
      </c>
      <c r="I33" s="51"/>
      <c r="J33" s="51"/>
      <c r="K33" s="51"/>
    </row>
    <row r="34" spans="1:11" ht="30">
      <c r="A34" s="343">
        <v>1.2</v>
      </c>
      <c r="B34" s="188" t="s">
        <v>165</v>
      </c>
      <c r="C34" s="189" t="s">
        <v>309</v>
      </c>
      <c r="I34" s="51"/>
      <c r="J34" s="51"/>
      <c r="K34" s="51"/>
    </row>
    <row r="35" spans="1:11" ht="75.75" customHeight="1">
      <c r="A35" s="341">
        <v>1.21</v>
      </c>
      <c r="B35" s="155" t="s">
        <v>166</v>
      </c>
      <c r="C35" s="288"/>
      <c r="I35" s="51"/>
      <c r="J35" s="51"/>
      <c r="K35" s="51"/>
    </row>
    <row r="36" spans="1:11" ht="75">
      <c r="A36" s="341">
        <v>1.22</v>
      </c>
      <c r="B36" s="155" t="s">
        <v>167</v>
      </c>
      <c r="C36" s="288"/>
      <c r="I36" s="51"/>
      <c r="J36" s="51"/>
      <c r="K36" s="51"/>
    </row>
    <row r="37" spans="1:11" ht="30">
      <c r="A37" s="342">
        <v>1.23</v>
      </c>
      <c r="B37" s="247" t="s">
        <v>168</v>
      </c>
      <c r="C37" s="189" t="s">
        <v>309</v>
      </c>
      <c r="I37" s="51"/>
      <c r="J37" s="51"/>
      <c r="K37" s="51"/>
    </row>
    <row r="38" spans="1:11" ht="50.25" customHeight="1">
      <c r="A38" s="344">
        <v>1.24</v>
      </c>
      <c r="B38" s="188" t="s">
        <v>247</v>
      </c>
      <c r="C38" s="189" t="s">
        <v>319</v>
      </c>
      <c r="I38" s="51"/>
      <c r="J38" s="51"/>
      <c r="K38" s="51"/>
    </row>
    <row r="39" spans="1:11" ht="45">
      <c r="A39" s="344">
        <v>1.25</v>
      </c>
      <c r="B39" s="188" t="s">
        <v>271</v>
      </c>
      <c r="C39" s="189" t="s">
        <v>319</v>
      </c>
      <c r="I39" s="51"/>
      <c r="J39" s="51"/>
      <c r="K39" s="51"/>
    </row>
    <row r="40" spans="1:11" ht="45">
      <c r="A40" s="342">
        <v>1.26</v>
      </c>
      <c r="B40" s="188" t="s">
        <v>169</v>
      </c>
      <c r="C40" s="189" t="s">
        <v>305</v>
      </c>
      <c r="I40" s="51"/>
      <c r="J40" s="51"/>
      <c r="K40" s="51"/>
    </row>
    <row r="41" spans="1:11" ht="45">
      <c r="A41" s="342">
        <v>1.27</v>
      </c>
      <c r="B41" s="188" t="s">
        <v>294</v>
      </c>
      <c r="C41" s="189" t="s">
        <v>307</v>
      </c>
      <c r="I41" s="51"/>
      <c r="J41" s="51"/>
      <c r="K41" s="51"/>
    </row>
    <row r="42" spans="1:11" ht="45">
      <c r="A42" s="342">
        <v>1.28</v>
      </c>
      <c r="B42" s="188" t="s">
        <v>295</v>
      </c>
      <c r="C42" s="248" t="s">
        <v>308</v>
      </c>
      <c r="I42" s="51"/>
      <c r="J42" s="51"/>
      <c r="K42" s="51"/>
    </row>
    <row r="43" spans="1:11" ht="45">
      <c r="A43" s="342">
        <v>1.29</v>
      </c>
      <c r="B43" s="188" t="s">
        <v>170</v>
      </c>
      <c r="C43" s="189" t="s">
        <v>309</v>
      </c>
      <c r="I43" s="51"/>
      <c r="J43" s="51"/>
      <c r="K43" s="51"/>
    </row>
    <row r="44" spans="1:11" ht="36.75" customHeight="1">
      <c r="A44" s="342">
        <v>1.3</v>
      </c>
      <c r="B44" s="188" t="s">
        <v>171</v>
      </c>
      <c r="C44" s="189" t="s">
        <v>309</v>
      </c>
      <c r="I44" s="51"/>
      <c r="J44" s="51"/>
      <c r="K44" s="51"/>
    </row>
    <row r="45" spans="1:11" ht="67.5" customHeight="1">
      <c r="A45" s="342">
        <v>1.31</v>
      </c>
      <c r="B45" s="188" t="s">
        <v>255</v>
      </c>
      <c r="C45" s="189" t="s">
        <v>309</v>
      </c>
      <c r="I45" s="51"/>
      <c r="J45" s="51"/>
      <c r="K45" s="51"/>
    </row>
    <row r="46" spans="1:11" ht="45">
      <c r="A46" s="342">
        <v>1.32</v>
      </c>
      <c r="B46" s="188" t="s">
        <v>172</v>
      </c>
      <c r="C46" s="189" t="s">
        <v>309</v>
      </c>
      <c r="I46" s="51"/>
      <c r="J46" s="51"/>
      <c r="K46" s="51"/>
    </row>
    <row r="47" spans="1:11" ht="34.5" customHeight="1">
      <c r="A47" s="342">
        <v>1.33</v>
      </c>
      <c r="B47" s="188" t="s">
        <v>173</v>
      </c>
      <c r="C47" s="189" t="s">
        <v>309</v>
      </c>
      <c r="I47" s="51"/>
      <c r="J47" s="51"/>
      <c r="K47" s="51"/>
    </row>
    <row r="48" spans="1:11" ht="37.5" customHeight="1">
      <c r="A48" s="342">
        <v>1.34</v>
      </c>
      <c r="B48" s="188" t="s">
        <v>174</v>
      </c>
      <c r="C48" s="189" t="s">
        <v>309</v>
      </c>
      <c r="I48" s="51"/>
      <c r="J48" s="51"/>
      <c r="K48" s="51"/>
    </row>
    <row r="49" spans="1:11" ht="44.25">
      <c r="A49" s="341">
        <v>1.35</v>
      </c>
      <c r="B49" s="155" t="s">
        <v>213</v>
      </c>
      <c r="C49" s="288"/>
      <c r="I49" s="51"/>
      <c r="J49" s="51"/>
      <c r="K49" s="51"/>
    </row>
    <row r="50" spans="1:11">
      <c r="B50" s="351" t="s">
        <v>93</v>
      </c>
      <c r="C50" s="287"/>
      <c r="I50" s="51"/>
      <c r="J50" s="51"/>
      <c r="K50" s="51"/>
    </row>
    <row r="51" spans="1:11" ht="29.25">
      <c r="A51" s="339">
        <v>2.1</v>
      </c>
      <c r="B51" s="156" t="s">
        <v>268</v>
      </c>
      <c r="C51" s="287" t="s">
        <v>320</v>
      </c>
      <c r="I51" s="51"/>
      <c r="J51" s="51"/>
      <c r="K51" s="51"/>
    </row>
    <row r="52" spans="1:11" ht="45">
      <c r="A52" s="339">
        <v>2.2000000000000002</v>
      </c>
      <c r="B52" s="156" t="s">
        <v>224</v>
      </c>
      <c r="C52" s="287" t="s">
        <v>320</v>
      </c>
      <c r="I52" s="51"/>
      <c r="J52" s="51"/>
      <c r="K52" s="51"/>
    </row>
    <row r="53" spans="1:11" ht="30">
      <c r="A53" s="339">
        <v>2.2999999999999998</v>
      </c>
      <c r="B53" s="156" t="s">
        <v>231</v>
      </c>
      <c r="C53" s="287" t="s">
        <v>320</v>
      </c>
      <c r="I53" s="51"/>
      <c r="J53" s="51"/>
      <c r="K53" s="51"/>
    </row>
    <row r="54" spans="1:11" ht="45">
      <c r="A54" s="341">
        <v>2.4</v>
      </c>
      <c r="B54" s="155" t="s">
        <v>265</v>
      </c>
      <c r="C54" s="288"/>
      <c r="I54" s="51"/>
      <c r="J54" s="51"/>
      <c r="K54" s="51"/>
    </row>
    <row r="55" spans="1:11" ht="33" customHeight="1">
      <c r="A55" s="339">
        <v>2.5</v>
      </c>
      <c r="B55" s="188" t="s">
        <v>328</v>
      </c>
      <c r="C55" s="189" t="s">
        <v>330</v>
      </c>
      <c r="I55" s="51"/>
      <c r="J55" s="51"/>
      <c r="K55" s="51"/>
    </row>
    <row r="56" spans="1:11" ht="36.75" customHeight="1">
      <c r="A56" s="342">
        <v>2.6</v>
      </c>
      <c r="B56" s="188" t="s">
        <v>326</v>
      </c>
      <c r="C56" s="189" t="s">
        <v>329</v>
      </c>
      <c r="I56" s="51"/>
      <c r="J56" s="51"/>
      <c r="K56" s="51"/>
    </row>
    <row r="57" spans="1:11" ht="30">
      <c r="A57" s="341">
        <v>2.7</v>
      </c>
      <c r="B57" s="155" t="s">
        <v>127</v>
      </c>
      <c r="C57" s="288"/>
      <c r="I57" s="51"/>
      <c r="J57" s="51"/>
      <c r="K57" s="51"/>
    </row>
    <row r="58" spans="1:11" ht="23.25" customHeight="1">
      <c r="B58" s="351" t="s">
        <v>96</v>
      </c>
      <c r="C58" s="287"/>
      <c r="I58" s="51"/>
      <c r="J58" s="51"/>
      <c r="K58" s="51"/>
    </row>
    <row r="59" spans="1:11" ht="31.5" customHeight="1">
      <c r="A59" s="345">
        <v>3.1</v>
      </c>
      <c r="B59" s="155" t="s">
        <v>299</v>
      </c>
      <c r="C59" s="352" t="s">
        <v>300</v>
      </c>
    </row>
    <row r="60" spans="1:11">
      <c r="A60" s="341">
        <v>3.2</v>
      </c>
      <c r="B60" s="155" t="s">
        <v>130</v>
      </c>
      <c r="C60" s="288"/>
    </row>
    <row r="61" spans="1:11">
      <c r="A61" s="341">
        <v>3.3</v>
      </c>
      <c r="B61" s="155" t="s">
        <v>131</v>
      </c>
      <c r="C61" s="288"/>
    </row>
    <row r="62" spans="1:11">
      <c r="A62" s="341">
        <v>3.4</v>
      </c>
      <c r="B62" s="155" t="s">
        <v>132</v>
      </c>
      <c r="C62" s="288"/>
    </row>
    <row r="63" spans="1:11">
      <c r="A63" s="341">
        <v>3.5</v>
      </c>
      <c r="B63" s="155" t="s">
        <v>133</v>
      </c>
      <c r="C63" s="288"/>
    </row>
    <row r="64" spans="1:11">
      <c r="A64" s="341">
        <v>3.6</v>
      </c>
      <c r="B64" s="155" t="s">
        <v>134</v>
      </c>
      <c r="C64" s="288"/>
    </row>
    <row r="65" spans="1:11">
      <c r="A65" s="341">
        <v>3.7</v>
      </c>
      <c r="B65" s="155" t="s">
        <v>135</v>
      </c>
      <c r="C65" s="288"/>
    </row>
    <row r="66" spans="1:11" ht="30">
      <c r="A66" s="341">
        <v>3.8</v>
      </c>
      <c r="B66" s="155" t="s">
        <v>136</v>
      </c>
      <c r="C66" s="288"/>
    </row>
    <row r="67" spans="1:11">
      <c r="A67" s="341">
        <v>3.9</v>
      </c>
      <c r="B67" s="155" t="s">
        <v>135</v>
      </c>
      <c r="C67" s="288"/>
    </row>
    <row r="68" spans="1:11">
      <c r="A68" s="346">
        <v>3.1</v>
      </c>
      <c r="B68" s="155" t="s">
        <v>141</v>
      </c>
      <c r="C68" s="288"/>
    </row>
    <row r="69" spans="1:11" ht="45">
      <c r="A69" s="341"/>
      <c r="B69" s="155" t="s">
        <v>137</v>
      </c>
      <c r="C69" s="288"/>
    </row>
    <row r="70" spans="1:11" ht="30">
      <c r="A70" s="341"/>
      <c r="B70" s="155" t="s">
        <v>138</v>
      </c>
      <c r="C70" s="288"/>
    </row>
    <row r="71" spans="1:11" ht="45">
      <c r="A71" s="341"/>
      <c r="B71" s="155" t="s">
        <v>139</v>
      </c>
      <c r="C71" s="288"/>
    </row>
    <row r="72" spans="1:11" ht="30">
      <c r="A72" s="341"/>
      <c r="B72" s="155" t="s">
        <v>140</v>
      </c>
      <c r="C72" s="288"/>
    </row>
    <row r="73" spans="1:11" ht="33" customHeight="1">
      <c r="A73" s="342">
        <v>3.1</v>
      </c>
      <c r="B73" s="188" t="s">
        <v>323</v>
      </c>
      <c r="C73" s="353" t="s">
        <v>332</v>
      </c>
    </row>
    <row r="74" spans="1:11">
      <c r="B74" s="351" t="s">
        <v>99</v>
      </c>
      <c r="C74" s="287"/>
      <c r="I74" s="51"/>
      <c r="J74" s="51"/>
      <c r="K74" s="51"/>
    </row>
    <row r="75" spans="1:11" ht="60">
      <c r="A75" s="342">
        <v>4.0999999999999996</v>
      </c>
      <c r="B75" s="188" t="s">
        <v>241</v>
      </c>
      <c r="C75" s="189" t="s">
        <v>311</v>
      </c>
    </row>
    <row r="76" spans="1:11" ht="45">
      <c r="A76" s="342">
        <v>4.2</v>
      </c>
      <c r="B76" s="188" t="s">
        <v>142</v>
      </c>
      <c r="C76" s="189" t="s">
        <v>310</v>
      </c>
    </row>
    <row r="77" spans="1:11" ht="45">
      <c r="A77" s="342">
        <v>4.3</v>
      </c>
      <c r="B77" s="188" t="s">
        <v>301</v>
      </c>
      <c r="C77" s="249" t="s">
        <v>306</v>
      </c>
    </row>
    <row r="78" spans="1:11" ht="45">
      <c r="A78" s="341">
        <v>4.4000000000000004</v>
      </c>
      <c r="B78" s="155" t="s">
        <v>184</v>
      </c>
      <c r="C78" s="288"/>
    </row>
    <row r="79" spans="1:11" ht="45">
      <c r="A79" s="342">
        <v>4.5</v>
      </c>
      <c r="B79" s="156" t="s">
        <v>242</v>
      </c>
      <c r="C79" s="165"/>
    </row>
    <row r="80" spans="1:11" ht="30">
      <c r="A80" s="341">
        <v>4.5999999999999996</v>
      </c>
      <c r="B80" s="155" t="s">
        <v>143</v>
      </c>
      <c r="C80" s="288"/>
    </row>
    <row r="81" spans="1:13" ht="60">
      <c r="A81" s="341">
        <v>4.7</v>
      </c>
      <c r="B81" s="155" t="s">
        <v>264</v>
      </c>
      <c r="C81" s="288"/>
    </row>
    <row r="82" spans="1:13" ht="45">
      <c r="A82" s="342">
        <v>4.8</v>
      </c>
      <c r="B82" s="156" t="s">
        <v>148</v>
      </c>
      <c r="C82" s="165"/>
    </row>
    <row r="83" spans="1:13">
      <c r="A83" s="341">
        <v>4.9000000000000004</v>
      </c>
      <c r="B83" s="155" t="s">
        <v>144</v>
      </c>
      <c r="C83" s="288"/>
    </row>
    <row r="84" spans="1:13">
      <c r="A84" s="346">
        <v>4.0999999999999996</v>
      </c>
      <c r="B84" s="155" t="s">
        <v>145</v>
      </c>
      <c r="C84" s="288"/>
    </row>
    <row r="85" spans="1:13" ht="30">
      <c r="A85" s="341">
        <v>4.1100000000000003</v>
      </c>
      <c r="B85" s="155" t="s">
        <v>146</v>
      </c>
      <c r="C85" s="288"/>
    </row>
    <row r="86" spans="1:13" ht="48" customHeight="1">
      <c r="A86" s="342">
        <v>4.12</v>
      </c>
      <c r="B86" s="188" t="s">
        <v>279</v>
      </c>
      <c r="C86" s="189" t="s">
        <v>333</v>
      </c>
    </row>
    <row r="87" spans="1:13" ht="50.25" customHeight="1">
      <c r="A87" s="342">
        <v>4.13</v>
      </c>
      <c r="B87" s="188" t="s">
        <v>302</v>
      </c>
      <c r="C87" s="189" t="s">
        <v>276</v>
      </c>
    </row>
    <row r="88" spans="1:13" ht="19.5" customHeight="1">
      <c r="A88" s="342">
        <v>4.1500000000000004</v>
      </c>
      <c r="B88" s="250" t="s">
        <v>316</v>
      </c>
      <c r="C88" s="251" t="s">
        <v>314</v>
      </c>
    </row>
    <row r="89" spans="1:13" ht="36" customHeight="1">
      <c r="A89" s="342">
        <v>4.16</v>
      </c>
      <c r="B89" s="188" t="s">
        <v>315</v>
      </c>
      <c r="C89" s="189" t="s">
        <v>317</v>
      </c>
    </row>
    <row r="90" spans="1:13" ht="34.5" customHeight="1">
      <c r="A90" s="341">
        <v>4.17</v>
      </c>
      <c r="B90" s="155" t="s">
        <v>147</v>
      </c>
      <c r="C90" s="288"/>
    </row>
    <row r="91" spans="1:13" ht="30">
      <c r="A91" s="342">
        <v>4.18</v>
      </c>
      <c r="B91" s="188" t="s">
        <v>243</v>
      </c>
      <c r="C91" s="189" t="s">
        <v>311</v>
      </c>
    </row>
    <row r="92" spans="1:13" ht="24.75" customHeight="1">
      <c r="A92" s="347">
        <v>4.1900000000000004</v>
      </c>
      <c r="B92" s="250" t="s">
        <v>318</v>
      </c>
      <c r="C92" s="189" t="s">
        <v>319</v>
      </c>
    </row>
    <row r="93" spans="1:13" ht="23.25" customHeight="1">
      <c r="B93" s="357" t="s">
        <v>106</v>
      </c>
      <c r="C93" s="287"/>
      <c r="I93" s="51"/>
      <c r="J93" s="51"/>
      <c r="K93" s="51"/>
    </row>
    <row r="94" spans="1:13" ht="23.25" customHeight="1">
      <c r="B94" s="354" t="s">
        <v>269</v>
      </c>
      <c r="C94" s="288"/>
      <c r="D94" s="70"/>
      <c r="E94" s="70"/>
      <c r="F94" s="70"/>
      <c r="G94" s="70"/>
      <c r="H94" s="70"/>
      <c r="I94" s="70"/>
      <c r="J94" s="70"/>
      <c r="K94" s="70"/>
      <c r="L94" s="70"/>
      <c r="M94" s="70"/>
    </row>
    <row r="95" spans="1:13" ht="23.25" customHeight="1">
      <c r="B95" s="357" t="s">
        <v>109</v>
      </c>
      <c r="C95" s="287"/>
      <c r="I95" s="51"/>
      <c r="J95" s="51"/>
      <c r="K95" s="51"/>
    </row>
    <row r="96" spans="1:13" ht="15.75" customHeight="1">
      <c r="A96" s="348">
        <v>6.1</v>
      </c>
      <c r="B96" s="335" t="s">
        <v>126</v>
      </c>
      <c r="C96" s="336"/>
      <c r="I96" s="51"/>
      <c r="J96" s="51"/>
      <c r="K96" s="51"/>
    </row>
    <row r="97" spans="1:11" ht="15.75" customHeight="1">
      <c r="A97" s="348"/>
      <c r="B97" s="335"/>
      <c r="C97" s="336"/>
      <c r="I97" s="51"/>
      <c r="J97" s="51"/>
      <c r="K97" s="51"/>
    </row>
    <row r="98" spans="1:11" ht="18" customHeight="1">
      <c r="A98" s="349" t="s">
        <v>273</v>
      </c>
      <c r="B98" s="337" t="s">
        <v>126</v>
      </c>
      <c r="C98" s="338" t="s">
        <v>288</v>
      </c>
      <c r="I98" s="51"/>
      <c r="J98" s="51"/>
      <c r="K98" s="51"/>
    </row>
    <row r="99" spans="1:11" ht="18" customHeight="1">
      <c r="A99" s="349"/>
      <c r="B99" s="337"/>
      <c r="C99" s="338"/>
      <c r="I99" s="51"/>
      <c r="J99" s="51"/>
      <c r="K99" s="51"/>
    </row>
    <row r="100" spans="1:11" ht="23.25" customHeight="1">
      <c r="B100" s="357" t="s">
        <v>112</v>
      </c>
      <c r="C100" s="287"/>
      <c r="I100" s="51"/>
      <c r="J100" s="51"/>
      <c r="K100" s="51"/>
    </row>
    <row r="101" spans="1:11" ht="23.25" customHeight="1" thickBot="1">
      <c r="B101" s="355" t="s">
        <v>269</v>
      </c>
      <c r="C101" s="356"/>
      <c r="I101" s="51"/>
      <c r="J101" s="51"/>
      <c r="K101" s="51"/>
    </row>
    <row r="102" spans="1:11">
      <c r="I102" s="51"/>
      <c r="J102" s="51"/>
      <c r="K102" s="51"/>
    </row>
  </sheetData>
  <mergeCells count="6">
    <mergeCell ref="A96:A97"/>
    <mergeCell ref="A98:A99"/>
    <mergeCell ref="B96:B97"/>
    <mergeCell ref="C96:C97"/>
    <mergeCell ref="B98:B99"/>
    <mergeCell ref="C98:C99"/>
  </mergeCells>
  <dataValidations count="2">
    <dataValidation type="list" allowBlank="1" showInputMessage="1" showErrorMessage="1" sqref="C90 C78 C80:C81 C60:C72 C57 C54 C49 C35:C36 C31:C32 C27:C29 C23:C24 C20:C21 C83:C85">
      <formula1>$D$127:$D$134</formula1>
    </dataValidation>
    <dataValidation type="list" allowBlank="1" showInputMessage="1" showErrorMessage="1" sqref="C19">
      <formula1>$D$128:$D$135</formula1>
    </dataValidation>
  </dataValidations>
  <printOptions horizontalCentered="1"/>
  <pageMargins left="0.70866141732283472" right="0.51181102362204722" top="0.86614173228346458" bottom="0.62992125984251968" header="0.39370078740157483" footer="0.39370078740157483"/>
  <pageSetup paperSize="9" scale="84" orientation="portrait" r:id="rId1"/>
  <headerFooter>
    <oddHeader>&amp;L&amp;G &amp;"-,Negrito"&amp;12PREFEITURA MUNICIPAL DE PORTO ALEGRE&amp;R&amp;G</oddHeader>
  </headerFooter>
  <rowBreaks count="2" manualBreakCount="2">
    <brk id="49" max="2" man="1"/>
    <brk id="73" max="2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C4C2335111894428B9BF7DC4C103C44" ma:contentTypeVersion="0" ma:contentTypeDescription="A content type to manage public (operations) IDB documents" ma:contentTypeScope="" ma:versionID="443907609814e78b98f7d924230c859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40222196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1979/OC-BR</Approval_x0020_Number>
    <Document_x0020_Author xmlns="9c571b2f-e523-4ab2-ba2e-09e151a03ef4">Nery, Claudia Regina Borges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BR-L1081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Plan&lt;/USER_STAGE&gt;&lt;PD_OBJ_TYPE&gt;0&lt;/PD_OBJ_TYPE&gt;&lt;MAKERECORD&gt;N&lt;/MAKERECORD&gt;&lt;PD_FILEPT_NO&gt;PO-BR-L1081-GS&lt;/PD_FILEPT_NO&gt;&lt;/Data&gt;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Versão 11 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1024F84-1EA7-4352-B168-C4BB4A5F3AA6}"/>
</file>

<file path=customXml/itemProps2.xml><?xml version="1.0" encoding="utf-8"?>
<ds:datastoreItem xmlns:ds="http://schemas.openxmlformats.org/officeDocument/2006/customXml" ds:itemID="{910F4063-57A7-409C-B933-0DD41A6BAD93}"/>
</file>

<file path=customXml/itemProps3.xml><?xml version="1.0" encoding="utf-8"?>
<ds:datastoreItem xmlns:ds="http://schemas.openxmlformats.org/officeDocument/2006/customXml" ds:itemID="{E1E18E67-57B2-41D2-B904-17BCC656118F}"/>
</file>

<file path=customXml/itemProps4.xml><?xml version="1.0" encoding="utf-8"?>
<ds:datastoreItem xmlns:ds="http://schemas.openxmlformats.org/officeDocument/2006/customXml" ds:itemID="{CE90D8A3-9A45-4DE2-A079-4D1D6185EBB8}"/>
</file>

<file path=customXml/itemProps5.xml><?xml version="1.0" encoding="utf-8"?>
<ds:datastoreItem xmlns:ds="http://schemas.openxmlformats.org/officeDocument/2006/customXml" ds:itemID="{3ABF9B89-B633-4601-8040-E78391F56D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Instruções</vt:lpstr>
      <vt:lpstr>Detalhes Plano de Aquisições</vt:lpstr>
      <vt:lpstr>Sheet1</vt:lpstr>
      <vt:lpstr>Folha de Comentários</vt:lpstr>
      <vt:lpstr>'Detalhes Plano de Aquisições'!Area_de_impressao</vt:lpstr>
      <vt:lpstr>'Folha de Comentários'!Area_de_impressao</vt:lpstr>
      <vt:lpstr>Instruções!Area_de_impressao</vt:lpstr>
      <vt:lpstr>capacitacao</vt:lpstr>
      <vt:lpstr>'Folha de Comentários'!Titulos_de_impressao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Rev_11__18março_BID-2015</dc:title>
  <dc:creator>Bruno Costa</dc:creator>
  <cp:lastModifiedBy>Mari</cp:lastModifiedBy>
  <cp:lastPrinted>2016-03-22T12:44:44Z</cp:lastPrinted>
  <dcterms:created xsi:type="dcterms:W3CDTF">2011-03-30T14:45:37Z</dcterms:created>
  <dcterms:modified xsi:type="dcterms:W3CDTF">2016-03-22T13:04:44Z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0x01010046CF21643EE8D14686A648AA6DAD0892004C4C2335111894428B9BF7DC4C103C44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