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gmoravargas\Documents\back up\DATA.IDB\3.Programas\31. APPs Viales CR_L1139\POD Post QRR\"/>
    </mc:Choice>
  </mc:AlternateContent>
  <xr:revisionPtr revIDLastSave="0" documentId="13_ncr:1_{6E2F6471-4FEA-4A26-8C6E-73E9225BCA95}" xr6:coauthVersionLast="43" xr6:coauthVersionMax="43" xr10:uidLastSave="{00000000-0000-0000-0000-000000000000}"/>
  <bookViews>
    <workbookView xWindow="-110" yWindow="-110" windowWidth="25820" windowHeight="14020" activeTab="1" xr2:uid="{00000000-000D-0000-FFFF-FFFF00000000}"/>
  </bookViews>
  <sheets>
    <sheet name="Chart1" sheetId="2" r:id="rId1"/>
    <sheet name="Task Usage" sheetId="1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1" i="1" l="1"/>
  <c r="P71" i="1"/>
  <c r="O71" i="1"/>
  <c r="N71" i="1"/>
  <c r="M71" i="1"/>
  <c r="L71" i="1"/>
  <c r="O61" i="1" l="1"/>
  <c r="N61" i="1"/>
  <c r="P61" i="1"/>
  <c r="M61" i="1"/>
  <c r="L61" i="1"/>
  <c r="Q61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8;Persist Security Info=True;Data Source=C:\Users\GMORAV~1\AppData\Local\Temp\VisualReportsTemporaryData\{ac3922f8-8eb8-e911-a942-e4a7a0cd41e0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<sst xmlns="http://schemas.openxmlformats.org/spreadsheetml/2006/main" count="165" uniqueCount="89">
  <si>
    <t>Grand Total</t>
  </si>
  <si>
    <t>Cost</t>
  </si>
  <si>
    <t>Total</t>
  </si>
  <si>
    <t>2019</t>
  </si>
  <si>
    <t>2020</t>
  </si>
  <si>
    <t>2021</t>
  </si>
  <si>
    <t>2022</t>
  </si>
  <si>
    <t>2023</t>
  </si>
  <si>
    <t>2024</t>
  </si>
  <si>
    <t>2025</t>
  </si>
  <si>
    <t>PEP CR L1139 Programa de Infraestructura Vial y Promocion de APP (6 agosto 2019)</t>
  </si>
  <si>
    <t>Column Labels</t>
  </si>
  <si>
    <t>Row Labels</t>
  </si>
  <si>
    <t>Aprobación de la operación en Directorio del BID</t>
  </si>
  <si>
    <t>Formalización del Contrato de Préstamo</t>
  </si>
  <si>
    <t>Condiciones Previas al Primer Desembolso</t>
  </si>
  <si>
    <t>Componente 1. Infraestructura</t>
  </si>
  <si>
    <t>Componente 2. Fortalecimiento Institucional</t>
  </si>
  <si>
    <t>Componente 3. Administración, gestión y auditoría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</si>
  <si>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</si>
  <si>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</si>
  <si>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</si>
  <si>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</si>
  <si>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</si>
  <si>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</si>
  <si>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</si>
  <si>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</si>
  <si>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</si>
  <si>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</si>
  <si>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</si>
  <si>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</si>
  <si>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Fuente</t>
  </si>
  <si>
    <t>Año 1</t>
  </si>
  <si>
    <t>Año 2</t>
  </si>
  <si>
    <t>Año 3</t>
  </si>
  <si>
    <t>Año 4</t>
  </si>
  <si>
    <t>Año 5</t>
  </si>
  <si>
    <t>BID</t>
  </si>
  <si>
    <t>0,6</t>
  </si>
  <si>
    <t>125,0</t>
  </si>
  <si>
    <t>GdCR</t>
  </si>
  <si>
    <t>(Contrapartida)</t>
  </si>
  <si>
    <t>0,0</t>
  </si>
  <si>
    <t>10,9</t>
  </si>
  <si>
    <t>4,8</t>
  </si>
  <si>
    <t>53,0</t>
  </si>
  <si>
    <t>51,1</t>
  </si>
  <si>
    <t>178,0</t>
  </si>
  <si>
    <t>Riesgo: Demora en la aprobación en la Asamblea Nacional</t>
  </si>
  <si>
    <t>Autorizacion en Asamblea Nacional</t>
  </si>
  <si>
    <t>Firma de Contrato</t>
  </si>
  <si>
    <t>Publicación en La Gaceta</t>
  </si>
  <si>
    <t>Vigencia del Contrato de Préstamo</t>
  </si>
  <si>
    <t>Envío de Gaceta oficiales</t>
  </si>
  <si>
    <t>Elaboración de Dictamen Jurídico y envío a Procurador</t>
  </si>
  <si>
    <t>Informe Procurador (respuesta de Procuraduría)</t>
  </si>
  <si>
    <t>Generales</t>
  </si>
  <si>
    <t>Especiales</t>
  </si>
  <si>
    <t>Intercambios Viales: Taras y La Lima de Cartago</t>
  </si>
  <si>
    <t>Obras Impostergables  OBIS  San Jose - San Ramón</t>
  </si>
  <si>
    <t>Estudios para gestionar proyectos de APP viales</t>
  </si>
  <si>
    <t>Consultoría Individual - Asesor Técnico para Diseño Urbano</t>
  </si>
  <si>
    <t>Apoyo al plan de descarbonización</t>
  </si>
  <si>
    <t>Genero y Diversidad</t>
  </si>
  <si>
    <t>Construcción de Obras Intercambios Viales: Taras y La Lima de Cartago</t>
  </si>
  <si>
    <t>Supervisión de Obras Intercambios Viales: Taras y La Lima de Cartago</t>
  </si>
  <si>
    <t>Gestión Socioambiental</t>
  </si>
  <si>
    <t>Entrega de Estudios Obras Impostergables (OBIS)</t>
  </si>
  <si>
    <t>Construcción de obras Lotes 1 - 2 - 3</t>
  </si>
  <si>
    <t>Construcción de Obras Impostergables Lote 4</t>
  </si>
  <si>
    <t>Gestion Socio Ambiental</t>
  </si>
  <si>
    <t>Gestion de expropiaciones</t>
  </si>
  <si>
    <t>Estudios para la Nueva Vía San Carlos</t>
  </si>
  <si>
    <t>Auditoría</t>
  </si>
  <si>
    <t>Gestor tecnico administrativo y financiero</t>
  </si>
  <si>
    <t>Gestor tecnico</t>
  </si>
  <si>
    <t>Gerente de Proyecto</t>
  </si>
  <si>
    <t>Ingeniero de Proyecto</t>
  </si>
  <si>
    <t>Plan de monitoreo - Evaluación intermedia</t>
  </si>
  <si>
    <t>Plan de monitoreo - Evaluación final</t>
  </si>
  <si>
    <t>Plan de monitoreo - Evaluación expost y medición de resultados viales</t>
  </si>
  <si>
    <t>1,44</t>
  </si>
  <si>
    <t>36,6</t>
  </si>
  <si>
    <t>39,2</t>
  </si>
  <si>
    <t>35,4</t>
  </si>
  <si>
    <t>12,36</t>
  </si>
  <si>
    <t>Sostenibilidad, género y personas con discapacidad</t>
  </si>
  <si>
    <t>46,3</t>
  </si>
  <si>
    <t>17,16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</si>
</sst>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_);_(&quot;$&quot;* \(#,##0\);_(&quot;$&quot;* &quot;-&quot;??_);_(@_)"/>
    <numFmt numFmtId="166" formatCode="0.0"/>
  </numFmts>
  <fonts count="5" x14ac:knownFonts="1">
    <font>
      <sz val="10"/>
      <name val="Arial"/>
    </font>
    <font>
      <sz val="8"/>
      <name val="Arial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2"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14" Type="http://schemas.openxmlformats.org/officeDocument/2006/relationships/customXml" Target="../customXml/item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pivotSource>
    <c:name>[EEO#16 Plan Financiero a partir del PEP_POA.xlsx]Task Usage!PivotTable6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Cash Flow Report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square"/>
          <c:size val="5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9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'Task Usage'!$B$3:$B$5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Usage'!$B$6:$B$55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8A-4C4E-AFD5-E7D82F9C70B8}"/>
            </c:ext>
          </c:extLst>
        </c:ser>
        <c:ser>
          <c:idx val="1"/>
          <c:order val="1"/>
          <c:tx>
            <c:strRef>
              <c:f>'Task Usage'!$C$3:$C$5</c:f>
              <c:strCache>
                <c:ptCount val="1"/>
                <c:pt idx="0">
                  <c:v>2020 -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Usage'!$C$6:$C$55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8A-4C4E-AFD5-E7D82F9C70B8}"/>
            </c:ext>
          </c:extLst>
        </c:ser>
        <c:ser>
          <c:idx val="2"/>
          <c:order val="2"/>
          <c:tx>
            <c:strRef>
              <c:f>'Task Usage'!$D$3:$D$5</c:f>
              <c:strCache>
                <c:ptCount val="1"/>
                <c:pt idx="0">
                  <c:v>2020 -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Usage'!$D$6:$D$55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8A-4C4E-AFD5-E7D82F9C70B8}"/>
            </c:ext>
          </c:extLst>
        </c:ser>
        <c:ser>
          <c:idx val="3"/>
          <c:order val="3"/>
          <c:tx>
            <c:strRef>
              <c:f>'Task Usage'!$E$3:$E$5</c:f>
              <c:strCache>
                <c:ptCount val="1"/>
                <c:pt idx="0">
                  <c:v>2020 -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Usage'!$E$6:$E$55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8A-4C4E-AFD5-E7D82F9C70B8}"/>
            </c:ext>
          </c:extLst>
        </c:ser>
        <c:ser>
          <c:idx val="4"/>
          <c:order val="4"/>
          <c:tx>
            <c:strRef>
              <c:f>'Task Usage'!$F$3:$F$5</c:f>
              <c:strCache>
                <c:ptCount val="1"/>
                <c:pt idx="0">
                  <c:v>2020 -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Usage'!$F$6:$F$55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8A-4C4E-AFD5-E7D82F9C70B8}"/>
            </c:ext>
          </c:extLst>
        </c:ser>
        <c:ser>
          <c:idx val="5"/>
          <c:order val="5"/>
          <c:tx>
            <c:strRef>
              <c:f>'Task Usage'!$G$3:$G$5</c:f>
              <c:strCache>
                <c:ptCount val="1"/>
                <c:pt idx="0">
                  <c:v>2020 -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Usage'!$G$6:$G$55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8A-4C4E-AFD5-E7D82F9C70B8}"/>
            </c:ext>
          </c:extLst>
        </c:ser>
        <c:ser>
          <c:idx val="6"/>
          <c:order val="6"/>
          <c:tx>
            <c:strRef>
              <c:f>'Task Usage'!$H$3:$H$5</c:f>
              <c:strCache>
                <c:ptCount val="1"/>
                <c:pt idx="0">
                  <c:v>2020 -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Usage'!$H$6:$H$55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8A-4C4E-AFD5-E7D82F9C70B8}"/>
            </c:ext>
          </c:extLst>
        </c:ser>
        <c:ser>
          <c:idx val="7"/>
          <c:order val="7"/>
          <c:tx>
            <c:strRef>
              <c:f>'Task Usage'!$I$3:$I$5</c:f>
              <c:strCache>
                <c:ptCount val="1"/>
                <c:pt idx="0">
                  <c:v>2020 -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Usage'!$I$6:$I$55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8A-4C4E-AFD5-E7D82F9C70B8}"/>
            </c:ext>
          </c:extLst>
        </c:ser>
        <c:ser>
          <c:idx val="8"/>
          <c:order val="8"/>
          <c:tx>
            <c:strRef>
              <c:f>'Task Usage'!$J$3:$J$5</c:f>
              <c:strCache>
                <c:ptCount val="1"/>
                <c:pt idx="0">
                  <c:v>2020 -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Usage'!$J$6:$J$55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8A-4C4E-AFD5-E7D82F9C70B8}"/>
            </c:ext>
          </c:extLst>
        </c:ser>
        <c:ser>
          <c:idx val="9"/>
          <c:order val="9"/>
          <c:tx>
            <c:strRef>
              <c:f>'Task Usage'!$K$3:$K$5</c:f>
              <c:strCache>
                <c:ptCount val="1"/>
                <c:pt idx="0">
                  <c:v>2020 -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Usage'!$K$6:$K$55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12437.81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8A-4C4E-AFD5-E7D82F9C70B8}"/>
            </c:ext>
          </c:extLst>
        </c:ser>
        <c:ser>
          <c:idx val="10"/>
          <c:order val="10"/>
          <c:tx>
            <c:strRef>
              <c:f>'Task Usage'!$L$3:$L$5</c:f>
              <c:strCache>
                <c:ptCount val="1"/>
                <c:pt idx="0">
                  <c:v>2020 - October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Usage'!$L$6:$L$55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136815.92000000001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2617.4</c:v>
                </c:pt>
                <c:pt idx="35">
                  <c:v>10469.59</c:v>
                </c:pt>
                <c:pt idx="36">
                  <c:v>3139.53</c:v>
                </c:pt>
                <c:pt idx="37">
                  <c:v>3139.53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E8A-4C4E-AFD5-E7D82F9C70B8}"/>
            </c:ext>
          </c:extLst>
        </c:ser>
        <c:ser>
          <c:idx val="11"/>
          <c:order val="11"/>
          <c:tx>
            <c:strRef>
              <c:f>'Task Usage'!$M$3:$M$5</c:f>
              <c:strCache>
                <c:ptCount val="1"/>
                <c:pt idx="0">
                  <c:v>2020 - November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Usage'!$M$6:$M$55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8100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130597.01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2000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E8A-4C4E-AFD5-E7D82F9C70B8}"/>
            </c:ext>
          </c:extLst>
        </c:ser>
        <c:ser>
          <c:idx val="12"/>
          <c:order val="12"/>
          <c:tx>
            <c:strRef>
              <c:f>'Task Usage'!$N$3:$N$5</c:f>
              <c:strCache>
                <c:ptCount val="1"/>
                <c:pt idx="0">
                  <c:v>2020 - December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Usage'!$N$6:$N$55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10350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143034.82999999999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E8A-4C4E-AFD5-E7D82F9C70B8}"/>
            </c:ext>
          </c:extLst>
        </c:ser>
        <c:ser>
          <c:idx val="13"/>
          <c:order val="13"/>
          <c:tx>
            <c:strRef>
              <c:f>'Task Usage'!$O$3:$O$5</c:f>
              <c:strCache>
                <c:ptCount val="1"/>
                <c:pt idx="0">
                  <c:v>2021 -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Usage'!$O$6:$O$55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9450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130597.01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E8A-4C4E-AFD5-E7D82F9C70B8}"/>
            </c:ext>
          </c:extLst>
        </c:ser>
        <c:ser>
          <c:idx val="14"/>
          <c:order val="14"/>
          <c:tx>
            <c:strRef>
              <c:f>'Task Usage'!$P$3:$P$5</c:f>
              <c:strCache>
                <c:ptCount val="1"/>
                <c:pt idx="0">
                  <c:v>2021 -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Usage'!$P$6:$P$55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36496.35</c:v>
                </c:pt>
                <c:pt idx="18">
                  <c:v>9000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124378.11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CE8A-4C4E-AFD5-E7D82F9C70B8}"/>
            </c:ext>
          </c:extLst>
        </c:ser>
        <c:ser>
          <c:idx val="15"/>
          <c:order val="15"/>
          <c:tx>
            <c:strRef>
              <c:f>'Task Usage'!$Q$3:$Q$5</c:f>
              <c:strCache>
                <c:ptCount val="1"/>
                <c:pt idx="0">
                  <c:v>2021 -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Usage'!$Q$6:$Q$55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83941.61</c:v>
                </c:pt>
                <c:pt idx="18">
                  <c:v>10350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143034.82999999999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E8A-4C4E-AFD5-E7D82F9C70B8}"/>
            </c:ext>
          </c:extLst>
        </c:ser>
        <c:ser>
          <c:idx val="16"/>
          <c:order val="16"/>
          <c:tx>
            <c:strRef>
              <c:f>'Task Usage'!$R$3:$R$5</c:f>
              <c:strCache>
                <c:ptCount val="1"/>
                <c:pt idx="0">
                  <c:v>2021 -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Usage'!$R$6:$R$55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80291.97</c:v>
                </c:pt>
                <c:pt idx="18">
                  <c:v>9900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136815.92000000001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E8A-4C4E-AFD5-E7D82F9C70B8}"/>
            </c:ext>
          </c:extLst>
        </c:ser>
        <c:ser>
          <c:idx val="17"/>
          <c:order val="17"/>
          <c:tx>
            <c:strRef>
              <c:f>'Task Usage'!$S$3:$S$5</c:f>
              <c:strCache>
                <c:ptCount val="1"/>
                <c:pt idx="0">
                  <c:v>2021 -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Usage'!$S$6:$S$55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414098.68</c:v>
                </c:pt>
                <c:pt idx="17">
                  <c:v>76642.34</c:v>
                </c:pt>
                <c:pt idx="18">
                  <c:v>12413.53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58429.120000000003</c:v>
                </c:pt>
                <c:pt idx="23">
                  <c:v>0</c:v>
                </c:pt>
                <c:pt idx="24">
                  <c:v>130597.01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E8A-4C4E-AFD5-E7D82F9C70B8}"/>
            </c:ext>
          </c:extLst>
        </c:ser>
        <c:ser>
          <c:idx val="18"/>
          <c:order val="18"/>
          <c:tx>
            <c:strRef>
              <c:f>'Task Usage'!$T$3:$T$5</c:f>
              <c:strCache>
                <c:ptCount val="1"/>
                <c:pt idx="0">
                  <c:v>2021 -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Usage'!$T$6:$T$55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20766.260000000002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136815.92000000001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E8A-4C4E-AFD5-E7D82F9C70B8}"/>
            </c:ext>
          </c:extLst>
        </c:ser>
        <c:ser>
          <c:idx val="19"/>
          <c:order val="19"/>
          <c:tx>
            <c:strRef>
              <c:f>'Task Usage'!$U$3:$U$5</c:f>
              <c:strCache>
                <c:ptCount val="1"/>
                <c:pt idx="0">
                  <c:v>2021 -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Usage'!$U$6:$U$55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20766.260000000002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24875.62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E8A-4C4E-AFD5-E7D82F9C70B8}"/>
            </c:ext>
          </c:extLst>
        </c:ser>
        <c:ser>
          <c:idx val="20"/>
          <c:order val="20"/>
          <c:tx>
            <c:strRef>
              <c:f>'Task Usage'!$V$3:$V$5</c:f>
              <c:strCache>
                <c:ptCount val="1"/>
                <c:pt idx="0">
                  <c:v>2021 -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Usage'!$V$6:$V$55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20766.260000000002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E8A-4C4E-AFD5-E7D82F9C70B8}"/>
            </c:ext>
          </c:extLst>
        </c:ser>
        <c:ser>
          <c:idx val="21"/>
          <c:order val="21"/>
          <c:tx>
            <c:strRef>
              <c:f>'Task Usage'!$W$3:$W$5</c:f>
              <c:strCache>
                <c:ptCount val="1"/>
                <c:pt idx="0">
                  <c:v>2021 -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Usage'!$W$6:$W$55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20766.260000000002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E8A-4C4E-AFD5-E7D82F9C70B8}"/>
            </c:ext>
          </c:extLst>
        </c:ser>
        <c:ser>
          <c:idx val="22"/>
          <c:order val="22"/>
          <c:tx>
            <c:strRef>
              <c:f>'Task Usage'!$X$3:$X$5</c:f>
              <c:strCache>
                <c:ptCount val="1"/>
                <c:pt idx="0">
                  <c:v>2021 - October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Usage'!$X$6:$X$55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413572.34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13636.36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CE8A-4C4E-AFD5-E7D82F9C70B8}"/>
            </c:ext>
          </c:extLst>
        </c:ser>
        <c:ser>
          <c:idx val="23"/>
          <c:order val="23"/>
          <c:tx>
            <c:strRef>
              <c:f>'Task Usage'!$Y$3:$Y$5</c:f>
              <c:strCache>
                <c:ptCount val="1"/>
                <c:pt idx="0">
                  <c:v>2021 - November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Usage'!$Y$6:$Y$55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433266.26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115000</c:v>
                </c:pt>
                <c:pt idx="28">
                  <c:v>33200</c:v>
                </c:pt>
                <c:pt idx="29">
                  <c:v>0</c:v>
                </c:pt>
                <c:pt idx="30">
                  <c:v>0</c:v>
                </c:pt>
                <c:pt idx="31">
                  <c:v>20000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CE8A-4C4E-AFD5-E7D82F9C70B8}"/>
            </c:ext>
          </c:extLst>
        </c:ser>
        <c:ser>
          <c:idx val="24"/>
          <c:order val="24"/>
          <c:tx>
            <c:strRef>
              <c:f>'Task Usage'!$Z$3:$Z$5</c:f>
              <c:strCache>
                <c:ptCount val="1"/>
                <c:pt idx="0">
                  <c:v>2021 - December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Usage'!$Z$6:$Z$55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452960.18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46153.85</c:v>
                </c:pt>
                <c:pt idx="26">
                  <c:v>0</c:v>
                </c:pt>
                <c:pt idx="27">
                  <c:v>203461.55</c:v>
                </c:pt>
                <c:pt idx="28">
                  <c:v>58738.46</c:v>
                </c:pt>
                <c:pt idx="29">
                  <c:v>0</c:v>
                </c:pt>
                <c:pt idx="30">
                  <c:v>7500</c:v>
                </c:pt>
                <c:pt idx="31">
                  <c:v>20909.09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CE8A-4C4E-AFD5-E7D82F9C70B8}"/>
            </c:ext>
          </c:extLst>
        </c:ser>
        <c:ser>
          <c:idx val="25"/>
          <c:order val="25"/>
          <c:tx>
            <c:strRef>
              <c:f>'Task Usage'!$AA$3:$AA$5</c:f>
              <c:strCache>
                <c:ptCount val="1"/>
                <c:pt idx="0">
                  <c:v>2022 -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Usage'!$AA$6:$AA$55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282322.34000000003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161538.46</c:v>
                </c:pt>
                <c:pt idx="26">
                  <c:v>0</c:v>
                </c:pt>
                <c:pt idx="27">
                  <c:v>185769.24</c:v>
                </c:pt>
                <c:pt idx="28">
                  <c:v>53630.77</c:v>
                </c:pt>
                <c:pt idx="29">
                  <c:v>0</c:v>
                </c:pt>
                <c:pt idx="30">
                  <c:v>26250</c:v>
                </c:pt>
                <c:pt idx="31">
                  <c:v>19090.91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CE8A-4C4E-AFD5-E7D82F9C70B8}"/>
            </c:ext>
          </c:extLst>
        </c:ser>
        <c:ser>
          <c:idx val="26"/>
          <c:order val="26"/>
          <c:tx>
            <c:strRef>
              <c:f>'Task Usage'!$AB$3:$AB$5</c:f>
              <c:strCache>
                <c:ptCount val="1"/>
                <c:pt idx="0">
                  <c:v>2022 -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Usage'!$AB$6:$AB$55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1380328.95</c:v>
                </c:pt>
                <c:pt idx="17">
                  <c:v>72992.7</c:v>
                </c:pt>
                <c:pt idx="18">
                  <c:v>18878.419999999998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1168582.3799999999</c:v>
                </c:pt>
                <c:pt idx="23">
                  <c:v>0</c:v>
                </c:pt>
                <c:pt idx="24">
                  <c:v>0</c:v>
                </c:pt>
                <c:pt idx="25">
                  <c:v>153846.15</c:v>
                </c:pt>
                <c:pt idx="26">
                  <c:v>0</c:v>
                </c:pt>
                <c:pt idx="27">
                  <c:v>176923.08000000002</c:v>
                </c:pt>
                <c:pt idx="28">
                  <c:v>51076.92</c:v>
                </c:pt>
                <c:pt idx="29">
                  <c:v>0</c:v>
                </c:pt>
                <c:pt idx="30">
                  <c:v>25000</c:v>
                </c:pt>
                <c:pt idx="31">
                  <c:v>6363.6399999999994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CE8A-4C4E-AFD5-E7D82F9C70B8}"/>
            </c:ext>
          </c:extLst>
        </c:ser>
        <c:ser>
          <c:idx val="27"/>
          <c:order val="27"/>
          <c:tx>
            <c:strRef>
              <c:f>'Task Usage'!$AC$3:$AC$5</c:f>
              <c:strCache>
                <c:ptCount val="1"/>
                <c:pt idx="0">
                  <c:v>2022 -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Usage'!$AC$6:$AC$55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19010.18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176923.08</c:v>
                </c:pt>
                <c:pt idx="26">
                  <c:v>0</c:v>
                </c:pt>
                <c:pt idx="27">
                  <c:v>203461.55</c:v>
                </c:pt>
                <c:pt idx="28">
                  <c:v>58738.46</c:v>
                </c:pt>
                <c:pt idx="29">
                  <c:v>0</c:v>
                </c:pt>
                <c:pt idx="30">
                  <c:v>28750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CE8A-4C4E-AFD5-E7D82F9C70B8}"/>
            </c:ext>
          </c:extLst>
        </c:ser>
        <c:ser>
          <c:idx val="28"/>
          <c:order val="28"/>
          <c:tx>
            <c:strRef>
              <c:f>'Task Usage'!$AD$3:$AD$5</c:f>
              <c:strCache>
                <c:ptCount val="1"/>
                <c:pt idx="0">
                  <c:v>2022 -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Usage'!$AD$6:$AD$55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161538.46</c:v>
                </c:pt>
                <c:pt idx="26">
                  <c:v>0</c:v>
                </c:pt>
                <c:pt idx="27">
                  <c:v>185769.24</c:v>
                </c:pt>
                <c:pt idx="28">
                  <c:v>53630.77</c:v>
                </c:pt>
                <c:pt idx="29">
                  <c:v>0</c:v>
                </c:pt>
                <c:pt idx="30">
                  <c:v>26250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CE8A-4C4E-AFD5-E7D82F9C70B8}"/>
            </c:ext>
          </c:extLst>
        </c:ser>
        <c:ser>
          <c:idx val="29"/>
          <c:order val="29"/>
          <c:tx>
            <c:strRef>
              <c:f>'Task Usage'!$AE$3:$AE$5</c:f>
              <c:strCache>
                <c:ptCount val="1"/>
                <c:pt idx="0">
                  <c:v>2022 -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Usage'!$AE$6:$AE$55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194615.38999999998</c:v>
                </c:pt>
                <c:pt idx="28">
                  <c:v>56184.62</c:v>
                </c:pt>
                <c:pt idx="29">
                  <c:v>0</c:v>
                </c:pt>
                <c:pt idx="30">
                  <c:v>27500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CE8A-4C4E-AFD5-E7D82F9C70B8}"/>
            </c:ext>
          </c:extLst>
        </c:ser>
        <c:ser>
          <c:idx val="30"/>
          <c:order val="30"/>
          <c:tx>
            <c:strRef>
              <c:f>'Task Usage'!$AF$3:$AF$5</c:f>
              <c:strCache>
                <c:ptCount val="1"/>
                <c:pt idx="0">
                  <c:v>2022 -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Usage'!$AF$6:$AF$55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160866.26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194615.38999999998</c:v>
                </c:pt>
                <c:pt idx="28">
                  <c:v>56184.62</c:v>
                </c:pt>
                <c:pt idx="29">
                  <c:v>0</c:v>
                </c:pt>
                <c:pt idx="30">
                  <c:v>27500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CE8A-4C4E-AFD5-E7D82F9C70B8}"/>
            </c:ext>
          </c:extLst>
        </c:ser>
        <c:ser>
          <c:idx val="31"/>
          <c:order val="31"/>
          <c:tx>
            <c:strRef>
              <c:f>'Task Usage'!$AG$3:$AG$5</c:f>
              <c:strCache>
                <c:ptCount val="1"/>
                <c:pt idx="0">
                  <c:v>2022 -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Usage'!$AG$6:$AG$55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161538.46</c:v>
                </c:pt>
                <c:pt idx="26">
                  <c:v>0</c:v>
                </c:pt>
                <c:pt idx="27">
                  <c:v>185769.24</c:v>
                </c:pt>
                <c:pt idx="28">
                  <c:v>53630.77</c:v>
                </c:pt>
                <c:pt idx="29">
                  <c:v>0</c:v>
                </c:pt>
                <c:pt idx="30">
                  <c:v>26250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CE8A-4C4E-AFD5-E7D82F9C70B8}"/>
            </c:ext>
          </c:extLst>
        </c:ser>
        <c:ser>
          <c:idx val="32"/>
          <c:order val="32"/>
          <c:tx>
            <c:strRef>
              <c:f>'Task Usage'!$AH$3:$AH$5</c:f>
              <c:strCache>
                <c:ptCount val="1"/>
                <c:pt idx="0">
                  <c:v>2022 -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Usage'!$AH$6:$AH$55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11360.18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176923.08</c:v>
                </c:pt>
                <c:pt idx="26">
                  <c:v>0</c:v>
                </c:pt>
                <c:pt idx="27">
                  <c:v>203461.55</c:v>
                </c:pt>
                <c:pt idx="28">
                  <c:v>58738.46</c:v>
                </c:pt>
                <c:pt idx="29">
                  <c:v>1227.27</c:v>
                </c:pt>
                <c:pt idx="30">
                  <c:v>25000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CE8A-4C4E-AFD5-E7D82F9C70B8}"/>
            </c:ext>
          </c:extLst>
        </c:ser>
        <c:ser>
          <c:idx val="33"/>
          <c:order val="33"/>
          <c:tx>
            <c:strRef>
              <c:f>'Task Usage'!$AI$3:$AI$5</c:f>
              <c:strCache>
                <c:ptCount val="1"/>
                <c:pt idx="0">
                  <c:v>2022 -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Usage'!$AI$6:$AI$55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194615.38999999998</c:v>
                </c:pt>
                <c:pt idx="28">
                  <c:v>56184.62</c:v>
                </c:pt>
                <c:pt idx="29">
                  <c:v>9000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CE8A-4C4E-AFD5-E7D82F9C70B8}"/>
            </c:ext>
          </c:extLst>
        </c:ser>
        <c:ser>
          <c:idx val="34"/>
          <c:order val="34"/>
          <c:tx>
            <c:strRef>
              <c:f>'Task Usage'!$AJ$3:$AJ$5</c:f>
              <c:strCache>
                <c:ptCount val="1"/>
                <c:pt idx="0">
                  <c:v>2022 - October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Usage'!$AJ$6:$AJ$55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161538.46</c:v>
                </c:pt>
                <c:pt idx="26">
                  <c:v>0</c:v>
                </c:pt>
                <c:pt idx="27">
                  <c:v>185769.24</c:v>
                </c:pt>
                <c:pt idx="28">
                  <c:v>53630.77</c:v>
                </c:pt>
                <c:pt idx="29">
                  <c:v>8590.91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CE8A-4C4E-AFD5-E7D82F9C70B8}"/>
            </c:ext>
          </c:extLst>
        </c:ser>
        <c:ser>
          <c:idx val="35"/>
          <c:order val="35"/>
          <c:tx>
            <c:strRef>
              <c:f>'Task Usage'!$AK$3:$AK$5</c:f>
              <c:strCache>
                <c:ptCount val="1"/>
                <c:pt idx="0">
                  <c:v>2022 - November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Usage'!$AK$6:$AK$55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146153.85</c:v>
                </c:pt>
                <c:pt idx="28">
                  <c:v>20430.77</c:v>
                </c:pt>
                <c:pt idx="29">
                  <c:v>9000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CE8A-4C4E-AFD5-E7D82F9C70B8}"/>
            </c:ext>
          </c:extLst>
        </c:ser>
        <c:ser>
          <c:idx val="36"/>
          <c:order val="36"/>
          <c:tx>
            <c:strRef>
              <c:f>'Task Usage'!$AL$3:$AL$5</c:f>
              <c:strCache>
                <c:ptCount val="1"/>
                <c:pt idx="0">
                  <c:v>2022 - December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Usage'!$AL$6:$AL$55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118461.54</c:v>
                </c:pt>
                <c:pt idx="28">
                  <c:v>0</c:v>
                </c:pt>
                <c:pt idx="29">
                  <c:v>8181.82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CE8A-4C4E-AFD5-E7D82F9C70B8}"/>
            </c:ext>
          </c:extLst>
        </c:ser>
        <c:ser>
          <c:idx val="37"/>
          <c:order val="37"/>
          <c:tx>
            <c:strRef>
              <c:f>'Task Usage'!$AM$3:$AM$5</c:f>
              <c:strCache>
                <c:ptCount val="1"/>
                <c:pt idx="0">
                  <c:v>2023 -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Usage'!$AM$6:$AM$55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169230.77</c:v>
                </c:pt>
                <c:pt idx="26">
                  <c:v>0</c:v>
                </c:pt>
                <c:pt idx="27">
                  <c:v>118461.54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CE8A-4C4E-AFD5-E7D82F9C70B8}"/>
            </c:ext>
          </c:extLst>
        </c:ser>
        <c:ser>
          <c:idx val="38"/>
          <c:order val="38"/>
          <c:tx>
            <c:strRef>
              <c:f>'Task Usage'!$AN$3:$AN$5</c:f>
              <c:strCache>
                <c:ptCount val="1"/>
                <c:pt idx="0">
                  <c:v>2023 -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Usage'!$AN$6:$AN$55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1380328.95</c:v>
                </c:pt>
                <c:pt idx="17">
                  <c:v>72992.7</c:v>
                </c:pt>
                <c:pt idx="18">
                  <c:v>9878.42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1168582.3799999999</c:v>
                </c:pt>
                <c:pt idx="23">
                  <c:v>0</c:v>
                </c:pt>
                <c:pt idx="24">
                  <c:v>0</c:v>
                </c:pt>
                <c:pt idx="25">
                  <c:v>153846.15</c:v>
                </c:pt>
                <c:pt idx="26">
                  <c:v>0</c:v>
                </c:pt>
                <c:pt idx="27">
                  <c:v>107692.31000000001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CE8A-4C4E-AFD5-E7D82F9C70B8}"/>
            </c:ext>
          </c:extLst>
        </c:ser>
        <c:ser>
          <c:idx val="39"/>
          <c:order val="39"/>
          <c:tx>
            <c:strRef>
              <c:f>'Task Usage'!$AO$3:$AO$5</c:f>
              <c:strCache>
                <c:ptCount val="1"/>
                <c:pt idx="0">
                  <c:v>2023 -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Usage'!$AO$6:$AO$55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11360.18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176923.08</c:v>
                </c:pt>
                <c:pt idx="26">
                  <c:v>0</c:v>
                </c:pt>
                <c:pt idx="27">
                  <c:v>123846.16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CE8A-4C4E-AFD5-E7D82F9C70B8}"/>
            </c:ext>
          </c:extLst>
        </c:ser>
        <c:ser>
          <c:idx val="40"/>
          <c:order val="40"/>
          <c:tx>
            <c:strRef>
              <c:f>'Task Usage'!$AP$3:$AP$5</c:f>
              <c:strCache>
                <c:ptCount val="1"/>
                <c:pt idx="0">
                  <c:v>2023 -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Usage'!$AP$6:$AP$55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1380328.95</c:v>
                </c:pt>
                <c:pt idx="17">
                  <c:v>72992.7</c:v>
                </c:pt>
                <c:pt idx="18">
                  <c:v>9878.42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1168582.3799999999</c:v>
                </c:pt>
                <c:pt idx="23">
                  <c:v>0</c:v>
                </c:pt>
                <c:pt idx="24">
                  <c:v>0</c:v>
                </c:pt>
                <c:pt idx="25">
                  <c:v>153846.15</c:v>
                </c:pt>
                <c:pt idx="26">
                  <c:v>0</c:v>
                </c:pt>
                <c:pt idx="27">
                  <c:v>107692.31000000001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4261.3599999999997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CE8A-4C4E-AFD5-E7D82F9C70B8}"/>
            </c:ext>
          </c:extLst>
        </c:ser>
        <c:ser>
          <c:idx val="41"/>
          <c:order val="41"/>
          <c:tx>
            <c:strRef>
              <c:f>'Task Usage'!$AQ$3:$AQ$5</c:f>
              <c:strCache>
                <c:ptCount val="1"/>
                <c:pt idx="0">
                  <c:v>2023 -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Usage'!$AQ$6:$AQ$55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11360.18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176923.08</c:v>
                </c:pt>
                <c:pt idx="26">
                  <c:v>0</c:v>
                </c:pt>
                <c:pt idx="27">
                  <c:v>48461.54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6534.09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CE8A-4C4E-AFD5-E7D82F9C70B8}"/>
            </c:ext>
          </c:extLst>
        </c:ser>
        <c:ser>
          <c:idx val="42"/>
          <c:order val="42"/>
          <c:tx>
            <c:strRef>
              <c:f>'Task Usage'!$AR$3:$AR$5</c:f>
              <c:strCache>
                <c:ptCount val="1"/>
                <c:pt idx="0">
                  <c:v>2023 -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Usage'!$AR$6:$AR$55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123076.92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6250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CE8A-4C4E-AFD5-E7D82F9C70B8}"/>
            </c:ext>
          </c:extLst>
        </c:ser>
        <c:ser>
          <c:idx val="43"/>
          <c:order val="43"/>
          <c:tx>
            <c:strRef>
              <c:f>'Task Usage'!$AS$3:$AS$5</c:f>
              <c:strCache>
                <c:ptCount val="1"/>
                <c:pt idx="0">
                  <c:v>2023 -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Usage'!$AS$6:$AS$55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5965.91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CE8A-4C4E-AFD5-E7D82F9C70B8}"/>
            </c:ext>
          </c:extLst>
        </c:ser>
        <c:ser>
          <c:idx val="44"/>
          <c:order val="44"/>
          <c:tx>
            <c:strRef>
              <c:f>'Task Usage'!$AT$3:$AT$5</c:f>
              <c:strCache>
                <c:ptCount val="1"/>
                <c:pt idx="0">
                  <c:v>2023 -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Usage'!$AT$6:$AT$55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11360.18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1988.64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CE8A-4C4E-AFD5-E7D82F9C70B8}"/>
            </c:ext>
          </c:extLst>
        </c:ser>
        <c:ser>
          <c:idx val="45"/>
          <c:order val="45"/>
          <c:tx>
            <c:strRef>
              <c:f>'Task Usage'!$AU$3:$AU$5</c:f>
              <c:strCache>
                <c:ptCount val="1"/>
                <c:pt idx="0">
                  <c:v>2023 -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Usage'!$AU$6:$AU$55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CE8A-4C4E-AFD5-E7D82F9C70B8}"/>
            </c:ext>
          </c:extLst>
        </c:ser>
        <c:ser>
          <c:idx val="46"/>
          <c:order val="46"/>
          <c:tx>
            <c:strRef>
              <c:f>'Task Usage'!$AV$3:$AV$5</c:f>
              <c:strCache>
                <c:ptCount val="1"/>
                <c:pt idx="0">
                  <c:v>2023 - October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Usage'!$AV$6:$AV$55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10866.26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CE8A-4C4E-AFD5-E7D82F9C70B8}"/>
            </c:ext>
          </c:extLst>
        </c:ser>
        <c:ser>
          <c:idx val="47"/>
          <c:order val="47"/>
          <c:tx>
            <c:strRef>
              <c:f>'Task Usage'!$AW$3:$AW$5</c:f>
              <c:strCache>
                <c:ptCount val="1"/>
                <c:pt idx="0">
                  <c:v>2023 - November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Usage'!$AW$6:$AW$55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10372.34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CE8A-4C4E-AFD5-E7D82F9C70B8}"/>
            </c:ext>
          </c:extLst>
        </c:ser>
        <c:ser>
          <c:idx val="48"/>
          <c:order val="48"/>
          <c:tx>
            <c:strRef>
              <c:f>'Task Usage'!$AX$3:$AX$5</c:f>
              <c:strCache>
                <c:ptCount val="1"/>
                <c:pt idx="0">
                  <c:v>2023 - December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Usage'!$AX$6:$AX$55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CE8A-4C4E-AFD5-E7D82F9C70B8}"/>
            </c:ext>
          </c:extLst>
        </c:ser>
        <c:ser>
          <c:idx val="49"/>
          <c:order val="49"/>
          <c:tx>
            <c:strRef>
              <c:f>'Task Usage'!$AY$3:$AY$5</c:f>
              <c:strCache>
                <c:ptCount val="1"/>
                <c:pt idx="0">
                  <c:v>2024 -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Usage'!$AY$6:$AY$55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1343869.73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CE8A-4C4E-AFD5-E7D82F9C70B8}"/>
            </c:ext>
          </c:extLst>
        </c:ser>
        <c:ser>
          <c:idx val="50"/>
          <c:order val="50"/>
          <c:tx>
            <c:strRef>
              <c:f>'Task Usage'!$AZ$3:$AZ$5</c:f>
              <c:strCache>
                <c:ptCount val="1"/>
                <c:pt idx="0">
                  <c:v>2024 -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Usage'!$AZ$6:$AZ$55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210000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CE8A-4C4E-AFD5-E7D82F9C70B8}"/>
            </c:ext>
          </c:extLst>
        </c:ser>
        <c:ser>
          <c:idx val="51"/>
          <c:order val="51"/>
          <c:tx>
            <c:strRef>
              <c:f>'Task Usage'!$BA$3:$BA$5</c:f>
              <c:strCache>
                <c:ptCount val="1"/>
                <c:pt idx="0">
                  <c:v>2024 -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Usage'!$BA$6:$BA$55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CE8A-4C4E-AFD5-E7D82F9C70B8}"/>
            </c:ext>
          </c:extLst>
        </c:ser>
        <c:ser>
          <c:idx val="52"/>
          <c:order val="52"/>
          <c:tx>
            <c:strRef>
              <c:f>'Task Usage'!$BB$3:$BB$5</c:f>
              <c:strCache>
                <c:ptCount val="1"/>
                <c:pt idx="0">
                  <c:v>2024 -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Usage'!$BB$6:$BB$55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1285440.6100000001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CE8A-4C4E-AFD5-E7D82F9C70B8}"/>
            </c:ext>
          </c:extLst>
        </c:ser>
        <c:ser>
          <c:idx val="53"/>
          <c:order val="53"/>
          <c:tx>
            <c:strRef>
              <c:f>'Task Usage'!$BC$3:$BC$5</c:f>
              <c:strCache>
                <c:ptCount val="1"/>
                <c:pt idx="0">
                  <c:v>2024 -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Usage'!$BC$6:$BC$55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1227011.49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CE8A-4C4E-AFD5-E7D82F9C70B8}"/>
            </c:ext>
          </c:extLst>
        </c:ser>
        <c:ser>
          <c:idx val="54"/>
          <c:order val="54"/>
          <c:tx>
            <c:strRef>
              <c:f>'Task Usage'!$BD$3:$BD$5</c:f>
              <c:strCache>
                <c:ptCount val="1"/>
                <c:pt idx="0">
                  <c:v>2024 -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Usage'!$BD$6:$BD$55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1380328.95</c:v>
                </c:pt>
                <c:pt idx="17">
                  <c:v>72992.7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CE8A-4C4E-AFD5-E7D82F9C70B8}"/>
            </c:ext>
          </c:extLst>
        </c:ser>
        <c:ser>
          <c:idx val="55"/>
          <c:order val="55"/>
          <c:tx>
            <c:strRef>
              <c:f>'Task Usage'!$BE$3:$BE$5</c:f>
              <c:strCache>
                <c:ptCount val="1"/>
                <c:pt idx="0">
                  <c:v>2024 -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Usage'!$BE$6:$BE$55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83941.61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CE8A-4C4E-AFD5-E7D82F9C70B8}"/>
            </c:ext>
          </c:extLst>
        </c:ser>
        <c:ser>
          <c:idx val="56"/>
          <c:order val="56"/>
          <c:tx>
            <c:strRef>
              <c:f>'Task Usage'!$BF$3:$BF$5</c:f>
              <c:strCache>
                <c:ptCount val="1"/>
                <c:pt idx="0">
                  <c:v>2024 -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Usage'!$BF$6:$BF$55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1518361.84</c:v>
                </c:pt>
                <c:pt idx="17">
                  <c:v>80291.97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CE8A-4C4E-AFD5-E7D82F9C70B8}"/>
            </c:ext>
          </c:extLst>
        </c:ser>
        <c:ser>
          <c:idx val="57"/>
          <c:order val="57"/>
          <c:tx>
            <c:strRef>
              <c:f>'Task Usage'!$BG$3:$BG$5</c:f>
              <c:strCache>
                <c:ptCount val="1"/>
                <c:pt idx="0">
                  <c:v>2024 -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Usage'!$BG$6:$BG$55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1449345.39</c:v>
                </c:pt>
                <c:pt idx="17">
                  <c:v>76642.34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CE8A-4C4E-AFD5-E7D82F9C70B8}"/>
            </c:ext>
          </c:extLst>
        </c:ser>
        <c:ser>
          <c:idx val="58"/>
          <c:order val="58"/>
          <c:tx>
            <c:strRef>
              <c:f>'Task Usage'!$BH$3:$BH$5</c:f>
              <c:strCache>
                <c:ptCount val="1"/>
                <c:pt idx="0">
                  <c:v>2024 - October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Usage'!$BH$6:$BH$55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1587378.29</c:v>
                </c:pt>
                <c:pt idx="17">
                  <c:v>47445.26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CE8A-4C4E-AFD5-E7D82F9C70B8}"/>
            </c:ext>
          </c:extLst>
        </c:ser>
        <c:ser>
          <c:idx val="59"/>
          <c:order val="59"/>
          <c:tx>
            <c:strRef>
              <c:f>'Task Usage'!$BI$3:$BI$5</c:f>
              <c:strCache>
                <c:ptCount val="1"/>
                <c:pt idx="0">
                  <c:v>2024 - November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Usage'!$BI$6:$BI$55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897213.82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CE8A-4C4E-AFD5-E7D82F9C70B8}"/>
            </c:ext>
          </c:extLst>
        </c:ser>
        <c:ser>
          <c:idx val="60"/>
          <c:order val="60"/>
          <c:tx>
            <c:strRef>
              <c:f>'Task Usage'!$BJ$3:$BJ$5</c:f>
              <c:strCache>
                <c:ptCount val="1"/>
                <c:pt idx="0">
                  <c:v>2024 - December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Usage'!$BJ$6:$BJ$55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CE8A-4C4E-AFD5-E7D82F9C70B8}"/>
            </c:ext>
          </c:extLst>
        </c:ser>
        <c:ser>
          <c:idx val="61"/>
          <c:order val="61"/>
          <c:tx>
            <c:strRef>
              <c:f>'Task Usage'!$BK$3:$BK$5</c:f>
              <c:strCache>
                <c:ptCount val="1"/>
                <c:pt idx="0">
                  <c:v>2025 - January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Usage'!$BK$6:$BK$55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3833.33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CE8A-4C4E-AFD5-E7D82F9C70B8}"/>
            </c:ext>
          </c:extLst>
        </c:ser>
        <c:ser>
          <c:idx val="62"/>
          <c:order val="62"/>
          <c:tx>
            <c:strRef>
              <c:f>'Task Usage'!$BL$3:$BL$5</c:f>
              <c:strCache>
                <c:ptCount val="1"/>
                <c:pt idx="0">
                  <c:v>2025 - February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Usage'!$BL$6:$BL$55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3333.33</c:v>
                </c:pt>
                <c:pt idx="34">
                  <c:v>3079.29</c:v>
                </c:pt>
                <c:pt idx="35">
                  <c:v>12317.17</c:v>
                </c:pt>
                <c:pt idx="36">
                  <c:v>6976.74</c:v>
                </c:pt>
                <c:pt idx="37">
                  <c:v>6976.74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CE8A-4C4E-AFD5-E7D82F9C70B8}"/>
            </c:ext>
          </c:extLst>
        </c:ser>
        <c:ser>
          <c:idx val="63"/>
          <c:order val="63"/>
          <c:tx>
            <c:strRef>
              <c:f>'Task Usage'!$BM$3:$BM$5</c:f>
              <c:strCache>
                <c:ptCount val="1"/>
                <c:pt idx="0">
                  <c:v>2025 - March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Usage'!$BM$6:$BM$55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4545.45</c:v>
                </c:pt>
                <c:pt idx="40">
                  <c:v>10909.09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CE8A-4C4E-AFD5-E7D82F9C70B8}"/>
            </c:ext>
          </c:extLst>
        </c:ser>
        <c:ser>
          <c:idx val="64"/>
          <c:order val="64"/>
          <c:tx>
            <c:strRef>
              <c:f>'Task Usage'!$BN$3:$BN$5</c:f>
              <c:strCache>
                <c:ptCount val="1"/>
                <c:pt idx="0">
                  <c:v>2025 - April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Usage'!$BN$6:$BN$55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6250</c:v>
                </c:pt>
                <c:pt idx="4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CE8A-4C4E-AFD5-E7D82F9C70B8}"/>
            </c:ext>
          </c:extLst>
        </c:ser>
        <c:ser>
          <c:idx val="65"/>
          <c:order val="65"/>
          <c:tx>
            <c:strRef>
              <c:f>'Task Usage'!$BO$3:$BO$5</c:f>
              <c:strCache>
                <c:ptCount val="1"/>
                <c:pt idx="0">
                  <c:v>2025 - May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Usage'!$BO$6:$BO$55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3666.67</c:v>
                </c:pt>
                <c:pt idx="34">
                  <c:v>3387.22</c:v>
                </c:pt>
                <c:pt idx="35">
                  <c:v>13548.88</c:v>
                </c:pt>
                <c:pt idx="36">
                  <c:v>7674.42</c:v>
                </c:pt>
                <c:pt idx="37">
                  <c:v>7674.42</c:v>
                </c:pt>
                <c:pt idx="38">
                  <c:v>0</c:v>
                </c:pt>
                <c:pt idx="39">
                  <c:v>6250</c:v>
                </c:pt>
                <c:pt idx="4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CE8A-4C4E-AFD5-E7D82F9C70B8}"/>
            </c:ext>
          </c:extLst>
        </c:ser>
        <c:ser>
          <c:idx val="66"/>
          <c:order val="66"/>
          <c:tx>
            <c:strRef>
              <c:f>'Task Usage'!$BP$3:$BP$5</c:f>
              <c:strCache>
                <c:ptCount val="1"/>
                <c:pt idx="0">
                  <c:v>2025 - June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Usage'!$BP$6:$BP$55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2333.33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5965.91</c:v>
                </c:pt>
                <c:pt idx="40">
                  <c:v>14318.18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CE8A-4C4E-AFD5-E7D82F9C70B8}"/>
            </c:ext>
          </c:extLst>
        </c:ser>
        <c:ser>
          <c:idx val="67"/>
          <c:order val="67"/>
          <c:tx>
            <c:strRef>
              <c:f>'Task Usage'!$BQ$3:$BQ$5</c:f>
              <c:strCache>
                <c:ptCount val="1"/>
                <c:pt idx="0">
                  <c:v>2025 - July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Usage'!$BQ$6:$BQ$55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3541.19</c:v>
                </c:pt>
                <c:pt idx="35">
                  <c:v>14164.74</c:v>
                </c:pt>
                <c:pt idx="36">
                  <c:v>8023.26</c:v>
                </c:pt>
                <c:pt idx="37">
                  <c:v>8023.26</c:v>
                </c:pt>
                <c:pt idx="38">
                  <c:v>0</c:v>
                </c:pt>
                <c:pt idx="39">
                  <c:v>1988.64</c:v>
                </c:pt>
                <c:pt idx="40">
                  <c:v>4772.7299999999996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CE8A-4C4E-AFD5-E7D82F9C70B8}"/>
            </c:ext>
          </c:extLst>
        </c:ser>
        <c:ser>
          <c:idx val="68"/>
          <c:order val="68"/>
          <c:tx>
            <c:strRef>
              <c:f>'Task Usage'!$BR$3:$BR$5</c:f>
              <c:strCache>
                <c:ptCount val="1"/>
                <c:pt idx="0">
                  <c:v>2025 - August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Usage'!$BR$6:$BR$55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3233.26</c:v>
                </c:pt>
                <c:pt idx="35">
                  <c:v>12933.03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CE8A-4C4E-AFD5-E7D82F9C70B8}"/>
            </c:ext>
          </c:extLst>
        </c:ser>
        <c:ser>
          <c:idx val="69"/>
          <c:order val="69"/>
          <c:tx>
            <c:strRef>
              <c:f>'Task Usage'!$BS$3:$BS$5</c:f>
              <c:strCache>
                <c:ptCount val="1"/>
                <c:pt idx="0">
                  <c:v>2025 - September</c:v>
                </c:pt>
              </c:strCache>
            </c:strRef>
          </c:tx>
          <c:invertIfNegative val="0"/>
          <c:cat>
            <c:multiLvlStrRef>
              <c:f>'Task Usage'!$A$6:$A$55</c:f>
              <c:multiLvlStrCache>
                <c:ptCount val="41"/>
                <c:lvl>
                  <c:pt idx="15">
                    <c:v>Intercambios Viales: Taras y La Lima de Cartago</c:v>
                  </c:pt>
                  <c:pt idx="16">
                    <c:v>Construcción de Obras Intercambios Viales: Taras y La Lima de Cartago</c:v>
                  </c:pt>
                  <c:pt idx="17">
                    <c:v>Supervisión de Obras Intercambios Viales: Taras y La Lima de Cartago</c:v>
                  </c:pt>
                  <c:pt idx="18">
                    <c:v>Gestión Socioambiental</c:v>
                  </c:pt>
                  <c:pt idx="19">
                    <c:v>Obras Impostergables  OBIS  San Jose - San Ramón</c:v>
                  </c:pt>
                  <c:pt idx="20">
                    <c:v>Entrega de Estudios Obras Impostergables (OBIS)</c:v>
                  </c:pt>
                  <c:pt idx="21">
                    <c:v>Construcción de obras Lotes 1 - 2 - 3</c:v>
                  </c:pt>
                  <c:pt idx="22">
                    <c:v>Construcción de Obras Impostergables Lote 4</c:v>
                  </c:pt>
                  <c:pt idx="23">
                    <c:v>Gestion Socio Ambiental</c:v>
                  </c:pt>
                  <c:pt idx="24">
                    <c:v>Gestion de expropiaciones</c:v>
                  </c:pt>
                  <c:pt idx="25">
                    <c:v>Estudios para la Nueva Vía San Carlos</c:v>
                  </c:pt>
                </c:lvl>
                <c:lvl>
                  <c:pt idx="2">
                    <c:v>Formalización del Contrato de Préstamo</c:v>
                  </c:pt>
                  <c:pt idx="3">
                    <c:v>Riesgo: Demora en la aprobación en la Asamblea Nacional</c:v>
                  </c:pt>
                  <c:pt idx="4">
                    <c:v>Autorizacion en Asamblea Nacional</c:v>
                  </c:pt>
                  <c:pt idx="5">
                    <c:v>Firma de Contrato</c:v>
                  </c:pt>
                  <c:pt idx="6">
                    <c:v>Publicación en La Gaceta</c:v>
                  </c:pt>
                  <c:pt idx="7">
                    <c:v>Vigencia del Contrato de Préstamo</c:v>
                  </c:pt>
                  <c:pt idx="8">
                    <c:v>Envío de Gaceta oficiales</c:v>
                  </c:pt>
                  <c:pt idx="9">
                    <c:v>Elaboración de Dictamen Jurídico y envío a Procurador</c:v>
                  </c:pt>
                  <c:pt idx="10">
                    <c:v>Informe Procurador (respuesta de Procuraduría)</c:v>
                  </c:pt>
                  <c:pt idx="11">
                    <c:v>Condiciones Previas al Primer Desembolso</c:v>
                  </c:pt>
                  <c:pt idx="12">
                    <c:v>Generales</c:v>
                  </c:pt>
                  <c:pt idx="13">
                    <c:v>Especiales</c:v>
                  </c:pt>
                  <c:pt idx="14">
                    <c:v>Componente 1. Infraestructura</c:v>
                  </c:pt>
                  <c:pt idx="15">
                    <c:v>Intercambios Viales: Taras y La Lima de Cartago</c:v>
                  </c:pt>
                  <c:pt idx="19">
                    <c:v>Obras Impostergables  OBIS  San Jose - San Ramón</c:v>
                  </c:pt>
                  <c:pt idx="26">
                    <c:v>Componente 2. Fortalecimiento Institucional</c:v>
                  </c:pt>
                  <c:pt idx="27">
                    <c:v>Estudios para gestionar proyectos de APP viales</c:v>
                  </c:pt>
                  <c:pt idx="28">
                    <c:v>Sostenibilidad, género y personas con discapacidad</c:v>
                  </c:pt>
                  <c:pt idx="29">
                    <c:v>Consultoría Individual - Asesor Técnico para Diseño Urbano</c:v>
                  </c:pt>
                  <c:pt idx="30">
                    <c:v>Apoyo al plan de descarbonización</c:v>
                  </c:pt>
                  <c:pt idx="31">
                    <c:v>Genero y Diversidad</c:v>
                  </c:pt>
                  <c:pt idx="32">
                    <c:v>Componente 3. Administración, gestión y auditoría</c:v>
                  </c:pt>
                  <c:pt idx="33">
                    <c:v>Auditoría</c:v>
                  </c:pt>
                  <c:pt idx="34">
                    <c:v>Gestor tecnico administrativo y financiero</c:v>
                  </c:pt>
                  <c:pt idx="35">
                    <c:v>Gestor tecnico</c:v>
                  </c:pt>
                  <c:pt idx="36">
                    <c:v>Gerente de Proyecto</c:v>
                  </c:pt>
                  <c:pt idx="37">
                    <c:v>Ingeniero de Proyecto</c:v>
                  </c:pt>
                  <c:pt idx="38">
                    <c:v>Plan de monitoreo - Evaluación intermedia</c:v>
                  </c:pt>
                  <c:pt idx="39">
                    <c:v>Plan de monitoreo - Evaluación final</c:v>
                  </c:pt>
                  <c:pt idx="40">
                    <c:v>Plan de monitoreo - Evaluación expost y medición de resultados viales</c:v>
                  </c:pt>
                </c:lvl>
                <c:lvl>
                  <c:pt idx="0">
                    <c:v>PEP CR L1139 Programa de Infraestructura Vial y Promocion de APP (6 agosto 2019)</c:v>
                  </c:pt>
                  <c:pt idx="1">
                    <c:v>Aprobación de la operación en Directorio del BID</c:v>
                  </c:pt>
                  <c:pt idx="2">
                    <c:v>Formalización del Contrato de Préstamo</c:v>
                  </c:pt>
                  <c:pt idx="11">
                    <c:v>Condiciones Previas al Primer Desembolso</c:v>
                  </c:pt>
                  <c:pt idx="14">
                    <c:v>Componente 1. Infraestructura</c:v>
                  </c:pt>
                  <c:pt idx="26">
                    <c:v>Componente 2. Fortalecimiento Institucional</c:v>
                  </c:pt>
                  <c:pt idx="32">
                    <c:v>Componente 3. Administración, gestión y auditoría</c:v>
                  </c:pt>
                </c:lvl>
                <c:lvl>
                  <c:pt idx="0">
                    <c:v>PEP CR L1139 Programa de Infraestructura Vial y Promocion de APP (6 agosto 2019)</c:v>
                  </c:pt>
                </c:lvl>
              </c:multiLvlStrCache>
            </c:multiLvlStrRef>
          </c:cat>
          <c:val>
            <c:numRef>
              <c:f>'Task Usage'!$BS$6:$BS$55</c:f>
              <c:numCache>
                <c:formatCode>_("$"* #,##0_);_("$"* \(#,##0\);_("$"* "-"??_);_(@_)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3387.22</c:v>
                </c:pt>
                <c:pt idx="35">
                  <c:v>13548.88</c:v>
                </c:pt>
                <c:pt idx="36">
                  <c:v>7325.58</c:v>
                </c:pt>
                <c:pt idx="37">
                  <c:v>7325.58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CE8A-4C4E-AFD5-E7D82F9C7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274320"/>
        <c:axId val="1"/>
      </c:barChart>
      <c:catAx>
        <c:axId val="29027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overlay val="0"/>
        </c:title>
        <c:numFmt formatCode="_(&quot;$&quot;* #,##0_);_(&quot;$&quot;* \(#,##0\);_(&quot;$&quot;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9027432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1"/>
  <sheetViews>
    <sheetView zoomScale="12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120" cy="5829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33E6A9-7F23-468D-9617-984696072C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ora Vargas, Greivin Gerardo" refreshedDate="43683.63785752315" createdVersion="6" refreshedVersion="6" recordCount="0" supportSubquery="1" supportAdvancedDrill="1" xr:uid="{00000000-000A-0000-FFFF-FFFF79000000}">
  <cacheSource type="external" connectionId="1"/>
  <cacheFields count="52">
    <cacheField name="[Measures].[Cost]" caption="Cost" numFmtId="0" hierarchy="53"/>
    <cacheField name="[Tasks].[Tasks].[Task ]" caption="Task " numFmtId="0" level="1" mappingCount="39">
      <sharedItems count="1">
        <s v="[Tasks].[Tasks].&amp;[{E2B956B1-DC95-E911-95BD-B831B57D430A}]" c="PEP CR L1139 Programa de Infraestructura Vial y Promocion de APP (6 agosto 2019)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sks].[Tasks].[Task  1]" caption="Task  1" numFmtId="0" level="2" mappingCount="39">
      <sharedItems count="7">
        <s v="[Tasks].[Tasks].&amp;[{E2B956B1-DC95-E911-95BD-B831B57D430A}].DATAMEMBER" c="PEP CR L1139 Programa de Infraestructura Vial y Promocion de APP (6 agosto 2019)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Tasks].[Tasks].&amp;[{F2B956B1-DC95-E911-95BD-B831B57D430A}]" c="Aprobación de la operación en Directorio del BID" cp="39">
          <x/>
          <x/>
          <x/>
          <x/>
          <x/>
          <x/>
          <x/>
          <x/>
          <x/>
          <x v="1"/>
          <x v="1"/>
          <x/>
          <x v="1"/>
          <x v="1"/>
          <x v="1"/>
          <x/>
          <x/>
          <x/>
          <x v="1"/>
          <x v="1"/>
          <x/>
          <x/>
          <x/>
          <x/>
          <x/>
          <x/>
          <x/>
          <x v="1"/>
          <x v="1"/>
          <x v="1"/>
          <x v="1"/>
          <x v="1"/>
          <x/>
          <x/>
          <x v="1"/>
          <x v="1"/>
          <x/>
          <x v="1"/>
          <x v="1"/>
        </s>
        <s v="[Tasks].[Tasks].&amp;[{E4B956B1-DC95-E911-95BD-B831B57D430A}]" c="Formalización del Contrato de Préstamo" cp="39">
          <x/>
          <x/>
          <x/>
          <x/>
          <x/>
          <x/>
          <x/>
          <x/>
          <x/>
          <x/>
          <x v="2"/>
          <x/>
          <x v="2"/>
          <x v="2"/>
          <x v="2"/>
          <x v="1"/>
          <x/>
          <x/>
          <x v="2"/>
          <x v="1"/>
          <x/>
          <x/>
          <x/>
          <x/>
          <x/>
          <x/>
          <x/>
          <x v="2"/>
          <x v="2"/>
          <x v="2"/>
          <x v="2"/>
          <x v="1"/>
          <x/>
          <x/>
          <x v="2"/>
          <x v="1"/>
          <x/>
          <x v="1"/>
          <x v="2"/>
        </s>
        <s v="[Tasks].[Tasks].&amp;[{EAB956B1-DC95-E911-95BD-B831B57D430A}]" c="Condiciones Previas al Primer Desembolso" cp="39">
          <x/>
          <x/>
          <x/>
          <x/>
          <x/>
          <x/>
          <x/>
          <x/>
          <x/>
          <x/>
          <x v="9"/>
          <x/>
          <x v="7"/>
          <x v="9"/>
          <x v="9"/>
          <x v="3"/>
          <x/>
          <x/>
          <x v="10"/>
          <x v="8"/>
          <x/>
          <x/>
          <x/>
          <x/>
          <x/>
          <x/>
          <x/>
          <x v="7"/>
          <x v="7"/>
          <x v="9"/>
          <x v="9"/>
          <x v="4"/>
          <x/>
          <x/>
          <x v="11"/>
          <x v="1"/>
          <x v="3"/>
          <x v="1"/>
          <x v="11"/>
        </s>
        <s v="[Tasks].[Tasks].&amp;[{E3B956B1-DC95-E911-95BD-B831B57D430A}]" c="Componente 1. Infraestructura" cp="39">
          <x/>
          <x/>
          <x/>
          <x/>
          <x/>
          <x/>
          <x/>
          <x/>
          <x/>
          <x/>
          <x v="11"/>
          <x/>
          <x v="8"/>
          <x v="10"/>
          <x/>
          <x v="4"/>
          <x/>
          <x v="1"/>
          <x/>
          <x/>
          <x/>
          <x/>
          <x/>
          <x/>
          <x/>
          <x/>
          <x/>
          <x v="8"/>
          <x v="8"/>
          <x v="10"/>
          <x/>
          <x/>
          <x/>
          <x/>
          <x v="14"/>
          <x v="1"/>
          <x v="4"/>
          <x v="2"/>
          <x v="14"/>
        </s>
        <s v="[Tasks].[Tasks].&amp;[{F3B956B1-DC95-E911-95BD-B831B57D430A}]" c="Componente 2. Fortalecimiento Institucional" cp="39">
          <x/>
          <x/>
          <x/>
          <x/>
          <x/>
          <x/>
          <x/>
          <x/>
          <x/>
          <x/>
          <x v="11"/>
          <x/>
          <x v="18"/>
          <x v="19"/>
          <x v="18"/>
          <x v="12"/>
          <x/>
          <x v="1"/>
          <x/>
          <x v="16"/>
          <x/>
          <x/>
          <x/>
          <x/>
          <x/>
          <x/>
          <x/>
          <x v="17"/>
          <x v="17"/>
          <x v="19"/>
          <x v="18"/>
          <x v="13"/>
          <x/>
          <x/>
          <x v="26"/>
          <x v="1"/>
          <x v="13"/>
          <x v="11"/>
          <x v="26"/>
        </s>
        <s v="[Tasks].[Tasks].&amp;[{0FBA56B1-DC95-E911-95BD-B831B57D430A}]" c="Componente 3. Administración, gestión y auditoría" cp="39">
          <x/>
          <x/>
          <x/>
          <x/>
          <x/>
          <x/>
          <x/>
          <x/>
          <x/>
          <x/>
          <x v="11"/>
          <x/>
          <x v="23"/>
          <x/>
          <x v="6"/>
          <x/>
          <x/>
          <x/>
          <x/>
          <x v="21"/>
          <x/>
          <x/>
          <x/>
          <x/>
          <x/>
          <x/>
          <x/>
          <x v="22"/>
          <x v="22"/>
          <x/>
          <x v="6"/>
          <x v="1"/>
          <x/>
          <x/>
          <x v="32"/>
          <x v="1"/>
          <x/>
          <x v="16"/>
          <x v="32"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sks].[Tasks].[Task  2]" caption="Task  2" numFmtId="0" level="3" mappingCount="39">
      <sharedItems count="30">
        <s v="[Tasks].[Tasks].&amp;[{E4B956B1-DC95-E911-95BD-B831B57D430A}].DATAMEMBER" c="Formalización del Contrato de Préstamo" cp="39">
          <x/>
          <x/>
          <x/>
          <x/>
          <x/>
          <x/>
          <x/>
          <x/>
          <x/>
          <x/>
          <x v="2"/>
          <x/>
          <x v="2"/>
          <x v="2"/>
          <x v="2"/>
          <x v="1"/>
          <x/>
          <x/>
          <x v="2"/>
          <x v="1"/>
          <x/>
          <x/>
          <x/>
          <x/>
          <x/>
          <x/>
          <x/>
          <x v="2"/>
          <x v="2"/>
          <x v="2"/>
          <x v="2"/>
          <x v="1"/>
          <x/>
          <x/>
          <x v="2"/>
          <x v="1"/>
          <x/>
          <x v="1"/>
          <x v="2"/>
        </s>
        <s v="[Tasks].[Tasks].&amp;[{78BB56B1-DC95-E911-95BD-B831B57D430A}]" c="Riesgo: Demora en la aprobación en la Asamblea Nacional" cp="39">
          <x/>
          <x/>
          <x/>
          <x/>
          <x/>
          <x/>
          <x/>
          <x/>
          <x/>
          <x/>
          <x v="3"/>
          <x/>
          <x v="3"/>
          <x v="3"/>
          <x v="2"/>
          <x v="2"/>
          <x/>
          <x/>
          <x v="3"/>
          <x v="2"/>
          <x/>
          <x/>
          <x/>
          <x/>
          <x/>
          <x/>
          <x/>
          <x v="3"/>
          <x v="3"/>
          <x v="3"/>
          <x v="2"/>
          <x v="2"/>
          <x/>
          <x/>
          <x v="3"/>
          <x v="2"/>
          <x v="1"/>
          <x v="1"/>
          <x v="3"/>
        </s>
        <s v="[Tasks].[Tasks].&amp;[{F0B956B1-DC95-E911-95BD-B831B57D430A}]" c="Autorizacion en Asamblea Nacional" cp="39">
          <x/>
          <x/>
          <x/>
          <x/>
          <x/>
          <x/>
          <x/>
          <x/>
          <x/>
          <x v="1"/>
          <x v="4"/>
          <x/>
          <x v="4"/>
          <x v="4"/>
          <x v="2"/>
          <x/>
          <x/>
          <x/>
          <x v="4"/>
          <x v="1"/>
          <x/>
          <x/>
          <x/>
          <x/>
          <x/>
          <x/>
          <x/>
          <x v="4"/>
          <x v="4"/>
          <x v="4"/>
          <x v="2"/>
          <x v="1"/>
          <x/>
          <x/>
          <x v="4"/>
          <x v="2"/>
          <x/>
          <x v="1"/>
          <x v="4"/>
        </s>
        <s v="[Tasks].[Tasks].&amp;[{EFB956B1-DC95-E911-95BD-B831B57D430A}]" c="Firma de Contrato" cp="39">
          <x/>
          <x/>
          <x/>
          <x/>
          <x/>
          <x/>
          <x/>
          <x/>
          <x/>
          <x/>
          <x v="4"/>
          <x/>
          <x v="5"/>
          <x v="5"/>
          <x v="3"/>
          <x/>
          <x/>
          <x/>
          <x v="5"/>
          <x v="3"/>
          <x/>
          <x/>
          <x/>
          <x/>
          <x/>
          <x/>
          <x/>
          <x v="5"/>
          <x v="5"/>
          <x v="5"/>
          <x v="3"/>
          <x v="1"/>
          <x/>
          <x/>
          <x v="5"/>
          <x v="2"/>
          <x/>
          <x v="1"/>
          <x v="5"/>
        </s>
        <s v="[Tasks].[Tasks].&amp;[{E5B956B1-DC95-E911-95BD-B831B57D430A}]" c="Publicación en La Gaceta" cp="39">
          <x/>
          <x/>
          <x/>
          <x/>
          <x/>
          <x/>
          <x/>
          <x/>
          <x/>
          <x/>
          <x v="5"/>
          <x/>
          <x v="5"/>
          <x v="6"/>
          <x v="4"/>
          <x/>
          <x/>
          <x/>
          <x v="6"/>
          <x v="4"/>
          <x/>
          <x/>
          <x/>
          <x/>
          <x/>
          <x/>
          <x/>
          <x v="5"/>
          <x v="5"/>
          <x v="6"/>
          <x v="4"/>
          <x v="1"/>
          <x/>
          <x/>
          <x v="6"/>
          <x v="2"/>
          <x/>
          <x v="1"/>
          <x v="6"/>
        </s>
        <s v="[Tasks].[Tasks].&amp;[{E6B956B1-DC95-E911-95BD-B831B57D430A}]" c="Vigencia del Contrato de Préstamo" cp="39">
          <x/>
          <x/>
          <x/>
          <x/>
          <x/>
          <x/>
          <x/>
          <x/>
          <x/>
          <x/>
          <x v="6"/>
          <x/>
          <x v="1"/>
          <x v="6"/>
          <x v="5"/>
          <x v="1"/>
          <x/>
          <x/>
          <x v="7"/>
          <x v="5"/>
          <x/>
          <x/>
          <x/>
          <x/>
          <x/>
          <x/>
          <x/>
          <x v="1"/>
          <x v="1"/>
          <x v="6"/>
          <x v="5"/>
          <x v="3"/>
          <x/>
          <x/>
          <x v="7"/>
          <x v="2"/>
          <x v="2"/>
          <x v="1"/>
          <x v="7"/>
        </s>
        <s v="[Tasks].[Tasks].&amp;[{E7B956B1-DC95-E911-95BD-B831B57D430A}]" c="Envío de Gaceta oficiales" cp="39">
          <x/>
          <x/>
          <x/>
          <x/>
          <x/>
          <x/>
          <x/>
          <x/>
          <x/>
          <x/>
          <x v="7"/>
          <x/>
          <x v="5"/>
          <x v="7"/>
          <x v="6"/>
          <x v="1"/>
          <x/>
          <x/>
          <x v="8"/>
          <x v="5"/>
          <x/>
          <x/>
          <x/>
          <x/>
          <x/>
          <x/>
          <x/>
          <x v="5"/>
          <x v="5"/>
          <x v="7"/>
          <x v="6"/>
          <x v="3"/>
          <x/>
          <x/>
          <x v="8"/>
          <x v="2"/>
          <x v="2"/>
          <x v="1"/>
          <x v="8"/>
        </s>
        <s v="[Tasks].[Tasks].&amp;[{E8B956B1-DC95-E911-95BD-B831B57D430A}]" c="Elaboración de Dictamen Jurídico y envío a Procurador" cp="39">
          <x/>
          <x/>
          <x/>
          <x/>
          <x/>
          <x/>
          <x/>
          <x/>
          <x/>
          <x/>
          <x v="8"/>
          <x/>
          <x v="6"/>
          <x v="8"/>
          <x v="7"/>
          <x v="1"/>
          <x/>
          <x/>
          <x v="9"/>
          <x v="6"/>
          <x/>
          <x/>
          <x/>
          <x/>
          <x/>
          <x/>
          <x/>
          <x v="6"/>
          <x v="6"/>
          <x v="8"/>
          <x v="7"/>
          <x v="3"/>
          <x/>
          <x/>
          <x v="9"/>
          <x v="2"/>
          <x v="2"/>
          <x v="1"/>
          <x v="9"/>
        </s>
        <s v="[Tasks].[Tasks].&amp;[{E9B956B1-DC95-E911-95BD-B831B57D430A}]" c="Informe Procurador (respuesta de Procuraduría)" cp="39">
          <x/>
          <x/>
          <x/>
          <x/>
          <x/>
          <x/>
          <x/>
          <x/>
          <x/>
          <x/>
          <x v="8"/>
          <x/>
          <x v="6"/>
          <x v="2"/>
          <x v="8"/>
          <x v="1"/>
          <x/>
          <x/>
          <x v="2"/>
          <x v="7"/>
          <x/>
          <x/>
          <x/>
          <x/>
          <x/>
          <x/>
          <x/>
          <x v="6"/>
          <x v="6"/>
          <x v="2"/>
          <x v="8"/>
          <x v="3"/>
          <x/>
          <x/>
          <x v="10"/>
          <x v="2"/>
          <x v="2"/>
          <x v="1"/>
          <x v="10"/>
        </s>
        <s v="[Tasks].[Tasks].&amp;[{EAB956B1-DC95-E911-95BD-B831B57D430A}].DATAMEMBER" c="Condiciones Previas al Primer Desembolso" cp="39">
          <x/>
          <x/>
          <x/>
          <x/>
          <x/>
          <x/>
          <x/>
          <x/>
          <x/>
          <x/>
          <x v="9"/>
          <x/>
          <x v="7"/>
          <x v="9"/>
          <x v="9"/>
          <x v="3"/>
          <x/>
          <x/>
          <x v="10"/>
          <x v="8"/>
          <x/>
          <x/>
          <x/>
          <x/>
          <x/>
          <x/>
          <x/>
          <x v="7"/>
          <x v="7"/>
          <x v="9"/>
          <x v="9"/>
          <x v="4"/>
          <x/>
          <x/>
          <x v="11"/>
          <x v="1"/>
          <x v="3"/>
          <x v="1"/>
          <x v="11"/>
        </s>
        <s v="[Tasks].[Tasks].&amp;[{EBB956B1-DC95-E911-95BD-B831B57D430A}]" c="Generales" cp="39">
          <x/>
          <x/>
          <x/>
          <x/>
          <x/>
          <x/>
          <x/>
          <x/>
          <x/>
          <x/>
          <x v="10"/>
          <x/>
          <x v="7"/>
          <x v="9"/>
          <x v="9"/>
          <x v="3"/>
          <x/>
          <x v="1"/>
          <x v="10"/>
          <x v="8"/>
          <x/>
          <x/>
          <x/>
          <x/>
          <x/>
          <x/>
          <x/>
          <x v="7"/>
          <x v="7"/>
          <x v="9"/>
          <x v="9"/>
          <x v="4"/>
          <x/>
          <x/>
          <x v="12"/>
          <x v="3"/>
          <x v="3"/>
          <x v="1"/>
          <x v="12"/>
        </s>
        <s v="[Tasks].[Tasks].&amp;[{EDB956B1-DC95-E911-95BD-B831B57D430A}]" c="Especiales" cp="39">
          <x/>
          <x/>
          <x/>
          <x/>
          <x/>
          <x/>
          <x/>
          <x/>
          <x/>
          <x/>
          <x v="10"/>
          <x/>
          <x v="7"/>
          <x v="9"/>
          <x v="9"/>
          <x v="3"/>
          <x/>
          <x v="1"/>
          <x v="10"/>
          <x v="8"/>
          <x/>
          <x/>
          <x/>
          <x/>
          <x/>
          <x/>
          <x/>
          <x v="7"/>
          <x v="7"/>
          <x v="9"/>
          <x v="9"/>
          <x v="4"/>
          <x/>
          <x/>
          <x v="13"/>
          <x v="3"/>
          <x v="3"/>
          <x v="1"/>
          <x v="13"/>
        </s>
        <s v="[Tasks].[Tasks].&amp;[{E3B956B1-DC95-E911-95BD-B831B57D430A}].DATAMEMBER" c="Componente 1. Infraestructura" cp="39">
          <x/>
          <x/>
          <x/>
          <x/>
          <x/>
          <x/>
          <x/>
          <x/>
          <x/>
          <x/>
          <x v="11"/>
          <x/>
          <x v="8"/>
          <x v="10"/>
          <x/>
          <x v="4"/>
          <x/>
          <x v="1"/>
          <x/>
          <x/>
          <x/>
          <x/>
          <x/>
          <x/>
          <x/>
          <x/>
          <x/>
          <x v="8"/>
          <x v="8"/>
          <x v="10"/>
          <x/>
          <x/>
          <x/>
          <x/>
          <x v="14"/>
          <x v="1"/>
          <x v="4"/>
          <x v="2"/>
          <x v="14"/>
        </s>
        <s v="[Tasks].[Tasks].&amp;[{F1B956B1-DC95-E911-95BD-B831B57D430A}]" c="Intercambios Viales: Taras y La Lima de Cartago" cp="39">
          <x/>
          <x/>
          <x/>
          <x/>
          <x/>
          <x/>
          <x/>
          <x/>
          <x/>
          <x/>
          <x v="12"/>
          <x/>
          <x v="8"/>
          <x v="10"/>
          <x/>
          <x v="4"/>
          <x/>
          <x v="1"/>
          <x/>
          <x/>
          <x/>
          <x/>
          <x/>
          <x/>
          <x/>
          <x/>
          <x/>
          <x v="8"/>
          <x v="8"/>
          <x v="10"/>
          <x/>
          <x/>
          <x/>
          <x/>
          <x v="15"/>
          <x v="4"/>
          <x v="4"/>
          <x v="3"/>
          <x v="15"/>
        </s>
        <s v="[Tasks].[Tasks].&amp;[{2CBA56B1-DC95-E911-95BD-B831B57D430A}]" c="Obras Impostergables  OBIS  San Jose - San Ramón" cp="39">
          <x/>
          <x/>
          <x/>
          <x/>
          <x/>
          <x/>
          <x/>
          <x/>
          <x/>
          <x/>
          <x v="16"/>
          <x/>
          <x v="12"/>
          <x v="13"/>
          <x v="12"/>
          <x v="7"/>
          <x/>
          <x v="1"/>
          <x/>
          <x v="11"/>
          <x/>
          <x/>
          <x/>
          <x/>
          <x/>
          <x/>
          <x/>
          <x v="11"/>
          <x v="11"/>
          <x v="13"/>
          <x v="12"/>
          <x v="7"/>
          <x/>
          <x/>
          <x v="19"/>
          <x v="4"/>
          <x v="7"/>
          <x v="7"/>
          <x v="19"/>
        </s>
        <s v="[Tasks].[Tasks].&amp;[{F3B956B1-DC95-E911-95BD-B831B57D430A}].DATAMEMBER" c="Componente 2. Fortalecimiento Institucional" cp="39">
          <x/>
          <x/>
          <x/>
          <x/>
          <x/>
          <x/>
          <x/>
          <x/>
          <x/>
          <x/>
          <x v="11"/>
          <x/>
          <x v="18"/>
          <x v="19"/>
          <x v="18"/>
          <x v="12"/>
          <x/>
          <x v="1"/>
          <x/>
          <x v="16"/>
          <x/>
          <x/>
          <x/>
          <x/>
          <x/>
          <x/>
          <x/>
          <x v="17"/>
          <x v="17"/>
          <x v="19"/>
          <x v="18"/>
          <x v="13"/>
          <x/>
          <x/>
          <x v="26"/>
          <x v="1"/>
          <x v="13"/>
          <x v="11"/>
          <x v="26"/>
        </s>
        <s v="[Tasks].[Tasks].&amp;[{F4B956B1-DC95-E911-95BD-B831B57D430A}]" c="Estudios para gestionar proyectos de APP viales" cp="39">
          <x/>
          <x/>
          <x/>
          <x/>
          <x/>
          <x/>
          <x/>
          <x/>
          <x/>
          <x/>
          <x v="12"/>
          <x/>
          <x v="18"/>
          <x v="19"/>
          <x v="18"/>
          <x v="12"/>
          <x/>
          <x v="1"/>
          <x/>
          <x v="16"/>
          <x/>
          <x/>
          <x/>
          <x/>
          <x/>
          <x/>
          <x/>
          <x v="17"/>
          <x v="17"/>
          <x v="19"/>
          <x v="18"/>
          <x v="13"/>
          <x/>
          <x/>
          <x v="27"/>
          <x v="7"/>
          <x v="13"/>
          <x v="10"/>
          <x v="27"/>
        </s>
        <s v="[Tasks].[Tasks].&amp;[{08BC56B1-DC95-E911-95BD-B831B57D430A}]" c="Sostenibilidad y género" cp="39">
          <x/>
          <x/>
          <x/>
          <x/>
          <x/>
          <x/>
          <x/>
          <x/>
          <x/>
          <x/>
          <x v="12"/>
          <x/>
          <x v="19"/>
          <x v="20"/>
          <x v="18"/>
          <x v="13"/>
          <x/>
          <x v="1"/>
          <x/>
          <x v="17"/>
          <x/>
          <x/>
          <x/>
          <x/>
          <x/>
          <x/>
          <x/>
          <x v="18"/>
          <x v="18"/>
          <x v="20"/>
          <x v="18"/>
          <x v="14"/>
          <x/>
          <x/>
          <x v="28"/>
          <x v="7"/>
          <x v="14"/>
          <x v="12"/>
          <x v="28"/>
        </s>
        <s v="[Tasks].[Tasks].&amp;[{B6BC56B1-DC95-E911-95BD-B831B57D430A}]" c="Consultoría Individual - Asesor Técnico para Diseño Urbano" cp="39">
          <x/>
          <x/>
          <x/>
          <x/>
          <x/>
          <x/>
          <x/>
          <x/>
          <x/>
          <x/>
          <x v="23"/>
          <x/>
          <x v="20"/>
          <x v="21"/>
          <x v="17"/>
          <x v="14"/>
          <x/>
          <x v="1"/>
          <x/>
          <x v="18"/>
          <x/>
          <x/>
          <x/>
          <x/>
          <x/>
          <x/>
          <x/>
          <x v="19"/>
          <x v="19"/>
          <x v="21"/>
          <x v="17"/>
          <x v="15"/>
          <x/>
          <x/>
          <x v="29"/>
          <x v="7"/>
          <x v="15"/>
          <x v="13"/>
          <x v="29"/>
        </s>
        <s v="[Tasks].[Tasks].&amp;[{26BC56B1-DC95-E911-95BD-B831B57D430A}]" c="Apoyo al plan de descarbonización" cp="39">
          <x/>
          <x/>
          <x/>
          <x/>
          <x/>
          <x/>
          <x/>
          <x/>
          <x/>
          <x/>
          <x v="22"/>
          <x/>
          <x v="21"/>
          <x v="22"/>
          <x v="17"/>
          <x v="15"/>
          <x/>
          <x v="1"/>
          <x/>
          <x v="19"/>
          <x/>
          <x/>
          <x/>
          <x/>
          <x/>
          <x/>
          <x/>
          <x v="20"/>
          <x v="20"/>
          <x v="22"/>
          <x v="17"/>
          <x v="16"/>
          <x/>
          <x/>
          <x v="30"/>
          <x v="7"/>
          <x v="15"/>
          <x v="14"/>
          <x v="30"/>
        </s>
        <s v="[Tasks].[Tasks].&amp;[{43BC56B1-DC95-E911-95BD-B831B57D430A}]" c="Genero y Diversidad" cp="39">
          <x/>
          <x/>
          <x/>
          <x/>
          <x/>
          <x/>
          <x/>
          <x/>
          <x/>
          <x/>
          <x v="22"/>
          <x/>
          <x v="22"/>
          <x v="23"/>
          <x v="17"/>
          <x v="16"/>
          <x/>
          <x v="1"/>
          <x/>
          <x v="20"/>
          <x/>
          <x/>
          <x/>
          <x/>
          <x/>
          <x/>
          <x/>
          <x v="21"/>
          <x v="21"/>
          <x v="23"/>
          <x v="17"/>
          <x v="17"/>
          <x/>
          <x/>
          <x v="31"/>
          <x v="7"/>
          <x v="16"/>
          <x v="15"/>
          <x v="31"/>
        </s>
        <s v="[Tasks].[Tasks].&amp;[{0FBA56B1-DC95-E911-95BD-B831B57D430A}].DATAMEMBER" c="Componente 3. Administración, gestión y auditoría" cp="39">
          <x/>
          <x/>
          <x/>
          <x/>
          <x/>
          <x/>
          <x/>
          <x/>
          <x/>
          <x/>
          <x v="11"/>
          <x/>
          <x v="23"/>
          <x/>
          <x v="6"/>
          <x/>
          <x/>
          <x/>
          <x/>
          <x v="21"/>
          <x/>
          <x/>
          <x/>
          <x/>
          <x/>
          <x/>
          <x/>
          <x v="22"/>
          <x v="22"/>
          <x/>
          <x v="6"/>
          <x v="1"/>
          <x/>
          <x/>
          <x v="32"/>
          <x v="1"/>
          <x/>
          <x v="16"/>
          <x v="32"/>
        </s>
        <s v="[Tasks].[Tasks].&amp;[{10BA56B1-DC95-E911-95BD-B831B57D430A}]" c="Auditoría" cp="39">
          <x/>
          <x/>
          <x/>
          <x/>
          <x/>
          <x/>
          <x/>
          <x/>
          <x/>
          <x/>
          <x v="12"/>
          <x/>
          <x v="24"/>
          <x v="24"/>
          <x v="9"/>
          <x v="17"/>
          <x/>
          <x v="1"/>
          <x/>
          <x v="22"/>
          <x/>
          <x/>
          <x/>
          <x/>
          <x/>
          <x/>
          <x/>
          <x v="23"/>
          <x v="23"/>
          <x v="24"/>
          <x v="9"/>
          <x v="18"/>
          <x/>
          <x/>
          <x v="33"/>
          <x v="8"/>
          <x v="17"/>
          <x v="17"/>
          <x v="33"/>
        </s>
        <s v="[Tasks].[Tasks].&amp;[{27BA56B1-DC95-E911-95BD-B831B57D430A}]" c="Gestor tecnico administrativo y financiero" cp="39">
          <x/>
          <x/>
          <x/>
          <x/>
          <x/>
          <x/>
          <x/>
          <x/>
          <x/>
          <x/>
          <x v="24"/>
          <x/>
          <x v="23"/>
          <x/>
          <x v="6"/>
          <x/>
          <x/>
          <x/>
          <x/>
          <x v="21"/>
          <x/>
          <x/>
          <x/>
          <x/>
          <x/>
          <x/>
          <x/>
          <x v="22"/>
          <x v="22"/>
          <x/>
          <x v="6"/>
          <x v="1"/>
          <x/>
          <x/>
          <x v="34"/>
          <x v="8"/>
          <x/>
          <x v="17"/>
          <x v="34"/>
        </s>
        <s v="[Tasks].[Tasks].&amp;[{9BBB56B1-DC95-E911-95BD-B831B57D430A}]" c="Gestor tecnico" cp="39">
          <x/>
          <x/>
          <x/>
          <x/>
          <x/>
          <x/>
          <x/>
          <x/>
          <x/>
          <x/>
          <x v="24"/>
          <x/>
          <x v="23"/>
          <x/>
          <x v="6"/>
          <x/>
          <x/>
          <x/>
          <x/>
          <x v="21"/>
          <x/>
          <x/>
          <x/>
          <x/>
          <x/>
          <x/>
          <x/>
          <x v="22"/>
          <x v="22"/>
          <x/>
          <x v="6"/>
          <x v="1"/>
          <x/>
          <x/>
          <x v="35"/>
          <x v="8"/>
          <x/>
          <x v="18"/>
          <x v="35"/>
        </s>
        <s v="[Tasks].[Tasks].&amp;[{36BB56B1-DC95-E911-95BD-B831B57D430A}]" c="Gerente de Proyecto" cp="39">
          <x/>
          <x/>
          <x/>
          <x/>
          <x/>
          <x/>
          <x/>
          <x/>
          <x/>
          <x/>
          <x v="25"/>
          <x/>
          <x v="25"/>
          <x v="25"/>
          <x v="9"/>
          <x v="1"/>
          <x/>
          <x v="1"/>
          <x/>
          <x v="23"/>
          <x/>
          <x/>
          <x/>
          <x/>
          <x/>
          <x/>
          <x/>
          <x v="24"/>
          <x v="11"/>
          <x v="25"/>
          <x v="9"/>
          <x v="3"/>
          <x/>
          <x/>
          <x v="36"/>
          <x v="8"/>
          <x v="2"/>
          <x v="19"/>
          <x v="36"/>
        </s>
        <s v="[Tasks].[Tasks].&amp;[{48BB56B1-DC95-E911-95BD-B831B57D430A}]" c="Ingeniero de Proyecto" cp="39">
          <x/>
          <x/>
          <x/>
          <x/>
          <x/>
          <x/>
          <x/>
          <x/>
          <x/>
          <x/>
          <x v="26"/>
          <x/>
          <x v="25"/>
          <x v="25"/>
          <x v="9"/>
          <x v="1"/>
          <x/>
          <x v="1"/>
          <x/>
          <x v="23"/>
          <x/>
          <x/>
          <x/>
          <x/>
          <x/>
          <x/>
          <x/>
          <x v="24"/>
          <x v="11"/>
          <x v="25"/>
          <x v="9"/>
          <x v="3"/>
          <x/>
          <x/>
          <x v="37"/>
          <x v="8"/>
          <x v="2"/>
          <x v="19"/>
          <x v="37"/>
        </s>
        <s v="[Tasks].[Tasks].&amp;[{49185125-FD95-E911-95BD-B831B57D430A}]" c="Plan de monitoreo - Evaluación intermedia" cp="39">
          <x/>
          <x/>
          <x/>
          <x/>
          <x/>
          <x/>
          <x/>
          <x/>
          <x/>
          <x/>
          <x v="22"/>
          <x/>
          <x v="22"/>
          <x v="26"/>
          <x v="19"/>
          <x v="18"/>
          <x/>
          <x v="1"/>
          <x/>
          <x v="20"/>
          <x/>
          <x/>
          <x/>
          <x/>
          <x/>
          <x/>
          <x/>
          <x v="21"/>
          <x v="21"/>
          <x v="26"/>
          <x v="19"/>
          <x v="19"/>
          <x/>
          <x/>
          <x v="38"/>
          <x v="8"/>
          <x v="18"/>
          <x v="20"/>
          <x v="38"/>
        </s>
        <s v="[Tasks].[Tasks].&amp;[{50DEDB6B-FD95-E911-95BD-B831B57D430A}]" c="Plan de monitoreo - Evaluación final" cp="39">
          <x/>
          <x/>
          <x/>
          <x/>
          <x/>
          <x/>
          <x/>
          <x/>
          <x/>
          <x/>
          <x v="22"/>
          <x/>
          <x v="22"/>
          <x v="27"/>
          <x v="20"/>
          <x v="3"/>
          <x/>
          <x v="1"/>
          <x/>
          <x v="20"/>
          <x/>
          <x/>
          <x/>
          <x/>
          <x/>
          <x/>
          <x/>
          <x v="21"/>
          <x v="21"/>
          <x v="27"/>
          <x v="20"/>
          <x v="4"/>
          <x/>
          <x/>
          <x v="39"/>
          <x v="8"/>
          <x v="3"/>
          <x v="20"/>
          <x v="39"/>
        </s>
        <s v="[Tasks].[Tasks].&amp;[{A16CB093-FD95-E911-95BD-B831B57D430A}]" c="Plan de monitoreo - Evaluación expost y medición de resultados viales" cp="39">
          <x/>
          <x/>
          <x/>
          <x/>
          <x/>
          <x/>
          <x/>
          <x/>
          <x/>
          <x/>
          <x v="22"/>
          <x/>
          <x v="22"/>
          <x v="27"/>
          <x v="20"/>
          <x v="3"/>
          <x/>
          <x v="1"/>
          <x/>
          <x v="20"/>
          <x/>
          <x/>
          <x/>
          <x/>
          <x/>
          <x/>
          <x/>
          <x v="21"/>
          <x v="21"/>
          <x v="27"/>
          <x v="20"/>
          <x v="4"/>
          <x/>
          <x/>
          <x v="40"/>
          <x v="8"/>
          <x v="3"/>
          <x v="21"/>
          <x v="40"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sks].[Tasks].[Task  3]" caption="Task  3" numFmtId="0" level="4" mappingCount="39">
      <sharedItems count="11">
        <s v="[Tasks].[Tasks].&amp;[{F1B956B1-DC95-E911-95BD-B831B57D430A}].DATAMEMBER" c="Intercambios Viales: Taras y La Lima de Cartago" cp="39">
          <x/>
          <x/>
          <x/>
          <x/>
          <x/>
          <x/>
          <x/>
          <x/>
          <x/>
          <x/>
          <x v="12"/>
          <x/>
          <x v="8"/>
          <x v="10"/>
          <x/>
          <x v="4"/>
          <x/>
          <x v="1"/>
          <x/>
          <x/>
          <x/>
          <x/>
          <x/>
          <x/>
          <x/>
          <x/>
          <x/>
          <x v="8"/>
          <x v="8"/>
          <x v="10"/>
          <x/>
          <x/>
          <x/>
          <x/>
          <x v="15"/>
          <x v="4"/>
          <x v="4"/>
          <x v="3"/>
          <x v="15"/>
        </s>
        <s v="[Tasks].[Tasks].&amp;[{2DBA56B1-DC95-E911-95BD-B831B57D430A}]" c="Construcción de Obras Intercambios Viales: Taras y La Lima de Cartago" cp="39">
          <x/>
          <x/>
          <x/>
          <x v="1"/>
          <x v="1"/>
          <x v="1"/>
          <x v="1"/>
          <x/>
          <x v="1"/>
          <x/>
          <x v="13"/>
          <x/>
          <x v="9"/>
          <x v="10"/>
          <x/>
          <x v="4"/>
          <x v="1"/>
          <x v="1"/>
          <x/>
          <x v="9"/>
          <x/>
          <x/>
          <x/>
          <x/>
          <x/>
          <x/>
          <x/>
          <x v="8"/>
          <x v="8"/>
          <x v="10"/>
          <x/>
          <x v="5"/>
          <x v="1"/>
          <x/>
          <x v="16"/>
          <x v="5"/>
          <x v="5"/>
          <x v="4"/>
          <x v="16"/>
        </s>
        <s v="[Tasks].[Tasks].&amp;[{50BA56B1-DC95-E911-95BD-B831B57D430A}]" c="Supervisión de Obras Intercambios Viales: Taras y La Lima de Cartago" cp="39">
          <x/>
          <x/>
          <x/>
          <x v="2"/>
          <x v="2"/>
          <x v="1"/>
          <x v="2"/>
          <x/>
          <x v="2"/>
          <x/>
          <x v="14"/>
          <x/>
          <x v="10"/>
          <x v="11"/>
          <x v="10"/>
          <x v="5"/>
          <x v="2"/>
          <x v="1"/>
          <x/>
          <x v="10"/>
          <x/>
          <x/>
          <x/>
          <x/>
          <x/>
          <x/>
          <x/>
          <x v="9"/>
          <x v="9"/>
          <x v="11"/>
          <x v="10"/>
          <x v="6"/>
          <x v="2"/>
          <x/>
          <x v="17"/>
          <x v="5"/>
          <x v="6"/>
          <x v="5"/>
          <x v="17"/>
        </s>
        <s v="[Tasks].[Tasks].&amp;[{7BBA56B1-DC95-E911-95BD-B831B57D430A}]" c="Gestión Socioambiental" cp="39">
          <x/>
          <x/>
          <x/>
          <x v="3"/>
          <x v="3"/>
          <x v="2"/>
          <x v="3"/>
          <x/>
          <x v="3"/>
          <x/>
          <x v="15"/>
          <x/>
          <x v="11"/>
          <x v="12"/>
          <x v="11"/>
          <x v="6"/>
          <x v="3"/>
          <x/>
          <x/>
          <x/>
          <x/>
          <x/>
          <x/>
          <x/>
          <x/>
          <x/>
          <x/>
          <x v="10"/>
          <x v="10"/>
          <x v="12"/>
          <x v="11"/>
          <x v="1"/>
          <x v="3"/>
          <x/>
          <x v="18"/>
          <x v="5"/>
          <x/>
          <x v="6"/>
          <x v="18"/>
        </s>
        <s v="[Tasks].[Tasks].&amp;[{2CBA56B1-DC95-E911-95BD-B831B57D430A}].DATAMEMBER" c="Obras Impostergables  OBIS  San Jose - San Ramón" cp="39">
          <x/>
          <x/>
          <x/>
          <x/>
          <x/>
          <x/>
          <x/>
          <x/>
          <x/>
          <x/>
          <x v="16"/>
          <x/>
          <x v="12"/>
          <x v="13"/>
          <x v="12"/>
          <x v="7"/>
          <x/>
          <x v="1"/>
          <x/>
          <x v="11"/>
          <x/>
          <x/>
          <x/>
          <x/>
          <x/>
          <x/>
          <x/>
          <x v="11"/>
          <x v="11"/>
          <x v="13"/>
          <x v="12"/>
          <x v="7"/>
          <x/>
          <x/>
          <x v="19"/>
          <x v="4"/>
          <x v="7"/>
          <x v="7"/>
          <x v="19"/>
        </s>
        <s v="[Tasks].[Tasks].&amp;[{E2BA56B1-DC95-E911-95BD-B831B57D430A}]" c="Entrega de Estudios Obras Impostergables (OBIS)" cp="39">
          <x/>
          <x/>
          <x/>
          <x/>
          <x/>
          <x/>
          <x/>
          <x/>
          <x/>
          <x/>
          <x v="17"/>
          <x/>
          <x v="13"/>
          <x v="14"/>
          <x v="12"/>
          <x v="8"/>
          <x/>
          <x v="1"/>
          <x/>
          <x v="12"/>
          <x/>
          <x/>
          <x/>
          <x/>
          <x/>
          <x/>
          <x/>
          <x v="12"/>
          <x v="12"/>
          <x v="14"/>
          <x v="12"/>
          <x v="8"/>
          <x/>
          <x/>
          <x v="20"/>
          <x v="6"/>
          <x v="8"/>
          <x v="1"/>
          <x v="20"/>
        </s>
        <s v="[Tasks].[Tasks].&amp;[{0EBB56B1-DC95-E911-95BD-B831B57D430A}]" c="Construcción de obras Lotes 1 - 2 - 3" cp="39">
          <x/>
          <x/>
          <x/>
          <x/>
          <x/>
          <x/>
          <x/>
          <x/>
          <x/>
          <x/>
          <x v="18"/>
          <x/>
          <x v="14"/>
          <x v="15"/>
          <x v="13"/>
          <x v="9"/>
          <x/>
          <x v="1"/>
          <x/>
          <x v="13"/>
          <x/>
          <x/>
          <x/>
          <x/>
          <x/>
          <x/>
          <x/>
          <x v="13"/>
          <x v="13"/>
          <x v="15"/>
          <x v="13"/>
          <x v="9"/>
          <x/>
          <x/>
          <x v="21"/>
          <x v="6"/>
          <x v="9"/>
          <x v="1"/>
          <x v="21"/>
        </s>
        <s v="[Tasks].[Tasks].&amp;[{E6BA56B1-DC95-E911-95BD-B831B57D430A}]" c="Construcción de Obras Impostergables Lote 4" cp="39">
          <x/>
          <x/>
          <x/>
          <x/>
          <x/>
          <x/>
          <x/>
          <x/>
          <x/>
          <x/>
          <x v="19"/>
          <x/>
          <x v="15"/>
          <x v="13"/>
          <x v="14"/>
          <x v="7"/>
          <x/>
          <x/>
          <x/>
          <x v="11"/>
          <x/>
          <x/>
          <x/>
          <x/>
          <x/>
          <x/>
          <x/>
          <x v="14"/>
          <x v="14"/>
          <x v="13"/>
          <x v="14"/>
          <x v="1"/>
          <x/>
          <x/>
          <x v="22"/>
          <x v="6"/>
          <x/>
          <x v="8"/>
          <x v="22"/>
        </s>
        <s v="[Tasks].[Tasks].&amp;[{2CBB56B1-DC95-E911-95BD-B831B57D430A}]" c="Gestion Socio Ambiental" cp="39">
          <x/>
          <x/>
          <x/>
          <x/>
          <x/>
          <x/>
          <x/>
          <x/>
          <x/>
          <x/>
          <x v="20"/>
          <x/>
          <x v="16"/>
          <x v="16"/>
          <x v="15"/>
          <x v="7"/>
          <x/>
          <x v="1"/>
          <x/>
          <x v="14"/>
          <x/>
          <x/>
          <x/>
          <x/>
          <x/>
          <x/>
          <x/>
          <x v="15"/>
          <x v="15"/>
          <x v="16"/>
          <x v="15"/>
          <x v="10"/>
          <x/>
          <x/>
          <x v="23"/>
          <x v="6"/>
          <x v="10"/>
          <x v="1"/>
          <x v="23"/>
        </s>
        <s v="[Tasks].[Tasks].&amp;[{2ABB56B1-DC95-E911-95BD-B831B57D430A}]" c="Gestion de expropiaciones" cp="39">
          <x/>
          <x/>
          <x/>
          <x/>
          <x/>
          <x/>
          <x/>
          <x/>
          <x/>
          <x/>
          <x v="21"/>
          <x/>
          <x v="17"/>
          <x v="17"/>
          <x v="16"/>
          <x v="10"/>
          <x/>
          <x v="1"/>
          <x/>
          <x v="15"/>
          <x/>
          <x/>
          <x/>
          <x/>
          <x/>
          <x/>
          <x/>
          <x v="16"/>
          <x v="16"/>
          <x v="17"/>
          <x v="16"/>
          <x v="11"/>
          <x/>
          <x/>
          <x v="24"/>
          <x v="6"/>
          <x v="11"/>
          <x v="9"/>
          <x v="24"/>
        </s>
        <s v="[Tasks].[Tasks].&amp;[{CFFA2A54-FE95-E911-95BD-B831B57D430A}]" c="Estudios para la Nueva Vía San Carlos" cp="39">
          <x/>
          <x/>
          <x/>
          <x/>
          <x/>
          <x/>
          <x/>
          <x/>
          <x/>
          <x/>
          <x v="22"/>
          <x/>
          <x v="18"/>
          <x v="18"/>
          <x v="17"/>
          <x v="11"/>
          <x/>
          <x v="1"/>
          <x/>
          <x v="16"/>
          <x/>
          <x/>
          <x/>
          <x/>
          <x/>
          <x/>
          <x/>
          <x v="17"/>
          <x v="17"/>
          <x v="18"/>
          <x v="17"/>
          <x v="12"/>
          <x/>
          <x/>
          <x v="25"/>
          <x v="6"/>
          <x v="12"/>
          <x v="10"/>
          <x v="25"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sks].[Tasks].[Task  4]" caption="Task  4" numFmtId="0" level="5">
      <sharedItems containsSemiMixedTypes="0" containsString="0"/>
    </cacheField>
    <cacheField name="[Tasks].[Tasks].[Task  5]" caption="Task  5" numFmtId="0" level="6">
      <sharedItems containsSemiMixedTypes="0" containsString="0"/>
    </cacheField>
    <cacheField name="[Tasks].[Tasks].[Task  6]" caption="Task  6" numFmtId="0" level="7">
      <sharedItems containsSemiMixedTypes="0" containsString="0"/>
    </cacheField>
    <cacheField name="[Tasks].[Tasks].[Task  7]" caption="Task  7" numFmtId="0" level="8">
      <sharedItems containsSemiMixedTypes="0" containsString="0"/>
    </cacheField>
    <cacheField name="[Tasks].[Tasks].[Task  8]" caption="Task  8" numFmtId="0" level="9">
      <sharedItems containsSemiMixedTypes="0" containsString="0"/>
    </cacheField>
    <cacheField name="[Tasks].[Tasks].[Task  9]" caption="Task  9" numFmtId="0" level="10">
      <sharedItems containsSemiMixedTypes="0" containsString="0"/>
    </cacheField>
    <cacheField name="[Tasks].[Tasks].[Actual Duration]" caption="Actual Duration" propertyName="Actual Duration" numFmtId="0" level="32767" memberPropertyField="1">
      <sharedItems count="1">
        <s v="0"/>
      </sharedItems>
    </cacheField>
    <cacheField name="[Tasks].[Tasks].[Actual Finish]" caption="Actual Finish" propertyName="Actual Finish" numFmtId="0" level="32767" memberPropertyField="1">
      <sharedItems count="1">
        <s v=""/>
      </sharedItems>
    </cacheField>
    <cacheField name="[Tasks].[Tasks].[Actual Start]" caption="Actual Start" propertyName="Actual Start" numFmtId="0" level="32767" memberPropertyField="1">
      <sharedItems count="1">
        <s v=""/>
      </sharedItems>
    </cacheField>
    <cacheField name="[Tasks].[Tasks].[Baseline Cost]" caption="Baseline Cost" propertyName="Baseline Cost" numFmtId="0" level="32767" memberPropertyField="1">
      <sharedItems count="4">
        <s v=""/>
        <s v="21000000"/>
        <s v="1228500"/>
        <s v="1858300"/>
      </sharedItems>
    </cacheField>
    <cacheField name="[Tasks].[Tasks].[Baseline Estimated Duration]" caption="Baseline Estimated Duration" propertyName="Baseline Estimated Duration" numFmtId="0" level="32767" memberPropertyField="1">
      <sharedItems count="4">
        <s v="0"/>
        <s v="718"/>
        <s v="717"/>
        <s v="1148.375"/>
      </sharedItems>
    </cacheField>
    <cacheField name="[Tasks].[Tasks].[Baseline Estimated Finish]" caption="Baseline Estimated Finish" propertyName="Baseline Estimated Finish" numFmtId="0" level="32767" memberPropertyField="1">
      <sharedItems count="3">
        <s v=""/>
        <s v="6/27/2019 9:00:00 AM"/>
        <s v="12/4/2020 11:00:00 AM"/>
      </sharedItems>
    </cacheField>
    <cacheField name="[Tasks].[Tasks].[Baseline Estimated Start]" caption="Baseline Estimated Start" propertyName="Baseline Estimated Start" numFmtId="0" level="32767" memberPropertyField="1">
      <sharedItems count="4">
        <s v=""/>
        <s v="8/8/2016 9:00:00 AM"/>
        <s v="8/9/2016 9:00:00 AM"/>
        <s v="4/27/2016 8:00:00 AM"/>
      </sharedItems>
    </cacheField>
    <cacheField name="[Tasks].[Tasks].[Baseline Fixed Cost]" caption="Baseline Fixed Cost" propertyName="Baseline Fixed Cost" numFmtId="0" level="32767" memberPropertyField="1">
      <sharedItems count="1">
        <s v=""/>
      </sharedItems>
    </cacheField>
    <cacheField name="[Tasks].[Tasks].[Baseline Work]" caption="Baseline Work" propertyName="Baseline Work" numFmtId="0" level="32767" memberPropertyField="1">
      <sharedItems count="4">
        <s v=""/>
        <s v="3386.626666666667"/>
        <s v="3354.6133333333337"/>
        <s v="9522.4300000000003"/>
      </sharedItems>
    </cacheField>
    <cacheField name="[Tasks].[Tasks].[Constraint Date]" caption="Constraint Date" propertyName="Constraint Date" numFmtId="0" level="32767" memberPropertyField="1">
      <sharedItems count="2">
        <s v=""/>
        <s v="9/30/2019 8:00:00 AM"/>
      </sharedItems>
    </cacheField>
    <cacheField name="[Tasks].[Tasks].[Created]" caption="Created" propertyName="Created" numFmtId="0" level="32767" memberPropertyField="1">
      <sharedItems count="27">
        <s v="8/5/2010 7:40:00 AM"/>
        <s v="3/2/2019 6:32:00 PM"/>
        <s v="4/24/2009 9:22:00 AM"/>
        <s v="5/12/2019 10:27:00 PM"/>
        <s v="9/14/2010 12:08:00 PM"/>
        <s v="4/21/2009 3:28:00 PM"/>
        <s v="4/24/2009 9:31:00 AM"/>
        <s v="4/24/2009 9:32:00 AM"/>
        <s v="4/24/2009 9:34:00 AM"/>
        <s v="4/2/2009 10:15:00 AM"/>
        <s v="5/14/2009 2:14:00 PM"/>
        <s v="9/13/2010 3:10:00 PM"/>
        <s v="9/14/2010 3:41:00 PM"/>
        <s v="5/9/2016 1:25:00 PM"/>
        <s v="5/9/2016 1:41:00 PM"/>
        <s v="6/17/2016 8:42:00 AM"/>
        <s v="3/18/2019 5:55:00 PM"/>
        <s v="3/21/2019 9:38:00 PM"/>
        <s v="3/22/2019 10:29:00 PM"/>
        <s v="3/22/2019 10:22:00 PM"/>
        <s v="3/28/2019 11:35:00 AM"/>
        <s v="3/28/2019 11:36:00 AM"/>
        <s v="6/18/2019 8:53:00 PM"/>
        <s v="6/19/2019 10:44:00 PM"/>
        <s v="1/20/2009 7:45:00 AM"/>
        <s v="3/7/2019 6:53:00 AM"/>
        <s v="3/7/2019 6:54:00 AM"/>
      </sharedItems>
    </cacheField>
    <cacheField name="[Tasks].[Tasks].[Deadline]" caption="Deadline" propertyName="Deadline" numFmtId="0" level="32767" memberPropertyField="1">
      <sharedItems count="1">
        <s v=""/>
      </sharedItems>
    </cacheField>
    <cacheField name="[Tasks].[Tasks].[Duration Variance]" caption="Duration Variance" propertyName="Duration Variance" numFmtId="0" level="32767" memberPropertyField="1">
      <sharedItems count="26">
        <s v="1693"/>
        <s v="0"/>
        <s v="217"/>
        <s v="78"/>
        <s v="134"/>
        <s v="1"/>
        <s v="25"/>
        <s v="44"/>
        <s v="1468"/>
        <s v="750"/>
        <s v="689"/>
        <s v="109.625"/>
        <s v="967.00000000000011"/>
        <s v="242.00000000000003"/>
        <s v="30.000000000000004"/>
        <s v="900.00000000000011"/>
        <s v="876"/>
        <s v="201"/>
        <s v="503.00000000000006"/>
        <s v="373"/>
        <s v="377"/>
        <s v="289"/>
        <s v="147"/>
        <s v="1401"/>
        <s v="1277"/>
        <s v="1349"/>
      </sharedItems>
    </cacheField>
    <cacheField name="[Tasks].[Tasks].[Early Finish]" caption="Early Finish" propertyName="Early Finish" numFmtId="0" level="32767" memberPropertyField="1">
      <sharedItems count="28">
        <s v="9/30/2025 7:00:00 PM"/>
        <s v="9/30/2019 8:00:00 AM"/>
        <s v="7/28/2020 7:00:00 PM"/>
        <s v="1/15/2020 7:00:00 PM"/>
        <s v="4/2/2020 7:00:00 PM"/>
        <s v="5/1/2020 7:00:00 PM"/>
        <s v="5/18/2020 7:00:00 PM"/>
        <s v="5/19/2020 7:00:00 PM"/>
        <s v="6/23/2020 7:00:00 PM"/>
        <s v="9/28/2020 7:00:00 PM"/>
        <s v="11/19/2024 7:00:00 PM"/>
        <s v="10/17/2024 7:00:00 PM"/>
        <s v="2/14/2024 7:00:00 PM"/>
        <s v="1/11/2023 6:00:00 PM"/>
        <s v="4/1/2020 7:00:00 PM"/>
        <s v="12/2/2019 8:00:00 AM"/>
        <s v="1/11/2023 7:00:00 PM"/>
        <s v="7/6/2021 7:00:00 PM"/>
        <s v="6/22/2023 7:00:00 PM"/>
        <s v="5/11/2023 7:00:00 PM"/>
        <s v="11/10/2022 7:00:00 PM"/>
        <s v="12/28/2022 7:00:00 PM"/>
        <s v="8/26/2022 7:00:00 PM"/>
        <s v="2/9/2022 7:00:00 PM"/>
        <s v="6/19/2025 7:00:00 PM"/>
        <s v="9/29/2025 7:00:00 PM"/>
        <s v="8/9/2023 7:00:00 PM"/>
        <s v="7/9/2025 7:00:00 PM"/>
      </sharedItems>
    </cacheField>
    <cacheField name="[Tasks].[Tasks].[Early Start]" caption="Early Start" propertyName="Early Start" numFmtId="0" level="32767" memberPropertyField="1">
      <sharedItems count="21">
        <s v="4/5/2019 8:00:00 AM"/>
        <s v="9/30/2019 8:00:00 AM"/>
        <s v="9/30/2019 9:00:00 AM"/>
        <s v="5/1/2020 9:00:00 AM"/>
        <s v="5/18/2020 9:00:00 AM"/>
        <s v="5/18/2020 7:00:00 PM"/>
        <s v="5/19/2020 9:00:00 AM"/>
        <s v="5/20/2020 9:00:00 AM"/>
        <s v="6/24/2020 9:00:00 AM"/>
        <s v="7/29/2020 9:00:00 AM"/>
        <s v="5/30/2019 8:00:00 AM"/>
        <s v="4/22/2019 9:00:00 AM"/>
        <s v="4/30/2019 8:00:00 AM"/>
        <s v="10/21/2019 9:00:00 AM"/>
        <s v="8/1/2019 8:00:00 AM"/>
        <s v="9/4/2019 9:00:00 AM"/>
        <s v="9/29/2020 9:00:00 AM"/>
        <s v="7/20/2021 9:00:00 AM"/>
        <s v="6/8/2021 9:00:00 AM"/>
        <s v="1/17/2023 9:00:00 AM"/>
        <s v="12/17/2024 9:00:00 AM"/>
      </sharedItems>
    </cacheField>
    <cacheField name="[Tasks].[Tasks].[Finish Slack]" caption="Finish Slack" propertyName="Finish Slack" numFmtId="0" level="32767" memberPropertyField="1">
      <sharedItems count="19">
        <s v="0"/>
        <s v="1"/>
        <s v="-78"/>
        <s v="59.000000000000007"/>
        <s v="225.00000000000003"/>
        <s v="248.00000000000003"/>
        <s v="424"/>
        <s v="709"/>
        <s v="1434"/>
        <s v="1522"/>
        <s v="1105"/>
        <s v="593"/>
        <s v="623"/>
        <s v="753"/>
        <s v="719"/>
        <s v="807"/>
        <s v="949.00000000000011"/>
        <s v="73"/>
        <s v="559"/>
      </sharedItems>
    </cacheField>
    <cacheField name="[Tasks].[Tasks].[Finish Variance]" caption="Finish Variance" propertyName="Finish Variance" numFmtId="0" level="32767" memberPropertyField="1">
      <sharedItems count="4">
        <s v="0"/>
        <s v="1409"/>
        <s v="1386"/>
        <s v="833.75"/>
      </sharedItems>
    </cacheField>
    <cacheField name="[Tasks].[Tasks].[Free Slack]" caption="Free Slack" propertyName="Free Slack" numFmtId="0" level="32767" memberPropertyField="1">
      <sharedItems count="2">
        <s v="0"/>
        <s v="1"/>
      </sharedItems>
    </cacheField>
    <cacheField name="[Tasks].[Tasks].[Late Finish]" caption="Late Finish" propertyName="Late Finish" numFmtId="0" level="32767" memberPropertyField="1">
      <sharedItems count="11">
        <s v="9/30/2025 7:00:00 PM"/>
        <s v="9/30/2019 9:00:00 AM"/>
        <s v="7/29/2020 7:00:00 PM"/>
        <s v="9/27/2019 7:00:00 PM"/>
        <s v="4/2/2020 7:00:00 PM"/>
        <s v="5/1/2020 7:00:00 PM"/>
        <s v="5/18/2020 7:00:00 PM"/>
        <s v="5/20/2020 9:00:00 AM"/>
        <s v="5/20/2020 7:00:00 PM"/>
        <s v="6/24/2020 7:00:00 PM"/>
        <s v="12/18/2020 7:00:00 PM"/>
      </sharedItems>
    </cacheField>
    <cacheField name="[Tasks].[Tasks].[Late Start]" caption="Late Start" propertyName="Late Start" numFmtId="0" level="32767" memberPropertyField="1">
      <sharedItems count="24">
        <s v="4/22/2019 9:00:00 AM"/>
        <s v="9/30/2019 9:00:00 AM"/>
        <s v="6/12/2019 9:00:00 AM"/>
        <s v="5/1/2020 9:00:00 AM"/>
        <s v="5/18/2020 9:00:00 AM"/>
        <s v="5/20/2020 9:00:00 AM"/>
        <s v="5/21/2020 9:00:00 AM"/>
        <s v="6/25/2020 9:00:00 AM"/>
        <s v="10/20/2020 9:00:00 AM"/>
        <s v="2/3/2020 7:00:00 PM"/>
        <s v="9/2/2020 9:00:00 AM"/>
        <s v="8/1/2019 8:00:00 AM"/>
        <s v="9/29/2020 9:00:00 AM"/>
        <s v="9/30/2025 7:00:00 PM"/>
        <s v="6/17/2022 9:00:00 AM"/>
        <s v="12/24/2024 9:00:00 AM"/>
        <s v="10/27/2023 9:00:00 AM"/>
        <s v="4/26/2024 9:00:00 AM"/>
        <s v="5/30/2025 9:00:00 AM"/>
        <s v="4/22/2024 9:00:00 AM"/>
        <s v="3/10/2025 9:00:00 AM"/>
        <s v="5/19/2020 9:00:00 AM"/>
        <s v="11/9/2020 9:00:00 AM"/>
        <s v="7/30/2020 9:00:00 AM"/>
      </sharedItems>
    </cacheField>
    <cacheField name="[Tasks].[Tasks].[Leveling Delay]" caption="Leveling Delay" propertyName="Leveling Delay" numFmtId="0" level="32767" memberPropertyField="1">
      <sharedItems count="1">
        <s v="0"/>
      </sharedItems>
    </cacheField>
    <cacheField name="[Tasks].[Tasks].[Percent Complete]" caption="Percent Complete" propertyName="Percent Complete" numFmtId="0" level="32767" memberPropertyField="1">
      <sharedItems count="1">
        <s v="0"/>
      </sharedItems>
    </cacheField>
    <cacheField name="[Tasks].[Tasks].[Percent Work Complete]" caption="Percent Work Complete" propertyName="Percent Work Complete" numFmtId="0" level="32767" memberPropertyField="1">
      <sharedItems count="1">
        <s v="0"/>
      </sharedItems>
    </cacheField>
    <cacheField name="[Tasks].[Tasks].[Physical Percent Complete]" caption="Physical Percent Complete" propertyName="Physical Percent Complete" numFmtId="0" level="32767" memberPropertyField="1">
      <sharedItems count="1">
        <s v="0"/>
      </sharedItems>
    </cacheField>
    <cacheField name="[Tasks].[Tasks].[Preleveled Finish]" caption="Preleveled Finish" propertyName="Preleveled Finish" numFmtId="0" level="32767" memberPropertyField="1">
      <sharedItems count="1">
        <s v=""/>
      </sharedItems>
    </cacheField>
    <cacheField name="[Tasks].[Tasks].[Preleveled Start]" caption="Preleveled Start" propertyName="Preleveled Start" numFmtId="0" level="32767" memberPropertyField="1">
      <sharedItems count="1">
        <s v=""/>
      </sharedItems>
    </cacheField>
    <cacheField name="[Tasks].[Tasks].[Priority]" caption="Priority" propertyName="Priority" numFmtId="0" level="32767" memberPropertyField="1">
      <sharedItems count="1">
        <s v="500"/>
      </sharedItems>
    </cacheField>
    <cacheField name="[Tasks].[Tasks].[Remaining Duration]" caption="Remaining Duration" propertyName="Remaining Duration" numFmtId="0" level="32767" memberPropertyField="1">
      <sharedItems count="25">
        <s v="1693"/>
        <s v="0"/>
        <s v="217"/>
        <s v="78"/>
        <s v="134"/>
        <s v="1"/>
        <s v="25"/>
        <s v="44"/>
        <s v="1468"/>
        <s v="1406"/>
        <s v="1258"/>
        <s v="967.00000000000011"/>
        <s v="242.00000000000003"/>
        <s v="30.000000000000004"/>
        <s v="900.00000000000011"/>
        <s v="876"/>
        <s v="201"/>
        <s v="503.00000000000006"/>
        <s v="373"/>
        <s v="377"/>
        <s v="289"/>
        <s v="147"/>
        <s v="1401"/>
        <s v="1277"/>
        <s v="1349"/>
      </sharedItems>
    </cacheField>
    <cacheField name="[Tasks].[Tasks].[Scheduled Duration]" caption="Scheduled Duration" propertyName="Scheduled Duration" numFmtId="0" level="32767" memberPropertyField="1">
      <sharedItems count="24">
        <s v="1693"/>
        <s v="0"/>
        <s v="217"/>
        <s v="78"/>
        <s v="134"/>
        <s v="1"/>
        <s v="25"/>
        <s v="44"/>
        <s v="1468"/>
        <s v="1406"/>
        <s v="1258"/>
        <s v="1349"/>
        <s v="242.00000000000003"/>
        <s v="30.000000000000004"/>
        <s v="1282"/>
        <s v="876"/>
        <s v="201"/>
        <s v="503.00000000000006"/>
        <s v="373"/>
        <s v="377"/>
        <s v="289"/>
        <s v="147"/>
        <s v="1401"/>
        <s v="1277"/>
      </sharedItems>
    </cacheField>
    <cacheField name="[Tasks].[Tasks].[Scheduled Finish]" caption="Scheduled Finish" propertyName="Scheduled Finish" numFmtId="0" level="32767" memberPropertyField="1">
      <sharedItems count="28">
        <s v="9/30/2025 7:00:00 PM"/>
        <s v="9/30/2019 8:00:00 AM"/>
        <s v="7/28/2020 7:00:00 PM"/>
        <s v="1/15/2020 7:00:00 PM"/>
        <s v="4/2/2020 7:00:00 PM"/>
        <s v="5/1/2020 7:00:00 PM"/>
        <s v="5/18/2020 7:00:00 PM"/>
        <s v="5/19/2020 7:00:00 PM"/>
        <s v="6/23/2020 7:00:00 PM"/>
        <s v="9/28/2020 7:00:00 PM"/>
        <s v="11/19/2024 7:00:00 PM"/>
        <s v="10/17/2024 7:00:00 PM"/>
        <s v="2/14/2024 7:00:00 PM"/>
        <s v="6/28/2024 7:00:00 PM"/>
        <s v="4/1/2020 7:00:00 PM"/>
        <s v="12/2/2019 8:00:00 AM"/>
        <s v="1/11/2023 7:00:00 PM"/>
        <s v="7/6/2021 7:00:00 PM"/>
        <s v="6/22/2023 7:00:00 PM"/>
        <s v="5/11/2023 7:00:00 PM"/>
        <s v="11/10/2022 7:00:00 PM"/>
        <s v="12/28/2022 7:00:00 PM"/>
        <s v="8/26/2022 7:00:00 PM"/>
        <s v="2/9/2022 7:00:00 PM"/>
        <s v="6/19/2025 7:00:00 PM"/>
        <s v="9/29/2025 7:00:00 PM"/>
        <s v="8/9/2023 7:00:00 PM"/>
        <s v="7/9/2025 7:00:00 PM"/>
      </sharedItems>
    </cacheField>
    <cacheField name="[Tasks].[Tasks].[Scheduled Start]" caption="Scheduled Start" propertyName="Scheduled Start" numFmtId="0" level="32767" memberPropertyField="1">
      <sharedItems count="21">
        <s v="4/5/2019 8:00:00 AM"/>
        <s v="9/30/2019 8:00:00 AM"/>
        <s v="9/30/2019 9:00:00 AM"/>
        <s v="5/1/2020 9:00:00 AM"/>
        <s v="5/18/2020 9:00:00 AM"/>
        <s v="5/18/2020 7:00:00 PM"/>
        <s v="5/19/2020 9:00:00 AM"/>
        <s v="5/20/2020 9:00:00 AM"/>
        <s v="6/24/2020 9:00:00 AM"/>
        <s v="7/29/2020 9:00:00 AM"/>
        <s v="5/30/2019 8:00:00 AM"/>
        <s v="4/22/2019 9:00:00 AM"/>
        <s v="4/30/2019 8:00:00 AM"/>
        <s v="10/21/2019 9:00:00 AM"/>
        <s v="8/1/2019 8:00:00 AM"/>
        <s v="9/4/2019 9:00:00 AM"/>
        <s v="9/29/2020 9:00:00 AM"/>
        <s v="7/20/2021 9:00:00 AM"/>
        <s v="6/8/2021 9:00:00 AM"/>
        <s v="1/17/2023 9:00:00 AM"/>
        <s v="12/17/2024 9:00:00 AM"/>
      </sharedItems>
    </cacheField>
    <cacheField name="[Tasks].[Tasks].[Start Slack]" caption="Start Slack" propertyName="Start Slack" numFmtId="0" level="32767" memberPropertyField="1">
      <sharedItems count="20">
        <s v="11"/>
        <s v="0"/>
        <s v="-78"/>
        <s v="1"/>
        <s v="59.000000000000007"/>
        <s v="217"/>
        <s v="329"/>
        <s v="67.125"/>
        <s v="370"/>
        <s v="1552"/>
        <s v="727"/>
        <s v="1105"/>
        <s v="593"/>
        <s v="623"/>
        <s v="753"/>
        <s v="1008.0000000000001"/>
        <s v="719"/>
        <s v="949.00000000000011"/>
        <s v="73"/>
        <s v="559"/>
      </sharedItems>
    </cacheField>
    <cacheField name="[Tasks].[Tasks].[Start Variance]" caption="Start Variance" propertyName="Start Variance" numFmtId="0" level="32767" memberPropertyField="1">
      <sharedItems count="4">
        <s v="0"/>
        <s v="694"/>
        <s v="732"/>
        <s v="778"/>
      </sharedItems>
    </cacheField>
    <cacheField name="[Tasks].[Tasks].[Stop]" caption="Stop" propertyName="Stop" numFmtId="0" level="32767" memberPropertyField="1">
      <sharedItems count="1">
        <s v=""/>
      </sharedItems>
    </cacheField>
    <cacheField name="[Tasks].[Tasks].[TaskID]" caption="TaskID" propertyName="TaskID" numFmtId="0" level="32767" memberPropertyField="1">
      <sharedItems count="41">
        <s v="0"/>
        <s v="1"/>
        <s v="2"/>
        <s v="3"/>
        <s v="4"/>
        <s v="5"/>
        <s v="6"/>
        <s v="7"/>
        <s v="8"/>
        <s v="9"/>
        <s v="10"/>
        <s v="11"/>
        <s v="12"/>
        <s v="14"/>
        <s v="16"/>
        <s v="17"/>
        <s v="18"/>
        <s v="64"/>
        <s v="101"/>
        <s v="258"/>
        <s v="259"/>
        <s v="267"/>
        <s v="274"/>
        <s v="332"/>
        <s v="335"/>
        <s v="338"/>
        <s v="367"/>
        <s v="368"/>
        <s v="485"/>
        <s v="515"/>
        <s v="532"/>
        <s v="561"/>
        <s v="630"/>
        <s v="631"/>
        <s v="654"/>
        <s v="683"/>
        <s v="712"/>
        <s v="730"/>
        <s v="748"/>
        <s v="765"/>
        <s v="782"/>
      </sharedItems>
    </cacheField>
    <cacheField name="[Tasks].[Tasks].[Tasks]" caption="Tasks" propertyName="Tasks" numFmtId="0" level="32767" memberPropertyField="1">
      <sharedItems containsBlank="1" count="9">
        <m/>
        <s v="PEP CR L1139 Programa de Infraestructura Vial y Promocion de APP (6 agosto 2019)"/>
        <s v="Formalización del Contrato de Préstamo"/>
        <s v="Condiciones Previas al Primer Desembolso"/>
        <s v="Componente 1. Infraestructura"/>
        <s v="Intercambios Viales: Taras y La Lima de Cartago"/>
        <s v="Obras Impostergables  OBIS  San Jose - San Ramón"/>
        <s v="Componente 2. Fortalecimiento Institucional"/>
        <s v="Componente 3. Administración, gestión y auditoría"/>
      </sharedItems>
    </cacheField>
    <cacheField name="[Tasks].[Tasks].[Total Slack]" caption="Total Slack" propertyName="Total Slack" numFmtId="0" level="32767" memberPropertyField="1">
      <sharedItems count="19">
        <s v="0"/>
        <s v="-78"/>
        <s v="1"/>
        <s v="59.000000000000007"/>
        <s v="11"/>
        <s v="217"/>
        <s v="248.00000000000003"/>
        <s v="67.125"/>
        <s v="370"/>
        <s v="1522"/>
        <s v="709"/>
        <s v="1105"/>
        <s v="593"/>
        <s v="623"/>
        <s v="753"/>
        <s v="719"/>
        <s v="949.00000000000011"/>
        <s v="73"/>
        <s v="559"/>
      </sharedItems>
    </cacheField>
    <cacheField name="[Tasks].[Tasks].[VAC]" caption="VAC" propertyName="VAC" numFmtId="0" level="32767" memberPropertyField="1">
      <sharedItems count="22">
        <s v="-125000000"/>
        <s v="0"/>
        <s v="-118790000"/>
        <s v="-68790000"/>
        <s v="-41943000"/>
        <s v="-2271500"/>
        <s v="-488700"/>
        <s v="-50000000"/>
        <s v="-45750000"/>
        <s v="-1250000"/>
        <s v="-3000000"/>
        <s v="-4000000"/>
        <s v="-664000"/>
        <s v="-36000"/>
        <s v="-220000"/>
        <s v="-80000"/>
        <s v="-2210000"/>
        <s v="-200000"/>
        <s v="-800000"/>
        <s v="-450000"/>
        <s v="-25000"/>
        <s v="-60000"/>
      </sharedItems>
    </cacheField>
    <cacheField name="[Tasks].[Tasks].[WBS]" caption="WBS" propertyName="WBS" numFmtId="0" level="32767" memberPropertyField="1">
      <sharedItems count="41">
        <s v="0"/>
        <s v="1"/>
        <s v="2"/>
        <s v="2.1"/>
        <s v="2.2"/>
        <s v="2.3"/>
        <s v="2.4"/>
        <s v="2.5"/>
        <s v="2.6"/>
        <s v="2.7"/>
        <s v="2.8"/>
        <s v="3"/>
        <s v="3.1"/>
        <s v="3.2"/>
        <s v="4"/>
        <s v="4.1"/>
        <s v="4.1.1"/>
        <s v="4.1.2"/>
        <s v="01.06"/>
        <s v="4.2"/>
        <s v="4.2.1"/>
        <s v="4.2.2"/>
        <s v="4.2.3"/>
        <s v="4.2.4"/>
        <s v="4.2.5"/>
        <s v="4.2.6"/>
        <s v="5"/>
        <s v="5.1"/>
        <s v="5.2"/>
        <s v="5.3"/>
        <s v="5.4"/>
        <s v="5.5"/>
        <s v="6"/>
        <s v="6.1"/>
        <s v="6.2"/>
        <s v="6.3"/>
        <s v="6.4"/>
        <s v="6.5"/>
        <s v="6.6"/>
        <s v="6.7"/>
        <s v="6.8"/>
      </sharedItems>
    </cacheField>
    <cacheField name="[Time].[Monthly Calendar].[Year]" caption="Year" numFmtId="0" hierarchy="1" level="1">
      <sharedItems count="7">
        <s v="[Time].[Monthly Calendar].[Year].&amp;[2019]" c="2019"/>
        <s v="[Time].[Monthly Calendar].[Year].&amp;[2020]" c="2020"/>
        <s v="[Time].[Monthly Calendar].[Year].&amp;[2021]" c="2021"/>
        <s v="[Time].[Monthly Calendar].[Year].&amp;[2022]" c="2022"/>
        <s v="[Time].[Monthly Calendar].[Year].&amp;[2023]" c="2023"/>
        <s v="[Time].[Monthly Calendar].[Year].&amp;[2024]" c="2024"/>
        <s v="[Time].[Monthly Calendar].[Year].&amp;[2025]" c="2025"/>
      </sharedItems>
    </cacheField>
    <cacheField name="[Time].[Monthly Calendar].[Month]" caption="Month" numFmtId="0" hierarchy="1" level="2">
      <sharedItems count="69">
        <s v="[Time].[Monthly Calendar].[Year].&amp;[2020].&amp;[1]" c="January"/>
        <s v="[Time].[Monthly Calendar].[Year].&amp;[2020].&amp;[2]" c="February"/>
        <s v="[Time].[Monthly Calendar].[Year].&amp;[2020].&amp;[3]" c="March"/>
        <s v="[Time].[Monthly Calendar].[Year].&amp;[2020].&amp;[4]" c="April"/>
        <s v="[Time].[Monthly Calendar].[Year].&amp;[2020].&amp;[5]" c="May"/>
        <s v="[Time].[Monthly Calendar].[Year].&amp;[2020].&amp;[6]" c="June"/>
        <s v="[Time].[Monthly Calendar].[Year].&amp;[2020].&amp;[7]" c="July"/>
        <s v="[Time].[Monthly Calendar].[Year].&amp;[2020].&amp;[8]" c="August"/>
        <s v="[Time].[Monthly Calendar].[Year].&amp;[2020].&amp;[9]" c="September"/>
        <s v="[Time].[Monthly Calendar].[Year].&amp;[2020].&amp;[10]" c="October"/>
        <s v="[Time].[Monthly Calendar].[Year].&amp;[2020].&amp;[11]" c="November"/>
        <s v="[Time].[Monthly Calendar].[Year].&amp;[2020].&amp;[12]" c="December"/>
        <s v="[Time].[Monthly Calendar].[Year].&amp;[2021].&amp;[1]" c="January"/>
        <s v="[Time].[Monthly Calendar].[Year].&amp;[2021].&amp;[2]" c="February"/>
        <s v="[Time].[Monthly Calendar].[Year].&amp;[2021].&amp;[3]" c="March"/>
        <s v="[Time].[Monthly Calendar].[Year].&amp;[2021].&amp;[4]" c="April"/>
        <s v="[Time].[Monthly Calendar].[Year].&amp;[2021].&amp;[5]" c="May"/>
        <s v="[Time].[Monthly Calendar].[Year].&amp;[2021].&amp;[6]" c="June"/>
        <s v="[Time].[Monthly Calendar].[Year].&amp;[2021].&amp;[7]" c="July"/>
        <s v="[Time].[Monthly Calendar].[Year].&amp;[2021].&amp;[8]" c="August"/>
        <s v="[Time].[Monthly Calendar].[Year].&amp;[2021].&amp;[9]" c="September"/>
        <s v="[Time].[Monthly Calendar].[Year].&amp;[2021].&amp;[10]" c="October"/>
        <s v="[Time].[Monthly Calendar].[Year].&amp;[2021].&amp;[11]" c="November"/>
        <s v="[Time].[Monthly Calendar].[Year].&amp;[2021].&amp;[12]" c="December"/>
        <s v="[Time].[Monthly Calendar].[Year].&amp;[2022].&amp;[1]" c="January"/>
        <s v="[Time].[Monthly Calendar].[Year].&amp;[2022].&amp;[2]" c="February"/>
        <s v="[Time].[Monthly Calendar].[Year].&amp;[2022].&amp;[3]" c="March"/>
        <s v="[Time].[Monthly Calendar].[Year].&amp;[2022].&amp;[4]" c="April"/>
        <s v="[Time].[Monthly Calendar].[Year].&amp;[2022].&amp;[5]" c="May"/>
        <s v="[Time].[Monthly Calendar].[Year].&amp;[2022].&amp;[6]" c="June"/>
        <s v="[Time].[Monthly Calendar].[Year].&amp;[2022].&amp;[7]" c="July"/>
        <s v="[Time].[Monthly Calendar].[Year].&amp;[2022].&amp;[8]" c="August"/>
        <s v="[Time].[Monthly Calendar].[Year].&amp;[2022].&amp;[9]" c="September"/>
        <s v="[Time].[Monthly Calendar].[Year].&amp;[2022].&amp;[10]" c="October"/>
        <s v="[Time].[Monthly Calendar].[Year].&amp;[2022].&amp;[11]" c="November"/>
        <s v="[Time].[Monthly Calendar].[Year].&amp;[2022].&amp;[12]" c="December"/>
        <s v="[Time].[Monthly Calendar].[Year].&amp;[2023].&amp;[1]" c="January"/>
        <s v="[Time].[Monthly Calendar].[Year].&amp;[2023].&amp;[2]" c="February"/>
        <s v="[Time].[Monthly Calendar].[Year].&amp;[2023].&amp;[3]" c="March"/>
        <s v="[Time].[Monthly Calendar].[Year].&amp;[2023].&amp;[4]" c="April"/>
        <s v="[Time].[Monthly Calendar].[Year].&amp;[2023].&amp;[5]" c="May"/>
        <s v="[Time].[Monthly Calendar].[Year].&amp;[2023].&amp;[6]" c="June"/>
        <s v="[Time].[Monthly Calendar].[Year].&amp;[2023].&amp;[7]" c="July"/>
        <s v="[Time].[Monthly Calendar].[Year].&amp;[2023].&amp;[8]" c="August"/>
        <s v="[Time].[Monthly Calendar].[Year].&amp;[2023].&amp;[9]" c="September"/>
        <s v="[Time].[Monthly Calendar].[Year].&amp;[2023].&amp;[10]" c="October"/>
        <s v="[Time].[Monthly Calendar].[Year].&amp;[2023].&amp;[11]" c="November"/>
        <s v="[Time].[Monthly Calendar].[Year].&amp;[2023].&amp;[12]" c="December"/>
        <s v="[Time].[Monthly Calendar].[Year].&amp;[2024].&amp;[1]" c="January"/>
        <s v="[Time].[Monthly Calendar].[Year].&amp;[2024].&amp;[2]" c="February"/>
        <s v="[Time].[Monthly Calendar].[Year].&amp;[2024].&amp;[3]" c="March"/>
        <s v="[Time].[Monthly Calendar].[Year].&amp;[2024].&amp;[4]" c="April"/>
        <s v="[Time].[Monthly Calendar].[Year].&amp;[2024].&amp;[5]" c="May"/>
        <s v="[Time].[Monthly Calendar].[Year].&amp;[2024].&amp;[6]" c="June"/>
        <s v="[Time].[Monthly Calendar].[Year].&amp;[2024].&amp;[7]" c="July"/>
        <s v="[Time].[Monthly Calendar].[Year].&amp;[2024].&amp;[8]" c="August"/>
        <s v="[Time].[Monthly Calendar].[Year].&amp;[2024].&amp;[9]" c="September"/>
        <s v="[Time].[Monthly Calendar].[Year].&amp;[2024].&amp;[10]" c="October"/>
        <s v="[Time].[Monthly Calendar].[Year].&amp;[2024].&amp;[11]" c="November"/>
        <s v="[Time].[Monthly Calendar].[Year].&amp;[2024].&amp;[12]" c="December"/>
        <s v="[Time].[Monthly Calendar].[Year].&amp;[2025].&amp;[1]" c="January"/>
        <s v="[Time].[Monthly Calendar].[Year].&amp;[2025].&amp;[2]" c="February"/>
        <s v="[Time].[Monthly Calendar].[Year].&amp;[2025].&amp;[3]" c="March"/>
        <s v="[Time].[Monthly Calendar].[Year].&amp;[2025].&amp;[4]" c="April"/>
        <s v="[Time].[Monthly Calendar].[Year].&amp;[2025].&amp;[5]" c="May"/>
        <s v="[Time].[Monthly Calendar].[Year].&amp;[2025].&amp;[6]" c="June"/>
        <s v="[Time].[Monthly Calendar].[Year].&amp;[2025].&amp;[7]" c="July"/>
        <s v="[Time].[Monthly Calendar].[Year].&amp;[2025].&amp;[8]" c="August"/>
        <s v="[Time].[Monthly Calendar].[Year].&amp;[2025].&amp;[9]" c="September"/>
      </sharedItems>
    </cacheField>
  </cacheFields>
  <cacheHierarchies count="62">
    <cacheHierarchy uniqueName="[Tasks].[Tasks]" caption="Tasks" defaultMemberUniqueName="[Tasks].[Tasks].[All]" allUniqueName="[Tasks].[Tasks].[All]" dimensionUniqueName="[Tasks]" displayFolder="" count="11" unbalanced="1">
      <fieldsUsage count="11">
        <fieldUsage x="-1"/>
        <fieldUsage x="1"/>
        <fieldUsage x="2"/>
        <fieldUsage x="3"/>
        <fieldUsage x="4"/>
        <fieldUsage x="5"/>
        <fieldUsage x="6"/>
        <fieldUsage x="7"/>
        <fieldUsage x="8"/>
        <fieldUsage x="9"/>
        <fieldUsage x="10"/>
      </fieldsUsage>
    </cacheHierarchy>
    <cacheHierarchy uniqueName="[Time].[Monthly Calendar]" caption="Monthly Calendar" time="1" defaultMemberUniqueName="[Time].[Monthly Calendar].[All]" allUniqueName="[Time].[Monthly Calendar].[All]" dimensionUniqueName="[Time]" displayFolder="" count="3" unbalanced="0">
      <fieldsUsage count="3">
        <fieldUsage x="-1"/>
        <fieldUsage x="50"/>
        <fieldUsage x="51"/>
      </fieldsUsage>
    </cacheHierarchy>
    <cacheHierarchy uniqueName="[Tasks].[Actual Duration]" caption="Actual Duration" attribute="1" defaultMemberUniqueName="[Tasks].[Actual Duration].[All]" allUniqueName="[Tasks].[Actual Duration].[All]" dimensionUniqueName="[Tasks]" displayFolder="" count="0" unbalanced="0" hidden="1"/>
    <cacheHierarchy uniqueName="[Tasks].[Actual Finish]" caption="Actual Finish" attribute="1" defaultMemberUniqueName="[Tasks].[Actual Finish].[All]" allUniqueName="[Tasks].[Actual Finish].[All]" dimensionUniqueName="[Tasks]" displayFolder="" count="0" unbalanced="0" hidden="1"/>
    <cacheHierarchy uniqueName="[Tasks].[Actual Start]" caption="Actual Start" attribute="1" defaultMemberUniqueName="[Tasks].[Actual Start].[All]" allUniqueName="[Tasks].[Actual Start].[All]" dimensionUniqueName="[Tasks]" displayFolder="" count="0" unbalanced="0" hidden="1"/>
    <cacheHierarchy uniqueName="[Tasks].[Baseline Cost]" caption="Baseline Cost" attribute="1" defaultMemberUniqueName="[Tasks].[Baseline Cost].[All]" allUniqueName="[Tasks].[Baseline Cost].[All]" dimensionUniqueName="[Tasks]" displayFolder="" count="0" unbalanced="0" hidden="1"/>
    <cacheHierarchy uniqueName="[Tasks].[Baseline Estimated Duration]" caption="Baseline Estimated Duration" attribute="1" defaultMemberUniqueName="[Tasks].[Baseline Estimated Duration].[All]" allUniqueName="[Tasks].[Baseline Estimated Duration].[All]" dimensionUniqueName="[Tasks]" displayFolder="" count="0" unbalanced="0" hidden="1"/>
    <cacheHierarchy uniqueName="[Tasks].[Baseline Estimated Finish]" caption="Baseline Estimated Finish" attribute="1" defaultMemberUniqueName="[Tasks].[Baseline Estimated Finish].[All]" allUniqueName="[Tasks].[Baseline Estimated Finish].[All]" dimensionUniqueName="[Tasks]" displayFolder="" count="0" unbalanced="0" hidden="1"/>
    <cacheHierarchy uniqueName="[Tasks].[Baseline Estimated Start]" caption="Baseline Estimated Start" attribute="1" defaultMemberUniqueName="[Tasks].[Baseline Estimated Start].[All]" allUniqueName="[Tasks].[Baseline Estimated Start].[All]" dimensionUniqueName="[Tasks]" displayFolder="" count="0" unbalanced="0" hidden="1"/>
    <cacheHierarchy uniqueName="[Tasks].[Baseline Fixed Cost]" caption="Baseline Fixed Cost" attribute="1" defaultMemberUniqueName="[Tasks].[Baseline Fixed Cost].[All]" allUniqueName="[Tasks].[Baseline Fixed Cost].[All]" dimensionUniqueName="[Tasks]" displayFolder="" count="0" unbalanced="0" hidden="1"/>
    <cacheHierarchy uniqueName="[Tasks].[Baseline Work]" caption="Baseline Work" attribute="1" defaultMemberUniqueName="[Tasks].[Baseline Work].[All]" allUniqueName="[Tasks].[Baseline Work].[All]" dimensionUniqueName="[Tasks]" displayFolder="" count="0" unbalanced="0" hidden="1"/>
    <cacheHierarchy uniqueName="[Tasks].[Constraint Date]" caption="Constraint Date" attribute="1" defaultMemberUniqueName="[Tasks].[Constraint Date].[All]" allUniqueName="[Tasks].[Constraint Date].[All]" dimensionUniqueName="[Tasks]" displayFolder="" count="0" unbalanced="0" hidden="1"/>
    <cacheHierarchy uniqueName="[Tasks].[Created]" caption="Created" attribute="1" defaultMemberUniqueName="[Tasks].[Created].[All]" allUniqueName="[Tasks].[Created].[All]" dimensionUniqueName="[Tasks]" displayFolder="" count="0" unbalanced="0" hidden="1"/>
    <cacheHierarchy uniqueName="[Tasks].[Deadline]" caption="Deadline" attribute="1" defaultMemberUniqueName="[Tasks].[Deadline].[All]" allUniqueName="[Tasks].[Deadline].[All]" dimensionUniqueName="[Tasks]" displayFolder="" count="0" unbalanced="0" hidden="1"/>
    <cacheHierarchy uniqueName="[Tasks].[Duration Variance]" caption="Duration Variance" attribute="1" defaultMemberUniqueName="[Tasks].[Duration Variance].[All]" allUniqueName="[Tasks].[Duration Variance].[All]" dimensionUniqueName="[Tasks]" displayFolder="" count="0" unbalanced="0" hidden="1"/>
    <cacheHierarchy uniqueName="[Tasks].[Early Finish]" caption="Early Finish" attribute="1" defaultMemberUniqueName="[Tasks].[Early Finish].[All]" allUniqueName="[Tasks].[Early Finish].[All]" dimensionUniqueName="[Tasks]" displayFolder="" count="0" unbalanced="0" hidden="1"/>
    <cacheHierarchy uniqueName="[Tasks].[Early Start]" caption="Early Start" attribute="1" defaultMemberUniqueName="[Tasks].[Early Start].[All]" allUniqueName="[Tasks].[Early Start].[All]" dimensionUniqueName="[Tasks]" displayFolder="" count="0" unbalanced="0" hidden="1"/>
    <cacheHierarchy uniqueName="[Tasks].[Finish Slack]" caption="Finish Slack" attribute="1" defaultMemberUniqueName="[Tasks].[Finish Slack].[All]" allUniqueName="[Tasks].[Finish Slack].[All]" dimensionUniqueName="[Tasks]" displayFolder="" count="0" unbalanced="0" hidden="1"/>
    <cacheHierarchy uniqueName="[Tasks].[Finish Variance]" caption="Finish Variance" attribute="1" defaultMemberUniqueName="[Tasks].[Finish Variance].[All]" allUniqueName="[Tasks].[Finish Variance].[All]" dimensionUniqueName="[Tasks]" displayFolder="" count="0" unbalanced="0" hidden="1"/>
    <cacheHierarchy uniqueName="[Tasks].[Free Slack]" caption="Free Slack" attribute="1" defaultMemberUniqueName="[Tasks].[Free Slack].[All]" allUniqueName="[Tasks].[Free Slack].[All]" dimensionUniqueName="[Tasks]" displayFolder="" count="0" unbalanced="0" hidden="1"/>
    <cacheHierarchy uniqueName="[Tasks].[Late Finish]" caption="Late Finish" attribute="1" defaultMemberUniqueName="[Tasks].[Late Finish].[All]" allUniqueName="[Tasks].[Late Finish].[All]" dimensionUniqueName="[Tasks]" displayFolder="" count="0" unbalanced="0" hidden="1"/>
    <cacheHierarchy uniqueName="[Tasks].[Late Start]" caption="Late Start" attribute="1" defaultMemberUniqueName="[Tasks].[Late Start].[All]" allUniqueName="[Tasks].[Late Start].[All]" dimensionUniqueName="[Tasks]" displayFolder="" count="0" unbalanced="0" hidden="1"/>
    <cacheHierarchy uniqueName="[Tasks].[Leveling Delay]" caption="Leveling Delay" attribute="1" defaultMemberUniqueName="[Tasks].[Leveling Delay].[All]" allUniqueName="[Tasks].[Leveling Delay].[All]" dimensionUniqueName="[Tasks]" displayFolder="" count="0" unbalanced="0" hidden="1"/>
    <cacheHierarchy uniqueName="[Tasks].[Percent Complete]" caption="Percent Complete" attribute="1" defaultMemberUniqueName="[Tasks].[Percent Complete].[All]" allUniqueName="[Tasks].[Percent Complete].[All]" dimensionUniqueName="[Tasks]" displayFolder="" count="0" unbalanced="0" hidden="1"/>
    <cacheHierarchy uniqueName="[Tasks].[Percent Work Complete]" caption="Percent Work Complete" attribute="1" defaultMemberUniqueName="[Tasks].[Percent Work Complete].[All]" allUniqueName="[Tasks].[Percent Work Complete].[All]" dimensionUniqueName="[Tasks]" displayFolder="" count="0" unbalanced="0" hidden="1"/>
    <cacheHierarchy uniqueName="[Tasks].[Physical Percent Complete]" caption="Physical Percent Complete" attribute="1" defaultMemberUniqueName="[Tasks].[Physical Percent Complete].[All]" allUniqueName="[Tasks].[Physical Percent Complete].[All]" dimensionUniqueName="[Tasks]" displayFolder="" count="0" unbalanced="0" hidden="1"/>
    <cacheHierarchy uniqueName="[Tasks].[Preleveled Finish]" caption="Preleveled Finish" attribute="1" defaultMemberUniqueName="[Tasks].[Preleveled Finish].[All]" allUniqueName="[Tasks].[Preleveled Finish].[All]" dimensionUniqueName="[Tasks]" displayFolder="" count="0" unbalanced="0" hidden="1"/>
    <cacheHierarchy uniqueName="[Tasks].[Preleveled Start]" caption="Preleveled Start" attribute="1" defaultMemberUniqueName="[Tasks].[Preleveled Start].[All]" allUniqueName="[Tasks].[Preleveled Start].[All]" dimensionUniqueName="[Tasks]" displayFolder="" count="0" unbalanced="0" hidden="1"/>
    <cacheHierarchy uniqueName="[Tasks].[Priority]" caption="Priority" attribute="1" defaultMemberUniqueName="[Tasks].[Priority].[All]" allUniqueName="[Tasks].[Priority].[All]" dimensionUniqueName="[Tasks]" displayFolder="" count="0" unbalanced="0" hidden="1"/>
    <cacheHierarchy uniqueName="[Tasks].[Remaining Duration]" caption="Remaining Duration" attribute="1" defaultMemberUniqueName="[Tasks].[Remaining Duration].[All]" allUniqueName="[Tasks].[Remaining Duration].[All]" dimensionUniqueName="[Tasks]" displayFolder="" count="0" unbalanced="0" hidden="1"/>
    <cacheHierarchy uniqueName="[Tasks].[Scheduled Duration]" caption="Scheduled Duration" attribute="1" defaultMemberUniqueName="[Tasks].[Scheduled Duration].[All]" allUniqueName="[Tasks].[Scheduled Duration].[All]" dimensionUniqueName="[Tasks]" displayFolder="" count="0" unbalanced="0" hidden="1"/>
    <cacheHierarchy uniqueName="[Tasks].[Scheduled Finish]" caption="Scheduled Finish" attribute="1" defaultMemberUniqueName="[Tasks].[Scheduled Finish].[All]" allUniqueName="[Tasks].[Scheduled Finish].[All]" dimensionUniqueName="[Tasks]" displayFolder="" count="0" unbalanced="0" hidden="1"/>
    <cacheHierarchy uniqueName="[Tasks].[Scheduled Start]" caption="Scheduled Start" attribute="1" defaultMemberUniqueName="[Tasks].[Scheduled Start].[All]" allUniqueName="[Tasks].[Scheduled Start].[All]" dimensionUniqueName="[Tasks]" displayFolder="" count="0" unbalanced="0" hidden="1"/>
    <cacheHierarchy uniqueName="[Tasks].[Start Slack]" caption="Start Slack" attribute="1" defaultMemberUniqueName="[Tasks].[Start Slack].[All]" allUniqueName="[Tasks].[Start Slack].[All]" dimensionUniqueName="[Tasks]" displayFolder="" count="0" unbalanced="0" hidden="1"/>
    <cacheHierarchy uniqueName="[Tasks].[Start Variance]" caption="Start Variance" attribute="1" defaultMemberUniqueName="[Tasks].[Start Variance].[All]" allUniqueName="[Tasks].[Start Variance].[All]" dimensionUniqueName="[Tasks]" displayFolder="" count="0" unbalanced="0" hidden="1"/>
    <cacheHierarchy uniqueName="[Tasks].[Stop]" caption="Stop" attribute="1" defaultMemberUniqueName="[Tasks].[Stop].[All]" allUniqueName="[Tasks].[Stop].[All]" dimensionUniqueName="[Tasks]" displayFolder="" count="0" unbalanced="0" hidden="1"/>
    <cacheHierarchy uniqueName="[Tasks].[TaskID]" caption="TaskID" attribute="1" defaultMemberUniqueName="[Tasks].[TaskID].[All]" allUniqueName="[Tasks].[TaskID].[All]" dimensionUniqueName="[Tasks]" displayFolder="" count="0" unbalanced="0" hidden="1"/>
    <cacheHierarchy uniqueName="[Tasks].[TaskUID]" caption="TaskUID" attribute="1" keyAttribute="1" defaultMemberUniqueName="[Tasks].[TaskUID].[All]" allUniqueName="[Tasks].[TaskUID].[All]" dimensionUniqueName="[Tasks]" displayFolder="" count="0" unbalanced="0" hidden="1"/>
    <cacheHierarchy uniqueName="[Tasks].[Total Slack]" caption="Total Slack" attribute="1" defaultMemberUniqueName="[Tasks].[Total Slack].[All]" allUniqueName="[Tasks].[Total Slack].[All]" dimensionUniqueName="[Tasks]" displayFolder="" count="0" unbalanced="0" hidden="1"/>
    <cacheHierarchy uniqueName="[Tasks].[VAC]" caption="VAC" attribute="1" defaultMemberUniqueName="[Tasks].[VAC].[All]" allUniqueName="[Tasks].[VAC].[All]" dimensionUniqueName="[Tasks]" displayFolder="" count="0" unbalanced="0" hidden="1"/>
    <cacheHierarchy uniqueName="[Tasks].[WBS]" caption="WBS" attribute="1" defaultMemberUniqueName="[Tasks].[WBS].[All]" allUniqueName="[Tasks].[WBS].[All]" dimensionUniqueName="[Tasks]" displayFolder="" count="0" unbalanced="0" hidden="1"/>
    <cacheHierarchy uniqueName="[Time].[TIME_ID]" caption="TIME_ID" attribute="1" time="1" defaultMemberUniqueName="[Time].[TIME_ID].[All]" allUniqueName="[Time].[TIME_ID].[All]" dimensionUniqueName="[Time]" displayFolder="" count="0" unbalanced="0" hidden="1"/>
    <cacheHierarchy uniqueName="[Time].[TimeByDay]" caption="TimeByDay" attribute="1" time="1" keyAttribute="1" defaultMemberUniqueName="[Time].[TimeByDay].[All]" allUniqueName="[Time].[TimeByDay].[All]" dimensionUniqueName="[Time]" displayFolder="" count="0" memberValueDatatype="130" unbalanced="0" hidden="1"/>
    <cacheHierarchy uniqueName="[Time].[TimeNumericalMonthOfTheYear]" caption="TimeNumericalMonthOfTheYear" attribute="1" time="1" defaultMemberUniqueName="[Time].[TimeNumericalMonthOfTheYear].[All]" allUniqueName="[Time].[TimeNumericalMonthOfTheYear].[All]" dimensionUniqueName="[Time]" displayFolder="" count="0" unbalanced="0" hidden="1"/>
    <cacheHierarchy uniqueName="[Time].[TimeYear]" caption="TimeYear" attribute="1" time="1" defaultMemberUniqueName="[Time].[TimeYear].[All]" allUniqueName="[Time].[TimeYear].[All]" dimensionUniqueName="[Time]" displayFolder="" count="0" unbalanced="0" hidden="1"/>
    <cacheHierarchy uniqueName="[Measures].[Actual Cost]" caption="Actual Cost" measure="1" displayFolder="" measureGroup="Values" count="0"/>
    <cacheHierarchy uniqueName="[Measures].[Actual Fixed Cost]" caption="Actual Fixed Cost" measure="1" displayFolder="" measureGroup="Values" count="0"/>
    <cacheHierarchy uniqueName="[Measures].[Actual Overtime Work]" caption="Actual Overtime Work" measure="1" displayFolder="" measureGroup="Values" count="0"/>
    <cacheHierarchy uniqueName="[Measures].[Actual Work]" caption="Actual Work" measure="1" displayFolder="" measureGroup="Values" count="0"/>
    <cacheHierarchy uniqueName="[Measures].[Baseline Budget Cost]" caption="Baseline Budget Cost" measure="1" displayFolder="" measureGroup="Values" count="0"/>
    <cacheHierarchy uniqueName="[Measures].[Baseline Budget Work]" caption="Baseline Budget Work" measure="1" displayFolder="" measureGroup="Values" count="0"/>
    <cacheHierarchy uniqueName="[Measures].[Budget Cost]" caption="Budget Cost" measure="1" displayFolder="" measureGroup="Values" count="0"/>
    <cacheHierarchy uniqueName="[Measures].[Budget Work]" caption="Budget Work" measure="1" displayFolder="" measureGroup="Values" count="0"/>
    <cacheHierarchy uniqueName="[Measures].[Cost]" caption="Cost" measure="1" displayFolder="" measureGroup="Values" count="0" oneField="1">
      <fieldsUsage count="1">
        <fieldUsage x="0"/>
      </fieldsUsage>
    </cacheHierarchy>
    <cacheHierarchy uniqueName="[Measures].[Fixed Cost]" caption="Fixed Cost" measure="1" displayFolder="" measureGroup="Values" count="0"/>
    <cacheHierarchy uniqueName="[Measures].[Overtime Work]" caption="Overtime Work" measure="1" displayFolder="" measureGroup="Values" count="0"/>
    <cacheHierarchy uniqueName="[Measures].[Regular Work]" caption="Regular Work" measure="1" displayFolder="" measureGroup="Values" count="0"/>
    <cacheHierarchy uniqueName="[Measures].[Work]" caption="Work" measure="1" displayFolder="" measureGroup="Values" count="0"/>
    <cacheHierarchy uniqueName="[Measures].[Cumulative Cost]" caption="Cumulative Cost" measure="1" displayFolder="" count="0"/>
    <cacheHierarchy uniqueName="[Measures].[Cumulative Work]" caption="Cumulative Work" measure="1" displayFolder="" count="0"/>
    <cacheHierarchy uniqueName="[Measures].[_ADRCUMULCOST]" caption="_ADRCUMULCOST" measure="1" displayFolder="" measureGroup="Values" count="0" hidden="1"/>
    <cacheHierarchy uniqueName="[Measures].[_ADRCUMULWORK]" caption="_ADRCUMULWORK" measure="1" displayFolder="" measureGroup="Values" count="0" hidden="1"/>
  </cacheHierarchies>
  <kpis count="0"/>
  <dimensions count="3">
    <dimension measure="1" name="Measures" uniqueName="[Measures]" caption="Measures"/>
    <dimension name="Tasks" uniqueName="[Tasks]" caption="Tasks"/>
    <dimension name="Time" uniqueName="[Time]" caption="Time"/>
  </dimensions>
  <measureGroups count="1">
    <measureGroup name="Values" caption="Values"/>
  </measureGroups>
  <maps count="2">
    <map measureGroup="0" dimension="1"/>
    <map measureGroup="0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0" applyNumberFormats="0" applyBorderFormats="0" applyFontFormats="0" applyPatternFormats="0" applyAlignmentFormats="0" applyWidthHeightFormats="1" dataCaption="Data" updatedVersion="6" minRefreshableVersion="3" useAutoFormatting="1" subtotalHiddenItems="1" itemPrintTitles="1" createdVersion="6" indent="0" outline="1" outlineData="1" gridDropZones="1" chartFormat="1" fieldListSortAscending="1">
  <location ref="A3:BT55" firstHeaderRow="1" firstDataRow="3" firstDataCol="1"/>
  <pivotFields count="52">
    <pivotField name="Cost" dataField="1" showAll="0" includeNewItemsInFilter="1"/>
    <pivotField axis="axisRow" allDrilled="1" showAll="0" dataSourceSort="1" defaultSubtotal="0">
      <items count="1">
        <item c="1" x="0" d="1"/>
      </items>
    </pivotField>
    <pivotField axis="axisRow" showAll="0" dataSourceSort="1" defaultSubtotal="0">
      <items count="7">
        <item x="0"/>
        <item x="1"/>
        <item c="1" x="2" d="1"/>
        <item c="1" x="3" d="1"/>
        <item c="1" x="4" d="1"/>
        <item c="1" x="5" d="1"/>
        <item c="1" x="6" d="1"/>
      </items>
    </pivotField>
    <pivotField axis="axisRow" showAll="0" dataSourceSort="1" defaultSubtotal="0">
      <items count="30">
        <item x="0"/>
        <item x="1"/>
        <item x="2"/>
        <item x="3"/>
        <item x="4"/>
        <item x="5"/>
        <item x="6"/>
        <item x="7"/>
        <item x="8"/>
        <item x="9"/>
        <item c="1" x="10"/>
        <item c="1" x="11"/>
        <item x="12"/>
        <item c="1" x="13" d="1"/>
        <item c="1" x="14" d="1"/>
        <item x="15"/>
        <item c="1" x="16"/>
        <item n="Sostenibilidad, género y personas con discapacidad" c="1" x="17"/>
        <item c="1" x="18"/>
        <item c="1" x="19"/>
        <item c="1" x="20"/>
        <item x="21"/>
        <item c="1" x="22"/>
        <item c="1" x="23"/>
        <item c="1" x="24"/>
        <item c="1" x="25"/>
        <item c="1" x="26"/>
        <item c="1" x="27"/>
        <item c="1" x="28"/>
        <item c="1" x="29"/>
      </items>
    </pivotField>
    <pivotField axis="axisRow" showAll="0" dataSourceSort="1" defaultSubtotal="0">
      <items count="11">
        <item x="0"/>
        <item c="1" x="1"/>
        <item c="1" x="2"/>
        <item c="1" x="3"/>
        <item x="4"/>
        <item c="1" x="5"/>
        <item c="1" x="6"/>
        <item c="1" x="7"/>
        <item c="1" x="8"/>
        <item c="1" x="9"/>
        <item c="1" x="10"/>
      </items>
    </pivotField>
    <pivotField axis="axisRow" showAll="0" dataSourceSort="1" defaultSubtotal="0"/>
    <pivotField axis="axisRow" showAll="0" dataSourceSort="1" defaultSubtotal="0"/>
    <pivotField axis="axisRow" showAll="0" dataSourceSort="1" defaultSubtotal="0"/>
    <pivotField axis="axisRow" showAll="0" dataSourceSort="1" defaultSubtotal="0"/>
    <pivotField axis="axisRow" showAll="0" dataSourceSort="1" defaultSubtotal="0"/>
    <pivotField axis="axisRow" showAll="0" dataSourceSort="1" defaultSubtotal="0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axis="axisCol" allDrilled="1" showAll="0" dataSourceSort="1" defaultSubtotal="0">
      <items count="7">
        <item c="1" x="0"/>
        <item c="1" x="1" d="1"/>
        <item c="1" x="2" d="1"/>
        <item c="1" x="3" d="1"/>
        <item c="1" x="4" d="1"/>
        <item c="1" x="5" d="1"/>
        <item c="1" x="6" d="1"/>
      </items>
    </pivotField>
    <pivotField axis="axisCol" showAll="0" dataSourceSort="1" defaultSubtotal="0">
      <items count="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</items>
    </pivotField>
  </pivotFields>
  <rowFields count="4">
    <field x="1"/>
    <field x="2"/>
    <field x="3"/>
    <field x="4"/>
  </rowFields>
  <rowItems count="50">
    <i>
      <x/>
    </i>
    <i r="1">
      <x/>
    </i>
    <i r="1">
      <x v="1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3"/>
    </i>
    <i r="2">
      <x v="9"/>
    </i>
    <i r="2">
      <x v="10"/>
    </i>
    <i r="2">
      <x v="11"/>
    </i>
    <i r="1">
      <x v="4"/>
    </i>
    <i r="2">
      <x v="12"/>
    </i>
    <i r="2">
      <x v="13"/>
    </i>
    <i r="3">
      <x/>
    </i>
    <i r="3">
      <x v="1"/>
    </i>
    <i r="3">
      <x v="2"/>
    </i>
    <i r="3">
      <x v="3"/>
    </i>
    <i r="2">
      <x v="14"/>
    </i>
    <i r="3">
      <x v="4"/>
    </i>
    <i r="3">
      <x v="5"/>
    </i>
    <i r="3">
      <x v="6"/>
    </i>
    <i r="3">
      <x v="7"/>
    </i>
    <i r="3">
      <x v="8"/>
    </i>
    <i r="3">
      <x v="9"/>
    </i>
    <i r="3">
      <x v="10"/>
    </i>
    <i r="1">
      <x v="5"/>
    </i>
    <i r="2">
      <x v="15"/>
    </i>
    <i r="2">
      <x v="16"/>
    </i>
    <i r="2">
      <x v="17"/>
    </i>
    <i r="2">
      <x v="18"/>
    </i>
    <i r="2">
      <x v="19"/>
    </i>
    <i r="2">
      <x v="20"/>
    </i>
    <i r="1">
      <x v="6"/>
    </i>
    <i r="2">
      <x v="21"/>
    </i>
    <i r="2">
      <x v="22"/>
    </i>
    <i r="2">
      <x v="23"/>
    </i>
    <i r="2">
      <x v="24"/>
    </i>
    <i r="2">
      <x v="25"/>
    </i>
    <i r="2">
      <x v="26"/>
    </i>
    <i r="2">
      <x v="27"/>
    </i>
    <i r="2">
      <x v="28"/>
    </i>
    <i r="2">
      <x v="29"/>
    </i>
    <i t="grand">
      <x/>
    </i>
  </rowItems>
  <colFields count="2">
    <field x="50"/>
    <field x="51"/>
  </colFields>
  <colItems count="71">
    <i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3"/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>
      <x v="4"/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>
      <x v="5"/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>
      <x v="6"/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t="grand">
      <x/>
    </i>
  </colItems>
  <dataFields count="1">
    <dataField name="Cost" fld="0" baseField="0" baseItem="0" numFmtId="164"/>
  </dataFields>
  <formats count="1">
    <format dxfId="1">
      <pivotArea outline="0" collapsedLevelsAreSubtotals="1" fieldPosition="0"/>
    </format>
  </formats>
  <chartFormats count="7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3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4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5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6"/>
          </reference>
        </references>
      </pivotArea>
    </chartFormat>
    <chartFormat chart="0" format="1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1"/>
          </reference>
        </references>
      </pivotArea>
    </chartFormat>
    <chartFormat chart="0" format="1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2"/>
          </reference>
        </references>
      </pivotArea>
    </chartFormat>
    <chartFormat chart="0" format="1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3"/>
          </reference>
        </references>
      </pivotArea>
    </chartFormat>
    <chartFormat chart="0" format="1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4"/>
          </reference>
        </references>
      </pivotArea>
    </chartFormat>
    <chartFormat chart="0" format="1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5"/>
          </reference>
        </references>
      </pivotArea>
    </chartFormat>
    <chartFormat chart="0" format="1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6"/>
          </reference>
        </references>
      </pivotArea>
    </chartFormat>
    <chartFormat chart="0" format="2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7"/>
          </reference>
        </references>
      </pivotArea>
    </chartFormat>
    <chartFormat chart="0" format="2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8"/>
          </reference>
        </references>
      </pivotArea>
    </chartFormat>
    <chartFormat chart="0" format="2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8"/>
          </reference>
        </references>
      </pivotArea>
    </chartFormat>
    <chartFormat chart="0" format="2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9"/>
          </reference>
        </references>
      </pivotArea>
    </chartFormat>
    <chartFormat chart="0" format="2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6"/>
          </reference>
          <reference field="51" count="1" selected="0">
            <x v="60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50" count="1" selected="0">
            <x v="0"/>
          </reference>
        </references>
      </pivotArea>
    </chartFormat>
    <chartFormat chart="0" format="2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0"/>
          </reference>
        </references>
      </pivotArea>
    </chartFormat>
    <chartFormat chart="0" format="2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1"/>
          </reference>
        </references>
      </pivotArea>
    </chartFormat>
    <chartFormat chart="0" format="2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2"/>
          </reference>
        </references>
      </pivotArea>
    </chartFormat>
    <chartFormat chart="0" format="2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3"/>
          </reference>
        </references>
      </pivotArea>
    </chartFormat>
    <chartFormat chart="0" format="3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4"/>
          </reference>
        </references>
      </pivotArea>
    </chartFormat>
    <chartFormat chart="0" format="3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5"/>
          </reference>
        </references>
      </pivotArea>
    </chartFormat>
    <chartFormat chart="0" format="3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6"/>
          </reference>
        </references>
      </pivotArea>
    </chartFormat>
    <chartFormat chart="0" format="3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7"/>
          </reference>
        </references>
      </pivotArea>
    </chartFormat>
    <chartFormat chart="0" format="3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8"/>
          </reference>
        </references>
      </pivotArea>
    </chartFormat>
    <chartFormat chart="0" format="3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9"/>
          </reference>
        </references>
      </pivotArea>
    </chartFormat>
    <chartFormat chart="0" format="3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10"/>
          </reference>
        </references>
      </pivotArea>
    </chartFormat>
    <chartFormat chart="0" format="3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1"/>
          </reference>
          <reference field="51" count="1" selected="0">
            <x v="11"/>
          </reference>
        </references>
      </pivotArea>
    </chartFormat>
    <chartFormat chart="0" format="3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2"/>
          </reference>
        </references>
      </pivotArea>
    </chartFormat>
    <chartFormat chart="0" format="3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3"/>
          </reference>
        </references>
      </pivotArea>
    </chartFormat>
    <chartFormat chart="0" format="4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4"/>
          </reference>
        </references>
      </pivotArea>
    </chartFormat>
    <chartFormat chart="0" format="4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5"/>
          </reference>
        </references>
      </pivotArea>
    </chartFormat>
    <chartFormat chart="0" format="4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6"/>
          </reference>
        </references>
      </pivotArea>
    </chartFormat>
    <chartFormat chart="0" format="4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7"/>
          </reference>
        </references>
      </pivotArea>
    </chartFormat>
    <chartFormat chart="0" format="4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8"/>
          </reference>
        </references>
      </pivotArea>
    </chartFormat>
    <chartFormat chart="0" format="4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19"/>
          </reference>
        </references>
      </pivotArea>
    </chartFormat>
    <chartFormat chart="0" format="4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20"/>
          </reference>
        </references>
      </pivotArea>
    </chartFormat>
    <chartFormat chart="0" format="4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21"/>
          </reference>
        </references>
      </pivotArea>
    </chartFormat>
    <chartFormat chart="0" format="4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22"/>
          </reference>
        </references>
      </pivotArea>
    </chartFormat>
    <chartFormat chart="0" format="4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2"/>
          </reference>
          <reference field="51" count="1" selected="0">
            <x v="23"/>
          </reference>
        </references>
      </pivotArea>
    </chartFormat>
    <chartFormat chart="0" format="5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4"/>
          </reference>
        </references>
      </pivotArea>
    </chartFormat>
    <chartFormat chart="0" format="5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5"/>
          </reference>
        </references>
      </pivotArea>
    </chartFormat>
    <chartFormat chart="0" format="5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6"/>
          </reference>
        </references>
      </pivotArea>
    </chartFormat>
    <chartFormat chart="0" format="5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7"/>
          </reference>
        </references>
      </pivotArea>
    </chartFormat>
    <chartFormat chart="0" format="5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8"/>
          </reference>
        </references>
      </pivotArea>
    </chartFormat>
    <chartFormat chart="0" format="5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29"/>
          </reference>
        </references>
      </pivotArea>
    </chartFormat>
    <chartFormat chart="0" format="5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0"/>
          </reference>
        </references>
      </pivotArea>
    </chartFormat>
    <chartFormat chart="0" format="5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1"/>
          </reference>
        </references>
      </pivotArea>
    </chartFormat>
    <chartFormat chart="0" format="5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2"/>
          </reference>
        </references>
      </pivotArea>
    </chartFormat>
    <chartFormat chart="0" format="5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3"/>
          </reference>
        </references>
      </pivotArea>
    </chartFormat>
    <chartFormat chart="0" format="6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4"/>
          </reference>
        </references>
      </pivotArea>
    </chartFormat>
    <chartFormat chart="0" format="6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3"/>
          </reference>
          <reference field="51" count="1" selected="0">
            <x v="35"/>
          </reference>
        </references>
      </pivotArea>
    </chartFormat>
    <chartFormat chart="0" format="6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36"/>
          </reference>
        </references>
      </pivotArea>
    </chartFormat>
    <chartFormat chart="0" format="6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37"/>
          </reference>
        </references>
      </pivotArea>
    </chartFormat>
    <chartFormat chart="0" format="6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38"/>
          </reference>
        </references>
      </pivotArea>
    </chartFormat>
    <chartFormat chart="0" format="6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39"/>
          </reference>
        </references>
      </pivotArea>
    </chartFormat>
    <chartFormat chart="0" format="6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0"/>
          </reference>
        </references>
      </pivotArea>
    </chartFormat>
    <chartFormat chart="0" format="6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1"/>
          </reference>
        </references>
      </pivotArea>
    </chartFormat>
    <chartFormat chart="0" format="6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2"/>
          </reference>
        </references>
      </pivotArea>
    </chartFormat>
    <chartFormat chart="0" format="6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3"/>
          </reference>
        </references>
      </pivotArea>
    </chartFormat>
    <chartFormat chart="0" format="7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4"/>
          </reference>
        </references>
      </pivotArea>
    </chartFormat>
    <chartFormat chart="0" format="7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5"/>
          </reference>
        </references>
      </pivotArea>
    </chartFormat>
    <chartFormat chart="0" format="7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6"/>
          </reference>
        </references>
      </pivotArea>
    </chartFormat>
    <chartFormat chart="0" format="7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4"/>
          </reference>
          <reference field="51" count="1" selected="0">
            <x v="47"/>
          </reference>
        </references>
      </pivotArea>
    </chartFormat>
    <chartFormat chart="0" format="74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48"/>
          </reference>
        </references>
      </pivotArea>
    </chartFormat>
    <chartFormat chart="0" format="75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49"/>
          </reference>
        </references>
      </pivotArea>
    </chartFormat>
    <chartFormat chart="0" format="76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0"/>
          </reference>
        </references>
      </pivotArea>
    </chartFormat>
    <chartFormat chart="0" format="77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1"/>
          </reference>
        </references>
      </pivotArea>
    </chartFormat>
    <chartFormat chart="0" format="78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2"/>
          </reference>
        </references>
      </pivotArea>
    </chartFormat>
    <chartFormat chart="0" format="79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3"/>
          </reference>
        </references>
      </pivotArea>
    </chartFormat>
    <chartFormat chart="0" format="80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4"/>
          </reference>
        </references>
      </pivotArea>
    </chartFormat>
    <chartFormat chart="0" format="81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5"/>
          </reference>
        </references>
      </pivotArea>
    </chartFormat>
    <chartFormat chart="0" format="82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6"/>
          </reference>
        </references>
      </pivotArea>
    </chartFormat>
    <chartFormat chart="0" format="83" series="1">
      <pivotArea type="data" outline="0" fieldPosition="0">
        <references count="3">
          <reference field="4294967294" count="1" selected="0">
            <x v="0"/>
          </reference>
          <reference field="50" count="1" selected="0">
            <x v="5"/>
          </reference>
          <reference field="51" count="1" selected="0">
            <x v="57"/>
          </reference>
        </references>
      </pivotArea>
    </chartFormat>
  </chartFormats>
  <pivotHierarchies count="62">
    <pivotHierarchy>
      <mps count="39"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  <mp field="49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BT71"/>
  <sheetViews>
    <sheetView tabSelected="1" workbookViewId="0">
      <pane xSplit="1" ySplit="5" topLeftCell="E6" activePane="bottomRight" state="frozen"/>
      <selection pane="topRight" activeCell="B1" sqref="B1"/>
      <selection pane="bottomLeft" activeCell="A6" sqref="A6"/>
      <selection pane="bottomRight" activeCell="M68" sqref="M68"/>
    </sheetView>
  </sheetViews>
  <sheetFormatPr defaultRowHeight="12.5" x14ac:dyDescent="0.25"/>
  <cols>
    <col min="1" max="1" width="78.81640625" bestFit="1" customWidth="1"/>
    <col min="2" max="2" width="15.7265625" bestFit="1" customWidth="1"/>
    <col min="3" max="3" width="7.453125" bestFit="1" customWidth="1"/>
    <col min="4" max="4" width="8.26953125" bestFit="1" customWidth="1"/>
    <col min="5" max="5" width="6.1796875" bestFit="1" customWidth="1"/>
    <col min="6" max="9" width="5.7265625" bestFit="1" customWidth="1"/>
    <col min="10" max="10" width="6.81640625" bestFit="1" customWidth="1"/>
    <col min="11" max="11" width="13.453125" bestFit="1" customWidth="1"/>
    <col min="12" max="12" width="11" bestFit="1" customWidth="1"/>
    <col min="13" max="16" width="12" bestFit="1" customWidth="1"/>
    <col min="17" max="17" width="13.1796875" bestFit="1" customWidth="1"/>
    <col min="18" max="19" width="9.7265625" bestFit="1" customWidth="1"/>
    <col min="20" max="60" width="11.26953125" bestFit="1" customWidth="1"/>
    <col min="61" max="61" width="9.7265625" bestFit="1" customWidth="1"/>
    <col min="62" max="62" width="9.453125" bestFit="1" customWidth="1"/>
    <col min="63" max="70" width="8.7265625" bestFit="1" customWidth="1"/>
    <col min="71" max="71" width="10" bestFit="1" customWidth="1"/>
    <col min="72" max="72" width="13.453125" bestFit="1" customWidth="1"/>
  </cols>
  <sheetData>
    <row r="3" spans="1:72" x14ac:dyDescent="0.25">
      <c r="A3" s="1" t="s">
        <v>1</v>
      </c>
      <c r="B3" s="1" t="s">
        <v>11</v>
      </c>
    </row>
    <row r="4" spans="1:72" x14ac:dyDescent="0.25">
      <c r="B4" t="s">
        <v>3</v>
      </c>
      <c r="C4" t="s">
        <v>4</v>
      </c>
      <c r="O4" t="s">
        <v>5</v>
      </c>
      <c r="AA4" t="s">
        <v>6</v>
      </c>
      <c r="AM4" t="s">
        <v>7</v>
      </c>
      <c r="AY4" t="s">
        <v>8</v>
      </c>
      <c r="BK4" t="s">
        <v>9</v>
      </c>
      <c r="BT4" t="s">
        <v>0</v>
      </c>
    </row>
    <row r="5" spans="1:72" x14ac:dyDescent="0.25">
      <c r="A5" s="1" t="s">
        <v>12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19</v>
      </c>
      <c r="P5" t="s">
        <v>20</v>
      </c>
      <c r="Q5" t="s">
        <v>21</v>
      </c>
      <c r="R5" t="s">
        <v>22</v>
      </c>
      <c r="S5" t="s">
        <v>23</v>
      </c>
      <c r="T5" t="s">
        <v>24</v>
      </c>
      <c r="U5" t="s">
        <v>25</v>
      </c>
      <c r="V5" t="s">
        <v>26</v>
      </c>
      <c r="W5" t="s">
        <v>27</v>
      </c>
      <c r="X5" t="s">
        <v>28</v>
      </c>
      <c r="Y5" t="s">
        <v>29</v>
      </c>
      <c r="Z5" t="s">
        <v>30</v>
      </c>
      <c r="AA5" t="s">
        <v>19</v>
      </c>
      <c r="AB5" t="s">
        <v>20</v>
      </c>
      <c r="AC5" t="s">
        <v>21</v>
      </c>
      <c r="AD5" t="s">
        <v>22</v>
      </c>
      <c r="AE5" t="s">
        <v>23</v>
      </c>
      <c r="AF5" t="s">
        <v>24</v>
      </c>
      <c r="AG5" t="s">
        <v>25</v>
      </c>
      <c r="AH5" t="s">
        <v>26</v>
      </c>
      <c r="AI5" t="s">
        <v>27</v>
      </c>
      <c r="AJ5" t="s">
        <v>28</v>
      </c>
      <c r="AK5" t="s">
        <v>29</v>
      </c>
      <c r="AL5" t="s">
        <v>30</v>
      </c>
      <c r="AM5" t="s">
        <v>19</v>
      </c>
      <c r="AN5" t="s">
        <v>20</v>
      </c>
      <c r="AO5" t="s">
        <v>21</v>
      </c>
      <c r="AP5" t="s">
        <v>22</v>
      </c>
      <c r="AQ5" t="s">
        <v>23</v>
      </c>
      <c r="AR5" t="s">
        <v>24</v>
      </c>
      <c r="AS5" t="s">
        <v>25</v>
      </c>
      <c r="AT5" t="s">
        <v>26</v>
      </c>
      <c r="AU5" t="s">
        <v>27</v>
      </c>
      <c r="AV5" t="s">
        <v>28</v>
      </c>
      <c r="AW5" t="s">
        <v>29</v>
      </c>
      <c r="AX5" t="s">
        <v>30</v>
      </c>
      <c r="AY5" t="s">
        <v>19</v>
      </c>
      <c r="AZ5" t="s">
        <v>20</v>
      </c>
      <c r="BA5" t="s">
        <v>21</v>
      </c>
      <c r="BB5" t="s">
        <v>22</v>
      </c>
      <c r="BC5" t="s">
        <v>23</v>
      </c>
      <c r="BD5" t="s">
        <v>24</v>
      </c>
      <c r="BE5" t="s">
        <v>25</v>
      </c>
      <c r="BF5" t="s">
        <v>26</v>
      </c>
      <c r="BG5" t="s">
        <v>27</v>
      </c>
      <c r="BH5" t="s">
        <v>28</v>
      </c>
      <c r="BI5" t="s">
        <v>29</v>
      </c>
      <c r="BJ5" t="s">
        <v>30</v>
      </c>
      <c r="BK5" t="s">
        <v>19</v>
      </c>
      <c r="BL5" t="s">
        <v>20</v>
      </c>
      <c r="BM5" t="s">
        <v>21</v>
      </c>
      <c r="BN5" t="s">
        <v>22</v>
      </c>
      <c r="BO5" t="s">
        <v>23</v>
      </c>
      <c r="BP5" t="s">
        <v>24</v>
      </c>
      <c r="BQ5" t="s">
        <v>25</v>
      </c>
      <c r="BR5" t="s">
        <v>26</v>
      </c>
      <c r="BS5" t="s">
        <v>27</v>
      </c>
    </row>
    <row r="6" spans="1:72" x14ac:dyDescent="0.25">
      <c r="A6" s="2" t="s">
        <v>10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</row>
    <row r="7" spans="1:72" x14ac:dyDescent="0.25">
      <c r="A7" s="4" t="s">
        <v>10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</row>
    <row r="8" spans="1:72" x14ac:dyDescent="0.25">
      <c r="A8" s="4" t="s">
        <v>13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</row>
    <row r="9" spans="1:72" x14ac:dyDescent="0.25">
      <c r="A9" s="4" t="s">
        <v>14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</row>
    <row r="10" spans="1:72" x14ac:dyDescent="0.25">
      <c r="A10" s="11" t="s">
        <v>14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</row>
    <row r="11" spans="1:72" x14ac:dyDescent="0.25">
      <c r="A11" s="11" t="s">
        <v>48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</row>
    <row r="12" spans="1:72" x14ac:dyDescent="0.25">
      <c r="A12" s="11" t="s">
        <v>49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</row>
    <row r="13" spans="1:72" x14ac:dyDescent="0.25">
      <c r="A13" s="11" t="s">
        <v>50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</row>
    <row r="14" spans="1:72" x14ac:dyDescent="0.25">
      <c r="A14" s="11" t="s">
        <v>51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</row>
    <row r="15" spans="1:72" x14ac:dyDescent="0.25">
      <c r="A15" s="11" t="s">
        <v>52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</row>
    <row r="16" spans="1:72" x14ac:dyDescent="0.25">
      <c r="A16" s="11" t="s">
        <v>53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</row>
    <row r="17" spans="1:72" ht="13" thickBot="1" x14ac:dyDescent="0.3">
      <c r="A17" s="11" t="s">
        <v>54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</row>
    <row r="18" spans="1:72" ht="13" thickBot="1" x14ac:dyDescent="0.3">
      <c r="A18" s="11" t="s">
        <v>55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</row>
    <row r="19" spans="1:72" ht="13" thickBot="1" x14ac:dyDescent="0.3">
      <c r="A19" s="4" t="s">
        <v>15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</row>
    <row r="20" spans="1:72" x14ac:dyDescent="0.25">
      <c r="A20" s="11" t="s">
        <v>15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</row>
    <row r="21" spans="1:72" ht="13" thickBot="1" x14ac:dyDescent="0.3">
      <c r="A21" s="11" t="s">
        <v>56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</row>
    <row r="22" spans="1:72" ht="13" thickBot="1" x14ac:dyDescent="0.3">
      <c r="A22" s="11" t="s">
        <v>57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</row>
    <row r="23" spans="1:72" x14ac:dyDescent="0.25">
      <c r="A23" s="4" t="s">
        <v>16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</row>
    <row r="24" spans="1:72" x14ac:dyDescent="0.25">
      <c r="A24" s="11" t="s">
        <v>16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</row>
    <row r="25" spans="1:72" x14ac:dyDescent="0.25">
      <c r="A25" s="11" t="s">
        <v>58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</row>
    <row r="26" spans="1:72" x14ac:dyDescent="0.25">
      <c r="A26" s="12" t="s">
        <v>58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</row>
    <row r="27" spans="1:72" x14ac:dyDescent="0.25">
      <c r="A27" s="12" t="s">
        <v>64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414098.68</v>
      </c>
      <c r="T27" s="3">
        <v>1518361.84</v>
      </c>
      <c r="U27" s="3">
        <v>1518361.84</v>
      </c>
      <c r="V27" s="3">
        <v>1518361.84</v>
      </c>
      <c r="W27" s="3">
        <v>1518361.84</v>
      </c>
      <c r="X27" s="3">
        <v>1449345.39</v>
      </c>
      <c r="Y27" s="3">
        <v>1518361.84</v>
      </c>
      <c r="Z27" s="3">
        <v>1587378.29</v>
      </c>
      <c r="AA27" s="3">
        <v>1449345.39</v>
      </c>
      <c r="AB27" s="3">
        <v>1380328.95</v>
      </c>
      <c r="AC27" s="3">
        <v>1587378.29</v>
      </c>
      <c r="AD27" s="3">
        <v>1449345.39</v>
      </c>
      <c r="AE27" s="3">
        <v>1518361.84</v>
      </c>
      <c r="AF27" s="3">
        <v>1518361.84</v>
      </c>
      <c r="AG27" s="3">
        <v>1449345.39</v>
      </c>
      <c r="AH27" s="3">
        <v>1587378.29</v>
      </c>
      <c r="AI27" s="3">
        <v>1518361.84</v>
      </c>
      <c r="AJ27" s="3">
        <v>1449345.39</v>
      </c>
      <c r="AK27" s="3">
        <v>1518361.84</v>
      </c>
      <c r="AL27" s="3">
        <v>1518361.84</v>
      </c>
      <c r="AM27" s="3">
        <v>1518361.84</v>
      </c>
      <c r="AN27" s="3">
        <v>1380328.95</v>
      </c>
      <c r="AO27" s="3">
        <v>1587378.29</v>
      </c>
      <c r="AP27" s="3">
        <v>1380328.95</v>
      </c>
      <c r="AQ27" s="3">
        <v>1587378.29</v>
      </c>
      <c r="AR27" s="3">
        <v>1518361.84</v>
      </c>
      <c r="AS27" s="3">
        <v>1449345.39</v>
      </c>
      <c r="AT27" s="3">
        <v>1587378.29</v>
      </c>
      <c r="AU27" s="3">
        <v>1449345.39</v>
      </c>
      <c r="AV27" s="3">
        <v>1518361.84</v>
      </c>
      <c r="AW27" s="3">
        <v>1518361.84</v>
      </c>
      <c r="AX27" s="3">
        <v>1449345.39</v>
      </c>
      <c r="AY27" s="3">
        <v>1587378.29</v>
      </c>
      <c r="AZ27" s="3">
        <v>1449345.39</v>
      </c>
      <c r="BA27" s="3">
        <v>1449345.39</v>
      </c>
      <c r="BB27" s="3">
        <v>1518361.84</v>
      </c>
      <c r="BC27" s="3">
        <v>1587378.29</v>
      </c>
      <c r="BD27" s="3">
        <v>1380328.95</v>
      </c>
      <c r="BE27" s="3">
        <v>1587378.29</v>
      </c>
      <c r="BF27" s="3">
        <v>1518361.84</v>
      </c>
      <c r="BG27" s="3">
        <v>1449345.39</v>
      </c>
      <c r="BH27" s="3">
        <v>1587378.29</v>
      </c>
      <c r="BI27" s="3">
        <v>897213.82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62942999.930000015</v>
      </c>
    </row>
    <row r="28" spans="1:72" x14ac:dyDescent="0.25">
      <c r="A28" s="12" t="s">
        <v>65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36496.35</v>
      </c>
      <c r="Q28" s="3">
        <v>83941.61</v>
      </c>
      <c r="R28" s="3">
        <v>80291.97</v>
      </c>
      <c r="S28" s="3">
        <v>76642.34</v>
      </c>
      <c r="T28" s="3">
        <v>80291.97</v>
      </c>
      <c r="U28" s="3">
        <v>80291.97</v>
      </c>
      <c r="V28" s="3">
        <v>80291.97</v>
      </c>
      <c r="W28" s="3">
        <v>80291.97</v>
      </c>
      <c r="X28" s="3">
        <v>76642.34</v>
      </c>
      <c r="Y28" s="3">
        <v>80291.97</v>
      </c>
      <c r="Z28" s="3">
        <v>83941.61</v>
      </c>
      <c r="AA28" s="3">
        <v>76642.34</v>
      </c>
      <c r="AB28" s="3">
        <v>72992.7</v>
      </c>
      <c r="AC28" s="3">
        <v>83941.61</v>
      </c>
      <c r="AD28" s="3">
        <v>76642.34</v>
      </c>
      <c r="AE28" s="3">
        <v>80291.97</v>
      </c>
      <c r="AF28" s="3">
        <v>80291.97</v>
      </c>
      <c r="AG28" s="3">
        <v>76642.34</v>
      </c>
      <c r="AH28" s="3">
        <v>83941.61</v>
      </c>
      <c r="AI28" s="3">
        <v>80291.97</v>
      </c>
      <c r="AJ28" s="3">
        <v>76642.34</v>
      </c>
      <c r="AK28" s="3">
        <v>80291.97</v>
      </c>
      <c r="AL28" s="3">
        <v>80291.97</v>
      </c>
      <c r="AM28" s="3">
        <v>80291.97</v>
      </c>
      <c r="AN28" s="3">
        <v>72992.7</v>
      </c>
      <c r="AO28" s="3">
        <v>83941.61</v>
      </c>
      <c r="AP28" s="3">
        <v>72992.7</v>
      </c>
      <c r="AQ28" s="3">
        <v>83941.61</v>
      </c>
      <c r="AR28" s="3">
        <v>80291.97</v>
      </c>
      <c r="AS28" s="3">
        <v>76642.34</v>
      </c>
      <c r="AT28" s="3">
        <v>83941.61</v>
      </c>
      <c r="AU28" s="3">
        <v>76642.34</v>
      </c>
      <c r="AV28" s="3">
        <v>80291.97</v>
      </c>
      <c r="AW28" s="3">
        <v>80291.97</v>
      </c>
      <c r="AX28" s="3">
        <v>76642.34</v>
      </c>
      <c r="AY28" s="3">
        <v>83941.61</v>
      </c>
      <c r="AZ28" s="3">
        <v>76642.34</v>
      </c>
      <c r="BA28" s="3">
        <v>76642.34</v>
      </c>
      <c r="BB28" s="3">
        <v>80291.97</v>
      </c>
      <c r="BC28" s="3">
        <v>83941.61</v>
      </c>
      <c r="BD28" s="3">
        <v>72992.7</v>
      </c>
      <c r="BE28" s="3">
        <v>83941.61</v>
      </c>
      <c r="BF28" s="3">
        <v>80291.97</v>
      </c>
      <c r="BG28" s="3">
        <v>76642.34</v>
      </c>
      <c r="BH28" s="3">
        <v>47445.26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3500000.0799999996</v>
      </c>
    </row>
    <row r="29" spans="1:72" x14ac:dyDescent="0.25">
      <c r="A29" s="12" t="s">
        <v>66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8100</v>
      </c>
      <c r="N29" s="3">
        <v>10350</v>
      </c>
      <c r="O29" s="3">
        <v>9450</v>
      </c>
      <c r="P29" s="3">
        <v>9000</v>
      </c>
      <c r="Q29" s="3">
        <v>10350</v>
      </c>
      <c r="R29" s="3">
        <v>9900</v>
      </c>
      <c r="S29" s="3">
        <v>12413.53</v>
      </c>
      <c r="T29" s="3">
        <v>20766.260000000002</v>
      </c>
      <c r="U29" s="3">
        <v>20766.260000000002</v>
      </c>
      <c r="V29" s="3">
        <v>20766.260000000002</v>
      </c>
      <c r="W29" s="3">
        <v>20766.260000000002</v>
      </c>
      <c r="X29" s="3">
        <v>413572.34</v>
      </c>
      <c r="Y29" s="3">
        <v>433266.26</v>
      </c>
      <c r="Z29" s="3">
        <v>452960.18</v>
      </c>
      <c r="AA29" s="3">
        <v>282322.34000000003</v>
      </c>
      <c r="AB29" s="3">
        <v>18878.419999999998</v>
      </c>
      <c r="AC29" s="3">
        <v>19010.18</v>
      </c>
      <c r="AD29" s="3">
        <v>10372.34</v>
      </c>
      <c r="AE29" s="3">
        <v>10866.26</v>
      </c>
      <c r="AF29" s="3">
        <v>160866.26</v>
      </c>
      <c r="AG29" s="3">
        <v>10372.34</v>
      </c>
      <c r="AH29" s="3">
        <v>11360.18</v>
      </c>
      <c r="AI29" s="3">
        <v>10866.26</v>
      </c>
      <c r="AJ29" s="3">
        <v>10372.34</v>
      </c>
      <c r="AK29" s="3">
        <v>10866.26</v>
      </c>
      <c r="AL29" s="3">
        <v>10866.26</v>
      </c>
      <c r="AM29" s="3">
        <v>10866.26</v>
      </c>
      <c r="AN29" s="3">
        <v>9878.42</v>
      </c>
      <c r="AO29" s="3">
        <v>11360.18</v>
      </c>
      <c r="AP29" s="3">
        <v>9878.42</v>
      </c>
      <c r="AQ29" s="3">
        <v>11360.18</v>
      </c>
      <c r="AR29" s="3">
        <v>10866.26</v>
      </c>
      <c r="AS29" s="3">
        <v>10372.34</v>
      </c>
      <c r="AT29" s="3">
        <v>11360.18</v>
      </c>
      <c r="AU29" s="3">
        <v>10372.34</v>
      </c>
      <c r="AV29" s="3">
        <v>10866.26</v>
      </c>
      <c r="AW29" s="3">
        <v>10372.34</v>
      </c>
      <c r="AX29" s="3">
        <v>0</v>
      </c>
      <c r="AY29" s="3">
        <v>0</v>
      </c>
      <c r="AZ29" s="3">
        <v>210000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2346999.9699999997</v>
      </c>
    </row>
    <row r="30" spans="1:72" x14ac:dyDescent="0.25">
      <c r="A30" s="11" t="s">
        <v>59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</row>
    <row r="31" spans="1:72" x14ac:dyDescent="0.25">
      <c r="A31" s="12" t="s">
        <v>59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</row>
    <row r="32" spans="1:72" x14ac:dyDescent="0.25">
      <c r="A32" s="12" t="s">
        <v>67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</row>
    <row r="33" spans="1:72" x14ac:dyDescent="0.25">
      <c r="A33" s="12" t="s">
        <v>68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</row>
    <row r="34" spans="1:72" x14ac:dyDescent="0.25">
      <c r="A34" s="12" t="s">
        <v>69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58429.120000000003</v>
      </c>
      <c r="T34" s="3">
        <v>1285440.6100000001</v>
      </c>
      <c r="U34" s="3">
        <v>1285440.6100000001</v>
      </c>
      <c r="V34" s="3">
        <v>1285440.6100000001</v>
      </c>
      <c r="W34" s="3">
        <v>1285440.6100000001</v>
      </c>
      <c r="X34" s="3">
        <v>1227011.49</v>
      </c>
      <c r="Y34" s="3">
        <v>1285440.6100000001</v>
      </c>
      <c r="Z34" s="3">
        <v>1343869.73</v>
      </c>
      <c r="AA34" s="3">
        <v>1227011.49</v>
      </c>
      <c r="AB34" s="3">
        <v>1168582.3799999999</v>
      </c>
      <c r="AC34" s="3">
        <v>1343869.73</v>
      </c>
      <c r="AD34" s="3">
        <v>1227011.49</v>
      </c>
      <c r="AE34" s="3">
        <v>1285440.6100000001</v>
      </c>
      <c r="AF34" s="3">
        <v>1285440.6100000001</v>
      </c>
      <c r="AG34" s="3">
        <v>1227011.49</v>
      </c>
      <c r="AH34" s="3">
        <v>1343869.73</v>
      </c>
      <c r="AI34" s="3">
        <v>1285440.6100000001</v>
      </c>
      <c r="AJ34" s="3">
        <v>1227011.49</v>
      </c>
      <c r="AK34" s="3">
        <v>1285440.6100000001</v>
      </c>
      <c r="AL34" s="3">
        <v>1285440.6100000001</v>
      </c>
      <c r="AM34" s="3">
        <v>1285440.6100000001</v>
      </c>
      <c r="AN34" s="3">
        <v>1168582.3799999999</v>
      </c>
      <c r="AO34" s="3">
        <v>1343869.73</v>
      </c>
      <c r="AP34" s="3">
        <v>1168582.3799999999</v>
      </c>
      <c r="AQ34" s="3">
        <v>1343869.73</v>
      </c>
      <c r="AR34" s="3">
        <v>1285440.6100000001</v>
      </c>
      <c r="AS34" s="3">
        <v>1227011.49</v>
      </c>
      <c r="AT34" s="3">
        <v>1343869.73</v>
      </c>
      <c r="AU34" s="3">
        <v>1227011.49</v>
      </c>
      <c r="AV34" s="3">
        <v>1285440.6100000001</v>
      </c>
      <c r="AW34" s="3">
        <v>1285440.6100000001</v>
      </c>
      <c r="AX34" s="3">
        <v>1227011.49</v>
      </c>
      <c r="AY34" s="3">
        <v>1343869.73</v>
      </c>
      <c r="AZ34" s="3">
        <v>1227011.49</v>
      </c>
      <c r="BA34" s="3">
        <v>1227011.49</v>
      </c>
      <c r="BB34" s="3">
        <v>1285440.6100000001</v>
      </c>
      <c r="BC34" s="3">
        <v>1227011.49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45749999.909999996</v>
      </c>
    </row>
    <row r="35" spans="1:72" x14ac:dyDescent="0.25">
      <c r="A35" s="12" t="s">
        <v>70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</row>
    <row r="36" spans="1:72" x14ac:dyDescent="0.25">
      <c r="A36" s="12" t="s">
        <v>71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12437.81</v>
      </c>
      <c r="L36" s="3">
        <v>136815.92000000001</v>
      </c>
      <c r="M36" s="3">
        <v>130597.01</v>
      </c>
      <c r="N36" s="3">
        <v>143034.82999999999</v>
      </c>
      <c r="O36" s="3">
        <v>130597.01</v>
      </c>
      <c r="P36" s="3">
        <v>124378.11</v>
      </c>
      <c r="Q36" s="3">
        <v>143034.82999999999</v>
      </c>
      <c r="R36" s="3">
        <v>136815.92000000001</v>
      </c>
      <c r="S36" s="3">
        <v>130597.01</v>
      </c>
      <c r="T36" s="3">
        <v>136815.92000000001</v>
      </c>
      <c r="U36" s="3">
        <v>24875.62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1249999.99</v>
      </c>
    </row>
    <row r="37" spans="1:72" x14ac:dyDescent="0.25">
      <c r="A37" s="12" t="s">
        <v>72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46153.85</v>
      </c>
      <c r="AA37" s="3">
        <v>161538.46</v>
      </c>
      <c r="AB37" s="3">
        <v>153846.15</v>
      </c>
      <c r="AC37" s="3">
        <v>176923.08</v>
      </c>
      <c r="AD37" s="3">
        <v>161538.46</v>
      </c>
      <c r="AE37" s="3">
        <v>169230.77</v>
      </c>
      <c r="AF37" s="3">
        <v>169230.77</v>
      </c>
      <c r="AG37" s="3">
        <v>161538.46</v>
      </c>
      <c r="AH37" s="3">
        <v>176923.08</v>
      </c>
      <c r="AI37" s="3">
        <v>169230.77</v>
      </c>
      <c r="AJ37" s="3">
        <v>161538.46</v>
      </c>
      <c r="AK37" s="3">
        <v>169230.77</v>
      </c>
      <c r="AL37" s="3">
        <v>169230.77</v>
      </c>
      <c r="AM37" s="3">
        <v>169230.77</v>
      </c>
      <c r="AN37" s="3">
        <v>153846.15</v>
      </c>
      <c r="AO37" s="3">
        <v>176923.08</v>
      </c>
      <c r="AP37" s="3">
        <v>153846.15</v>
      </c>
      <c r="AQ37" s="3">
        <v>176923.08</v>
      </c>
      <c r="AR37" s="3">
        <v>123076.92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3000000</v>
      </c>
    </row>
    <row r="38" spans="1:72" x14ac:dyDescent="0.25">
      <c r="A38" s="4" t="s">
        <v>17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</row>
    <row r="39" spans="1:72" x14ac:dyDescent="0.25">
      <c r="A39" s="11" t="s">
        <v>17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</row>
    <row r="40" spans="1:72" x14ac:dyDescent="0.25">
      <c r="A40" s="11" t="s">
        <v>60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115000</v>
      </c>
      <c r="Z40" s="3">
        <v>203461.55</v>
      </c>
      <c r="AA40" s="3">
        <v>185769.24</v>
      </c>
      <c r="AB40" s="3">
        <v>176923.08000000002</v>
      </c>
      <c r="AC40" s="3">
        <v>203461.55</v>
      </c>
      <c r="AD40" s="3">
        <v>185769.24</v>
      </c>
      <c r="AE40" s="3">
        <v>194615.38999999998</v>
      </c>
      <c r="AF40" s="3">
        <v>194615.38999999998</v>
      </c>
      <c r="AG40" s="3">
        <v>185769.24</v>
      </c>
      <c r="AH40" s="3">
        <v>203461.55</v>
      </c>
      <c r="AI40" s="3">
        <v>194615.38999999998</v>
      </c>
      <c r="AJ40" s="3">
        <v>185769.24</v>
      </c>
      <c r="AK40" s="3">
        <v>146153.85</v>
      </c>
      <c r="AL40" s="3">
        <v>118461.54</v>
      </c>
      <c r="AM40" s="3">
        <v>118461.54</v>
      </c>
      <c r="AN40" s="3">
        <v>107692.31000000001</v>
      </c>
      <c r="AO40" s="3">
        <v>123846.16</v>
      </c>
      <c r="AP40" s="3">
        <v>107692.31000000001</v>
      </c>
      <c r="AQ40" s="3">
        <v>48461.54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3000000.11</v>
      </c>
    </row>
    <row r="41" spans="1:72" x14ac:dyDescent="0.25">
      <c r="A41" s="11" t="s">
        <v>86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33200</v>
      </c>
      <c r="Z41" s="3">
        <v>58738.46</v>
      </c>
      <c r="AA41" s="3">
        <v>53630.77</v>
      </c>
      <c r="AB41" s="3">
        <v>51076.92</v>
      </c>
      <c r="AC41" s="3">
        <v>58738.46</v>
      </c>
      <c r="AD41" s="3">
        <v>53630.77</v>
      </c>
      <c r="AE41" s="3">
        <v>56184.62</v>
      </c>
      <c r="AF41" s="3">
        <v>56184.62</v>
      </c>
      <c r="AG41" s="3">
        <v>53630.77</v>
      </c>
      <c r="AH41" s="3">
        <v>58738.46</v>
      </c>
      <c r="AI41" s="3">
        <v>56184.62</v>
      </c>
      <c r="AJ41" s="3">
        <v>53630.77</v>
      </c>
      <c r="AK41" s="3">
        <v>20430.77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664000.01</v>
      </c>
    </row>
    <row r="42" spans="1:72" x14ac:dyDescent="0.25">
      <c r="A42" s="11" t="s">
        <v>61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1227.27</v>
      </c>
      <c r="AI42" s="3">
        <v>9000</v>
      </c>
      <c r="AJ42" s="3">
        <v>8590.91</v>
      </c>
      <c r="AK42" s="3">
        <v>9000</v>
      </c>
      <c r="AL42" s="3">
        <v>8181.82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36000</v>
      </c>
    </row>
    <row r="43" spans="1:72" x14ac:dyDescent="0.25">
      <c r="A43" s="11" t="s">
        <v>62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7500</v>
      </c>
      <c r="AA43" s="3">
        <v>26250</v>
      </c>
      <c r="AB43" s="3">
        <v>25000</v>
      </c>
      <c r="AC43" s="3">
        <v>28750</v>
      </c>
      <c r="AD43" s="3">
        <v>26250</v>
      </c>
      <c r="AE43" s="3">
        <v>27500</v>
      </c>
      <c r="AF43" s="3">
        <v>27500</v>
      </c>
      <c r="AG43" s="3">
        <v>26250</v>
      </c>
      <c r="AH43" s="3">
        <v>25000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220000</v>
      </c>
    </row>
    <row r="44" spans="1:72" x14ac:dyDescent="0.25">
      <c r="A44" s="11" t="s">
        <v>63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13636.36</v>
      </c>
      <c r="Y44" s="3">
        <v>20000</v>
      </c>
      <c r="Z44" s="3">
        <v>20909.09</v>
      </c>
      <c r="AA44" s="3">
        <v>19090.91</v>
      </c>
      <c r="AB44" s="3">
        <v>6363.6399999999994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80000</v>
      </c>
    </row>
    <row r="45" spans="1:72" x14ac:dyDescent="0.25">
      <c r="A45" s="4" t="s">
        <v>18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</row>
    <row r="46" spans="1:72" x14ac:dyDescent="0.25">
      <c r="A46" s="11" t="s">
        <v>18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</row>
    <row r="47" spans="1:72" x14ac:dyDescent="0.25">
      <c r="A47" s="11" t="s">
        <v>73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2000</v>
      </c>
      <c r="N47" s="3">
        <v>3833.33</v>
      </c>
      <c r="O47" s="3">
        <v>3500</v>
      </c>
      <c r="P47" s="3">
        <v>3333.33</v>
      </c>
      <c r="Q47" s="3">
        <v>3833.33</v>
      </c>
      <c r="R47" s="3">
        <v>3666.67</v>
      </c>
      <c r="S47" s="3">
        <v>3500</v>
      </c>
      <c r="T47" s="3">
        <v>3666.67</v>
      </c>
      <c r="U47" s="3">
        <v>3666.67</v>
      </c>
      <c r="V47" s="3">
        <v>3666.67</v>
      </c>
      <c r="W47" s="3">
        <v>3666.67</v>
      </c>
      <c r="X47" s="3">
        <v>3500</v>
      </c>
      <c r="Y47" s="3">
        <v>3666.67</v>
      </c>
      <c r="Z47" s="3">
        <v>3833.33</v>
      </c>
      <c r="AA47" s="3">
        <v>3500</v>
      </c>
      <c r="AB47" s="3">
        <v>3333.33</v>
      </c>
      <c r="AC47" s="3">
        <v>3833.33</v>
      </c>
      <c r="AD47" s="3">
        <v>3500</v>
      </c>
      <c r="AE47" s="3">
        <v>3666.67</v>
      </c>
      <c r="AF47" s="3">
        <v>3666.67</v>
      </c>
      <c r="AG47" s="3">
        <v>3500</v>
      </c>
      <c r="AH47" s="3">
        <v>3833.33</v>
      </c>
      <c r="AI47" s="3">
        <v>3666.67</v>
      </c>
      <c r="AJ47" s="3">
        <v>3500</v>
      </c>
      <c r="AK47" s="3">
        <v>3666.67</v>
      </c>
      <c r="AL47" s="3">
        <v>3666.67</v>
      </c>
      <c r="AM47" s="3">
        <v>3666.67</v>
      </c>
      <c r="AN47" s="3">
        <v>3333.33</v>
      </c>
      <c r="AO47" s="3">
        <v>3833.33</v>
      </c>
      <c r="AP47" s="3">
        <v>3333.33</v>
      </c>
      <c r="AQ47" s="3">
        <v>3833.33</v>
      </c>
      <c r="AR47" s="3">
        <v>3666.67</v>
      </c>
      <c r="AS47" s="3">
        <v>3500</v>
      </c>
      <c r="AT47" s="3">
        <v>3833.33</v>
      </c>
      <c r="AU47" s="3">
        <v>3500</v>
      </c>
      <c r="AV47" s="3">
        <v>3666.67</v>
      </c>
      <c r="AW47" s="3">
        <v>3666.67</v>
      </c>
      <c r="AX47" s="3">
        <v>3500</v>
      </c>
      <c r="AY47" s="3">
        <v>3833.33</v>
      </c>
      <c r="AZ47" s="3">
        <v>3500</v>
      </c>
      <c r="BA47" s="3">
        <v>3500</v>
      </c>
      <c r="BB47" s="3">
        <v>3666.67</v>
      </c>
      <c r="BC47" s="3">
        <v>3833.33</v>
      </c>
      <c r="BD47" s="3">
        <v>3333.33</v>
      </c>
      <c r="BE47" s="3">
        <v>3833.33</v>
      </c>
      <c r="BF47" s="3">
        <v>3666.67</v>
      </c>
      <c r="BG47" s="3">
        <v>3500</v>
      </c>
      <c r="BH47" s="3">
        <v>3833.33</v>
      </c>
      <c r="BI47" s="3">
        <v>3500</v>
      </c>
      <c r="BJ47" s="3">
        <v>3666.67</v>
      </c>
      <c r="BK47" s="3">
        <v>3833.33</v>
      </c>
      <c r="BL47" s="3">
        <v>3333.33</v>
      </c>
      <c r="BM47" s="3">
        <v>3500</v>
      </c>
      <c r="BN47" s="3">
        <v>3666.67</v>
      </c>
      <c r="BO47" s="3">
        <v>3666.67</v>
      </c>
      <c r="BP47" s="3">
        <v>2333.33</v>
      </c>
      <c r="BQ47" s="3">
        <v>0</v>
      </c>
      <c r="BR47" s="3">
        <v>0</v>
      </c>
      <c r="BS47" s="3">
        <v>0</v>
      </c>
      <c r="BT47" s="3">
        <v>199999.99999999997</v>
      </c>
    </row>
    <row r="48" spans="1:72" x14ac:dyDescent="0.25">
      <c r="A48" s="11" t="s">
        <v>74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2617.4</v>
      </c>
      <c r="M48" s="3">
        <v>3233.26</v>
      </c>
      <c r="N48" s="3">
        <v>3541.19</v>
      </c>
      <c r="O48" s="3">
        <v>3233.26</v>
      </c>
      <c r="P48" s="3">
        <v>3079.29</v>
      </c>
      <c r="Q48" s="3">
        <v>3541.19</v>
      </c>
      <c r="R48" s="3">
        <v>3387.22</v>
      </c>
      <c r="S48" s="3">
        <v>3233.26</v>
      </c>
      <c r="T48" s="3">
        <v>3387.22</v>
      </c>
      <c r="U48" s="3">
        <v>3387.22</v>
      </c>
      <c r="V48" s="3">
        <v>3387.22</v>
      </c>
      <c r="W48" s="3">
        <v>3387.22</v>
      </c>
      <c r="X48" s="3">
        <v>3233.26</v>
      </c>
      <c r="Y48" s="3">
        <v>3387.22</v>
      </c>
      <c r="Z48" s="3">
        <v>3541.19</v>
      </c>
      <c r="AA48" s="3">
        <v>3233.26</v>
      </c>
      <c r="AB48" s="3">
        <v>3079.29</v>
      </c>
      <c r="AC48" s="3">
        <v>3541.19</v>
      </c>
      <c r="AD48" s="3">
        <v>3233.26</v>
      </c>
      <c r="AE48" s="3">
        <v>3387.22</v>
      </c>
      <c r="AF48" s="3">
        <v>3387.22</v>
      </c>
      <c r="AG48" s="3">
        <v>3233.26</v>
      </c>
      <c r="AH48" s="3">
        <v>3541.19</v>
      </c>
      <c r="AI48" s="3">
        <v>3387.22</v>
      </c>
      <c r="AJ48" s="3">
        <v>3233.26</v>
      </c>
      <c r="AK48" s="3">
        <v>3387.22</v>
      </c>
      <c r="AL48" s="3">
        <v>3387.22</v>
      </c>
      <c r="AM48" s="3">
        <v>3387.22</v>
      </c>
      <c r="AN48" s="3">
        <v>3079.29</v>
      </c>
      <c r="AO48" s="3">
        <v>3541.19</v>
      </c>
      <c r="AP48" s="3">
        <v>3079.29</v>
      </c>
      <c r="AQ48" s="3">
        <v>3541.19</v>
      </c>
      <c r="AR48" s="3">
        <v>3387.22</v>
      </c>
      <c r="AS48" s="3">
        <v>3233.26</v>
      </c>
      <c r="AT48" s="3">
        <v>3541.19</v>
      </c>
      <c r="AU48" s="3">
        <v>3233.26</v>
      </c>
      <c r="AV48" s="3">
        <v>3387.22</v>
      </c>
      <c r="AW48" s="3">
        <v>3387.22</v>
      </c>
      <c r="AX48" s="3">
        <v>3233.26</v>
      </c>
      <c r="AY48" s="3">
        <v>3541.19</v>
      </c>
      <c r="AZ48" s="3">
        <v>3233.26</v>
      </c>
      <c r="BA48" s="3">
        <v>3233.26</v>
      </c>
      <c r="BB48" s="3">
        <v>3387.22</v>
      </c>
      <c r="BC48" s="3">
        <v>3541.19</v>
      </c>
      <c r="BD48" s="3">
        <v>3079.29</v>
      </c>
      <c r="BE48" s="3">
        <v>3541.19</v>
      </c>
      <c r="BF48" s="3">
        <v>3387.22</v>
      </c>
      <c r="BG48" s="3">
        <v>3233.26</v>
      </c>
      <c r="BH48" s="3">
        <v>3541.19</v>
      </c>
      <c r="BI48" s="3">
        <v>3233.26</v>
      </c>
      <c r="BJ48" s="3">
        <v>3387.22</v>
      </c>
      <c r="BK48" s="3">
        <v>3541.19</v>
      </c>
      <c r="BL48" s="3">
        <v>3079.29</v>
      </c>
      <c r="BM48" s="3">
        <v>3233.26</v>
      </c>
      <c r="BN48" s="3">
        <v>3387.22</v>
      </c>
      <c r="BO48" s="3">
        <v>3387.22</v>
      </c>
      <c r="BP48" s="3">
        <v>3233.26</v>
      </c>
      <c r="BQ48" s="3">
        <v>3541.19</v>
      </c>
      <c r="BR48" s="3">
        <v>3233.26</v>
      </c>
      <c r="BS48" s="3">
        <v>3387.22</v>
      </c>
      <c r="BT48" s="3">
        <v>200000.10000000009</v>
      </c>
    </row>
    <row r="49" spans="1:72" x14ac:dyDescent="0.25">
      <c r="A49" s="11" t="s">
        <v>75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10469.59</v>
      </c>
      <c r="M49" s="3">
        <v>12933.03</v>
      </c>
      <c r="N49" s="3">
        <v>14164.74</v>
      </c>
      <c r="O49" s="3">
        <v>12933.03</v>
      </c>
      <c r="P49" s="3">
        <v>12317.17</v>
      </c>
      <c r="Q49" s="3">
        <v>14164.74</v>
      </c>
      <c r="R49" s="3">
        <v>13548.88</v>
      </c>
      <c r="S49" s="3">
        <v>12933.03</v>
      </c>
      <c r="T49" s="3">
        <v>13548.88</v>
      </c>
      <c r="U49" s="3">
        <v>13548.88</v>
      </c>
      <c r="V49" s="3">
        <v>13548.88</v>
      </c>
      <c r="W49" s="3">
        <v>13548.88</v>
      </c>
      <c r="X49" s="3">
        <v>12933.03</v>
      </c>
      <c r="Y49" s="3">
        <v>13548.88</v>
      </c>
      <c r="Z49" s="3">
        <v>14164.74</v>
      </c>
      <c r="AA49" s="3">
        <v>12933.03</v>
      </c>
      <c r="AB49" s="3">
        <v>12317.17</v>
      </c>
      <c r="AC49" s="3">
        <v>14164.74</v>
      </c>
      <c r="AD49" s="3">
        <v>12933.03</v>
      </c>
      <c r="AE49" s="3">
        <v>13548.88</v>
      </c>
      <c r="AF49" s="3">
        <v>13548.88</v>
      </c>
      <c r="AG49" s="3">
        <v>12933.03</v>
      </c>
      <c r="AH49" s="3">
        <v>14164.74</v>
      </c>
      <c r="AI49" s="3">
        <v>13548.88</v>
      </c>
      <c r="AJ49" s="3">
        <v>12933.03</v>
      </c>
      <c r="AK49" s="3">
        <v>13548.88</v>
      </c>
      <c r="AL49" s="3">
        <v>13548.88</v>
      </c>
      <c r="AM49" s="3">
        <v>13548.88</v>
      </c>
      <c r="AN49" s="3">
        <v>12317.17</v>
      </c>
      <c r="AO49" s="3">
        <v>14164.74</v>
      </c>
      <c r="AP49" s="3">
        <v>12317.17</v>
      </c>
      <c r="AQ49" s="3">
        <v>14164.74</v>
      </c>
      <c r="AR49" s="3">
        <v>13548.88</v>
      </c>
      <c r="AS49" s="3">
        <v>12933.03</v>
      </c>
      <c r="AT49" s="3">
        <v>14164.74</v>
      </c>
      <c r="AU49" s="3">
        <v>12933.03</v>
      </c>
      <c r="AV49" s="3">
        <v>13548.88</v>
      </c>
      <c r="AW49" s="3">
        <v>13548.88</v>
      </c>
      <c r="AX49" s="3">
        <v>12933.03</v>
      </c>
      <c r="AY49" s="3">
        <v>14164.74</v>
      </c>
      <c r="AZ49" s="3">
        <v>12933.03</v>
      </c>
      <c r="BA49" s="3">
        <v>12933.03</v>
      </c>
      <c r="BB49" s="3">
        <v>13548.88</v>
      </c>
      <c r="BC49" s="3">
        <v>14164.74</v>
      </c>
      <c r="BD49" s="3">
        <v>12317.17</v>
      </c>
      <c r="BE49" s="3">
        <v>14164.74</v>
      </c>
      <c r="BF49" s="3">
        <v>13548.88</v>
      </c>
      <c r="BG49" s="3">
        <v>12933.03</v>
      </c>
      <c r="BH49" s="3">
        <v>14164.74</v>
      </c>
      <c r="BI49" s="3">
        <v>12933.03</v>
      </c>
      <c r="BJ49" s="3">
        <v>13548.88</v>
      </c>
      <c r="BK49" s="3">
        <v>14164.74</v>
      </c>
      <c r="BL49" s="3">
        <v>12317.17</v>
      </c>
      <c r="BM49" s="3">
        <v>12933.03</v>
      </c>
      <c r="BN49" s="3">
        <v>13548.88</v>
      </c>
      <c r="BO49" s="3">
        <v>13548.88</v>
      </c>
      <c r="BP49" s="3">
        <v>12933.03</v>
      </c>
      <c r="BQ49" s="3">
        <v>14164.74</v>
      </c>
      <c r="BR49" s="3">
        <v>12933.03</v>
      </c>
      <c r="BS49" s="3">
        <v>13548.88</v>
      </c>
      <c r="BT49" s="3">
        <v>799999.99000000034</v>
      </c>
    </row>
    <row r="50" spans="1:72" x14ac:dyDescent="0.25">
      <c r="A50" s="11" t="s">
        <v>76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3139.53</v>
      </c>
      <c r="M50" s="3">
        <v>7325.58</v>
      </c>
      <c r="N50" s="3">
        <v>8023.26</v>
      </c>
      <c r="O50" s="3">
        <v>7325.58</v>
      </c>
      <c r="P50" s="3">
        <v>6976.74</v>
      </c>
      <c r="Q50" s="3">
        <v>8023.26</v>
      </c>
      <c r="R50" s="3">
        <v>7674.42</v>
      </c>
      <c r="S50" s="3">
        <v>7325.58</v>
      </c>
      <c r="T50" s="3">
        <v>7674.42</v>
      </c>
      <c r="U50" s="3">
        <v>7674.42</v>
      </c>
      <c r="V50" s="3">
        <v>7674.42</v>
      </c>
      <c r="W50" s="3">
        <v>7674.42</v>
      </c>
      <c r="X50" s="3">
        <v>7325.58</v>
      </c>
      <c r="Y50" s="3">
        <v>7674.42</v>
      </c>
      <c r="Z50" s="3">
        <v>8023.26</v>
      </c>
      <c r="AA50" s="3">
        <v>7325.58</v>
      </c>
      <c r="AB50" s="3">
        <v>6976.74</v>
      </c>
      <c r="AC50" s="3">
        <v>8023.26</v>
      </c>
      <c r="AD50" s="3">
        <v>7325.58</v>
      </c>
      <c r="AE50" s="3">
        <v>7674.42</v>
      </c>
      <c r="AF50" s="3">
        <v>7674.42</v>
      </c>
      <c r="AG50" s="3">
        <v>7325.58</v>
      </c>
      <c r="AH50" s="3">
        <v>8023.26</v>
      </c>
      <c r="AI50" s="3">
        <v>7674.42</v>
      </c>
      <c r="AJ50" s="3">
        <v>7325.58</v>
      </c>
      <c r="AK50" s="3">
        <v>7674.42</v>
      </c>
      <c r="AL50" s="3">
        <v>7674.42</v>
      </c>
      <c r="AM50" s="3">
        <v>7674.42</v>
      </c>
      <c r="AN50" s="3">
        <v>6976.74</v>
      </c>
      <c r="AO50" s="3">
        <v>8023.26</v>
      </c>
      <c r="AP50" s="3">
        <v>6976.74</v>
      </c>
      <c r="AQ50" s="3">
        <v>8023.26</v>
      </c>
      <c r="AR50" s="3">
        <v>7674.42</v>
      </c>
      <c r="AS50" s="3">
        <v>7325.58</v>
      </c>
      <c r="AT50" s="3">
        <v>8023.26</v>
      </c>
      <c r="AU50" s="3">
        <v>7325.58</v>
      </c>
      <c r="AV50" s="3">
        <v>7674.42</v>
      </c>
      <c r="AW50" s="3">
        <v>7674.42</v>
      </c>
      <c r="AX50" s="3">
        <v>7325.58</v>
      </c>
      <c r="AY50" s="3">
        <v>8023.26</v>
      </c>
      <c r="AZ50" s="3">
        <v>7325.58</v>
      </c>
      <c r="BA50" s="3">
        <v>7325.58</v>
      </c>
      <c r="BB50" s="3">
        <v>7674.42</v>
      </c>
      <c r="BC50" s="3">
        <v>8023.26</v>
      </c>
      <c r="BD50" s="3">
        <v>6976.74</v>
      </c>
      <c r="BE50" s="3">
        <v>8023.26</v>
      </c>
      <c r="BF50" s="3">
        <v>7674.42</v>
      </c>
      <c r="BG50" s="3">
        <v>7325.58</v>
      </c>
      <c r="BH50" s="3">
        <v>8023.26</v>
      </c>
      <c r="BI50" s="3">
        <v>7325.58</v>
      </c>
      <c r="BJ50" s="3">
        <v>7674.42</v>
      </c>
      <c r="BK50" s="3">
        <v>8023.26</v>
      </c>
      <c r="BL50" s="3">
        <v>6976.74</v>
      </c>
      <c r="BM50" s="3">
        <v>7325.58</v>
      </c>
      <c r="BN50" s="3">
        <v>7674.42</v>
      </c>
      <c r="BO50" s="3">
        <v>7674.42</v>
      </c>
      <c r="BP50" s="3">
        <v>7325.58</v>
      </c>
      <c r="BQ50" s="3">
        <v>8023.26</v>
      </c>
      <c r="BR50" s="3">
        <v>7325.58</v>
      </c>
      <c r="BS50" s="3">
        <v>7325.58</v>
      </c>
      <c r="BT50" s="3">
        <v>450000.03000000014</v>
      </c>
    </row>
    <row r="51" spans="1:72" x14ac:dyDescent="0.25">
      <c r="A51" s="11" t="s">
        <v>77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3139.53</v>
      </c>
      <c r="M51" s="3">
        <v>7325.58</v>
      </c>
      <c r="N51" s="3">
        <v>8023.26</v>
      </c>
      <c r="O51" s="3">
        <v>7325.58</v>
      </c>
      <c r="P51" s="3">
        <v>6976.74</v>
      </c>
      <c r="Q51" s="3">
        <v>8023.26</v>
      </c>
      <c r="R51" s="3">
        <v>7674.42</v>
      </c>
      <c r="S51" s="3">
        <v>7325.58</v>
      </c>
      <c r="T51" s="3">
        <v>7674.42</v>
      </c>
      <c r="U51" s="3">
        <v>7674.42</v>
      </c>
      <c r="V51" s="3">
        <v>7674.42</v>
      </c>
      <c r="W51" s="3">
        <v>7674.42</v>
      </c>
      <c r="X51" s="3">
        <v>7325.58</v>
      </c>
      <c r="Y51" s="3">
        <v>7674.42</v>
      </c>
      <c r="Z51" s="3">
        <v>8023.26</v>
      </c>
      <c r="AA51" s="3">
        <v>7325.58</v>
      </c>
      <c r="AB51" s="3">
        <v>6976.74</v>
      </c>
      <c r="AC51" s="3">
        <v>8023.26</v>
      </c>
      <c r="AD51" s="3">
        <v>7325.58</v>
      </c>
      <c r="AE51" s="3">
        <v>7674.42</v>
      </c>
      <c r="AF51" s="3">
        <v>7674.42</v>
      </c>
      <c r="AG51" s="3">
        <v>7325.58</v>
      </c>
      <c r="AH51" s="3">
        <v>8023.26</v>
      </c>
      <c r="AI51" s="3">
        <v>7674.42</v>
      </c>
      <c r="AJ51" s="3">
        <v>7325.58</v>
      </c>
      <c r="AK51" s="3">
        <v>7674.42</v>
      </c>
      <c r="AL51" s="3">
        <v>7674.42</v>
      </c>
      <c r="AM51" s="3">
        <v>7674.42</v>
      </c>
      <c r="AN51" s="3">
        <v>6976.74</v>
      </c>
      <c r="AO51" s="3">
        <v>8023.26</v>
      </c>
      <c r="AP51" s="3">
        <v>6976.74</v>
      </c>
      <c r="AQ51" s="3">
        <v>8023.26</v>
      </c>
      <c r="AR51" s="3">
        <v>7674.42</v>
      </c>
      <c r="AS51" s="3">
        <v>7325.58</v>
      </c>
      <c r="AT51" s="3">
        <v>8023.26</v>
      </c>
      <c r="AU51" s="3">
        <v>7325.58</v>
      </c>
      <c r="AV51" s="3">
        <v>7674.42</v>
      </c>
      <c r="AW51" s="3">
        <v>7674.42</v>
      </c>
      <c r="AX51" s="3">
        <v>7325.58</v>
      </c>
      <c r="AY51" s="3">
        <v>8023.26</v>
      </c>
      <c r="AZ51" s="3">
        <v>7325.58</v>
      </c>
      <c r="BA51" s="3">
        <v>7325.58</v>
      </c>
      <c r="BB51" s="3">
        <v>7674.42</v>
      </c>
      <c r="BC51" s="3">
        <v>8023.26</v>
      </c>
      <c r="BD51" s="3">
        <v>6976.74</v>
      </c>
      <c r="BE51" s="3">
        <v>8023.26</v>
      </c>
      <c r="BF51" s="3">
        <v>7674.42</v>
      </c>
      <c r="BG51" s="3">
        <v>7325.58</v>
      </c>
      <c r="BH51" s="3">
        <v>8023.26</v>
      </c>
      <c r="BI51" s="3">
        <v>7325.58</v>
      </c>
      <c r="BJ51" s="3">
        <v>7674.42</v>
      </c>
      <c r="BK51" s="3">
        <v>8023.26</v>
      </c>
      <c r="BL51" s="3">
        <v>6976.74</v>
      </c>
      <c r="BM51" s="3">
        <v>7325.58</v>
      </c>
      <c r="BN51" s="3">
        <v>7674.42</v>
      </c>
      <c r="BO51" s="3">
        <v>7674.42</v>
      </c>
      <c r="BP51" s="3">
        <v>7325.58</v>
      </c>
      <c r="BQ51" s="3">
        <v>8023.26</v>
      </c>
      <c r="BR51" s="3">
        <v>7325.58</v>
      </c>
      <c r="BS51" s="3">
        <v>7325.58</v>
      </c>
      <c r="BT51" s="3">
        <v>450000.03000000014</v>
      </c>
    </row>
    <row r="52" spans="1:72" x14ac:dyDescent="0.25">
      <c r="A52" s="11" t="s">
        <v>78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4261.3599999999997</v>
      </c>
      <c r="AQ52" s="3">
        <v>6534.09</v>
      </c>
      <c r="AR52" s="3">
        <v>6250</v>
      </c>
      <c r="AS52" s="3">
        <v>5965.91</v>
      </c>
      <c r="AT52" s="3">
        <v>1988.64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25000</v>
      </c>
    </row>
    <row r="53" spans="1:72" x14ac:dyDescent="0.25">
      <c r="A53" s="11" t="s">
        <v>79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4545.45</v>
      </c>
      <c r="BN53" s="3">
        <v>6250</v>
      </c>
      <c r="BO53" s="3">
        <v>6250</v>
      </c>
      <c r="BP53" s="3">
        <v>5965.91</v>
      </c>
      <c r="BQ53" s="3">
        <v>1988.64</v>
      </c>
      <c r="BR53" s="3">
        <v>0</v>
      </c>
      <c r="BS53" s="3">
        <v>0</v>
      </c>
      <c r="BT53" s="3">
        <v>25000</v>
      </c>
    </row>
    <row r="54" spans="1:72" x14ac:dyDescent="0.25">
      <c r="A54" s="11" t="s">
        <v>80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10909.09</v>
      </c>
      <c r="BN54" s="3">
        <v>15000</v>
      </c>
      <c r="BO54" s="3">
        <v>15000</v>
      </c>
      <c r="BP54" s="3">
        <v>14318.18</v>
      </c>
      <c r="BQ54" s="3">
        <v>4772.7299999999996</v>
      </c>
      <c r="BR54" s="3">
        <v>0</v>
      </c>
      <c r="BS54" s="3">
        <v>0</v>
      </c>
      <c r="BT54" s="3">
        <v>60000</v>
      </c>
    </row>
    <row r="55" spans="1:72" x14ac:dyDescent="0.25">
      <c r="A55" s="2" t="s">
        <v>0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12437.81</v>
      </c>
      <c r="L55" s="3">
        <v>156181.97</v>
      </c>
      <c r="M55" s="3">
        <v>171514.46000000002</v>
      </c>
      <c r="N55" s="3">
        <v>190970.61</v>
      </c>
      <c r="O55" s="3">
        <v>174364.46000000002</v>
      </c>
      <c r="P55" s="3">
        <v>202557.72999999998</v>
      </c>
      <c r="Q55" s="3">
        <v>274912.22000000003</v>
      </c>
      <c r="R55" s="3">
        <v>262959.5</v>
      </c>
      <c r="S55" s="3">
        <v>726498.13</v>
      </c>
      <c r="T55" s="3">
        <v>3077628.21</v>
      </c>
      <c r="U55" s="3">
        <v>2965687.91</v>
      </c>
      <c r="V55" s="3">
        <v>2940812.29</v>
      </c>
      <c r="W55" s="3">
        <v>2940812.29</v>
      </c>
      <c r="X55" s="3">
        <v>3214525.37</v>
      </c>
      <c r="Y55" s="3">
        <v>3521512.29</v>
      </c>
      <c r="Z55" s="3">
        <v>3842498.54</v>
      </c>
      <c r="AA55" s="3">
        <v>3515918.39</v>
      </c>
      <c r="AB55" s="3">
        <v>3086675.51</v>
      </c>
      <c r="AC55" s="3">
        <v>3539658.68</v>
      </c>
      <c r="AD55" s="3">
        <v>3224877.4800000004</v>
      </c>
      <c r="AE55" s="3">
        <v>3378443.07</v>
      </c>
      <c r="AF55" s="3">
        <v>3528443.07</v>
      </c>
      <c r="AG55" s="3">
        <v>3224877.4800000004</v>
      </c>
      <c r="AH55" s="3">
        <v>3529485.9499999997</v>
      </c>
      <c r="AI55" s="3">
        <v>3359943.07</v>
      </c>
      <c r="AJ55" s="3">
        <v>3207218.39</v>
      </c>
      <c r="AK55" s="3">
        <v>3275727.68</v>
      </c>
      <c r="AL55" s="3">
        <v>3226786.42</v>
      </c>
      <c r="AM55" s="3">
        <v>3218604.6</v>
      </c>
      <c r="AN55" s="3">
        <v>2926004.1799999997</v>
      </c>
      <c r="AO55" s="3">
        <v>3364904.83</v>
      </c>
      <c r="AP55" s="3">
        <v>2930265.5399999996</v>
      </c>
      <c r="AQ55" s="3">
        <v>3296054.3000000003</v>
      </c>
      <c r="AR55" s="3">
        <v>3060239.21</v>
      </c>
      <c r="AS55" s="3">
        <v>2803654.92</v>
      </c>
      <c r="AT55" s="3">
        <v>3066124.23</v>
      </c>
      <c r="AU55" s="3">
        <v>2797689.0100000002</v>
      </c>
      <c r="AV55" s="3">
        <v>2930912.29</v>
      </c>
      <c r="AW55" s="3">
        <v>2930418.37</v>
      </c>
      <c r="AX55" s="3">
        <v>2787316.67</v>
      </c>
      <c r="AY55" s="3">
        <v>3052775.4099999997</v>
      </c>
      <c r="AZ55" s="3">
        <v>2997316.67</v>
      </c>
      <c r="BA55" s="3">
        <v>2787316.67</v>
      </c>
      <c r="BB55" s="3">
        <v>2920046.03</v>
      </c>
      <c r="BC55" s="3">
        <v>2935917.17</v>
      </c>
      <c r="BD55" s="3">
        <v>1486004.92</v>
      </c>
      <c r="BE55" s="3">
        <v>1708905.6800000002</v>
      </c>
      <c r="BF55" s="3">
        <v>1634605.4200000002</v>
      </c>
      <c r="BG55" s="3">
        <v>1560305.18</v>
      </c>
      <c r="BH55" s="3">
        <v>1672409.33</v>
      </c>
      <c r="BI55" s="3">
        <v>931531.2699999999</v>
      </c>
      <c r="BJ55" s="3">
        <v>35951.609999999993</v>
      </c>
      <c r="BK55" s="3">
        <v>37585.780000000006</v>
      </c>
      <c r="BL55" s="3">
        <v>32683.269999999997</v>
      </c>
      <c r="BM55" s="3">
        <v>49771.990000000005</v>
      </c>
      <c r="BN55" s="3">
        <v>57201.609999999993</v>
      </c>
      <c r="BO55" s="3">
        <v>57201.609999999993</v>
      </c>
      <c r="BP55" s="3">
        <v>53434.87</v>
      </c>
      <c r="BQ55" s="3">
        <v>40513.820000000007</v>
      </c>
      <c r="BR55" s="3">
        <v>30817.450000000004</v>
      </c>
      <c r="BS55" s="3">
        <v>31587.260000000002</v>
      </c>
      <c r="BT55" s="3">
        <v>125000000.15000002</v>
      </c>
    </row>
    <row r="59" spans="1:72" ht="13" thickBot="1" x14ac:dyDescent="0.3"/>
    <row r="60" spans="1:72" ht="13" thickBot="1" x14ac:dyDescent="0.3">
      <c r="K60" s="5" t="s">
        <v>31</v>
      </c>
      <c r="L60" s="6" t="s">
        <v>32</v>
      </c>
      <c r="M60" s="6" t="s">
        <v>33</v>
      </c>
      <c r="N60" s="6" t="s">
        <v>34</v>
      </c>
      <c r="O60" s="6" t="s">
        <v>35</v>
      </c>
      <c r="P60" s="6" t="s">
        <v>36</v>
      </c>
      <c r="Q60" s="6" t="s">
        <v>2</v>
      </c>
    </row>
    <row r="61" spans="1:72" ht="13" thickBot="1" x14ac:dyDescent="0.3">
      <c r="K61" s="7" t="s">
        <v>37</v>
      </c>
      <c r="L61" s="10">
        <f>SUM(G55:R55)</f>
        <v>1445898.76</v>
      </c>
      <c r="M61" s="10">
        <f>SUM(S55:AD55)</f>
        <v>36597105.090000004</v>
      </c>
      <c r="N61" s="10">
        <f>SUM(AE55:AP55)</f>
        <v>39170704.280000001</v>
      </c>
      <c r="O61" s="10">
        <f>SUM(AQ55:BB55)</f>
        <v>35429863.780000001</v>
      </c>
      <c r="P61" s="10">
        <f>SUM(BC55:BS55)</f>
        <v>12356428.239999995</v>
      </c>
      <c r="Q61" s="10">
        <f>SUM(L61:P61)</f>
        <v>125000000.14999999</v>
      </c>
    </row>
    <row r="63" spans="1:72" ht="13" thickBot="1" x14ac:dyDescent="0.3"/>
    <row r="64" spans="1:72" ht="13" thickBot="1" x14ac:dyDescent="0.3">
      <c r="K64" s="5" t="s">
        <v>31</v>
      </c>
      <c r="L64" s="6" t="s">
        <v>32</v>
      </c>
      <c r="M64" s="6" t="s">
        <v>33</v>
      </c>
      <c r="N64" s="6" t="s">
        <v>34</v>
      </c>
      <c r="O64" s="6" t="s">
        <v>35</v>
      </c>
      <c r="P64" s="6" t="s">
        <v>36</v>
      </c>
      <c r="Q64" s="6" t="s">
        <v>2</v>
      </c>
    </row>
    <row r="65" spans="11:17" ht="13" thickBot="1" x14ac:dyDescent="0.3">
      <c r="K65" s="7" t="s">
        <v>37</v>
      </c>
      <c r="L65" s="10" t="s">
        <v>81</v>
      </c>
      <c r="M65" s="10" t="s">
        <v>82</v>
      </c>
      <c r="N65" s="10" t="s">
        <v>83</v>
      </c>
      <c r="O65" s="10" t="s">
        <v>84</v>
      </c>
      <c r="P65" s="10" t="s">
        <v>85</v>
      </c>
      <c r="Q65" s="10" t="s">
        <v>39</v>
      </c>
    </row>
    <row r="66" spans="11:17" x14ac:dyDescent="0.25">
      <c r="K66" s="8" t="s">
        <v>40</v>
      </c>
      <c r="L66" s="13" t="s">
        <v>42</v>
      </c>
      <c r="M66" s="13">
        <v>26.4</v>
      </c>
      <c r="N66" s="13" t="s">
        <v>43</v>
      </c>
      <c r="O66" s="13" t="s">
        <v>43</v>
      </c>
      <c r="P66" s="13" t="s">
        <v>44</v>
      </c>
      <c r="Q66" s="13" t="s">
        <v>45</v>
      </c>
    </row>
    <row r="67" spans="11:17" ht="13" thickBot="1" x14ac:dyDescent="0.3">
      <c r="K67" s="7" t="s">
        <v>41</v>
      </c>
      <c r="L67" s="14"/>
      <c r="M67" s="14"/>
      <c r="N67" s="14"/>
      <c r="O67" s="14"/>
      <c r="P67" s="14"/>
      <c r="Q67" s="14"/>
    </row>
    <row r="68" spans="11:17" ht="13" thickBot="1" x14ac:dyDescent="0.3">
      <c r="K68" s="7" t="s">
        <v>2</v>
      </c>
      <c r="L68" s="9" t="s">
        <v>38</v>
      </c>
      <c r="M68" s="19">
        <v>63</v>
      </c>
      <c r="N68" s="15" t="s">
        <v>46</v>
      </c>
      <c r="O68" s="9" t="s">
        <v>87</v>
      </c>
      <c r="P68" s="9" t="s">
        <v>88</v>
      </c>
      <c r="Q68" s="9" t="s">
        <v>47</v>
      </c>
    </row>
    <row r="71" spans="11:17" x14ac:dyDescent="0.25">
      <c r="L71" s="16">
        <f>1.44</f>
        <v>1.44</v>
      </c>
      <c r="M71" s="17">
        <f>36.6+26.4</f>
        <v>63</v>
      </c>
      <c r="N71" s="17">
        <f>39.2+10.9</f>
        <v>50.1</v>
      </c>
      <c r="O71" s="17">
        <f>35.4+10.9</f>
        <v>46.3</v>
      </c>
      <c r="P71" s="18">
        <f>12.36+4.8</f>
        <v>17.16</v>
      </c>
      <c r="Q71" s="17">
        <f>125+53</f>
        <v>178</v>
      </c>
    </row>
  </sheetData>
  <mergeCells count="6">
    <mergeCell ref="Q66:Q67"/>
    <mergeCell ref="L66:L67"/>
    <mergeCell ref="M66:M67"/>
    <mergeCell ref="N66:N67"/>
    <mergeCell ref="O66:O67"/>
    <mergeCell ref="P66:P67"/>
  </mergeCells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FD80292D9A38D42AFF0CF3E30E3302C" ma:contentTypeVersion="1754" ma:contentTypeDescription="The base project type from which other project content types inherit their information." ma:contentTypeScope="" ma:versionID="6bf8da0417db02d8d2527ec90517415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cbdf0d148e302ffe0ea4e097a80f84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R-L113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349732CEE5CF84A94D6BDF9996EBE77" ma:contentTypeVersion="2155" ma:contentTypeDescription="A content type to manage public (operations) IDB documents" ma:contentTypeScope="" ma:versionID="972f517800c09ff0c90958eead91b89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ef73b324e05e4f29b2ae8190ba7f0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L113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INE/TSP</Division_x0020_or_x0020_Unit>
    <Document_x0020_Author xmlns="cdc7663a-08f0-4737-9e8c-148ce897a09c">Bayona Pulido, Mauricio</Document_x0020_Author>
    <_dlc_DocId xmlns="cdc7663a-08f0-4737-9e8c-148ce897a09c">EZSHARE-1127813953-27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</TermName>
          <TermId xmlns="http://schemas.microsoft.com/office/infopath/2007/PartnerControls">70401352-ba64-401d-af16-55c448a66295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CR-L1139</Project_x0020_Number>
    <Migration_x0020_Info xmlns="cdc7663a-08f0-4737-9e8c-148ce897a09c" xsi:nil="true"/>
    <Related_x0020_SisCor_x0020_Number xmlns="cdc7663a-08f0-4737-9e8c-148ce897a09c" xsi:nil="true"/>
    <Package_x0020_Code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TR-VPR</TermName>
          <TermId xmlns="http://schemas.microsoft.com/office/infopath/2007/PartnerControls">59b49cf2-c4cd-4316-ac14-b3a0ffc7d51d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</TermName>
          <TermId xmlns="http://schemas.microsoft.com/office/infopath/2007/PartnerControls">5a25d1a8-4baf-41a8-9e3b-e167accda6ea</TermId>
        </TermInfo>
      </Terms>
    </nddeef1749674d76abdbe4b239a70bc6>
    <Document_x0020_Language_x0020_IDB xmlns="cdc7663a-08f0-4737-9e8c-148ce897a09c">Spanish</Document_x0020_Language_x0020_IDB>
    <_dlc_DocIdUrl xmlns="cdc7663a-08f0-4737-9e8c-148ce897a09c">
      <Url>https://idbg.sharepoint.com/teams/EZ-CR-LON/CR-L1139/_layouts/15/DocIdRedir.aspx?ID=EZSHARE-1127813953-27</Url>
      <Description>EZSHARE-1127813953-27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Operation_x0020_Type xmlns="cdc7663a-08f0-4737-9e8c-148ce897a09c">LON</Operation_x0020_Type>
    <TaxCatchAll xmlns="cdc7663a-08f0-4737-9e8c-148ce897a09c">
      <Value>146</Value>
      <Value>26</Value>
      <Value>44</Value>
      <Value>1</Value>
    </TaxCatchAll>
    <Fiscal_x0020_Year_x0020_IDB xmlns="cdc7663a-08f0-4737-9e8c-148ce897a09c">2019</Fiscal_x0020_Year_x0020_IDB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F3469829-6661-4AB1-A7D5-3859A143F993}"/>
</file>

<file path=customXml/itemProps2.xml><?xml version="1.0" encoding="utf-8"?>
<ds:datastoreItem xmlns:ds="http://schemas.openxmlformats.org/officeDocument/2006/customXml" ds:itemID="{F5757A74-1163-4501-B3DA-7CB87B3A0E56}"/>
</file>

<file path=customXml/itemProps3.xml><?xml version="1.0" encoding="utf-8"?>
<ds:datastoreItem xmlns:ds="http://schemas.openxmlformats.org/officeDocument/2006/customXml" ds:itemID="{AADCC460-801A-488D-8C41-CBA52B96BBDA}"/>
</file>

<file path=customXml/itemProps4.xml><?xml version="1.0" encoding="utf-8"?>
<ds:datastoreItem xmlns:ds="http://schemas.openxmlformats.org/officeDocument/2006/customXml" ds:itemID="{79C0BAB8-0392-44E1-BA43-5E4837AB558B}"/>
</file>

<file path=customXml/itemProps5.xml><?xml version="1.0" encoding="utf-8"?>
<ds:datastoreItem xmlns:ds="http://schemas.openxmlformats.org/officeDocument/2006/customXml" ds:itemID="{13794024-839C-4E34-9887-8E84A51D242D}"/>
</file>

<file path=customXml/itemProps6.xml><?xml version="1.0" encoding="utf-8"?>
<ds:datastoreItem xmlns:ds="http://schemas.openxmlformats.org/officeDocument/2006/customXml" ds:itemID="{9E9AF016-D0CA-4788-B479-B90B4906226D}"/>
</file>

<file path=customXml/itemProps7.xml><?xml version="1.0" encoding="utf-8"?>
<ds:datastoreItem xmlns:ds="http://schemas.openxmlformats.org/officeDocument/2006/customXml" ds:itemID="{1FAA74B4-565F-44F6-9FA5-A9F8701B49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Task Usage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Mora Vargas, Greivin Gerardo</dc:creator>
  <cp:keywords/>
  <cp:lastModifiedBy>Mora Vargas, Greivin Gerardo</cp:lastModifiedBy>
  <dcterms:created xsi:type="dcterms:W3CDTF">2006-06-01T00:00:46Z</dcterms:created>
  <dcterms:modified xsi:type="dcterms:W3CDTF">2019-08-16T21:08:10Z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Function_x0020_Operations_x0020_IDB">
    <vt:lpwstr>1;#Project Preparation, Planning and Design|29ca0c72-1fc4-435f-a09c-28585cb5eac9</vt:lpwstr>
  </property>
  <property fmtid="{D5CDD505-2E9C-101B-9397-08002B2CF9AE}" pid="5" name="P12ProjectFields2">
    <vt:lpwstr>188743702,188744121,188743696,</vt:lpwstr>
  </property>
  <property fmtid="{D5CDD505-2E9C-101B-9397-08002B2CF9AE}" pid="7" name="TaxKeywordTaxHTField">
    <vt:lpwstr/>
  </property>
  <property fmtid="{D5CDD505-2E9C-101B-9397-08002B2CF9AE}" pid="8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10" name="Sub-Sector">
    <vt:lpwstr>146;#TR-VPR|59b49cf2-c4cd-4316-ac14-b3a0ffc7d51d</vt:lpwstr>
  </property>
  <property fmtid="{D5CDD505-2E9C-101B-9397-08002B2CF9AE}" pid="11" name="P12Template">
    <vt:bool>true</vt:bool>
  </property>
  <property fmtid="{D5CDD505-2E9C-101B-9397-08002B2CF9AE}" pid="12" name="P12PreviewPicture">
    <vt:lpwstr>ADR8</vt:lpwstr>
  </property>
  <property fmtid="{D5CDD505-2E9C-101B-9397-08002B2CF9AE}" pid="13" name="Fund IDB">
    <vt:lpwstr/>
  </property>
  <property fmtid="{D5CDD505-2E9C-101B-9397-08002B2CF9AE}" pid="14" name="Fund_x0020_IDB">
    <vt:lpwstr/>
  </property>
  <property fmtid="{D5CDD505-2E9C-101B-9397-08002B2CF9AE}" pid="15" name="Country">
    <vt:lpwstr>26;#CR|70401352-ba64-401d-af16-55c448a66295</vt:lpwstr>
  </property>
  <property fmtid="{D5CDD505-2E9C-101B-9397-08002B2CF9AE}" pid="16" name="_dlc_DocIdItemGuid">
    <vt:lpwstr>51d24c1b-f170-46c2-aeae-310363b1e395</vt:lpwstr>
  </property>
  <property fmtid="{D5CDD505-2E9C-101B-9397-08002B2CF9AE}" pid="17" name="Series_x0020_Operations_x0020_IDB">
    <vt:lpwstr/>
  </property>
  <property fmtid="{D5CDD505-2E9C-101B-9397-08002B2CF9AE}" pid="18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19" name="Sector IDB">
    <vt:lpwstr/>
  </property>
  <property fmtid="{D5CDD505-2E9C-101B-9397-08002B2CF9AE}" pid="20" name="P12ContainerType">
    <vt:lpwstr>TaskTP.cub</vt:lpwstr>
  </property>
  <property fmtid="{D5CDD505-2E9C-101B-9397-08002B2CF9AE}" pid="21" name="Function Operations IDB">
    <vt:lpwstr>1;#Project Preparation, Planning and Design|29ca0c72-1fc4-435f-a09c-28585cb5eac9</vt:lpwstr>
  </property>
  <property fmtid="{D5CDD505-2E9C-101B-9397-08002B2CF9AE}" pid="22" name="Sector_x0020_IDB">
    <vt:lpwstr/>
  </property>
  <property fmtid="{D5CDD505-2E9C-101B-9397-08002B2CF9AE}" pid="24" name="Disclosure Activity">
    <vt:lpwstr>Loan Proposal</vt:lpwstr>
  </property>
  <property fmtid="{D5CDD505-2E9C-101B-9397-08002B2CF9AE}" pid="25" name="ContentTypeId">
    <vt:lpwstr>0x0101001A458A224826124E8B45B1D613300CFC00F349732CEE5CF84A94D6BDF9996EBE77</vt:lpwstr>
  </property>
  <property fmtid="{D5CDD505-2E9C-101B-9397-08002B2CF9AE}" pid="26" name="Series Operations IDB">
    <vt:lpwstr/>
  </property>
</Properties>
</file>