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sites/BR-T1394HUDCCS/Shared Documents/"/>
    </mc:Choice>
  </mc:AlternateContent>
  <xr:revisionPtr revIDLastSave="469" documentId="8_{F41AC724-C79D-48AA-8E93-695F4AF9916B}" xr6:coauthVersionLast="45" xr6:coauthVersionMax="45" xr10:uidLastSave="{37B921D2-2723-402D-A24B-F6DA181C2261}"/>
  <bookViews>
    <workbookView xWindow="-98" yWindow="-98" windowWidth="19396" windowHeight="10395" xr2:uid="{00000000-000D-0000-FFFF-FFFF00000000}"/>
  </bookViews>
  <sheets>
    <sheet name="Sheet1" sheetId="1" r:id="rId1"/>
    <sheet name="Planilha1" sheetId="2" state="hidden" r:id="rId2"/>
  </sheets>
  <definedNames>
    <definedName name="_xlnm._FilterDatabase" localSheetId="0" hidden="1">Sheet1!$A$9:$O$18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1" i="1" l="1"/>
  <c r="E32" i="1"/>
  <c r="E21" i="1"/>
  <c r="H21" i="1" l="1"/>
  <c r="H32" i="1"/>
  <c r="H20" i="1"/>
  <c r="E15" i="1"/>
  <c r="H15" i="1" s="1"/>
  <c r="H29" i="1"/>
  <c r="H30" i="1"/>
  <c r="H33" i="1"/>
  <c r="H34" i="1"/>
  <c r="H28" i="1" l="1"/>
  <c r="H14" i="1" l="1"/>
  <c r="H16" i="1"/>
  <c r="H17" i="1"/>
  <c r="H18" i="1"/>
  <c r="H19" i="1"/>
  <c r="H22" i="1"/>
  <c r="H23" i="1"/>
  <c r="H24" i="1"/>
  <c r="H25" i="1"/>
  <c r="H26" i="1"/>
  <c r="H27" i="1"/>
  <c r="H13" i="1"/>
  <c r="H35" i="1" l="1"/>
  <c r="I35" i="1"/>
  <c r="J35" i="1" l="1"/>
  <c r="E35" i="1"/>
</calcChain>
</file>

<file path=xl/sharedStrings.xml><?xml version="1.0" encoding="utf-8"?>
<sst xmlns="http://schemas.openxmlformats.org/spreadsheetml/2006/main" count="398" uniqueCount="148">
  <si>
    <t>Inter-American Development Bank</t>
  </si>
  <si>
    <t xml:space="preserve">PROCUREMENT PLAN FOR IDB-EXECUTED OPERATIONS </t>
  </si>
  <si>
    <t>Executing Agency:  IDB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</si>
  <si>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</si>
  <si>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</si>
  <si>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</si>
  <si>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</si>
  <si>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</si>
  <si>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</si>
  <si>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</si>
  <si>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</si>
  <si>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</si>
  <si>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</si>
  <si>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</si>
  <si>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</si>
  <si>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</si>
  <si>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</si>
  <si>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</si>
  <si>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</si>
  <si>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</si>
  <si>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</si>
  <si>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</si>
  <si>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</si>
  <si>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</si>
  <si>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</si>
  <si>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</si>
  <si>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</si>
  <si>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National Competitive Bidding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</si>
  <si>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</si>
  <si>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</si>
  <si>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</si>
  <si>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</si>
  <si>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</si>
  <si>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</si>
  <si>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</si>
  <si>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</si>
  <si>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</si>
  <si>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</si>
  <si>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</si>
  <si>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</si>
  <si>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</si>
  <si>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</si>
  <si>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</si>
  <si>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</si>
  <si>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</si>
  <si>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</si>
  <si>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</si>
  <si>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</si>
  <si>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</si>
  <si>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</si>
  <si>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</si>
  <si>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</si>
  <si>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</si>
  <si>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</si>
  <si>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</si>
  <si>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</si>
  <si>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</si>
  <si>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</si>
  <si>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</si>
  <si>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</si>
  <si>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</si>
  <si>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</si>
  <si>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</si>
  <si>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</si>
  <si>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</si>
  <si>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 xml:space="preserve">Analysis of a Transit-Oriented Development (TOD) System </t>
  </si>
  <si>
    <t>Pre-feasibility study for land value capture based on a transit-oriented development system pilot project in Teresina, Brazil</t>
  </si>
  <si>
    <t>-</t>
  </si>
  <si>
    <t>5 months</t>
  </si>
  <si>
    <t>8 months</t>
  </si>
  <si>
    <t>IDOM</t>
  </si>
  <si>
    <t>MCRIT</t>
  </si>
  <si>
    <t>IBI</t>
  </si>
  <si>
    <t>DUO Design</t>
  </si>
  <si>
    <t>Design of a complete transit-oriented development system pilot project in the Eixo Leste and Vetor Norte in the city of Belo Horizonte, Brazil</t>
  </si>
  <si>
    <t>Serviços de edição de conteúdo, revisão ortográfica, projeto gráfico e diagramação.</t>
  </si>
  <si>
    <t>Ensure the implementation progress of components 1, 2 and 3 of the Sustainable Transit-Oriented Development in Brazil TC</t>
  </si>
  <si>
    <t>Renata</t>
  </si>
  <si>
    <t>Lucas Costa</t>
  </si>
  <si>
    <t>Economic and financial feasibility studies for the evaluation of a TOD pilot project</t>
  </si>
  <si>
    <t>Lucas</t>
  </si>
  <si>
    <t>Transaction</t>
  </si>
  <si>
    <t>Status</t>
  </si>
  <si>
    <t>Beneficiary/Subject</t>
  </si>
  <si>
    <t>Currency</t>
  </si>
  <si>
    <t>Value Date</t>
  </si>
  <si>
    <t>CMO</t>
  </si>
  <si>
    <t>LUCAS COSTA</t>
  </si>
  <si>
    <t>CMP</t>
  </si>
  <si>
    <t>LUCAS PAULO DE ALMEIDA COSTA</t>
  </si>
  <si>
    <t>BRL</t>
  </si>
  <si>
    <t>CMI</t>
  </si>
  <si>
    <t>CMC</t>
  </si>
  <si>
    <t>ATN/TC-17149-BR</t>
  </si>
  <si>
    <t>USD</t>
  </si>
  <si>
    <t>RENATA SEABRA</t>
  </si>
  <si>
    <t>RENATA SEABRA RESENDE CASTRO C</t>
  </si>
  <si>
    <t>CPR</t>
  </si>
  <si>
    <t>RENATA SEABRA RESENDE CASTRO</t>
  </si>
  <si>
    <t>Alberto Silva</t>
  </si>
  <si>
    <t>ALBERTO SILVA</t>
  </si>
  <si>
    <t>ALBERTO SILVA GOMES</t>
  </si>
  <si>
    <t>ALBERTO GOMES SILVA</t>
  </si>
  <si>
    <t>Diagnosis, analysis and recommendations to develop the TOD pilot project</t>
  </si>
  <si>
    <t>Augusto</t>
  </si>
  <si>
    <t>AUGUSTO CESAR SILVA SALES</t>
  </si>
  <si>
    <t>Augusto Sales</t>
  </si>
  <si>
    <t>Evaluation of strategic options and business model proposal to develop the TOD pilot project</t>
  </si>
  <si>
    <t>Andre Ave</t>
  </si>
  <si>
    <t>ANDRE AVERBUG</t>
  </si>
  <si>
    <t>ANDRE OVERBUG</t>
  </si>
  <si>
    <t>Roadmap Definition Consultancy Services for development of Maas</t>
  </si>
  <si>
    <t>Daniel Andres</t>
  </si>
  <si>
    <t xml:space="preserve">Support the publication of analytical work related to TOD </t>
  </si>
  <si>
    <t>White paper on the state of the art of TOD and its relevance to LAC cities</t>
  </si>
  <si>
    <t>Anne Hudson</t>
  </si>
  <si>
    <t>7 months</t>
  </si>
  <si>
    <t>6 months</t>
  </si>
  <si>
    <t>3 months</t>
  </si>
  <si>
    <t>Strategic analyzes and economic and financial feasibility studies for a housing program and its TOD pilot project</t>
  </si>
  <si>
    <t>4 months</t>
  </si>
  <si>
    <t>Strategic analysis and economic-financial feasibility studies for a housing program and its TOD pilot project</t>
  </si>
  <si>
    <t>Land value capture study to fund transit-oriented development (“TOD”) around selected rail stations in the Administrative Region of Ceilândia, in the Distrito Federal of Brazil</t>
  </si>
  <si>
    <t xml:space="preserve">Contractual to conduct a site-level TOD plan and land value capture study to fund transit-oriented development (“TOD”) for the Santa Catarina and Soledade rail stations in the Northern Administrative Region of Natal. </t>
  </si>
  <si>
    <t>Transaction Number</t>
  </si>
  <si>
    <t>Operation Number</t>
  </si>
  <si>
    <t>Approval Number</t>
  </si>
  <si>
    <t>Transaction Type</t>
  </si>
  <si>
    <t>Request Number</t>
  </si>
  <si>
    <t>Part Number</t>
  </si>
  <si>
    <t>Requested Currency</t>
  </si>
  <si>
    <t>Authorized Date</t>
  </si>
  <si>
    <t>Actions</t>
  </si>
  <si>
    <t>BR-T1394</t>
  </si>
  <si>
    <t>DPS</t>
  </si>
  <si>
    <t>Completed</t>
  </si>
  <si>
    <t>EUR</t>
  </si>
  <si>
    <t>Rejected</t>
  </si>
  <si>
    <t>Other events</t>
  </si>
  <si>
    <t>Pagamentos DPS</t>
  </si>
  <si>
    <t>Othes payments (DPS)</t>
  </si>
  <si>
    <t>To be determined</t>
  </si>
  <si>
    <t>Country: Brazil</t>
  </si>
  <si>
    <t>Project number: BR-T1394</t>
  </si>
  <si>
    <t>Period covered by the Plan: 36 months</t>
  </si>
  <si>
    <t>Project name: Sustainable Transit-Oriented Development in Brazil</t>
  </si>
  <si>
    <t>Total Project Amount: 2000000</t>
  </si>
  <si>
    <t>UDR: CBR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</si>
</sst>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  <numFmt numFmtId="167" formatCode="[$-409]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A9A9A9"/>
      </top>
      <bottom/>
      <diagonal/>
    </border>
    <border>
      <left/>
      <right/>
      <top/>
      <bottom style="thin">
        <color rgb="FFA9A9A9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3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164" fontId="1" fillId="0" borderId="0" xfId="2" applyNumberFormat="1" applyFont="1"/>
    <xf numFmtId="9" fontId="1" fillId="0" borderId="0" xfId="2" applyFont="1"/>
    <xf numFmtId="167" fontId="10" fillId="0" borderId="5" xfId="0" applyNumberFormat="1" applyFont="1" applyBorder="1" applyAlignment="1">
      <alignment horizontal="center" vertical="center"/>
    </xf>
    <xf numFmtId="166" fontId="10" fillId="0" borderId="19" xfId="0" applyNumberFormat="1" applyFont="1" applyBorder="1" applyAlignment="1">
      <alignment horizontal="center" vertical="center"/>
    </xf>
    <xf numFmtId="15" fontId="10" fillId="0" borderId="5" xfId="0" applyNumberFormat="1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44" fontId="10" fillId="0" borderId="5" xfId="1" applyFon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9" fontId="10" fillId="0" borderId="5" xfId="2" applyFont="1" applyBorder="1" applyAlignment="1">
      <alignment horizontal="center" vertical="center" wrapText="1"/>
    </xf>
    <xf numFmtId="4" fontId="0" fillId="0" borderId="0" xfId="0" applyNumberFormat="1"/>
    <xf numFmtId="15" fontId="0" fillId="0" borderId="0" xfId="0" applyNumberFormat="1"/>
    <xf numFmtId="0" fontId="12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center" vertical="center" wrapText="1"/>
    </xf>
    <xf numFmtId="4" fontId="13" fillId="5" borderId="0" xfId="0" applyNumberFormat="1" applyFont="1" applyFill="1" applyAlignment="1">
      <alignment horizontal="right" vertical="center" wrapText="1"/>
    </xf>
    <xf numFmtId="0" fontId="13" fillId="5" borderId="0" xfId="0" applyFont="1" applyFill="1" applyAlignment="1">
      <alignment horizontal="right" vertical="center" wrapText="1"/>
    </xf>
    <xf numFmtId="0" fontId="12" fillId="5" borderId="39" xfId="0" applyFont="1" applyFill="1" applyBorder="1" applyAlignment="1">
      <alignment vertical="center" wrapText="1"/>
    </xf>
    <xf numFmtId="0" fontId="0" fillId="0" borderId="0" xfId="0" applyAlignment="1"/>
    <xf numFmtId="0" fontId="12" fillId="5" borderId="39" xfId="0" applyFont="1" applyFill="1" applyBorder="1" applyAlignment="1">
      <alignment wrapText="1"/>
    </xf>
    <xf numFmtId="0" fontId="13" fillId="5" borderId="0" xfId="0" applyFont="1" applyFill="1" applyAlignment="1">
      <alignment wrapText="1"/>
    </xf>
    <xf numFmtId="0" fontId="13" fillId="4" borderId="38" xfId="0" applyFont="1" applyFill="1" applyBorder="1" applyAlignment="1">
      <alignment wrapText="1"/>
    </xf>
    <xf numFmtId="0" fontId="13" fillId="4" borderId="0" xfId="0" applyFont="1" applyFill="1" applyAlignment="1">
      <alignment vertical="center" wrapText="1"/>
    </xf>
    <xf numFmtId="4" fontId="13" fillId="4" borderId="0" xfId="0" applyNumberFormat="1" applyFont="1" applyFill="1" applyAlignment="1">
      <alignment horizontal="right" vertical="center" wrapText="1"/>
    </xf>
    <xf numFmtId="0" fontId="13" fillId="4" borderId="0" xfId="0" applyFont="1" applyFill="1" applyAlignment="1">
      <alignment wrapText="1"/>
    </xf>
    <xf numFmtId="0" fontId="13" fillId="4" borderId="0" xfId="0" applyFont="1" applyFill="1" applyAlignment="1">
      <alignment horizontal="right" vertical="center" wrapText="1"/>
    </xf>
    <xf numFmtId="0" fontId="13" fillId="4" borderId="38" xfId="0" applyFont="1" applyFill="1" applyBorder="1" applyAlignment="1">
      <alignment vertical="center" wrapText="1"/>
    </xf>
    <xf numFmtId="0" fontId="12" fillId="5" borderId="0" xfId="0" applyFont="1" applyFill="1" applyAlignment="1">
      <alignment horizontal="center" wrapText="1"/>
    </xf>
    <xf numFmtId="0" fontId="13" fillId="4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4" fontId="13" fillId="0" borderId="0" xfId="0" applyNumberFormat="1" applyFont="1" applyFill="1" applyAlignment="1">
      <alignment horizontal="right" vertical="center" wrapText="1"/>
    </xf>
    <xf numFmtId="6" fontId="10" fillId="0" borderId="5" xfId="0" applyNumberFormat="1" applyFont="1" applyBorder="1" applyAlignment="1">
      <alignment vertical="center" wrapText="1"/>
    </xf>
    <xf numFmtId="44" fontId="10" fillId="0" borderId="5" xfId="1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5" fontId="10" fillId="0" borderId="5" xfId="0" applyNumberFormat="1" applyFont="1" applyBorder="1" applyAlignment="1">
      <alignment vertical="center" wrapText="1"/>
    </xf>
    <xf numFmtId="0" fontId="9" fillId="0" borderId="40" xfId="3" applyFont="1" applyBorder="1" applyAlignment="1">
      <alignment vertical="center" wrapText="1"/>
    </xf>
    <xf numFmtId="4" fontId="0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0" fillId="6" borderId="5" xfId="0" applyFont="1" applyFill="1" applyBorder="1" applyAlignment="1">
      <alignment vertical="center" wrapText="1"/>
    </xf>
    <xf numFmtId="44" fontId="10" fillId="6" borderId="5" xfId="1" applyFont="1" applyFill="1" applyBorder="1" applyAlignment="1">
      <alignment horizontal="center" vertical="center" wrapText="1"/>
    </xf>
    <xf numFmtId="9" fontId="10" fillId="6" borderId="5" xfId="0" applyNumberFormat="1" applyFont="1" applyFill="1" applyBorder="1" applyAlignment="1">
      <alignment horizontal="center" vertical="center" wrapText="1"/>
    </xf>
    <xf numFmtId="9" fontId="10" fillId="6" borderId="5" xfId="2" applyFont="1" applyFill="1" applyBorder="1" applyAlignment="1">
      <alignment horizontal="center" vertical="center" wrapText="1"/>
    </xf>
    <xf numFmtId="167" fontId="10" fillId="6" borderId="5" xfId="0" applyNumberFormat="1" applyFont="1" applyFill="1" applyBorder="1" applyAlignment="1">
      <alignment horizontal="center" vertical="center"/>
    </xf>
    <xf numFmtId="166" fontId="10" fillId="6" borderId="19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 3" xfId="3" xr:uid="{00000000-0005-0000-0000-000002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6"/>
  <sheetViews>
    <sheetView tabSelected="1" zoomScale="75" zoomScaleNormal="75" workbookViewId="0">
      <selection activeCell="D32" sqref="D32"/>
    </sheetView>
  </sheetViews>
  <sheetFormatPr defaultColWidth="8.86328125" defaultRowHeight="14.25" outlineLevelRow="1" x14ac:dyDescent="0.45"/>
  <cols>
    <col min="1" max="1" width="14.1328125" style="1" customWidth="1"/>
    <col min="2" max="2" width="23.53125" style="1" customWidth="1"/>
    <col min="3" max="3" width="18.59765625" style="1" customWidth="1"/>
    <col min="4" max="4" width="63.53125" style="1" bestFit="1" customWidth="1"/>
    <col min="5" max="5" width="18.86328125" style="1" bestFit="1" customWidth="1"/>
    <col min="6" max="6" width="13.33203125" style="1" customWidth="1"/>
    <col min="7" max="7" width="22" style="1" bestFit="1" customWidth="1"/>
    <col min="8" max="8" width="13.33203125" style="1" bestFit="1" customWidth="1"/>
    <col min="9" max="9" width="9.86328125" style="2" bestFit="1" customWidth="1"/>
    <col min="10" max="10" width="13.1328125" style="1" customWidth="1"/>
    <col min="11" max="11" width="9.46484375" style="3" bestFit="1" customWidth="1"/>
    <col min="12" max="12" width="26.46484375" style="1" bestFit="1" customWidth="1"/>
    <col min="13" max="14" width="13.6640625" style="1" customWidth="1"/>
    <col min="15" max="15" width="30.86328125" style="1" customWidth="1"/>
    <col min="16" max="16" width="0" style="1" hidden="1" customWidth="1"/>
    <col min="17" max="17" width="8.86328125" style="1"/>
    <col min="18" max="18" width="9.6640625" style="1" bestFit="1" customWidth="1"/>
    <col min="19" max="19" width="0.46484375" style="1" hidden="1" customWidth="1"/>
    <col min="20" max="20" width="9.6640625" style="1" bestFit="1" customWidth="1"/>
    <col min="21" max="16384" width="8.86328125" style="1"/>
  </cols>
  <sheetData>
    <row r="1" spans="1:21" ht="14.45" customHeight="1" x14ac:dyDescent="0.45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5" customHeight="1" x14ac:dyDescent="0.45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5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45">
      <c r="A4" s="45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5" customHeight="1" x14ac:dyDescent="0.45">
      <c r="A5" s="103" t="s">
        <v>142</v>
      </c>
      <c r="B5" s="104"/>
      <c r="C5" s="104"/>
      <c r="D5" s="104"/>
      <c r="E5" s="104"/>
      <c r="F5" s="105"/>
      <c r="G5" s="104" t="s">
        <v>2</v>
      </c>
      <c r="H5" s="104"/>
      <c r="I5" s="104"/>
      <c r="J5" s="104"/>
      <c r="K5" s="104"/>
      <c r="L5" s="104"/>
      <c r="M5" s="104"/>
      <c r="N5" s="105"/>
      <c r="O5" s="8" t="s">
        <v>147</v>
      </c>
      <c r="P5" s="21"/>
      <c r="Q5" s="21"/>
      <c r="R5" s="21"/>
      <c r="S5" s="21"/>
      <c r="T5" s="21"/>
      <c r="U5" s="21"/>
    </row>
    <row r="6" spans="1:21" ht="15" customHeight="1" x14ac:dyDescent="0.45">
      <c r="A6" s="103" t="s">
        <v>143</v>
      </c>
      <c r="B6" s="104"/>
      <c r="C6" s="104"/>
      <c r="D6" s="104"/>
      <c r="E6" s="105"/>
      <c r="F6" s="106" t="s">
        <v>145</v>
      </c>
      <c r="G6" s="106"/>
      <c r="H6" s="106"/>
      <c r="I6" s="106"/>
      <c r="J6" s="106"/>
      <c r="K6" s="106"/>
      <c r="L6" s="106"/>
      <c r="M6" s="106"/>
      <c r="N6" s="106"/>
      <c r="O6" s="107"/>
      <c r="P6" s="21"/>
      <c r="Q6" s="21"/>
      <c r="R6" s="21"/>
      <c r="S6" s="21"/>
      <c r="T6" s="21"/>
      <c r="U6" s="21"/>
    </row>
    <row r="7" spans="1:21" ht="20.25" customHeight="1" thickBot="1" x14ac:dyDescent="0.5">
      <c r="A7" s="108" t="s">
        <v>144</v>
      </c>
      <c r="B7" s="109"/>
      <c r="C7" s="109"/>
      <c r="D7" s="109"/>
      <c r="E7" s="110"/>
      <c r="F7" s="129" t="s">
        <v>146</v>
      </c>
      <c r="G7" s="130"/>
      <c r="H7" s="44"/>
      <c r="I7" s="111"/>
      <c r="J7" s="111"/>
      <c r="K7" s="111"/>
      <c r="L7" s="111"/>
      <c r="M7" s="111"/>
      <c r="N7" s="111"/>
      <c r="O7" s="112"/>
      <c r="P7" s="21"/>
      <c r="Q7" s="21"/>
      <c r="R7" s="21"/>
      <c r="S7" s="21"/>
      <c r="T7" s="21"/>
      <c r="U7" s="21"/>
    </row>
    <row r="8" spans="1:21" ht="4.7" customHeight="1" x14ac:dyDescent="0.45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45">
      <c r="A9" s="131" t="s">
        <v>3</v>
      </c>
      <c r="B9" s="116" t="s">
        <v>4</v>
      </c>
      <c r="C9" s="116" t="s">
        <v>5</v>
      </c>
      <c r="D9" s="116" t="s">
        <v>6</v>
      </c>
      <c r="E9" s="116" t="s">
        <v>7</v>
      </c>
      <c r="F9" s="116" t="s">
        <v>8</v>
      </c>
      <c r="G9" s="116" t="s">
        <v>9</v>
      </c>
      <c r="H9" s="113" t="s">
        <v>10</v>
      </c>
      <c r="I9" s="114"/>
      <c r="J9" s="114"/>
      <c r="K9" s="115"/>
      <c r="L9" s="116" t="s">
        <v>11</v>
      </c>
      <c r="M9" s="116" t="s">
        <v>12</v>
      </c>
      <c r="N9" s="116" t="s">
        <v>13</v>
      </c>
      <c r="O9" s="119" t="s">
        <v>14</v>
      </c>
      <c r="P9" s="21"/>
      <c r="Q9" s="21"/>
      <c r="R9" s="21"/>
      <c r="S9" s="21"/>
      <c r="T9" s="21"/>
      <c r="U9" s="21"/>
    </row>
    <row r="10" spans="1:21" ht="28.5" customHeight="1" thickBot="1" x14ac:dyDescent="0.5">
      <c r="A10" s="132"/>
      <c r="B10" s="117"/>
      <c r="C10" s="117"/>
      <c r="D10" s="117"/>
      <c r="E10" s="117"/>
      <c r="F10" s="117"/>
      <c r="G10" s="117"/>
      <c r="H10" s="113" t="s">
        <v>15</v>
      </c>
      <c r="I10" s="115"/>
      <c r="J10" s="113" t="s">
        <v>16</v>
      </c>
      <c r="K10" s="115"/>
      <c r="L10" s="117"/>
      <c r="M10" s="117"/>
      <c r="N10" s="118"/>
      <c r="O10" s="120"/>
      <c r="P10" s="21"/>
      <c r="Q10" s="21"/>
      <c r="R10" s="21"/>
      <c r="S10" s="21"/>
      <c r="T10" s="21"/>
      <c r="U10" s="21"/>
    </row>
    <row r="11" spans="1:21" ht="28.5" customHeight="1" x14ac:dyDescent="0.45">
      <c r="A11" s="133"/>
      <c r="B11" s="134"/>
      <c r="C11" s="134"/>
      <c r="D11" s="134"/>
      <c r="E11" s="134"/>
      <c r="F11" s="134"/>
      <c r="G11" s="134"/>
      <c r="H11" s="9" t="s">
        <v>17</v>
      </c>
      <c r="I11" s="10" t="s">
        <v>18</v>
      </c>
      <c r="J11" s="9" t="s">
        <v>17</v>
      </c>
      <c r="K11" s="11" t="s">
        <v>18</v>
      </c>
      <c r="L11" s="117"/>
      <c r="M11" s="117"/>
      <c r="N11" s="118"/>
      <c r="O11" s="120"/>
      <c r="P11" s="21"/>
      <c r="Q11" s="21"/>
      <c r="R11" s="21"/>
      <c r="S11" s="12" t="s">
        <v>19</v>
      </c>
      <c r="T11" s="21"/>
      <c r="U11" s="21"/>
    </row>
    <row r="12" spans="1:21" ht="0.95" customHeight="1" x14ac:dyDescent="0.45">
      <c r="A12" s="27" t="s">
        <v>20</v>
      </c>
      <c r="B12" s="27" t="s">
        <v>21</v>
      </c>
      <c r="C12" s="28" t="s">
        <v>22</v>
      </c>
      <c r="D12" s="29" t="s">
        <v>23</v>
      </c>
      <c r="E12" s="30"/>
      <c r="F12" s="30" t="s">
        <v>24</v>
      </c>
      <c r="G12" s="30" t="s">
        <v>25</v>
      </c>
      <c r="H12" s="30"/>
      <c r="I12" s="31"/>
      <c r="J12" s="30"/>
      <c r="K12" s="32"/>
      <c r="L12" s="33">
        <v>42430</v>
      </c>
      <c r="M12" s="33"/>
      <c r="N12" s="118"/>
      <c r="O12" s="34"/>
      <c r="P12" s="21"/>
      <c r="Q12" s="21"/>
      <c r="R12" s="21"/>
      <c r="S12" s="13" t="s">
        <v>26</v>
      </c>
      <c r="T12" s="21"/>
      <c r="U12" s="21"/>
    </row>
    <row r="13" spans="1:21" s="14" customFormat="1" ht="24.5" customHeight="1" x14ac:dyDescent="0.45">
      <c r="A13" s="56" t="s">
        <v>42</v>
      </c>
      <c r="B13" s="56" t="s">
        <v>43</v>
      </c>
      <c r="C13" s="56" t="s">
        <v>49</v>
      </c>
      <c r="D13" s="56" t="s">
        <v>65</v>
      </c>
      <c r="E13" s="58">
        <v>281380</v>
      </c>
      <c r="F13" s="56" t="s">
        <v>58</v>
      </c>
      <c r="G13" s="56" t="s">
        <v>46</v>
      </c>
      <c r="H13" s="58">
        <f>E13</f>
        <v>281380</v>
      </c>
      <c r="I13" s="59">
        <v>1</v>
      </c>
      <c r="J13" s="58" t="s">
        <v>67</v>
      </c>
      <c r="K13" s="60" t="s">
        <v>67</v>
      </c>
      <c r="L13" s="53">
        <v>43577</v>
      </c>
      <c r="M13" s="53">
        <v>43773</v>
      </c>
      <c r="N13" s="54" t="s">
        <v>68</v>
      </c>
      <c r="O13" s="56"/>
      <c r="P13" s="57" t="s">
        <v>70</v>
      </c>
      <c r="Q13" s="35"/>
      <c r="R13" s="35"/>
      <c r="S13" s="13" t="s">
        <v>27</v>
      </c>
      <c r="T13" s="35"/>
      <c r="U13" s="35"/>
    </row>
    <row r="14" spans="1:21" s="14" customFormat="1" ht="24.5" customHeight="1" x14ac:dyDescent="0.45">
      <c r="A14" s="56" t="s">
        <v>42</v>
      </c>
      <c r="B14" s="56" t="s">
        <v>43</v>
      </c>
      <c r="C14" s="56" t="s">
        <v>44</v>
      </c>
      <c r="D14" s="56" t="s">
        <v>114</v>
      </c>
      <c r="E14" s="58">
        <v>14752.36</v>
      </c>
      <c r="F14" s="56" t="s">
        <v>45</v>
      </c>
      <c r="G14" s="56" t="s">
        <v>46</v>
      </c>
      <c r="H14" s="58">
        <f t="shared" ref="H14:H34" si="0">E14</f>
        <v>14752.36</v>
      </c>
      <c r="I14" s="59">
        <v>1</v>
      </c>
      <c r="J14" s="58"/>
      <c r="K14" s="60"/>
      <c r="L14" s="53">
        <v>43904</v>
      </c>
      <c r="M14" s="53">
        <v>43935</v>
      </c>
      <c r="N14" s="54" t="s">
        <v>116</v>
      </c>
      <c r="O14" s="56"/>
      <c r="P14" s="57" t="s">
        <v>112</v>
      </c>
      <c r="Q14" s="35"/>
      <c r="R14" s="35"/>
      <c r="S14" s="13"/>
      <c r="T14" s="35"/>
      <c r="U14" s="35"/>
    </row>
    <row r="15" spans="1:21" s="14" customFormat="1" ht="24.5" customHeight="1" x14ac:dyDescent="0.45">
      <c r="A15" s="90" t="s">
        <v>42</v>
      </c>
      <c r="B15" s="90" t="s">
        <v>53</v>
      </c>
      <c r="C15" s="90" t="s">
        <v>57</v>
      </c>
      <c r="D15" s="90" t="s">
        <v>138</v>
      </c>
      <c r="E15" s="91">
        <f>300000-E14-E13</f>
        <v>3867.640000000014</v>
      </c>
      <c r="F15" s="90"/>
      <c r="G15" s="90"/>
      <c r="H15" s="91">
        <f>E15</f>
        <v>3867.640000000014</v>
      </c>
      <c r="I15" s="92">
        <v>1</v>
      </c>
      <c r="J15" s="91"/>
      <c r="K15" s="93"/>
      <c r="L15" s="94"/>
      <c r="M15" s="94"/>
      <c r="N15" s="95"/>
      <c r="O15" s="90" t="s">
        <v>140</v>
      </c>
      <c r="P15" s="57" t="s">
        <v>139</v>
      </c>
      <c r="Q15" s="35"/>
      <c r="R15" s="35"/>
      <c r="S15" s="13"/>
      <c r="T15" s="35"/>
      <c r="U15" s="35"/>
    </row>
    <row r="16" spans="1:21" s="14" customFormat="1" ht="24.5" customHeight="1" x14ac:dyDescent="0.45">
      <c r="A16" s="56" t="s">
        <v>47</v>
      </c>
      <c r="B16" s="56" t="s">
        <v>43</v>
      </c>
      <c r="C16" s="56" t="s">
        <v>44</v>
      </c>
      <c r="D16" s="56" t="s">
        <v>114</v>
      </c>
      <c r="E16" s="58">
        <v>6339.64</v>
      </c>
      <c r="F16" s="56" t="s">
        <v>45</v>
      </c>
      <c r="G16" s="56" t="s">
        <v>46</v>
      </c>
      <c r="H16" s="58">
        <f t="shared" si="0"/>
        <v>6339.64</v>
      </c>
      <c r="I16" s="59">
        <v>1</v>
      </c>
      <c r="J16" s="58"/>
      <c r="K16" s="60"/>
      <c r="L16" s="53">
        <v>43904</v>
      </c>
      <c r="M16" s="53">
        <v>43935</v>
      </c>
      <c r="N16" s="54" t="s">
        <v>116</v>
      </c>
      <c r="O16" s="56"/>
      <c r="P16" s="57" t="s">
        <v>112</v>
      </c>
      <c r="Q16" s="35"/>
      <c r="R16" s="35"/>
      <c r="S16" s="13"/>
      <c r="T16" s="35"/>
      <c r="U16" s="35"/>
    </row>
    <row r="17" spans="1:21" s="14" customFormat="1" ht="24.5" customHeight="1" x14ac:dyDescent="0.45">
      <c r="A17" s="56" t="s">
        <v>47</v>
      </c>
      <c r="B17" s="56" t="s">
        <v>43</v>
      </c>
      <c r="C17" s="56" t="s">
        <v>44</v>
      </c>
      <c r="D17" s="56" t="s">
        <v>113</v>
      </c>
      <c r="E17" s="58">
        <v>27060</v>
      </c>
      <c r="F17" s="56" t="s">
        <v>45</v>
      </c>
      <c r="G17" s="56" t="s">
        <v>46</v>
      </c>
      <c r="H17" s="58">
        <f t="shared" si="0"/>
        <v>27060</v>
      </c>
      <c r="I17" s="59">
        <v>1</v>
      </c>
      <c r="J17" s="58"/>
      <c r="K17" s="60"/>
      <c r="L17" s="53">
        <v>43954</v>
      </c>
      <c r="M17" s="53">
        <v>43985</v>
      </c>
      <c r="N17" s="54" t="s">
        <v>68</v>
      </c>
      <c r="O17" s="56"/>
      <c r="P17" s="57" t="s">
        <v>115</v>
      </c>
      <c r="Q17" s="35"/>
      <c r="R17" s="35"/>
      <c r="S17" s="13"/>
      <c r="T17" s="85"/>
      <c r="U17" s="35"/>
    </row>
    <row r="18" spans="1:21" s="14" customFormat="1" ht="31.9" customHeight="1" thickBot="1" x14ac:dyDescent="0.5">
      <c r="A18" s="90" t="s">
        <v>47</v>
      </c>
      <c r="B18" s="90" t="s">
        <v>43</v>
      </c>
      <c r="C18" s="90" t="s">
        <v>49</v>
      </c>
      <c r="D18" s="90" t="s">
        <v>66</v>
      </c>
      <c r="E18" s="91">
        <v>88934.41</v>
      </c>
      <c r="F18" s="90" t="s">
        <v>58</v>
      </c>
      <c r="G18" s="90" t="s">
        <v>46</v>
      </c>
      <c r="H18" s="91">
        <f t="shared" si="0"/>
        <v>88934.41</v>
      </c>
      <c r="I18" s="92">
        <v>1</v>
      </c>
      <c r="J18" s="91" t="s">
        <v>67</v>
      </c>
      <c r="K18" s="93" t="s">
        <v>67</v>
      </c>
      <c r="L18" s="94">
        <v>43777</v>
      </c>
      <c r="M18" s="94">
        <v>43873</v>
      </c>
      <c r="N18" s="95" t="s">
        <v>68</v>
      </c>
      <c r="O18" s="90"/>
      <c r="P18" s="57" t="s">
        <v>71</v>
      </c>
      <c r="Q18" s="35"/>
      <c r="R18" s="35"/>
      <c r="S18" s="13"/>
      <c r="T18" s="85"/>
      <c r="U18" s="35"/>
    </row>
    <row r="19" spans="1:21" s="14" customFormat="1" ht="27" customHeight="1" x14ac:dyDescent="0.45">
      <c r="A19" s="56" t="s">
        <v>47</v>
      </c>
      <c r="B19" s="56" t="s">
        <v>53</v>
      </c>
      <c r="C19" s="56" t="s">
        <v>57</v>
      </c>
      <c r="D19" s="56" t="s">
        <v>75</v>
      </c>
      <c r="E19" s="58">
        <v>9226.06</v>
      </c>
      <c r="F19" s="56" t="s">
        <v>58</v>
      </c>
      <c r="G19" s="56" t="s">
        <v>46</v>
      </c>
      <c r="H19" s="58">
        <f t="shared" si="0"/>
        <v>9226.06</v>
      </c>
      <c r="I19" s="59">
        <v>1</v>
      </c>
      <c r="J19" s="58" t="s">
        <v>67</v>
      </c>
      <c r="K19" s="60" t="s">
        <v>67</v>
      </c>
      <c r="L19" s="53">
        <v>44077</v>
      </c>
      <c r="M19" s="53">
        <v>44102</v>
      </c>
      <c r="N19" s="54" t="s">
        <v>118</v>
      </c>
      <c r="O19" s="56"/>
      <c r="P19" s="57" t="s">
        <v>73</v>
      </c>
      <c r="Q19" s="35"/>
      <c r="R19" s="35"/>
      <c r="S19" s="12"/>
      <c r="T19" s="85"/>
      <c r="U19" s="35"/>
    </row>
    <row r="20" spans="1:21" s="14" customFormat="1" ht="27" customHeight="1" x14ac:dyDescent="0.45">
      <c r="A20" s="90" t="s">
        <v>47</v>
      </c>
      <c r="B20" s="90" t="s">
        <v>53</v>
      </c>
      <c r="C20" s="90" t="s">
        <v>57</v>
      </c>
      <c r="D20" s="90" t="s">
        <v>138</v>
      </c>
      <c r="E20" s="91">
        <v>5115.3999999999996</v>
      </c>
      <c r="F20" s="90"/>
      <c r="G20" s="90"/>
      <c r="H20" s="91">
        <f t="shared" si="0"/>
        <v>5115.3999999999996</v>
      </c>
      <c r="I20" s="92">
        <v>1</v>
      </c>
      <c r="J20" s="91"/>
      <c r="K20" s="93"/>
      <c r="L20" s="94"/>
      <c r="M20" s="94"/>
      <c r="N20" s="95"/>
      <c r="O20" s="90" t="s">
        <v>140</v>
      </c>
      <c r="P20" s="57"/>
      <c r="Q20" s="35"/>
      <c r="R20" s="35"/>
      <c r="S20" s="87"/>
      <c r="T20" s="85"/>
      <c r="U20" s="35"/>
    </row>
    <row r="21" spans="1:21" s="14" customFormat="1" ht="27" customHeight="1" x14ac:dyDescent="0.45">
      <c r="A21" s="56" t="s">
        <v>47</v>
      </c>
      <c r="B21" s="56" t="s">
        <v>43</v>
      </c>
      <c r="C21" s="56" t="s">
        <v>44</v>
      </c>
      <c r="D21" s="56" t="s">
        <v>141</v>
      </c>
      <c r="E21" s="58">
        <f>400000-E20-E19-E18-E17-E16</f>
        <v>263324.49</v>
      </c>
      <c r="F21" s="56" t="s">
        <v>45</v>
      </c>
      <c r="G21" s="56" t="s">
        <v>46</v>
      </c>
      <c r="H21" s="58">
        <f>E21</f>
        <v>263324.49</v>
      </c>
      <c r="I21" s="59">
        <v>1</v>
      </c>
      <c r="J21" s="58"/>
      <c r="K21" s="60"/>
      <c r="L21" s="53">
        <v>44216</v>
      </c>
      <c r="M21" s="53">
        <v>44216</v>
      </c>
      <c r="N21" s="84" t="s">
        <v>116</v>
      </c>
      <c r="O21" s="56"/>
      <c r="P21" s="57"/>
      <c r="Q21" s="35"/>
      <c r="R21" s="35"/>
      <c r="S21" s="87"/>
      <c r="T21" s="85"/>
      <c r="U21" s="35"/>
    </row>
    <row r="22" spans="1:21" s="14" customFormat="1" ht="32.65" customHeight="1" x14ac:dyDescent="0.45">
      <c r="A22" s="56" t="s">
        <v>52</v>
      </c>
      <c r="B22" s="56" t="s">
        <v>43</v>
      </c>
      <c r="C22" s="56" t="s">
        <v>49</v>
      </c>
      <c r="D22" s="56" t="s">
        <v>74</v>
      </c>
      <c r="E22" s="58">
        <v>439146.4</v>
      </c>
      <c r="F22" s="56" t="s">
        <v>58</v>
      </c>
      <c r="G22" s="56" t="s">
        <v>46</v>
      </c>
      <c r="H22" s="58">
        <f t="shared" si="0"/>
        <v>439146.4</v>
      </c>
      <c r="I22" s="59">
        <v>1</v>
      </c>
      <c r="J22" s="58" t="s">
        <v>67</v>
      </c>
      <c r="K22" s="60" t="s">
        <v>67</v>
      </c>
      <c r="L22" s="53">
        <v>43893</v>
      </c>
      <c r="M22" s="53">
        <v>44082</v>
      </c>
      <c r="N22" s="54" t="s">
        <v>69</v>
      </c>
      <c r="O22" s="56"/>
      <c r="P22" s="57" t="s">
        <v>72</v>
      </c>
      <c r="Q22" s="35"/>
      <c r="R22" s="35"/>
      <c r="S22" s="13"/>
      <c r="T22" s="85"/>
      <c r="U22" s="35"/>
    </row>
    <row r="23" spans="1:21" s="14" customFormat="1" ht="24.5" customHeight="1" x14ac:dyDescent="0.45">
      <c r="A23" s="56" t="s">
        <v>52</v>
      </c>
      <c r="B23" s="56" t="s">
        <v>43</v>
      </c>
      <c r="C23" s="56" t="s">
        <v>44</v>
      </c>
      <c r="D23" s="56" t="s">
        <v>76</v>
      </c>
      <c r="E23" s="58">
        <v>13590</v>
      </c>
      <c r="F23" s="56" t="s">
        <v>45</v>
      </c>
      <c r="G23" s="56" t="s">
        <v>46</v>
      </c>
      <c r="H23" s="58">
        <f t="shared" si="0"/>
        <v>13590</v>
      </c>
      <c r="I23" s="59">
        <v>1</v>
      </c>
      <c r="J23" s="58" t="s">
        <v>67</v>
      </c>
      <c r="K23" s="60" t="s">
        <v>67</v>
      </c>
      <c r="L23" s="53">
        <v>43685</v>
      </c>
      <c r="M23" s="53">
        <v>43716</v>
      </c>
      <c r="N23" s="54" t="s">
        <v>68</v>
      </c>
      <c r="O23" s="56"/>
      <c r="P23" s="57" t="s">
        <v>77</v>
      </c>
      <c r="Q23" s="35"/>
      <c r="R23" s="35"/>
      <c r="S23" s="13"/>
    </row>
    <row r="24" spans="1:21" s="14" customFormat="1" ht="24.5" customHeight="1" x14ac:dyDescent="0.45">
      <c r="A24" s="90" t="s">
        <v>52</v>
      </c>
      <c r="B24" s="90" t="s">
        <v>43</v>
      </c>
      <c r="C24" s="90" t="s">
        <v>44</v>
      </c>
      <c r="D24" s="90" t="s">
        <v>79</v>
      </c>
      <c r="E24" s="91">
        <v>25444.75</v>
      </c>
      <c r="F24" s="90" t="s">
        <v>45</v>
      </c>
      <c r="G24" s="90" t="s">
        <v>46</v>
      </c>
      <c r="H24" s="91">
        <f t="shared" si="0"/>
        <v>25444.75</v>
      </c>
      <c r="I24" s="92">
        <v>1</v>
      </c>
      <c r="J24" s="91" t="s">
        <v>67</v>
      </c>
      <c r="K24" s="93" t="s">
        <v>67</v>
      </c>
      <c r="L24" s="94">
        <v>43685</v>
      </c>
      <c r="M24" s="94">
        <v>43716</v>
      </c>
      <c r="N24" s="96" t="s">
        <v>117</v>
      </c>
      <c r="O24" s="90"/>
      <c r="P24" s="57" t="s">
        <v>78</v>
      </c>
      <c r="Q24" s="35"/>
      <c r="R24" s="35"/>
      <c r="S24" s="13"/>
    </row>
    <row r="25" spans="1:21" s="14" customFormat="1" ht="24.5" customHeight="1" x14ac:dyDescent="0.45">
      <c r="A25" s="90" t="s">
        <v>52</v>
      </c>
      <c r="B25" s="90" t="s">
        <v>43</v>
      </c>
      <c r="C25" s="90" t="s">
        <v>44</v>
      </c>
      <c r="D25" s="90" t="s">
        <v>103</v>
      </c>
      <c r="E25" s="91">
        <v>24658.49</v>
      </c>
      <c r="F25" s="90" t="s">
        <v>45</v>
      </c>
      <c r="G25" s="90" t="s">
        <v>46</v>
      </c>
      <c r="H25" s="91">
        <f t="shared" si="0"/>
        <v>24658.49</v>
      </c>
      <c r="I25" s="92">
        <v>1</v>
      </c>
      <c r="J25" s="91" t="s">
        <v>67</v>
      </c>
      <c r="K25" s="93" t="s">
        <v>67</v>
      </c>
      <c r="L25" s="94">
        <v>43685</v>
      </c>
      <c r="M25" s="94">
        <v>43716</v>
      </c>
      <c r="N25" s="96" t="s">
        <v>117</v>
      </c>
      <c r="O25" s="90"/>
      <c r="P25" s="57" t="s">
        <v>99</v>
      </c>
      <c r="Q25" s="35"/>
      <c r="R25" s="35"/>
      <c r="S25" s="13"/>
    </row>
    <row r="26" spans="1:21" s="14" customFormat="1" ht="24.5" customHeight="1" x14ac:dyDescent="0.45">
      <c r="A26" s="90" t="s">
        <v>52</v>
      </c>
      <c r="B26" s="90" t="s">
        <v>43</v>
      </c>
      <c r="C26" s="90" t="s">
        <v>44</v>
      </c>
      <c r="D26" s="90" t="s">
        <v>107</v>
      </c>
      <c r="E26" s="91">
        <v>16968.849999999999</v>
      </c>
      <c r="F26" s="90" t="s">
        <v>45</v>
      </c>
      <c r="G26" s="90" t="s">
        <v>46</v>
      </c>
      <c r="H26" s="91">
        <f t="shared" si="0"/>
        <v>16968.849999999999</v>
      </c>
      <c r="I26" s="92">
        <v>1</v>
      </c>
      <c r="J26" s="91" t="s">
        <v>67</v>
      </c>
      <c r="K26" s="93" t="s">
        <v>67</v>
      </c>
      <c r="L26" s="94">
        <v>43685</v>
      </c>
      <c r="M26" s="94">
        <v>43716</v>
      </c>
      <c r="N26" s="96" t="s">
        <v>117</v>
      </c>
      <c r="O26" s="90"/>
      <c r="P26" s="57" t="s">
        <v>106</v>
      </c>
      <c r="Q26" s="35"/>
      <c r="R26" s="35"/>
      <c r="S26" s="13"/>
    </row>
    <row r="27" spans="1:21" s="14" customFormat="1" ht="24.5" customHeight="1" x14ac:dyDescent="0.45">
      <c r="A27" s="90" t="s">
        <v>52</v>
      </c>
      <c r="B27" s="90" t="s">
        <v>43</v>
      </c>
      <c r="C27" s="90" t="s">
        <v>44</v>
      </c>
      <c r="D27" s="90" t="s">
        <v>111</v>
      </c>
      <c r="E27" s="91">
        <v>22352</v>
      </c>
      <c r="F27" s="90" t="s">
        <v>45</v>
      </c>
      <c r="G27" s="90" t="s">
        <v>46</v>
      </c>
      <c r="H27" s="91">
        <f t="shared" si="0"/>
        <v>22352</v>
      </c>
      <c r="I27" s="92">
        <v>1</v>
      </c>
      <c r="J27" s="91" t="s">
        <v>67</v>
      </c>
      <c r="K27" s="93" t="s">
        <v>67</v>
      </c>
      <c r="L27" s="94">
        <v>43723</v>
      </c>
      <c r="M27" s="94">
        <v>43753</v>
      </c>
      <c r="N27" s="95" t="s">
        <v>118</v>
      </c>
      <c r="O27" s="90"/>
      <c r="P27" s="57" t="s">
        <v>108</v>
      </c>
      <c r="Q27" s="35"/>
      <c r="R27" s="35"/>
      <c r="S27" s="35"/>
    </row>
    <row r="28" spans="1:21" s="14" customFormat="1" ht="27.75" customHeight="1" x14ac:dyDescent="0.45">
      <c r="A28" s="56" t="s">
        <v>52</v>
      </c>
      <c r="B28" s="56" t="s">
        <v>43</v>
      </c>
      <c r="C28" s="56" t="s">
        <v>44</v>
      </c>
      <c r="D28" s="56" t="s">
        <v>119</v>
      </c>
      <c r="E28" s="58">
        <v>15604</v>
      </c>
      <c r="F28" s="56" t="s">
        <v>45</v>
      </c>
      <c r="G28" s="56" t="s">
        <v>46</v>
      </c>
      <c r="H28" s="83">
        <f t="shared" si="0"/>
        <v>15604</v>
      </c>
      <c r="I28" s="59">
        <v>1</v>
      </c>
      <c r="J28" s="58" t="s">
        <v>67</v>
      </c>
      <c r="K28" s="60" t="s">
        <v>67</v>
      </c>
      <c r="L28" s="53">
        <v>44124</v>
      </c>
      <c r="M28" s="53">
        <v>44155</v>
      </c>
      <c r="N28" s="54" t="s">
        <v>120</v>
      </c>
      <c r="O28" s="56"/>
      <c r="P28" s="57" t="s">
        <v>106</v>
      </c>
      <c r="Q28" s="35"/>
      <c r="R28" s="35"/>
      <c r="S28" s="35"/>
      <c r="T28" s="88"/>
    </row>
    <row r="29" spans="1:21" s="14" customFormat="1" ht="24.5" customHeight="1" x14ac:dyDescent="0.45">
      <c r="A29" s="56" t="s">
        <v>52</v>
      </c>
      <c r="B29" s="56" t="s">
        <v>43</v>
      </c>
      <c r="C29" s="56" t="s">
        <v>44</v>
      </c>
      <c r="D29" s="56" t="s">
        <v>121</v>
      </c>
      <c r="E29" s="58">
        <v>15604</v>
      </c>
      <c r="F29" s="56" t="s">
        <v>45</v>
      </c>
      <c r="G29" s="56" t="s">
        <v>46</v>
      </c>
      <c r="H29" s="83">
        <f t="shared" si="0"/>
        <v>15604</v>
      </c>
      <c r="I29" s="59">
        <v>1</v>
      </c>
      <c r="J29" s="58" t="s">
        <v>67</v>
      </c>
      <c r="K29" s="60" t="s">
        <v>67</v>
      </c>
      <c r="L29" s="53">
        <v>44124</v>
      </c>
      <c r="M29" s="53">
        <v>44155</v>
      </c>
      <c r="N29" s="54" t="s">
        <v>120</v>
      </c>
      <c r="O29" s="56"/>
      <c r="P29" s="57" t="s">
        <v>78</v>
      </c>
      <c r="Q29" s="35"/>
      <c r="R29" s="35"/>
      <c r="S29" s="35"/>
      <c r="T29" s="88"/>
    </row>
    <row r="30" spans="1:21" s="14" customFormat="1" ht="39.4" customHeight="1" x14ac:dyDescent="0.45">
      <c r="A30" s="56" t="s">
        <v>52</v>
      </c>
      <c r="B30" s="56" t="s">
        <v>43</v>
      </c>
      <c r="C30" s="56" t="s">
        <v>49</v>
      </c>
      <c r="D30" s="56" t="s">
        <v>122</v>
      </c>
      <c r="E30" s="58">
        <v>95000</v>
      </c>
      <c r="F30" s="56" t="s">
        <v>45</v>
      </c>
      <c r="G30" s="56" t="s">
        <v>46</v>
      </c>
      <c r="H30" s="83">
        <f t="shared" si="0"/>
        <v>95000</v>
      </c>
      <c r="I30" s="59">
        <v>1</v>
      </c>
      <c r="J30" s="58" t="s">
        <v>67</v>
      </c>
      <c r="K30" s="60" t="s">
        <v>67</v>
      </c>
      <c r="L30" s="53">
        <v>44155</v>
      </c>
      <c r="M30" s="53">
        <v>44185</v>
      </c>
      <c r="N30" s="84" t="s">
        <v>117</v>
      </c>
      <c r="O30" s="56"/>
      <c r="P30" s="57"/>
      <c r="Q30" s="35"/>
      <c r="R30" s="85"/>
      <c r="S30" s="35"/>
      <c r="T30" s="89"/>
    </row>
    <row r="31" spans="1:21" s="14" customFormat="1" ht="39.4" customHeight="1" x14ac:dyDescent="0.45">
      <c r="A31" s="56" t="s">
        <v>52</v>
      </c>
      <c r="B31" s="56" t="s">
        <v>43</v>
      </c>
      <c r="C31" s="56" t="s">
        <v>49</v>
      </c>
      <c r="D31" s="56" t="s">
        <v>123</v>
      </c>
      <c r="E31" s="58">
        <v>250000</v>
      </c>
      <c r="F31" s="56" t="s">
        <v>58</v>
      </c>
      <c r="G31" s="56" t="s">
        <v>46</v>
      </c>
      <c r="H31" s="58">
        <f>E31</f>
        <v>250000</v>
      </c>
      <c r="I31" s="59">
        <v>1</v>
      </c>
      <c r="J31" s="58"/>
      <c r="K31" s="60"/>
      <c r="L31" s="53">
        <v>44155</v>
      </c>
      <c r="M31" s="53">
        <v>44216</v>
      </c>
      <c r="N31" s="84" t="s">
        <v>116</v>
      </c>
      <c r="O31" s="56"/>
      <c r="P31" s="57"/>
      <c r="Q31" s="35"/>
      <c r="R31" s="85"/>
      <c r="S31" s="35"/>
      <c r="T31" s="89"/>
    </row>
    <row r="32" spans="1:21" s="14" customFormat="1" ht="24.5" customHeight="1" x14ac:dyDescent="0.45">
      <c r="A32" s="56" t="s">
        <v>52</v>
      </c>
      <c r="B32" s="56" t="s">
        <v>43</v>
      </c>
      <c r="C32" s="56" t="s">
        <v>49</v>
      </c>
      <c r="D32" s="56" t="s">
        <v>141</v>
      </c>
      <c r="E32" s="58">
        <f>1300000-E30-E29-E28-E27-E26-E25-E24-E23-E22-E31</f>
        <v>381631.50999999989</v>
      </c>
      <c r="F32" s="56" t="s">
        <v>58</v>
      </c>
      <c r="G32" s="56" t="s">
        <v>46</v>
      </c>
      <c r="H32" s="83">
        <f t="shared" si="0"/>
        <v>381631.50999999989</v>
      </c>
      <c r="I32" s="59">
        <v>1</v>
      </c>
      <c r="J32" s="58" t="s">
        <v>67</v>
      </c>
      <c r="K32" s="60" t="s">
        <v>67</v>
      </c>
      <c r="L32" s="53">
        <v>44216</v>
      </c>
      <c r="M32" s="53">
        <v>44216</v>
      </c>
      <c r="N32" s="84" t="s">
        <v>116</v>
      </c>
      <c r="O32" s="56"/>
      <c r="P32" s="57"/>
      <c r="Q32" s="35"/>
      <c r="R32" s="85"/>
      <c r="S32" s="35"/>
    </row>
    <row r="33" spans="1:19" s="14" customFormat="1" ht="24.5" customHeight="1" x14ac:dyDescent="0.45">
      <c r="A33" s="56"/>
      <c r="B33" s="56"/>
      <c r="C33" s="56"/>
      <c r="D33" s="86"/>
      <c r="E33" s="82"/>
      <c r="F33" s="56"/>
      <c r="G33" s="56"/>
      <c r="H33" s="83">
        <f t="shared" si="0"/>
        <v>0</v>
      </c>
      <c r="I33" s="59">
        <v>1</v>
      </c>
      <c r="J33" s="58" t="s">
        <v>67</v>
      </c>
      <c r="K33" s="60" t="s">
        <v>67</v>
      </c>
      <c r="L33" s="55"/>
      <c r="M33" s="55"/>
      <c r="N33" s="56"/>
      <c r="O33" s="56"/>
      <c r="P33" s="57"/>
      <c r="Q33" s="35"/>
      <c r="R33" s="35"/>
      <c r="S33" s="35"/>
    </row>
    <row r="34" spans="1:19" s="14" customFormat="1" ht="24.5" customHeight="1" x14ac:dyDescent="0.45">
      <c r="A34" s="56"/>
      <c r="B34" s="56"/>
      <c r="C34" s="56"/>
      <c r="D34" s="56"/>
      <c r="E34" s="82"/>
      <c r="F34" s="56"/>
      <c r="G34" s="56"/>
      <c r="H34" s="83">
        <f t="shared" si="0"/>
        <v>0</v>
      </c>
      <c r="I34" s="59">
        <v>1</v>
      </c>
      <c r="J34" s="58" t="s">
        <v>67</v>
      </c>
      <c r="K34" s="60" t="s">
        <v>67</v>
      </c>
      <c r="L34" s="55"/>
      <c r="M34" s="55"/>
      <c r="N34" s="56"/>
      <c r="O34" s="56"/>
      <c r="P34" s="57"/>
      <c r="Q34" s="35"/>
      <c r="R34" s="35"/>
      <c r="S34" s="35"/>
    </row>
    <row r="35" spans="1:19" s="14" customFormat="1" ht="24.5" customHeight="1" thickBot="1" x14ac:dyDescent="0.5">
      <c r="A35" s="46" t="s">
        <v>28</v>
      </c>
      <c r="B35" s="121"/>
      <c r="C35" s="122"/>
      <c r="D35" s="47" t="s">
        <v>29</v>
      </c>
      <c r="E35" s="48">
        <f>SUM(E13:E34)</f>
        <v>2000000</v>
      </c>
      <c r="F35" s="49"/>
      <c r="G35" s="49"/>
      <c r="H35" s="48">
        <f>SUM(H13:H34)</f>
        <v>2000000</v>
      </c>
      <c r="I35" s="50">
        <f>AVERAGE(I13:I34)</f>
        <v>1</v>
      </c>
      <c r="J35" s="48">
        <f>SUM(J13:J34)</f>
        <v>0</v>
      </c>
      <c r="K35" s="50">
        <v>0</v>
      </c>
      <c r="L35" s="49"/>
      <c r="M35" s="49"/>
      <c r="N35" s="49"/>
      <c r="O35" s="49"/>
      <c r="P35" s="57"/>
      <c r="Q35" s="35"/>
      <c r="R35" s="35"/>
      <c r="S35" s="35"/>
    </row>
    <row r="36" spans="1:19" s="14" customFormat="1" ht="24.5" customHeight="1" x14ac:dyDescent="0.45">
      <c r="A36" s="123" t="s">
        <v>30</v>
      </c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5"/>
      <c r="P36" s="35"/>
      <c r="Q36" s="35"/>
      <c r="R36" s="35"/>
      <c r="S36" s="35"/>
    </row>
    <row r="37" spans="1:19" s="14" customFormat="1" ht="6.75" customHeight="1" thickBot="1" x14ac:dyDescent="0.5">
      <c r="A37" s="126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8"/>
      <c r="P37" s="35"/>
      <c r="Q37" s="35"/>
      <c r="R37" s="35"/>
      <c r="S37" s="35"/>
    </row>
    <row r="38" spans="1:19" s="14" customFormat="1" ht="24.5" hidden="1" customHeight="1" thickBot="1" x14ac:dyDescent="0.5">
      <c r="A38" s="126"/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8"/>
      <c r="P38" s="35"/>
      <c r="Q38" s="35"/>
      <c r="R38" s="35"/>
      <c r="S38" s="35"/>
    </row>
    <row r="39" spans="1:19" s="14" customFormat="1" ht="14.65" thickBot="1" x14ac:dyDescent="0.5">
      <c r="A39" s="97" t="s">
        <v>31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9"/>
      <c r="P39" s="35"/>
      <c r="Q39" s="35"/>
      <c r="R39" s="35"/>
      <c r="S39" s="35"/>
    </row>
    <row r="40" spans="1:19" s="14" customFormat="1" ht="14.65" thickBot="1" x14ac:dyDescent="0.5">
      <c r="A40" s="100" t="s">
        <v>32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2"/>
      <c r="P40" s="35"/>
      <c r="Q40" s="35"/>
      <c r="R40" s="35"/>
      <c r="S40" s="35"/>
    </row>
    <row r="41" spans="1:19" ht="17.25" customHeight="1" thickBot="1" x14ac:dyDescent="0.5">
      <c r="A41" s="100" t="s">
        <v>33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2"/>
      <c r="P41" s="21"/>
      <c r="Q41" s="21"/>
      <c r="R41" s="21"/>
      <c r="S41" s="21"/>
    </row>
    <row r="42" spans="1:19" s="15" customFormat="1" ht="35.25" customHeight="1" thickBot="1" x14ac:dyDescent="0.45">
      <c r="A42" s="18"/>
      <c r="B42" s="18"/>
      <c r="C42" s="18"/>
      <c r="D42" s="18"/>
      <c r="E42" s="18"/>
      <c r="F42" s="18"/>
      <c r="G42" s="18"/>
      <c r="H42" s="18"/>
      <c r="I42" s="19"/>
      <c r="J42" s="18"/>
      <c r="K42" s="20"/>
      <c r="L42" s="18"/>
      <c r="M42" s="18"/>
      <c r="N42" s="18"/>
      <c r="O42" s="18"/>
      <c r="P42" s="36"/>
      <c r="Q42" s="36"/>
      <c r="R42" s="36"/>
      <c r="S42" s="16"/>
    </row>
    <row r="43" spans="1:19" ht="14.25" customHeight="1" x14ac:dyDescent="0.45">
      <c r="A43" s="18"/>
      <c r="B43" s="18"/>
      <c r="C43" s="18"/>
      <c r="D43" s="18"/>
      <c r="E43" s="18"/>
      <c r="F43" s="18"/>
      <c r="G43" s="18"/>
      <c r="H43" s="18"/>
      <c r="I43" s="19"/>
      <c r="J43" s="18"/>
      <c r="K43" s="20"/>
      <c r="L43" s="18"/>
      <c r="M43" s="18"/>
      <c r="N43" s="18"/>
      <c r="O43" s="18"/>
      <c r="P43" s="21"/>
      <c r="Q43" s="21"/>
      <c r="R43" s="21"/>
      <c r="S43" s="21"/>
    </row>
    <row r="44" spans="1:19" x14ac:dyDescent="0.45">
      <c r="A44" s="18"/>
      <c r="B44" s="18"/>
      <c r="C44" s="18"/>
      <c r="D44" s="18"/>
      <c r="E44" s="18"/>
      <c r="F44" s="18"/>
      <c r="G44" s="18"/>
      <c r="H44" s="18"/>
      <c r="I44" s="19"/>
      <c r="J44" s="18"/>
      <c r="K44" s="20"/>
      <c r="L44" s="18"/>
      <c r="M44" s="18"/>
      <c r="N44" s="18"/>
      <c r="O44" s="18"/>
      <c r="P44" s="21"/>
      <c r="Q44" s="21"/>
      <c r="R44" s="21"/>
      <c r="S44" s="21"/>
    </row>
    <row r="45" spans="1:19" ht="14.1" customHeight="1" x14ac:dyDescent="0.45">
      <c r="A45" s="18"/>
      <c r="B45" s="18"/>
      <c r="C45" s="18"/>
      <c r="D45" s="18"/>
      <c r="E45" s="18"/>
      <c r="F45" s="18"/>
      <c r="G45" s="18"/>
      <c r="H45" s="18"/>
      <c r="I45" s="19"/>
      <c r="J45" s="18"/>
      <c r="K45" s="20"/>
      <c r="L45" s="18"/>
      <c r="M45" s="18"/>
      <c r="N45" s="18"/>
      <c r="O45" s="18"/>
      <c r="P45" s="21"/>
      <c r="Q45" s="21"/>
      <c r="R45" s="21"/>
      <c r="S45" s="21"/>
    </row>
    <row r="46" spans="1:19" s="14" customFormat="1" ht="21.75" customHeight="1" x14ac:dyDescent="0.4">
      <c r="A46" s="18"/>
      <c r="B46" s="18"/>
      <c r="C46" s="18"/>
      <c r="D46" s="18"/>
      <c r="E46" s="18"/>
      <c r="F46" s="18"/>
      <c r="G46" s="18"/>
      <c r="H46" s="18"/>
      <c r="I46" s="19"/>
      <c r="J46" s="18"/>
      <c r="K46" s="20"/>
      <c r="L46" s="18"/>
      <c r="M46" s="18"/>
      <c r="N46" s="18"/>
      <c r="O46" s="18"/>
      <c r="P46" s="35"/>
      <c r="Q46" s="35"/>
      <c r="R46" s="35"/>
      <c r="S46" s="35"/>
    </row>
    <row r="47" spans="1:19" ht="27.75" customHeight="1" x14ac:dyDescent="0.45">
      <c r="A47" s="18"/>
      <c r="B47" s="18"/>
      <c r="C47" s="18"/>
      <c r="D47" s="18"/>
      <c r="E47" s="18"/>
      <c r="F47" s="18"/>
      <c r="G47" s="18"/>
      <c r="H47" s="18"/>
      <c r="I47" s="19"/>
      <c r="J47" s="18"/>
      <c r="K47" s="20"/>
      <c r="L47" s="18"/>
      <c r="M47" s="18"/>
      <c r="N47" s="18"/>
      <c r="O47" s="18"/>
      <c r="P47" s="21"/>
      <c r="Q47" s="21"/>
      <c r="R47" s="21"/>
      <c r="S47" s="21"/>
    </row>
    <row r="48" spans="1:19" s="17" customFormat="1" ht="29.1" hidden="1" customHeight="1" x14ac:dyDescent="0.45">
      <c r="A48" s="38" t="s">
        <v>34</v>
      </c>
      <c r="B48" s="39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  <c r="P48" s="37"/>
      <c r="Q48" s="37"/>
      <c r="R48" s="37"/>
      <c r="S48" s="37"/>
    </row>
    <row r="49" spans="1:19" hidden="1" x14ac:dyDescent="0.45">
      <c r="A49" s="40" t="s">
        <v>35</v>
      </c>
      <c r="B49" s="40" t="s">
        <v>36</v>
      </c>
      <c r="C49" s="40" t="s">
        <v>37</v>
      </c>
      <c r="D49" s="40" t="s">
        <v>38</v>
      </c>
      <c r="E49" s="40" t="s">
        <v>39</v>
      </c>
      <c r="F49" s="40" t="s">
        <v>40</v>
      </c>
      <c r="G49" s="40" t="s">
        <v>41</v>
      </c>
      <c r="H49" s="40"/>
      <c r="I49" s="22"/>
      <c r="J49" s="21"/>
      <c r="K49" s="23"/>
      <c r="L49" s="21"/>
      <c r="M49" s="21"/>
      <c r="N49" s="21"/>
      <c r="O49" s="21"/>
      <c r="P49" s="21"/>
      <c r="Q49" s="21"/>
      <c r="R49" s="21"/>
      <c r="S49" s="21"/>
    </row>
    <row r="50" spans="1:19" hidden="1" x14ac:dyDescent="0.45">
      <c r="A50" s="40" t="s">
        <v>42</v>
      </c>
      <c r="B50" s="40" t="s">
        <v>43</v>
      </c>
      <c r="C50" s="40" t="s">
        <v>44</v>
      </c>
      <c r="D50" s="40"/>
      <c r="E50" s="40"/>
      <c r="F50" s="40" t="s">
        <v>45</v>
      </c>
      <c r="G50" s="40" t="s">
        <v>46</v>
      </c>
      <c r="H50" s="40"/>
      <c r="I50" s="22"/>
      <c r="J50" s="21"/>
      <c r="K50" s="23"/>
      <c r="L50" s="21"/>
      <c r="M50" s="21"/>
      <c r="N50" s="21"/>
      <c r="O50" s="21"/>
      <c r="P50" s="21"/>
      <c r="Q50" s="21"/>
      <c r="R50" s="21"/>
      <c r="S50" s="21"/>
    </row>
    <row r="51" spans="1:19" hidden="1" x14ac:dyDescent="0.45">
      <c r="A51" s="40" t="s">
        <v>47</v>
      </c>
      <c r="B51" s="40" t="s">
        <v>48</v>
      </c>
      <c r="C51" s="41" t="s">
        <v>49</v>
      </c>
      <c r="D51" s="40"/>
      <c r="E51" s="40"/>
      <c r="F51" s="42" t="s">
        <v>50</v>
      </c>
      <c r="G51" s="40" t="s">
        <v>51</v>
      </c>
      <c r="H51" s="40"/>
      <c r="I51" s="22"/>
      <c r="J51" s="21"/>
      <c r="K51" s="23"/>
      <c r="L51" s="21"/>
      <c r="M51" s="21"/>
      <c r="N51" s="21"/>
      <c r="O51" s="21"/>
      <c r="P51" s="21"/>
      <c r="Q51" s="21"/>
      <c r="R51" s="21"/>
      <c r="S51" s="21"/>
    </row>
    <row r="52" spans="1:19" hidden="1" x14ac:dyDescent="0.45">
      <c r="A52" s="40" t="s">
        <v>52</v>
      </c>
      <c r="B52" s="40" t="s">
        <v>53</v>
      </c>
      <c r="C52" s="40" t="s">
        <v>54</v>
      </c>
      <c r="D52" s="40"/>
      <c r="E52" s="40"/>
      <c r="F52" s="40" t="s">
        <v>55</v>
      </c>
      <c r="G52" s="40"/>
      <c r="H52" s="40"/>
      <c r="I52" s="22"/>
      <c r="J52" s="21"/>
      <c r="K52" s="23"/>
      <c r="L52" s="21"/>
      <c r="M52" s="21"/>
      <c r="N52" s="21"/>
      <c r="O52" s="21"/>
      <c r="P52" s="21"/>
      <c r="Q52" s="21"/>
      <c r="R52" s="21"/>
      <c r="S52" s="21"/>
    </row>
    <row r="53" spans="1:19" hidden="1" x14ac:dyDescent="0.45">
      <c r="A53" s="40" t="s">
        <v>56</v>
      </c>
      <c r="B53" s="40"/>
      <c r="C53" s="40" t="s">
        <v>57</v>
      </c>
      <c r="D53" s="40"/>
      <c r="E53" s="40"/>
      <c r="F53" s="40" t="s">
        <v>58</v>
      </c>
      <c r="G53" s="40"/>
      <c r="H53" s="40"/>
      <c r="I53" s="22"/>
      <c r="J53" s="21"/>
      <c r="K53" s="23"/>
      <c r="L53" s="21"/>
      <c r="M53" s="21"/>
      <c r="N53" s="21"/>
      <c r="O53" s="21"/>
      <c r="P53" s="21"/>
      <c r="Q53" s="21"/>
      <c r="R53" s="21"/>
      <c r="S53" s="21"/>
    </row>
    <row r="54" spans="1:19" hidden="1" x14ac:dyDescent="0.45">
      <c r="A54" s="40" t="s">
        <v>59</v>
      </c>
      <c r="B54" s="40"/>
      <c r="C54" s="40"/>
      <c r="D54" s="40"/>
      <c r="E54" s="40"/>
      <c r="F54" s="40" t="s">
        <v>60</v>
      </c>
      <c r="G54" s="40"/>
      <c r="H54" s="40"/>
      <c r="I54" s="22"/>
      <c r="J54" s="21"/>
      <c r="K54" s="23"/>
      <c r="L54" s="21"/>
      <c r="M54" s="21"/>
      <c r="N54" s="21"/>
      <c r="O54" s="21"/>
      <c r="P54" s="21"/>
      <c r="Q54" s="21"/>
      <c r="R54" s="21"/>
      <c r="S54" s="21"/>
    </row>
    <row r="55" spans="1:19" hidden="1" outlineLevel="1" x14ac:dyDescent="0.45">
      <c r="A55" s="43" t="s">
        <v>61</v>
      </c>
      <c r="B55" s="39"/>
      <c r="C55" s="39"/>
      <c r="D55" s="39"/>
      <c r="E55" s="39"/>
      <c r="F55" s="40"/>
      <c r="G55" s="39"/>
      <c r="H55" s="39"/>
      <c r="I55" s="22"/>
      <c r="J55" s="21"/>
      <c r="K55" s="23"/>
      <c r="L55" s="21"/>
      <c r="M55" s="21"/>
      <c r="N55" s="21"/>
      <c r="O55" s="21"/>
    </row>
    <row r="56" spans="1:19" ht="15" hidden="1" customHeight="1" outlineLevel="1" x14ac:dyDescent="0.45">
      <c r="A56" s="43" t="s">
        <v>62</v>
      </c>
      <c r="B56" s="21"/>
      <c r="C56" s="21"/>
      <c r="D56" s="21"/>
      <c r="E56" s="21"/>
      <c r="F56" s="21"/>
      <c r="G56" s="21"/>
      <c r="H56" s="21"/>
      <c r="I56" s="22"/>
      <c r="J56" s="21"/>
      <c r="K56" s="23"/>
      <c r="L56" s="21"/>
      <c r="M56" s="21"/>
      <c r="N56" s="21"/>
      <c r="O56" s="21"/>
    </row>
    <row r="57" spans="1:19" hidden="1" outlineLevel="1" x14ac:dyDescent="0.45">
      <c r="A57" s="43" t="s">
        <v>63</v>
      </c>
      <c r="B57" s="21"/>
      <c r="C57" s="21"/>
      <c r="D57" s="21"/>
      <c r="E57" s="21"/>
      <c r="F57" s="21"/>
      <c r="G57" s="21"/>
      <c r="H57" s="21"/>
      <c r="I57" s="22"/>
      <c r="J57" s="21"/>
      <c r="K57" s="23"/>
      <c r="L57" s="21"/>
      <c r="M57" s="21"/>
      <c r="N57" s="21"/>
      <c r="O57" s="21"/>
    </row>
    <row r="58" spans="1:19" hidden="1" outlineLevel="1" x14ac:dyDescent="0.45">
      <c r="A58" s="43" t="s">
        <v>64</v>
      </c>
      <c r="B58" s="21"/>
      <c r="C58" s="21"/>
      <c r="D58" s="21"/>
      <c r="E58" s="21"/>
      <c r="F58" s="21"/>
      <c r="G58" s="21"/>
      <c r="H58" s="21"/>
      <c r="I58" s="51"/>
      <c r="J58" s="21"/>
      <c r="K58" s="52"/>
      <c r="L58" s="21"/>
      <c r="M58" s="21"/>
      <c r="N58" s="21"/>
      <c r="O58" s="21"/>
    </row>
    <row r="59" spans="1:19" hidden="1" outlineLevel="1" x14ac:dyDescent="0.45">
      <c r="A59" s="21"/>
      <c r="B59" s="21"/>
      <c r="C59" s="21"/>
      <c r="D59" s="21"/>
      <c r="E59" s="21"/>
      <c r="F59" s="21"/>
      <c r="G59" s="21"/>
      <c r="H59" s="21"/>
      <c r="I59" s="51"/>
      <c r="J59" s="21"/>
      <c r="K59" s="52"/>
      <c r="L59" s="21"/>
      <c r="M59" s="21"/>
      <c r="N59" s="21"/>
      <c r="O59" s="21"/>
    </row>
    <row r="60" spans="1:19" hidden="1" outlineLevel="1" x14ac:dyDescent="0.45">
      <c r="A60" s="21"/>
      <c r="B60" s="21"/>
      <c r="C60" s="21"/>
      <c r="D60" s="21"/>
      <c r="E60" s="21"/>
      <c r="F60" s="21"/>
      <c r="G60" s="21"/>
      <c r="H60" s="21"/>
      <c r="I60" s="51"/>
      <c r="J60" s="21"/>
      <c r="K60" s="52"/>
      <c r="L60" s="21"/>
      <c r="M60" s="21"/>
      <c r="N60" s="21"/>
      <c r="O60" s="21"/>
    </row>
    <row r="61" spans="1:19" hidden="1" outlineLevel="1" x14ac:dyDescent="0.45">
      <c r="A61" s="21"/>
      <c r="B61" s="21"/>
      <c r="C61" s="21"/>
      <c r="D61" s="21"/>
      <c r="E61" s="21"/>
      <c r="F61" s="21"/>
      <c r="G61" s="21"/>
      <c r="H61" s="21"/>
      <c r="I61" s="51"/>
      <c r="J61" s="21"/>
      <c r="K61" s="52"/>
      <c r="L61" s="21"/>
      <c r="M61" s="21"/>
      <c r="N61" s="21"/>
      <c r="O61" s="21"/>
    </row>
    <row r="62" spans="1:19" hidden="1" outlineLevel="1" x14ac:dyDescent="0.45">
      <c r="A62" s="21"/>
      <c r="B62" s="21"/>
      <c r="C62" s="21"/>
      <c r="D62" s="21"/>
      <c r="E62" s="21"/>
      <c r="F62" s="21"/>
      <c r="G62" s="21"/>
      <c r="H62" s="21"/>
      <c r="I62" s="51"/>
      <c r="J62" s="21"/>
      <c r="K62" s="52"/>
      <c r="L62" s="21"/>
      <c r="M62" s="21"/>
      <c r="N62" s="21"/>
      <c r="O62" s="21"/>
    </row>
    <row r="63" spans="1:19" hidden="1" outlineLevel="1" x14ac:dyDescent="0.45">
      <c r="A63" s="21"/>
      <c r="B63" s="21"/>
      <c r="C63" s="21"/>
      <c r="D63" s="21"/>
      <c r="E63" s="21"/>
      <c r="F63" s="21"/>
      <c r="G63" s="21"/>
      <c r="H63" s="21"/>
      <c r="I63" s="51"/>
      <c r="J63" s="21"/>
      <c r="K63" s="52"/>
      <c r="L63" s="21"/>
      <c r="M63" s="21"/>
      <c r="N63" s="21"/>
      <c r="O63" s="21"/>
    </row>
    <row r="64" spans="1:19" hidden="1" outlineLevel="1" x14ac:dyDescent="0.45">
      <c r="A64" s="21"/>
      <c r="B64" s="21"/>
      <c r="C64" s="21"/>
      <c r="D64" s="21"/>
      <c r="E64" s="21"/>
      <c r="F64" s="21"/>
      <c r="G64" s="21"/>
      <c r="H64" s="21"/>
      <c r="I64" s="51"/>
      <c r="J64" s="21"/>
      <c r="K64" s="52"/>
      <c r="L64" s="21"/>
      <c r="M64" s="21"/>
      <c r="N64" s="21"/>
      <c r="O64" s="21"/>
    </row>
    <row r="65" spans="1:15" hidden="1" outlineLevel="1" x14ac:dyDescent="0.45">
      <c r="A65" s="21"/>
      <c r="B65" s="21"/>
      <c r="C65" s="21"/>
      <c r="D65" s="21"/>
      <c r="E65" s="21"/>
      <c r="F65" s="21"/>
      <c r="G65" s="21"/>
      <c r="H65" s="21"/>
      <c r="I65" s="51"/>
      <c r="J65" s="21"/>
      <c r="K65" s="52"/>
      <c r="L65" s="21"/>
      <c r="M65" s="21"/>
      <c r="N65" s="21"/>
      <c r="O65" s="21"/>
    </row>
    <row r="66" spans="1:15" collapsed="1" x14ac:dyDescent="0.45">
      <c r="A66" s="21"/>
      <c r="B66" s="21"/>
      <c r="C66" s="21"/>
      <c r="D66" s="21"/>
      <c r="E66" s="21"/>
      <c r="F66" s="21"/>
      <c r="G66" s="21"/>
      <c r="H66" s="21"/>
      <c r="I66" s="51"/>
      <c r="J66" s="21"/>
      <c r="K66" s="52"/>
      <c r="L66" s="21"/>
      <c r="M66" s="21"/>
      <c r="N66" s="21"/>
      <c r="O66" s="21"/>
    </row>
  </sheetData>
  <sheetProtection algorithmName="SHA-512" hashValue="hbSvUcJWDwpQIRc80FU6M5XNv3Orl0IEdekzaqmDDFkbFSTvqinpdAkzDfcw0Zu3GGPxXuyJgZJlM2fkyNK3Zw==" saltValue="y4yjlkI9ENFb5jNq4kxzlA==" spinCount="100000" sheet="1" objects="1" scenarios="1"/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9:O39"/>
    <mergeCell ref="A40:O40"/>
    <mergeCell ref="A41:O41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35:C35"/>
    <mergeCell ref="A36:O38"/>
  </mergeCells>
  <dataValidations count="6">
    <dataValidation type="list" allowBlank="1" showInputMessage="1" showErrorMessage="1" sqref="A12" xr:uid="{00000000-0002-0000-0000-000005000000}">
      <formula1>$A$49:$A$54</formula1>
    </dataValidation>
    <dataValidation type="list" allowBlank="1" showInputMessage="1" showErrorMessage="1" sqref="F12:F34" xr:uid="{00000000-0002-0000-0000-000000000000}">
      <formula1>$F$49:$F$55</formula1>
    </dataValidation>
    <dataValidation type="list" allowBlank="1" showInputMessage="1" showErrorMessage="1" sqref="G12:G34" xr:uid="{00000000-0002-0000-0000-000002000000}">
      <formula1>$G$49:$G$51</formula1>
    </dataValidation>
    <dataValidation type="list" allowBlank="1" showInputMessage="1" showErrorMessage="1" sqref="C12:C34" xr:uid="{00000000-0002-0000-0000-000003000000}">
      <formula1>$C$49:$C$54</formula1>
    </dataValidation>
    <dataValidation type="list" allowBlank="1" showInputMessage="1" showErrorMessage="1" sqref="B12:B34" xr:uid="{00000000-0002-0000-0000-000004000000}">
      <formula1>$B$49:$B$54</formula1>
    </dataValidation>
    <dataValidation type="list" allowBlank="1" showInputMessage="1" showErrorMessage="1" sqref="A13:A34" xr:uid="{6CCD559A-F6FE-4D1F-AB36-5283DF18D0DC}">
      <formula1>$A$49:$A$58</formula1>
    </dataValidation>
  </dataValidations>
  <pageMargins left="0.2" right="0.2" top="0.6" bottom="0.6" header="0.27" footer="0.27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CCD18-967E-4BED-9751-DFC113A188FC}">
  <sheetPr codeName="Planilha1"/>
  <dimension ref="B2:R38"/>
  <sheetViews>
    <sheetView topLeftCell="D22" workbookViewId="0">
      <selection activeCell="N29" activeCellId="3" sqref="N26 N30:N32 N28 N29"/>
    </sheetView>
  </sheetViews>
  <sheetFormatPr defaultRowHeight="14.25" x14ac:dyDescent="0.45"/>
  <cols>
    <col min="2" max="2" width="10.1328125" style="69" bestFit="1" customWidth="1"/>
    <col min="3" max="3" width="30.33203125" style="69" customWidth="1"/>
    <col min="4" max="4" width="10" customWidth="1"/>
    <col min="7" max="7" width="12.53125" customWidth="1"/>
    <col min="8" max="8" width="24.9296875" style="69" customWidth="1"/>
  </cols>
  <sheetData>
    <row r="2" spans="2:10" x14ac:dyDescent="0.45">
      <c r="B2" s="69" t="s">
        <v>80</v>
      </c>
      <c r="G2" t="s">
        <v>99</v>
      </c>
    </row>
    <row r="4" spans="2:10" x14ac:dyDescent="0.45">
      <c r="B4" s="70" t="s">
        <v>81</v>
      </c>
      <c r="C4" s="78" t="s">
        <v>83</v>
      </c>
      <c r="D4" s="63" t="s">
        <v>17</v>
      </c>
      <c r="G4" s="68" t="s">
        <v>81</v>
      </c>
      <c r="H4" s="78" t="s">
        <v>83</v>
      </c>
      <c r="I4" s="63" t="s">
        <v>17</v>
      </c>
    </row>
    <row r="5" spans="2:10" x14ac:dyDescent="0.45">
      <c r="B5" s="72" t="s">
        <v>86</v>
      </c>
      <c r="C5" s="75" t="s">
        <v>87</v>
      </c>
      <c r="D5" s="74">
        <v>28300</v>
      </c>
      <c r="G5" s="77" t="s">
        <v>86</v>
      </c>
      <c r="H5" s="75" t="s">
        <v>100</v>
      </c>
      <c r="I5" s="74">
        <v>30700</v>
      </c>
    </row>
    <row r="6" spans="2:10" x14ac:dyDescent="0.45">
      <c r="B6" s="71" t="s">
        <v>88</v>
      </c>
      <c r="C6" s="71" t="s">
        <v>89</v>
      </c>
      <c r="D6" s="66">
        <v>6132.37</v>
      </c>
      <c r="G6" s="64" t="s">
        <v>88</v>
      </c>
      <c r="H6" s="71" t="s">
        <v>101</v>
      </c>
      <c r="I6" s="66">
        <v>5814.09</v>
      </c>
    </row>
    <row r="7" spans="2:10" x14ac:dyDescent="0.45">
      <c r="B7" s="71" t="s">
        <v>88</v>
      </c>
      <c r="C7" s="71" t="s">
        <v>89</v>
      </c>
      <c r="D7" s="66">
        <v>7923.63</v>
      </c>
      <c r="G7" s="64" t="s">
        <v>88</v>
      </c>
      <c r="H7" s="71" t="s">
        <v>102</v>
      </c>
      <c r="I7" s="66">
        <v>8424.44</v>
      </c>
    </row>
    <row r="8" spans="2:10" x14ac:dyDescent="0.45">
      <c r="B8" s="75" t="s">
        <v>91</v>
      </c>
      <c r="C8" s="75"/>
      <c r="D8" s="76">
        <v>0.01</v>
      </c>
      <c r="G8" s="64" t="s">
        <v>88</v>
      </c>
      <c r="H8" s="71" t="s">
        <v>102</v>
      </c>
      <c r="I8" s="66">
        <v>10419.959999999999</v>
      </c>
    </row>
    <row r="9" spans="2:10" x14ac:dyDescent="0.45">
      <c r="B9" s="71" t="s">
        <v>88</v>
      </c>
      <c r="C9" s="71" t="s">
        <v>89</v>
      </c>
      <c r="D9" s="66">
        <v>11388.75</v>
      </c>
      <c r="G9" s="73" t="s">
        <v>92</v>
      </c>
      <c r="H9" s="75"/>
      <c r="I9" s="74">
        <v>6041.51</v>
      </c>
    </row>
    <row r="10" spans="2:10" x14ac:dyDescent="0.45">
      <c r="B10" s="75" t="s">
        <v>92</v>
      </c>
      <c r="C10" s="75"/>
      <c r="D10" s="74">
        <v>2855.26</v>
      </c>
    </row>
    <row r="13" spans="2:10" x14ac:dyDescent="0.45">
      <c r="B13" s="69" t="s">
        <v>77</v>
      </c>
      <c r="G13" t="s">
        <v>104</v>
      </c>
    </row>
    <row r="15" spans="2:10" x14ac:dyDescent="0.45">
      <c r="B15" s="70" t="s">
        <v>81</v>
      </c>
      <c r="C15" s="78" t="s">
        <v>83</v>
      </c>
      <c r="D15" s="63" t="s">
        <v>17</v>
      </c>
      <c r="G15" s="68" t="s">
        <v>81</v>
      </c>
      <c r="H15" s="78" t="s">
        <v>83</v>
      </c>
      <c r="I15" s="63" t="s">
        <v>84</v>
      </c>
      <c r="J15" s="63" t="s">
        <v>17</v>
      </c>
    </row>
    <row r="16" spans="2:10" ht="14.25" customHeight="1" x14ac:dyDescent="0.45">
      <c r="B16" s="72" t="s">
        <v>86</v>
      </c>
      <c r="C16" s="75" t="s">
        <v>95</v>
      </c>
      <c r="D16" s="74">
        <v>13590</v>
      </c>
      <c r="G16" s="77" t="s">
        <v>86</v>
      </c>
      <c r="H16" s="75" t="s">
        <v>105</v>
      </c>
      <c r="I16" s="79"/>
      <c r="J16" s="74">
        <v>20300</v>
      </c>
    </row>
    <row r="17" spans="2:18" x14ac:dyDescent="0.45">
      <c r="B17" s="71" t="s">
        <v>88</v>
      </c>
      <c r="C17" s="71" t="s">
        <v>96</v>
      </c>
      <c r="D17" s="66">
        <v>1209.42</v>
      </c>
      <c r="G17" s="64" t="s">
        <v>88</v>
      </c>
      <c r="H17" s="71" t="s">
        <v>105</v>
      </c>
      <c r="I17" s="65" t="s">
        <v>90</v>
      </c>
      <c r="J17" s="66">
        <v>4033.43</v>
      </c>
    </row>
    <row r="18" spans="2:18" x14ac:dyDescent="0.45">
      <c r="B18" s="71" t="s">
        <v>88</v>
      </c>
      <c r="C18" s="71" t="s">
        <v>96</v>
      </c>
      <c r="D18" s="67">
        <v>590.38</v>
      </c>
      <c r="G18" s="64" t="s">
        <v>88</v>
      </c>
      <c r="H18" s="71" t="s">
        <v>105</v>
      </c>
      <c r="I18" s="65" t="s">
        <v>90</v>
      </c>
      <c r="J18" s="66">
        <v>5417.38</v>
      </c>
    </row>
    <row r="19" spans="2:18" x14ac:dyDescent="0.45">
      <c r="B19" s="75" t="s">
        <v>97</v>
      </c>
      <c r="C19" s="75" t="s">
        <v>96</v>
      </c>
      <c r="D19" s="76">
        <v>-501.42</v>
      </c>
      <c r="G19" s="64" t="s">
        <v>88</v>
      </c>
      <c r="H19" s="71" t="s">
        <v>105</v>
      </c>
      <c r="I19" s="65" t="s">
        <v>90</v>
      </c>
      <c r="J19" s="66">
        <v>7518.04</v>
      </c>
    </row>
    <row r="20" spans="2:18" x14ac:dyDescent="0.45">
      <c r="B20" s="71" t="s">
        <v>88</v>
      </c>
      <c r="C20" s="71" t="s">
        <v>96</v>
      </c>
      <c r="D20" s="67">
        <v>828.63</v>
      </c>
      <c r="G20" s="73" t="s">
        <v>92</v>
      </c>
      <c r="H20" s="75"/>
      <c r="I20" s="79"/>
      <c r="J20" s="74">
        <v>3331.15</v>
      </c>
    </row>
    <row r="21" spans="2:18" x14ac:dyDescent="0.45">
      <c r="B21" s="71" t="s">
        <v>88</v>
      </c>
      <c r="C21" s="71" t="s">
        <v>96</v>
      </c>
      <c r="D21" s="66">
        <v>1034.42</v>
      </c>
    </row>
    <row r="22" spans="2:18" x14ac:dyDescent="0.45">
      <c r="B22" s="71" t="s">
        <v>88</v>
      </c>
      <c r="C22" s="71" t="s">
        <v>95</v>
      </c>
      <c r="D22" s="67">
        <v>451.69</v>
      </c>
    </row>
    <row r="23" spans="2:18" x14ac:dyDescent="0.45">
      <c r="B23" s="71" t="s">
        <v>88</v>
      </c>
      <c r="C23" s="71" t="s">
        <v>96</v>
      </c>
      <c r="D23" s="67">
        <v>531.95000000000005</v>
      </c>
    </row>
    <row r="24" spans="2:18" x14ac:dyDescent="0.45">
      <c r="B24" s="71" t="s">
        <v>88</v>
      </c>
      <c r="C24" s="71" t="s">
        <v>96</v>
      </c>
      <c r="D24" s="67">
        <v>861.31</v>
      </c>
    </row>
    <row r="25" spans="2:18" x14ac:dyDescent="0.45">
      <c r="B25" s="71" t="s">
        <v>88</v>
      </c>
      <c r="C25" s="71" t="s">
        <v>98</v>
      </c>
      <c r="D25" s="66">
        <v>1106.1199999999999</v>
      </c>
      <c r="G25" t="s">
        <v>124</v>
      </c>
      <c r="H25" s="69" t="s">
        <v>125</v>
      </c>
      <c r="I25" t="s">
        <v>126</v>
      </c>
      <c r="J25" t="s">
        <v>127</v>
      </c>
      <c r="K25" t="s">
        <v>128</v>
      </c>
      <c r="L25" t="s">
        <v>129</v>
      </c>
      <c r="M25" t="s">
        <v>130</v>
      </c>
      <c r="N25" t="s">
        <v>17</v>
      </c>
      <c r="O25" t="s">
        <v>82</v>
      </c>
      <c r="P25" t="s">
        <v>131</v>
      </c>
      <c r="Q25" t="s">
        <v>85</v>
      </c>
      <c r="R25" t="s">
        <v>132</v>
      </c>
    </row>
    <row r="26" spans="2:18" x14ac:dyDescent="0.45">
      <c r="B26" s="75" t="s">
        <v>92</v>
      </c>
      <c r="C26" s="75"/>
      <c r="D26" s="74">
        <v>7477.5</v>
      </c>
      <c r="G26">
        <v>202017302</v>
      </c>
      <c r="H26" s="69" t="s">
        <v>133</v>
      </c>
      <c r="I26" t="s">
        <v>93</v>
      </c>
      <c r="J26" t="s">
        <v>134</v>
      </c>
      <c r="K26">
        <v>13</v>
      </c>
      <c r="L26">
        <v>0</v>
      </c>
      <c r="M26" t="s">
        <v>94</v>
      </c>
      <c r="N26">
        <v>500</v>
      </c>
      <c r="O26" t="s">
        <v>135</v>
      </c>
      <c r="P26" s="62">
        <v>43945</v>
      </c>
      <c r="Q26" s="62">
        <v>43949</v>
      </c>
      <c r="R26" t="s">
        <v>132</v>
      </c>
    </row>
    <row r="27" spans="2:18" x14ac:dyDescent="0.45">
      <c r="F27">
        <v>1</v>
      </c>
      <c r="G27">
        <v>202014680</v>
      </c>
      <c r="H27" s="69" t="s">
        <v>133</v>
      </c>
      <c r="I27" t="s">
        <v>93</v>
      </c>
      <c r="J27" t="s">
        <v>134</v>
      </c>
      <c r="K27">
        <v>12</v>
      </c>
      <c r="L27">
        <v>1</v>
      </c>
      <c r="M27" t="s">
        <v>94</v>
      </c>
      <c r="N27" s="61">
        <v>3019.04</v>
      </c>
      <c r="O27" t="s">
        <v>135</v>
      </c>
      <c r="P27" s="62">
        <v>43945</v>
      </c>
      <c r="Q27" s="62">
        <v>43949</v>
      </c>
      <c r="R27" t="s">
        <v>132</v>
      </c>
    </row>
    <row r="28" spans="2:18" x14ac:dyDescent="0.45">
      <c r="G28">
        <v>202012024</v>
      </c>
      <c r="H28" s="69" t="s">
        <v>133</v>
      </c>
      <c r="I28" t="s">
        <v>93</v>
      </c>
      <c r="J28" t="s">
        <v>134</v>
      </c>
      <c r="K28">
        <v>11</v>
      </c>
      <c r="L28">
        <v>0</v>
      </c>
      <c r="M28" t="s">
        <v>90</v>
      </c>
      <c r="N28">
        <v>577.61</v>
      </c>
      <c r="O28" t="s">
        <v>135</v>
      </c>
      <c r="P28" s="62">
        <v>43913</v>
      </c>
      <c r="Q28" s="62">
        <v>43915</v>
      </c>
      <c r="R28" t="s">
        <v>132</v>
      </c>
    </row>
    <row r="29" spans="2:18" x14ac:dyDescent="0.45">
      <c r="B29" s="69" t="s">
        <v>108</v>
      </c>
      <c r="G29">
        <v>202010757</v>
      </c>
      <c r="H29" s="69" t="s">
        <v>133</v>
      </c>
      <c r="I29" t="s">
        <v>93</v>
      </c>
      <c r="J29" t="s">
        <v>134</v>
      </c>
      <c r="K29">
        <v>10</v>
      </c>
      <c r="L29">
        <v>0</v>
      </c>
      <c r="M29" t="s">
        <v>90</v>
      </c>
      <c r="N29">
        <v>222.26</v>
      </c>
      <c r="O29" t="s">
        <v>135</v>
      </c>
      <c r="P29" s="62">
        <v>43903</v>
      </c>
      <c r="Q29" s="62">
        <v>43907</v>
      </c>
      <c r="R29" t="s">
        <v>132</v>
      </c>
    </row>
    <row r="30" spans="2:18" x14ac:dyDescent="0.45">
      <c r="F30">
        <v>2</v>
      </c>
      <c r="G30">
        <v>2020055074</v>
      </c>
      <c r="H30" s="69" t="s">
        <v>133</v>
      </c>
      <c r="I30" t="s">
        <v>93</v>
      </c>
      <c r="J30" t="s">
        <v>134</v>
      </c>
      <c r="K30">
        <v>27</v>
      </c>
      <c r="L30">
        <v>0</v>
      </c>
      <c r="M30" t="s">
        <v>94</v>
      </c>
      <c r="N30" s="61">
        <v>1195</v>
      </c>
      <c r="O30" t="s">
        <v>135</v>
      </c>
      <c r="P30" s="62">
        <v>44140</v>
      </c>
      <c r="Q30" s="62">
        <v>44144</v>
      </c>
      <c r="R30" t="s">
        <v>132</v>
      </c>
    </row>
    <row r="31" spans="2:18" x14ac:dyDescent="0.45">
      <c r="B31" s="68" t="s">
        <v>81</v>
      </c>
      <c r="C31" s="63" t="s">
        <v>83</v>
      </c>
      <c r="D31" s="63" t="s">
        <v>17</v>
      </c>
      <c r="F31">
        <v>2</v>
      </c>
      <c r="G31">
        <v>2020054741</v>
      </c>
      <c r="H31" t="s">
        <v>133</v>
      </c>
      <c r="I31" t="s">
        <v>93</v>
      </c>
      <c r="J31" t="s">
        <v>134</v>
      </c>
      <c r="K31">
        <v>20</v>
      </c>
      <c r="L31">
        <v>0</v>
      </c>
      <c r="M31" t="s">
        <v>136</v>
      </c>
      <c r="N31" s="61">
        <v>3470.61</v>
      </c>
      <c r="O31" t="s">
        <v>135</v>
      </c>
      <c r="P31" s="62">
        <v>44140</v>
      </c>
      <c r="Q31" s="62">
        <v>44144</v>
      </c>
      <c r="R31" t="s">
        <v>132</v>
      </c>
    </row>
    <row r="32" spans="2:18" x14ac:dyDescent="0.45">
      <c r="B32" s="77" t="s">
        <v>86</v>
      </c>
      <c r="C32" s="73" t="s">
        <v>109</v>
      </c>
      <c r="D32" s="74">
        <v>22352</v>
      </c>
      <c r="G32">
        <v>201956959</v>
      </c>
      <c r="H32" t="s">
        <v>133</v>
      </c>
      <c r="I32" t="s">
        <v>93</v>
      </c>
      <c r="J32" t="s">
        <v>134</v>
      </c>
      <c r="K32">
        <v>8</v>
      </c>
      <c r="L32">
        <v>1</v>
      </c>
      <c r="M32" t="s">
        <v>90</v>
      </c>
      <c r="N32">
        <v>48.73</v>
      </c>
      <c r="O32" t="s">
        <v>135</v>
      </c>
      <c r="P32" s="62">
        <v>43780</v>
      </c>
      <c r="Q32" s="62">
        <v>43782</v>
      </c>
      <c r="R32" t="s">
        <v>132</v>
      </c>
    </row>
    <row r="33" spans="2:15" x14ac:dyDescent="0.45">
      <c r="B33" s="64" t="s">
        <v>88</v>
      </c>
      <c r="C33" s="64" t="s">
        <v>109</v>
      </c>
      <c r="D33" s="66">
        <v>6705.6</v>
      </c>
      <c r="G33">
        <v>201954003</v>
      </c>
      <c r="H33" t="s">
        <v>133</v>
      </c>
      <c r="I33" t="s">
        <v>93</v>
      </c>
      <c r="J33" t="s">
        <v>134</v>
      </c>
      <c r="K33">
        <v>7</v>
      </c>
      <c r="L33">
        <v>0</v>
      </c>
      <c r="M33" t="s">
        <v>90</v>
      </c>
      <c r="N33">
        <v>51.06</v>
      </c>
      <c r="O33" t="s">
        <v>137</v>
      </c>
    </row>
    <row r="34" spans="2:15" x14ac:dyDescent="0.45">
      <c r="B34" s="64" t="s">
        <v>88</v>
      </c>
      <c r="C34" s="64" t="s">
        <v>109</v>
      </c>
      <c r="D34" s="66">
        <v>4470.3999999999996</v>
      </c>
      <c r="H34"/>
    </row>
    <row r="35" spans="2:15" x14ac:dyDescent="0.45">
      <c r="B35" s="64" t="s">
        <v>88</v>
      </c>
      <c r="C35" s="64" t="s">
        <v>110</v>
      </c>
      <c r="D35" s="66">
        <v>4470.3999999999996</v>
      </c>
      <c r="H35"/>
    </row>
    <row r="36" spans="2:15" x14ac:dyDescent="0.45">
      <c r="B36" s="80" t="s">
        <v>97</v>
      </c>
      <c r="C36" s="80"/>
      <c r="D36" s="81">
        <v>-4445.3999999999996</v>
      </c>
      <c r="H36"/>
    </row>
    <row r="37" spans="2:15" x14ac:dyDescent="0.45">
      <c r="B37" s="73" t="s">
        <v>91</v>
      </c>
      <c r="C37" s="73"/>
      <c r="D37" s="76">
        <v>25</v>
      </c>
      <c r="H37"/>
    </row>
    <row r="38" spans="2:15" x14ac:dyDescent="0.45">
      <c r="B38" s="64" t="s">
        <v>88</v>
      </c>
      <c r="C38" s="64" t="s">
        <v>109</v>
      </c>
      <c r="D38" s="66">
        <v>11176</v>
      </c>
      <c r="H38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6D4675F284554696936304BEA387EF" ma:contentTypeVersion="2685" ma:contentTypeDescription="A content type to manage public (operations) IDB documents" ma:contentTypeScope="" ma:versionID="bdf8d4e79739d970a44f03004023e14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5798a77d878f323ee21213a3587187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9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ATN/TC-17149-BR</Approval_x0020_Number>
    <Phase xmlns="cdc7663a-08f0-4737-9e8c-148ce897a09c">ACTIVE</Phase>
    <Document_x0020_Author xmlns="cdc7663a-08f0-4737-9e8c-148ce897a09c">Valente Lins Paula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LAND PLANNING AND MANAGEMENT</TermName>
          <TermId xmlns="http://schemas.microsoft.com/office/infopath/2007/PartnerControls">90ab6d72-620b-441b-acf3-280810ce8a73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12</Value>
      <Value>32</Value>
      <Value>191</Value>
      <Value>169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BR-T1394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 xsi:nil="true"/>
    <_dlc_DocId xmlns="cdc7663a-08f0-4737-9e8c-148ce897a09c">EZSHARE-1140715647-147</_dlc_DocId>
    <_dlc_DocIdUrl xmlns="cdc7663a-08f0-4737-9e8c-148ce897a09c">
      <Url>https://idbg.sharepoint.com/teams/EZ-BR-TCP/BR-T1394/_layouts/15/DocIdRedir.aspx?ID=EZSHARE-1140715647-147</Url>
      <Description>EZSHARE-1140715647-147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4615CA5-B136-4769-B5A8-ECF28A52B566}"/>
</file>

<file path=customXml/itemProps2.xml><?xml version="1.0" encoding="utf-8"?>
<ds:datastoreItem xmlns:ds="http://schemas.openxmlformats.org/officeDocument/2006/customXml" ds:itemID="{52EDB2EE-6092-4D2C-A3A4-D8084858D13D}"/>
</file>

<file path=customXml/itemProps3.xml><?xml version="1.0" encoding="utf-8"?>
<ds:datastoreItem xmlns:ds="http://schemas.openxmlformats.org/officeDocument/2006/customXml" ds:itemID="{C40DA0AF-C941-4635-AAE0-032FE5296A41}"/>
</file>

<file path=customXml/itemProps4.xml><?xml version="1.0" encoding="utf-8"?>
<ds:datastoreItem xmlns:ds="http://schemas.openxmlformats.org/officeDocument/2006/customXml" ds:itemID="{234DBEB9-33E0-469C-BC12-640D67B6A935}"/>
</file>

<file path=customXml/itemProps5.xml><?xml version="1.0" encoding="utf-8"?>
<ds:datastoreItem xmlns:ds="http://schemas.openxmlformats.org/officeDocument/2006/customXml" ds:itemID="{78F20A5B-758B-410A-9560-740FCBCDA3CA}"/>
</file>

<file path=customXml/itemProps6.xml><?xml version="1.0" encoding="utf-8"?>
<ds:datastoreItem xmlns:ds="http://schemas.openxmlformats.org/officeDocument/2006/customXml" ds:itemID="{E418C793-180A-44DC-B242-8892F5FFEB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Sheet1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Valente Lins, Paula</cp:lastModifiedBy>
  <cp:revision/>
  <dcterms:created xsi:type="dcterms:W3CDTF">2017-06-07T20:53:19Z</dcterms:created>
  <dcterms:modified xsi:type="dcterms:W3CDTF">2020-11-16T22:01:40Z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12;#Project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191;#URBAN LAND PLANNING AND MANAGEMENT|90ab6d72-620b-441b-acf3-280810ce8a73</vt:lpwstr>
  </property>
  <property fmtid="{D5CDD505-2E9C-101B-9397-08002B2CF9AE}" pid="13" name="Fund IDB">
    <vt:lpwstr/>
  </property>
  <property fmtid="{D5CDD505-2E9C-101B-9397-08002B2CF9AE}" pid="14" name="Sector IDB">
    <vt:lpwstr>169;#URBAN DEVELOPMENT AND HOUSING|d14615ee-683d-4ec6-a5cf-ae743c6c4ac1</vt:lpwstr>
  </property>
  <property fmtid="{D5CDD505-2E9C-101B-9397-08002B2CF9AE}" pid="15" name="_dlc_DocIdItemGuid">
    <vt:lpwstr>75560f75-571e-418d-94ba-7461e224053f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0x0101001A458A224826124E8B45B1D613300CFC00FB6D4675F284554696936304BEA387EF</vt:lpwstr>
  </property>
  <property fmtid="{D5CDD505-2E9C-101B-9397-08002B2CF9AE}" pid="18" name="Series Operations IDB">
    <vt:lpwstr/>
  </property>
</Properties>
</file>