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7455" firstSheet="2" activeTab="2"/>
  </bookViews>
  <sheets>
    <sheet name="Estructura del Proyecto" sheetId="3" r:id="rId1"/>
    <sheet name="Plan de Adquisiciones" sheetId="2" r:id="rId2"/>
    <sheet name="PA" sheetId="4" r:id="rId3"/>
    <sheet name="EP" sheetId="5" r:id="rId4"/>
    <sheet name="Detalle Plan de Adquisiciones" sheetId="1" r:id="rId5"/>
  </sheets>
  <calcPr calcId="145621" concurrentCalc="0"/>
</workbook>
</file>

<file path=xl/calcChain.xml><?xml version="1.0" encoding="utf-8"?>
<calcChain xmlns="http://schemas.openxmlformats.org/spreadsheetml/2006/main">
  <c r="G35" i="1" l="1"/>
  <c r="I6" i="1"/>
  <c r="I19" i="1"/>
  <c r="I20" i="1"/>
  <c r="I21" i="1"/>
  <c r="I22" i="1"/>
  <c r="I41" i="1"/>
  <c r="H34" i="1"/>
  <c r="H33" i="1"/>
  <c r="I18" i="1"/>
  <c r="I12" i="1"/>
  <c r="I13" i="1"/>
  <c r="K13" i="1"/>
  <c r="H35" i="1"/>
  <c r="C16" i="2"/>
  <c r="B16" i="2"/>
  <c r="U6" i="1"/>
  <c r="T6" i="1"/>
  <c r="S6" i="1"/>
  <c r="F35" i="1"/>
  <c r="I42" i="1"/>
  <c r="K42" i="1"/>
  <c r="I28" i="1"/>
  <c r="J35" i="1"/>
  <c r="C20" i="2"/>
  <c r="B30" i="2"/>
  <c r="B20" i="2"/>
  <c r="C30" i="2"/>
  <c r="J28" i="1"/>
  <c r="I7" i="1"/>
  <c r="K28" i="1"/>
  <c r="K7" i="1"/>
  <c r="L28" i="1"/>
</calcChain>
</file>

<file path=xl/comments1.xml><?xml version="1.0" encoding="utf-8"?>
<comments xmlns="http://schemas.openxmlformats.org/spreadsheetml/2006/main">
  <authors>
    <author>Alvarez Junco, Brenda Mariana</author>
  </authors>
  <commentList>
    <comment ref="L23" authorId="0">
      <text>
        <r>
          <rPr>
            <b/>
            <sz val="9"/>
            <color indexed="81"/>
            <rFont val="Tahoma"/>
            <charset val="1"/>
          </rPr>
          <t>Alvarez Junco, Brenda Mariana:</t>
        </r>
        <r>
          <rPr>
            <sz val="9"/>
            <color indexed="81"/>
            <rFont val="Tahoma"/>
            <charset val="1"/>
          </rPr>
          <t xml:space="preserve">
CONFIRMAR COMPONENTE
</t>
        </r>
      </text>
    </comment>
  </commentList>
</comments>
</file>

<file path=xl/sharedStrings.xml><?xml version="1.0" encoding="utf-8"?>
<sst xmlns="http://schemas.openxmlformats.org/spreadsheetml/2006/main" count="328" uniqueCount="139">
  <si>
    <t>PROGRAMA DE ESTRUCTURACIÓN DEL TÚNEL INTERNACIONAL PASO DE AGUA NEGRA (PETAN)</t>
  </si>
  <si>
    <t xml:space="preserve">(RG-L1074)
(RG-L1074)
</t>
  </si>
  <si>
    <t>Nombre Organismo Prestatario</t>
  </si>
  <si>
    <t>Nombre Organismo Sub-Ejecutor (si aplica)</t>
  </si>
  <si>
    <t>Iniciales Organismo Sub-ejecutor</t>
  </si>
  <si>
    <t>Ministerio de Transporte (MT) de Argentina y Ministerio de Obras Publicas (MOP) de Chile</t>
  </si>
  <si>
    <t>COMPONENTES? (SI / NO)</t>
  </si>
  <si>
    <t>Nombre de los componentes (listar por numero o letra)</t>
  </si>
  <si>
    <t>SI</t>
  </si>
  <si>
    <r>
      <rPr>
        <sz val="10"/>
        <color theme="1"/>
        <rFont val="Arial"/>
        <family val="2"/>
      </rPr>
      <t>Componente</t>
    </r>
    <r>
      <rPr>
        <sz val="10"/>
        <color theme="1"/>
        <rFont val="Times New Roman"/>
        <family val="1"/>
      </rPr>
      <t> </t>
    </r>
    <r>
      <rPr>
        <sz val="10"/>
        <color theme="1"/>
        <rFont val="Arial"/>
        <family val="2"/>
      </rPr>
      <t xml:space="preserve"> 1. Apoyo a actividades de estructuración y preparación del proyecto a realizarse conjuntamente por ambos países </t>
    </r>
  </si>
  <si>
    <t>Componente 2. Apoyo a los organismos estatales vinculados con el programa en el fortalecimiento de sus capacidades de índole técnica</t>
  </si>
  <si>
    <t xml:space="preserve">Componente 3. Elaboración de los diseños de ingeniería finales 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</si>
  <si>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</si>
  <si>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</si>
  <si>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</si>
  <si>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</si>
  <si>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</si>
  <si>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</si>
  <si>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1 de Enero de 2017</t>
  </si>
  <si>
    <t>31 Diciembre de 2019</t>
  </si>
  <si>
    <t>2. Versión del Plan de Adquisiciones</t>
  </si>
  <si>
    <t>Versión ( 1-xxxx -Incluir Año-) :</t>
  </si>
  <si>
    <t>02 de Octubre de 2016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</si>
  <si>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</si>
  <si>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</si>
  <si>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</si>
  <si>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</si>
  <si>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</si>
  <si>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</si>
  <si>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</si>
  <si>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</si>
  <si>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</si>
  <si>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</si>
  <si>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</si>
  <si>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</si>
  <si>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</si>
  <si>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</si>
  <si>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</si>
  <si>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</si>
  <si>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INFORMACIÓN PARA CARGA INICIAL DEL PLAN DE ADQUISICIONES (EN CURSO Y/O ULTIMO PRESENTADO)</t>
  </si>
  <si>
    <t>Rechazo de Ofertas</t>
  </si>
  <si>
    <t>BIENES</t>
  </si>
  <si>
    <t>Contrato En Ejecución</t>
  </si>
  <si>
    <t>Unidad Ejecutora:</t>
  </si>
  <si>
    <t>Actividad:</t>
  </si>
  <si>
    <t>Descripción adicional: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</si>
  <si>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</si>
  <si>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</si>
  <si>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</si>
  <si>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</si>
  <si>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</si>
  <si>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</si>
  <si>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</si>
  <si>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</si>
  <si>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Contrato Terminado</t>
  </si>
  <si>
    <t>Monto Estimado en US$ ARG</t>
  </si>
  <si>
    <t>Monto Estimado en US$ CH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</si>
  <si>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</si>
  <si>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</si>
  <si>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</si>
  <si>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</si>
  <si>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</si>
  <si>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 xml:space="preserve">EBITAN </t>
  </si>
  <si>
    <t>Estructuración técnico-institucional del Comité Ejecutivo (CE) de EBITAN.</t>
  </si>
  <si>
    <t>Comparacion de Precios</t>
  </si>
  <si>
    <t>A determinar</t>
  </si>
  <si>
    <t>Componente 1</t>
  </si>
  <si>
    <t>Ex-Post</t>
  </si>
  <si>
    <t>Politica BID</t>
  </si>
  <si>
    <t>Sistema Nacional</t>
  </si>
  <si>
    <t xml:space="preserve">SUBTOTAL 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</si>
  <si>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</si>
  <si>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</si>
  <si>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</si>
  <si>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</si>
  <si>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</si>
  <si>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</si>
  <si>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EBITAN</t>
  </si>
  <si>
    <t>Contratación de estudios relativos a procesos y procedimientos</t>
  </si>
  <si>
    <t>SUBTOTAL</t>
  </si>
  <si>
    <t>Selección Basada en la Calidad </t>
  </si>
  <si>
    <t>Comparación de Calificaciones</t>
  </si>
  <si>
    <t>CONSULTORÍAS FIRMAS</t>
  </si>
  <si>
    <t>Contratación Directa </t>
  </si>
  <si>
    <t>Aviso de Expresiones de Interés</t>
  </si>
  <si>
    <t>Selección basada en el menor costo </t>
  </si>
  <si>
    <t>Contratación del Gerenciamiento Técnico del Proyecto (GTP)</t>
  </si>
  <si>
    <t>Seleccion Basada en la Calidad y Costo</t>
  </si>
  <si>
    <t>Ex-Ante</t>
  </si>
  <si>
    <t>Seleccion Basada en las Calificaciones de los Consultores (SCC)</t>
  </si>
  <si>
    <t>Componete 1</t>
  </si>
  <si>
    <t>Politica BID y Revision Ex Ante TOR contratacion</t>
  </si>
  <si>
    <t>Elaboracion de los Protocolos de gestion y procesos intermos</t>
  </si>
  <si>
    <t xml:space="preserve">DNV de ARG </t>
  </si>
  <si>
    <t xml:space="preserve">Fortalecer la capacidad e auditoria tecnica en materia de diseno y ejecucion de obras </t>
  </si>
  <si>
    <t>Componente 2</t>
  </si>
  <si>
    <t xml:space="preserve">Elaboracion diseños de ingeniería finales del TAN </t>
  </si>
  <si>
    <t>Componente 3</t>
  </si>
  <si>
    <t>2 Semestre 2017</t>
  </si>
  <si>
    <t>1 semestre 2018</t>
  </si>
  <si>
    <t>Elaboracion estudio de impacto ambiental y plan de gestion ambiental -CHI</t>
  </si>
  <si>
    <t>Elaboracion estudios hidricos - CHI</t>
  </si>
  <si>
    <t>Elaboracion estudios geologicos - CHI</t>
  </si>
  <si>
    <t>Elaboracion otros estudios - CHI</t>
  </si>
  <si>
    <t>Llave en mano</t>
  </si>
  <si>
    <t>Bienes </t>
  </si>
  <si>
    <t>Precios Unitarios</t>
  </si>
  <si>
    <t>CONSULTORÍAS INDIVIDUOS</t>
  </si>
  <si>
    <t>Suma Alzada</t>
  </si>
  <si>
    <t>Cantidad Estimada de Consultores por país:</t>
  </si>
  <si>
    <t>Obras </t>
  </si>
  <si>
    <t>No Objeción a los TdR de la Actividad</t>
  </si>
  <si>
    <t>Firma Contrato</t>
  </si>
  <si>
    <t>3CV</t>
  </si>
  <si>
    <t xml:space="preserve">Fortalecer y desarrollar las capacidades tecnicas y administrativas de las Unidades tecnicas centrales y regionales </t>
  </si>
  <si>
    <t>Suma global</t>
  </si>
  <si>
    <t>Consultoría - Firmas </t>
  </si>
  <si>
    <t>Suma global + Gastos Reembolsables</t>
  </si>
  <si>
    <t>CAPACITACIÓN</t>
  </si>
  <si>
    <t>Tiempo Trabajado</t>
  </si>
  <si>
    <t>Consultoría - Individuos </t>
  </si>
  <si>
    <t xml:space="preserve">Diseñar y ejecutar programas de capacitación en contratación y ejecución de obras internacionales </t>
  </si>
  <si>
    <t>Adquisición de Bienes - Sector Salud</t>
  </si>
  <si>
    <t>Adquisición de Servicios de no consultoría</t>
  </si>
  <si>
    <t>Servicios de No Consultoría </t>
  </si>
  <si>
    <t>Monto total BID PETAN ARG</t>
  </si>
  <si>
    <t>Monto total BID PETAN CH</t>
  </si>
  <si>
    <t>NOTA: Esta columna agrega la información de todos los componentes. Siendo distintos los componentes 2 de cada país, no se puede elaborar para Chile</t>
  </si>
  <si>
    <t>Servicios de No Consultoría (estudios)</t>
  </si>
  <si>
    <t>Monto Financiado por el Banco PETAN ARG</t>
  </si>
  <si>
    <t>Monto Financiado por el Banco PETAN CH</t>
  </si>
  <si>
    <t>Componente 1: Apoyo a actividades conjuntas de estructuración y preparación del proyecto</t>
  </si>
  <si>
    <t>Componente 2: Apoyo a actividades específicas a las autoridades y  organismos estatales incluyendo asesorías legales, técnicas y de  fortalecimiento institucional</t>
  </si>
  <si>
    <t>Componente 3: Elaboración de los diseños de ingeniería finales</t>
  </si>
  <si>
    <t>Dirección Nacional de Vialidad</t>
  </si>
  <si>
    <t>Entidad Binacional Tunel de Agua Negra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</si>
  <si>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</si>
  <si>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 xml:space="preserve">SI 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</si>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</sst>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[$USD]\ #,##0.00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Calibri"/>
      <family val="2"/>
    </font>
    <font>
      <b/>
      <sz val="10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2" fillId="0" borderId="0"/>
    <xf numFmtId="43" fontId="34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20" borderId="31" applyNumberFormat="0" applyAlignment="0" applyProtection="0"/>
    <xf numFmtId="0" fontId="13" fillId="7" borderId="31" applyNumberFormat="0" applyAlignment="0" applyProtection="0"/>
    <xf numFmtId="0" fontId="1" fillId="23" borderId="32" applyNumberFormat="0" applyFont="0" applyAlignment="0" applyProtection="0"/>
    <xf numFmtId="0" fontId="16" fillId="20" borderId="33" applyNumberFormat="0" applyAlignment="0" applyProtection="0"/>
    <xf numFmtId="0" fontId="18" fillId="0" borderId="34" applyNumberFormat="0" applyFill="0" applyAlignment="0" applyProtection="0"/>
    <xf numFmtId="0" fontId="16" fillId="20" borderId="45" applyNumberFormat="0" applyAlignment="0" applyProtection="0"/>
    <xf numFmtId="0" fontId="1" fillId="23" borderId="44" applyNumberFormat="0" applyFont="0" applyAlignment="0" applyProtection="0"/>
    <xf numFmtId="0" fontId="13" fillId="7" borderId="43" applyNumberFormat="0" applyAlignment="0" applyProtection="0"/>
    <xf numFmtId="0" fontId="6" fillId="20" borderId="43" applyNumberFormat="0" applyAlignment="0" applyProtection="0"/>
    <xf numFmtId="0" fontId="18" fillId="0" borderId="46" applyNumberFormat="0" applyFill="0" applyAlignment="0" applyProtection="0"/>
  </cellStyleXfs>
  <cellXfs count="180">
    <xf numFmtId="0" fontId="0" fillId="0" borderId="0" xfId="0"/>
    <xf numFmtId="0" fontId="2" fillId="0" borderId="0" xfId="38"/>
    <xf numFmtId="0" fontId="0" fillId="0" borderId="0" xfId="0"/>
    <xf numFmtId="0" fontId="22" fillId="0" borderId="15" xfId="38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8" fillId="0" borderId="16" xfId="1" applyFont="1" applyFill="1" applyBorder="1" applyAlignment="1">
      <alignment horizontal="left" vertical="center" wrapText="1"/>
    </xf>
    <xf numFmtId="0" fontId="22" fillId="0" borderId="15" xfId="1" quotePrefix="1" applyFont="1" applyBorder="1" applyAlignment="1" applyProtection="1"/>
    <xf numFmtId="0" fontId="1" fillId="0" borderId="0" xfId="1"/>
    <xf numFmtId="0" fontId="26" fillId="24" borderId="10" xfId="1" applyFont="1" applyFill="1" applyBorder="1" applyAlignment="1">
      <alignment horizontal="center" vertical="center"/>
    </xf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 wrapText="1"/>
    </xf>
    <xf numFmtId="0" fontId="22" fillId="0" borderId="13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7" fillId="24" borderId="18" xfId="1" applyFont="1" applyFill="1" applyBorder="1" applyAlignment="1">
      <alignment horizontal="center" vertical="center"/>
    </xf>
    <xf numFmtId="0" fontId="27" fillId="24" borderId="19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5" xfId="1" applyFont="1" applyFill="1" applyBorder="1" applyAlignment="1">
      <alignment horizontal="center" vertical="center" wrapText="1"/>
    </xf>
    <xf numFmtId="0" fontId="22" fillId="0" borderId="15" xfId="1" applyFont="1" applyBorder="1" applyAlignment="1" applyProtection="1"/>
    <xf numFmtId="0" fontId="23" fillId="24" borderId="16" xfId="1" applyFont="1" applyFill="1" applyBorder="1" applyAlignment="1">
      <alignment horizontal="center" vertical="center" wrapText="1"/>
    </xf>
    <xf numFmtId="164" fontId="23" fillId="24" borderId="13" xfId="1" applyNumberFormat="1" applyFont="1" applyFill="1" applyBorder="1" applyAlignment="1">
      <alignment horizontal="right" vertical="center" wrapText="1"/>
    </xf>
    <xf numFmtId="164" fontId="23" fillId="24" borderId="14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22" fillId="0" borderId="13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0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8" fillId="0" borderId="16" xfId="38" applyFont="1" applyFill="1" applyBorder="1" applyAlignment="1">
      <alignment vertical="center" wrapText="1"/>
    </xf>
    <xf numFmtId="4" fontId="0" fillId="25" borderId="0" xfId="0" applyNumberFormat="1" applyFill="1"/>
    <xf numFmtId="0" fontId="28" fillId="0" borderId="16" xfId="38" applyFont="1" applyFill="1" applyBorder="1" applyAlignment="1">
      <alignment wrapText="1"/>
    </xf>
    <xf numFmtId="0" fontId="30" fillId="0" borderId="13" xfId="38" applyFont="1" applyFill="1" applyBorder="1" applyAlignment="1">
      <alignment vertical="center" wrapText="1"/>
    </xf>
    <xf numFmtId="3" fontId="28" fillId="0" borderId="13" xfId="38" applyNumberFormat="1" applyFont="1" applyFill="1" applyBorder="1" applyAlignment="1">
      <alignment vertical="center" wrapText="1"/>
    </xf>
    <xf numFmtId="3" fontId="29" fillId="0" borderId="13" xfId="38" applyNumberFormat="1" applyFont="1" applyFill="1" applyBorder="1" applyAlignment="1">
      <alignment vertical="center" wrapText="1"/>
    </xf>
    <xf numFmtId="43" fontId="0" fillId="0" borderId="0" xfId="45" applyFont="1"/>
    <xf numFmtId="3" fontId="22" fillId="0" borderId="13" xfId="38" applyNumberFormat="1" applyFont="1" applyFill="1" applyBorder="1" applyAlignment="1">
      <alignment vertical="center" wrapText="1"/>
    </xf>
    <xf numFmtId="0" fontId="22" fillId="0" borderId="13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14" xfId="38" applyFont="1" applyFill="1" applyBorder="1" applyAlignment="1">
      <alignment wrapText="1"/>
    </xf>
    <xf numFmtId="0" fontId="28" fillId="0" borderId="0" xfId="46" applyFont="1" applyFill="1" applyBorder="1" applyAlignment="1">
      <alignment vertical="center" wrapText="1"/>
    </xf>
    <xf numFmtId="0" fontId="22" fillId="0" borderId="0" xfId="46" applyFont="1" applyFill="1" applyBorder="1" applyAlignment="1">
      <alignment vertical="center" wrapText="1"/>
    </xf>
    <xf numFmtId="0" fontId="22" fillId="0" borderId="0" xfId="46" applyFont="1" applyFill="1" applyBorder="1" applyAlignment="1">
      <alignment horizontal="center" vertical="center" wrapText="1"/>
    </xf>
    <xf numFmtId="3" fontId="28" fillId="25" borderId="0" xfId="46" applyNumberFormat="1" applyFont="1" applyFill="1" applyBorder="1" applyAlignment="1">
      <alignment vertical="center" wrapText="1"/>
    </xf>
    <xf numFmtId="10" fontId="22" fillId="0" borderId="0" xfId="46" applyNumberFormat="1" applyFont="1" applyFill="1" applyBorder="1" applyAlignment="1">
      <alignment vertical="center" wrapText="1"/>
    </xf>
    <xf numFmtId="4" fontId="22" fillId="0" borderId="0" xfId="46" applyNumberFormat="1" applyFont="1" applyFill="1" applyBorder="1" applyAlignment="1">
      <alignment vertical="center" wrapText="1"/>
    </xf>
    <xf numFmtId="3" fontId="0" fillId="0" borderId="0" xfId="0" applyNumberFormat="1"/>
    <xf numFmtId="0" fontId="36" fillId="0" borderId="13" xfId="38" applyFont="1" applyFill="1" applyBorder="1" applyAlignment="1">
      <alignment wrapText="1"/>
    </xf>
    <xf numFmtId="0" fontId="40" fillId="26" borderId="28" xfId="0" applyFont="1" applyFill="1" applyBorder="1" applyAlignment="1">
      <alignment horizontal="justify" vertical="center" wrapText="1"/>
    </xf>
    <xf numFmtId="0" fontId="40" fillId="26" borderId="29" xfId="0" applyFont="1" applyFill="1" applyBorder="1" applyAlignment="1">
      <alignment horizontal="justify" vertical="center" wrapText="1"/>
    </xf>
    <xf numFmtId="0" fontId="22" fillId="0" borderId="30" xfId="38" applyFont="1" applyFill="1" applyBorder="1" applyAlignment="1">
      <alignment vertical="center" wrapText="1"/>
    </xf>
    <xf numFmtId="3" fontId="2" fillId="0" borderId="0" xfId="38" applyNumberFormat="1"/>
    <xf numFmtId="0" fontId="35" fillId="0" borderId="0" xfId="0" applyFont="1" applyAlignment="1">
      <alignment horizontal="center"/>
    </xf>
    <xf numFmtId="0" fontId="22" fillId="0" borderId="23" xfId="38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justify" vertical="center" wrapText="1"/>
    </xf>
    <xf numFmtId="4" fontId="22" fillId="0" borderId="35" xfId="46" applyNumberFormat="1" applyFont="1" applyFill="1" applyBorder="1" applyAlignment="1">
      <alignment vertical="center" wrapText="1"/>
    </xf>
    <xf numFmtId="10" fontId="24" fillId="24" borderId="35" xfId="46" applyNumberFormat="1" applyFont="1" applyFill="1" applyBorder="1" applyAlignment="1">
      <alignment horizontal="center" vertical="center" wrapText="1"/>
    </xf>
    <xf numFmtId="4" fontId="24" fillId="24" borderId="35" xfId="46" applyNumberFormat="1" applyFont="1" applyFill="1" applyBorder="1" applyAlignment="1">
      <alignment horizontal="center" vertical="center" wrapText="1"/>
    </xf>
    <xf numFmtId="0" fontId="22" fillId="0" borderId="35" xfId="1" applyFont="1" applyBorder="1" applyAlignment="1">
      <alignment vertical="center"/>
    </xf>
    <xf numFmtId="0" fontId="22" fillId="0" borderId="37" xfId="1" applyFont="1" applyBorder="1" applyAlignment="1">
      <alignment vertical="center"/>
    </xf>
    <xf numFmtId="0" fontId="22" fillId="0" borderId="35" xfId="1" applyFont="1" applyBorder="1" applyAlignment="1">
      <alignment horizontal="center" vertical="center"/>
    </xf>
    <xf numFmtId="0" fontId="22" fillId="0" borderId="37" xfId="1" applyFont="1" applyBorder="1" applyAlignment="1">
      <alignment horizontal="center" vertical="center"/>
    </xf>
    <xf numFmtId="0" fontId="39" fillId="0" borderId="35" xfId="0" applyFont="1" applyBorder="1" applyAlignment="1">
      <alignment wrapText="1"/>
    </xf>
    <xf numFmtId="0" fontId="23" fillId="24" borderId="35" xfId="1" applyFont="1" applyFill="1" applyBorder="1" applyAlignment="1">
      <alignment horizontal="center" vertical="center" wrapText="1"/>
    </xf>
    <xf numFmtId="0" fontId="23" fillId="24" borderId="37" xfId="1" applyFont="1" applyFill="1" applyBorder="1" applyAlignment="1">
      <alignment horizontal="center" vertical="center" wrapText="1"/>
    </xf>
    <xf numFmtId="164" fontId="22" fillId="0" borderId="35" xfId="1" applyNumberFormat="1" applyFont="1" applyFill="1" applyBorder="1" applyAlignment="1">
      <alignment horizontal="right" vertical="center" wrapText="1"/>
    </xf>
    <xf numFmtId="164" fontId="22" fillId="0" borderId="37" xfId="1" applyNumberFormat="1" applyFont="1" applyFill="1" applyBorder="1" applyAlignment="1">
      <alignment horizontal="right" vertical="center" wrapText="1"/>
    </xf>
    <xf numFmtId="43" fontId="22" fillId="0" borderId="37" xfId="45" applyFont="1" applyFill="1" applyBorder="1" applyAlignment="1">
      <alignment horizontal="right" vertical="center" wrapText="1"/>
    </xf>
    <xf numFmtId="0" fontId="24" fillId="24" borderId="35" xfId="38" applyFont="1" applyFill="1" applyBorder="1" applyAlignment="1">
      <alignment horizontal="center" vertical="center" wrapText="1"/>
    </xf>
    <xf numFmtId="4" fontId="24" fillId="24" borderId="35" xfId="38" applyNumberFormat="1" applyFont="1" applyFill="1" applyBorder="1" applyAlignment="1">
      <alignment horizontal="center" vertical="center" wrapText="1"/>
    </xf>
    <xf numFmtId="10" fontId="24" fillId="24" borderId="35" xfId="38" applyNumberFormat="1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vertical="center" wrapText="1"/>
    </xf>
    <xf numFmtId="0" fontId="22" fillId="0" borderId="35" xfId="38" applyFont="1" applyFill="1" applyBorder="1" applyAlignment="1">
      <alignment horizontal="left" wrapText="1"/>
    </xf>
    <xf numFmtId="0" fontId="30" fillId="0" borderId="35" xfId="38" applyFont="1" applyFill="1" applyBorder="1" applyAlignment="1">
      <alignment vertical="center" wrapText="1"/>
    </xf>
    <xf numFmtId="3" fontId="22" fillId="0" borderId="35" xfId="38" applyNumberFormat="1" applyFont="1" applyFill="1" applyBorder="1" applyAlignment="1">
      <alignment vertical="center" wrapText="1"/>
    </xf>
    <xf numFmtId="3" fontId="22" fillId="0" borderId="35" xfId="38" applyNumberFormat="1" applyFont="1" applyFill="1" applyBorder="1" applyAlignment="1">
      <alignment wrapText="1"/>
    </xf>
    <xf numFmtId="0" fontId="22" fillId="0" borderId="35" xfId="38" applyFont="1" applyFill="1" applyBorder="1" applyAlignment="1">
      <alignment wrapText="1"/>
    </xf>
    <xf numFmtId="0" fontId="0" fillId="27" borderId="35" xfId="0" applyFill="1" applyBorder="1" applyAlignment="1">
      <alignment horizontal="center" wrapText="1"/>
    </xf>
    <xf numFmtId="0" fontId="22" fillId="0" borderId="37" xfId="38" applyFont="1" applyFill="1" applyBorder="1" applyAlignment="1">
      <alignment horizontal="left" wrapText="1"/>
    </xf>
    <xf numFmtId="0" fontId="22" fillId="0" borderId="37" xfId="38" applyFont="1" applyFill="1" applyBorder="1" applyAlignment="1">
      <alignment vertical="center" wrapText="1"/>
    </xf>
    <xf numFmtId="0" fontId="23" fillId="24" borderId="35" xfId="38" applyFont="1" applyFill="1" applyBorder="1" applyAlignment="1">
      <alignment horizontal="left" vertical="center" wrapText="1"/>
    </xf>
    <xf numFmtId="0" fontId="40" fillId="26" borderId="35" xfId="0" applyFont="1" applyFill="1" applyBorder="1" applyAlignment="1">
      <alignment vertical="center" wrapText="1"/>
    </xf>
    <xf numFmtId="0" fontId="22" fillId="0" borderId="42" xfId="38" applyFont="1" applyFill="1" applyBorder="1" applyAlignment="1">
      <alignment wrapText="1"/>
    </xf>
    <xf numFmtId="0" fontId="22" fillId="0" borderId="37" xfId="38" applyFont="1" applyFill="1" applyBorder="1" applyAlignment="1">
      <alignment wrapText="1"/>
    </xf>
    <xf numFmtId="0" fontId="40" fillId="0" borderId="35" xfId="0" applyFont="1" applyFill="1" applyBorder="1" applyAlignment="1">
      <alignment wrapText="1"/>
    </xf>
    <xf numFmtId="0" fontId="40" fillId="27" borderId="35" xfId="0" applyFont="1" applyFill="1" applyBorder="1" applyAlignment="1">
      <alignment wrapText="1"/>
    </xf>
    <xf numFmtId="0" fontId="22" fillId="27" borderId="35" xfId="38" applyFont="1" applyFill="1" applyBorder="1" applyAlignment="1">
      <alignment wrapText="1"/>
    </xf>
    <xf numFmtId="3" fontId="22" fillId="27" borderId="35" xfId="38" applyNumberFormat="1" applyFont="1" applyFill="1" applyBorder="1" applyAlignment="1">
      <alignment wrapText="1"/>
    </xf>
    <xf numFmtId="0" fontId="0" fillId="0" borderId="35" xfId="0" applyFill="1" applyBorder="1" applyAlignment="1">
      <alignment horizontal="center" wrapText="1"/>
    </xf>
    <xf numFmtId="0" fontId="37" fillId="28" borderId="35" xfId="44" applyFont="1" applyFill="1" applyBorder="1" applyAlignment="1">
      <alignment horizontal="justify" wrapText="1"/>
    </xf>
    <xf numFmtId="0" fontId="22" fillId="28" borderId="35" xfId="38" applyFont="1" applyFill="1" applyBorder="1" applyAlignment="1">
      <alignment wrapText="1"/>
    </xf>
    <xf numFmtId="3" fontId="22" fillId="28" borderId="35" xfId="38" applyNumberFormat="1" applyFont="1" applyFill="1" applyBorder="1" applyAlignment="1">
      <alignment wrapText="1"/>
    </xf>
    <xf numFmtId="0" fontId="37" fillId="0" borderId="35" xfId="44" applyFont="1" applyBorder="1" applyAlignment="1">
      <alignment horizontal="justify" wrapText="1"/>
    </xf>
    <xf numFmtId="3" fontId="0" fillId="0" borderId="35" xfId="0" applyNumberFormat="1" applyFont="1" applyFill="1" applyBorder="1" applyAlignment="1">
      <alignment horizontal="right" wrapText="1"/>
    </xf>
    <xf numFmtId="3" fontId="0" fillId="0" borderId="35" xfId="0" applyNumberFormat="1" applyFill="1" applyBorder="1" applyAlignment="1">
      <alignment wrapText="1"/>
    </xf>
    <xf numFmtId="0" fontId="22" fillId="0" borderId="38" xfId="38" applyFont="1" applyFill="1" applyBorder="1" applyAlignment="1">
      <alignment vertical="center" wrapText="1"/>
    </xf>
    <xf numFmtId="3" fontId="0" fillId="0" borderId="35" xfId="0" applyNumberFormat="1" applyFill="1" applyBorder="1" applyAlignment="1">
      <alignment horizontal="center" wrapText="1"/>
    </xf>
    <xf numFmtId="0" fontId="22" fillId="27" borderId="38" xfId="38" applyFont="1" applyFill="1" applyBorder="1" applyAlignment="1">
      <alignment horizontal="center" vertical="center" wrapText="1"/>
    </xf>
    <xf numFmtId="0" fontId="33" fillId="0" borderId="38" xfId="44" applyFont="1" applyBorder="1" applyAlignment="1">
      <alignment horizontal="left" vertical="top" wrapText="1"/>
    </xf>
    <xf numFmtId="3" fontId="22" fillId="0" borderId="38" xfId="38" applyNumberFormat="1" applyFont="1" applyFill="1" applyBorder="1" applyAlignment="1">
      <alignment wrapText="1"/>
    </xf>
    <xf numFmtId="0" fontId="22" fillId="0" borderId="38" xfId="38" applyFont="1" applyFill="1" applyBorder="1" applyAlignment="1">
      <alignment wrapText="1"/>
    </xf>
    <xf numFmtId="0" fontId="0" fillId="27" borderId="38" xfId="0" applyFill="1" applyBorder="1" applyAlignment="1">
      <alignment horizontal="center" wrapText="1"/>
    </xf>
    <xf numFmtId="0" fontId="22" fillId="0" borderId="36" xfId="38" applyFont="1" applyFill="1" applyBorder="1" applyAlignment="1">
      <alignment vertical="center" wrapText="1"/>
    </xf>
    <xf numFmtId="0" fontId="22" fillId="0" borderId="38" xfId="38" applyFont="1" applyFill="1" applyBorder="1" applyAlignment="1">
      <alignment horizontal="left" wrapText="1"/>
    </xf>
    <xf numFmtId="0" fontId="22" fillId="0" borderId="39" xfId="38" applyFont="1" applyFill="1" applyBorder="1" applyAlignment="1">
      <alignment horizontal="center" vertical="center" wrapText="1"/>
    </xf>
    <xf numFmtId="0" fontId="22" fillId="0" borderId="41" xfId="38" applyFont="1" applyFill="1" applyBorder="1" applyAlignment="1">
      <alignment horizontal="center" vertical="center" wrapText="1"/>
    </xf>
    <xf numFmtId="3" fontId="22" fillId="0" borderId="41" xfId="38" applyNumberFormat="1" applyFont="1" applyFill="1" applyBorder="1" applyAlignment="1">
      <alignment horizontal="center" vertical="center" wrapText="1"/>
    </xf>
    <xf numFmtId="3" fontId="0" fillId="0" borderId="38" xfId="0" applyNumberFormat="1" applyFill="1" applyBorder="1" applyAlignment="1">
      <alignment horizontal="right" wrapText="1"/>
    </xf>
    <xf numFmtId="0" fontId="40" fillId="0" borderId="35" xfId="0" applyFont="1" applyBorder="1" applyAlignment="1">
      <alignment wrapText="1"/>
    </xf>
    <xf numFmtId="0" fontId="0" fillId="0" borderId="0" xfId="0"/>
    <xf numFmtId="0" fontId="0" fillId="0" borderId="0" xfId="0"/>
    <xf numFmtId="0" fontId="23" fillId="24" borderId="15" xfId="1" applyFont="1" applyFill="1" applyBorder="1" applyAlignment="1">
      <alignment horizontal="center" vertical="center" wrapText="1"/>
    </xf>
    <xf numFmtId="0" fontId="23" fillId="24" borderId="35" xfId="1" applyFont="1" applyFill="1" applyBorder="1" applyAlignment="1">
      <alignment horizontal="center" vertical="center" wrapText="1"/>
    </xf>
    <xf numFmtId="0" fontId="23" fillId="24" borderId="37" xfId="1" applyFont="1" applyFill="1" applyBorder="1" applyAlignment="1">
      <alignment horizontal="center" vertical="center" wrapText="1"/>
    </xf>
    <xf numFmtId="0" fontId="28" fillId="0" borderId="16" xfId="1" applyFont="1" applyFill="1" applyBorder="1" applyAlignment="1">
      <alignment horizontal="left" vertical="center" wrapText="1"/>
    </xf>
    <xf numFmtId="0" fontId="22" fillId="0" borderId="15" xfId="1" quotePrefix="1" applyFont="1" applyBorder="1" applyAlignment="1" applyProtection="1"/>
    <xf numFmtId="164" fontId="22" fillId="0" borderId="35" xfId="1" applyNumberFormat="1" applyFont="1" applyFill="1" applyBorder="1" applyAlignment="1">
      <alignment horizontal="right" vertical="center" wrapText="1"/>
    </xf>
    <xf numFmtId="0" fontId="22" fillId="0" borderId="15" xfId="1" applyFont="1" applyBorder="1" applyAlignment="1" applyProtection="1"/>
    <xf numFmtId="0" fontId="23" fillId="24" borderId="16" xfId="1" applyFont="1" applyFill="1" applyBorder="1" applyAlignment="1">
      <alignment horizontal="center" vertical="center" wrapText="1"/>
    </xf>
    <xf numFmtId="164" fontId="23" fillId="24" borderId="13" xfId="1" applyNumberFormat="1" applyFont="1" applyFill="1" applyBorder="1" applyAlignment="1">
      <alignment horizontal="right" vertical="center" wrapText="1"/>
    </xf>
    <xf numFmtId="164" fontId="23" fillId="24" borderId="14" xfId="1" applyNumberFormat="1" applyFont="1" applyFill="1" applyBorder="1" applyAlignment="1">
      <alignment horizontal="right" vertical="center" wrapText="1"/>
    </xf>
    <xf numFmtId="164" fontId="22" fillId="0" borderId="37" xfId="1" applyNumberFormat="1" applyFont="1" applyFill="1" applyBorder="1" applyAlignment="1">
      <alignment horizontal="right" vertical="center" wrapText="1"/>
    </xf>
    <xf numFmtId="17" fontId="22" fillId="0" borderId="13" xfId="1" applyNumberFormat="1" applyFont="1" applyFill="1" applyBorder="1" applyAlignment="1">
      <alignment horizontal="left" vertical="center" wrapText="1"/>
    </xf>
    <xf numFmtId="17" fontId="22" fillId="0" borderId="14" xfId="1" applyNumberFormat="1" applyFont="1" applyFill="1" applyBorder="1" applyAlignment="1">
      <alignment horizontal="left" vertical="center" wrapText="1"/>
    </xf>
    <xf numFmtId="0" fontId="23" fillId="24" borderId="0" xfId="1" applyFont="1" applyFill="1" applyBorder="1" applyAlignment="1">
      <alignment horizontal="center" vertical="center" wrapText="1"/>
    </xf>
    <xf numFmtId="0" fontId="0" fillId="0" borderId="0" xfId="0"/>
    <xf numFmtId="0" fontId="1" fillId="0" borderId="0" xfId="1"/>
    <xf numFmtId="0" fontId="26" fillId="24" borderId="10" xfId="1" applyFont="1" applyFill="1" applyBorder="1" applyAlignment="1">
      <alignment horizontal="center" vertical="center"/>
    </xf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 wrapText="1"/>
    </xf>
    <xf numFmtId="0" fontId="22" fillId="0" borderId="35" xfId="1" applyFont="1" applyBorder="1" applyAlignment="1">
      <alignment vertical="center"/>
    </xf>
    <xf numFmtId="0" fontId="22" fillId="0" borderId="37" xfId="1" applyFont="1" applyBorder="1" applyAlignment="1">
      <alignment vertical="center"/>
    </xf>
    <xf numFmtId="0" fontId="27" fillId="24" borderId="18" xfId="1" applyFont="1" applyFill="1" applyBorder="1" applyAlignment="1">
      <alignment horizontal="center" vertical="center"/>
    </xf>
    <xf numFmtId="0" fontId="27" fillId="24" borderId="19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2" fillId="0" borderId="15" xfId="1" applyFont="1" applyBorder="1" applyAlignment="1">
      <alignment horizontal="center" vertical="center"/>
    </xf>
    <xf numFmtId="0" fontId="22" fillId="0" borderId="37" xfId="1" applyFont="1" applyBorder="1" applyAlignment="1">
      <alignment vertical="center" wrapText="1"/>
    </xf>
    <xf numFmtId="0" fontId="22" fillId="0" borderId="36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5" fillId="0" borderId="0" xfId="0" applyFont="1" applyAlignment="1">
      <alignment horizontal="center"/>
    </xf>
    <xf numFmtId="0" fontId="35" fillId="0" borderId="24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8" fillId="0" borderId="17" xfId="1" applyFont="1" applyFill="1" applyBorder="1" applyAlignment="1">
      <alignment horizontal="center" vertical="center" wrapText="1"/>
    </xf>
    <xf numFmtId="0" fontId="29" fillId="0" borderId="38" xfId="1" applyFont="1" applyFill="1" applyBorder="1" applyAlignment="1">
      <alignment horizontal="center" vertical="center" wrapText="1"/>
    </xf>
    <xf numFmtId="0" fontId="22" fillId="0" borderId="13" xfId="1" applyNumberFormat="1" applyFont="1" applyFill="1" applyBorder="1" applyAlignment="1">
      <alignment horizontal="center" vertical="center" wrapText="1"/>
    </xf>
    <xf numFmtId="0" fontId="22" fillId="0" borderId="14" xfId="1" applyNumberFormat="1" applyFont="1" applyFill="1" applyBorder="1" applyAlignment="1">
      <alignment horizontal="center" vertical="center" wrapText="1"/>
    </xf>
    <xf numFmtId="0" fontId="29" fillId="0" borderId="47" xfId="1" applyFont="1" applyFill="1" applyBorder="1" applyAlignment="1">
      <alignment horizontal="center" vertical="center" wrapText="1"/>
    </xf>
    <xf numFmtId="0" fontId="22" fillId="0" borderId="13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0" xfId="46" applyFont="1" applyAlignment="1">
      <alignment horizontal="left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4" fillId="24" borderId="37" xfId="38" applyFont="1" applyFill="1" applyBorder="1" applyAlignment="1">
      <alignment horizontal="center" vertical="center" wrapText="1"/>
    </xf>
    <xf numFmtId="0" fontId="23" fillId="24" borderId="25" xfId="38" applyFont="1" applyFill="1" applyBorder="1" applyAlignment="1">
      <alignment horizontal="left" vertical="center" wrapText="1"/>
    </xf>
    <xf numFmtId="0" fontId="23" fillId="24" borderId="26" xfId="38" applyFont="1" applyFill="1" applyBorder="1" applyAlignment="1">
      <alignment horizontal="left" vertical="center" wrapText="1"/>
    </xf>
    <xf numFmtId="0" fontId="23" fillId="24" borderId="27" xfId="38" applyFont="1" applyFill="1" applyBorder="1" applyAlignment="1">
      <alignment horizontal="left" vertical="center" wrapText="1"/>
    </xf>
    <xf numFmtId="0" fontId="24" fillId="24" borderId="15" xfId="38" applyFont="1" applyFill="1" applyBorder="1" applyAlignment="1">
      <alignment horizontal="center" vertical="center" wrapText="1"/>
    </xf>
    <xf numFmtId="10" fontId="24" fillId="24" borderId="35" xfId="38" applyNumberFormat="1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/>
    </xf>
    <xf numFmtId="0" fontId="22" fillId="0" borderId="22" xfId="38" applyFont="1" applyFill="1" applyBorder="1" applyAlignment="1">
      <alignment horizontal="center" vertical="center" wrapText="1"/>
    </xf>
    <xf numFmtId="0" fontId="22" fillId="0" borderId="23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5" fillId="0" borderId="39" xfId="38" applyFont="1" applyFill="1" applyBorder="1" applyAlignment="1">
      <alignment horizontal="left" vertical="center" wrapText="1"/>
    </xf>
    <xf numFmtId="0" fontId="25" fillId="0" borderId="40" xfId="38" applyFont="1" applyFill="1" applyBorder="1" applyAlignment="1">
      <alignment horizontal="left" vertical="center" wrapText="1"/>
    </xf>
    <xf numFmtId="0" fontId="25" fillId="0" borderId="41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35" xfId="38" applyFont="1" applyFill="1" applyBorder="1" applyAlignment="1">
      <alignment horizontal="left" vertical="center" wrapText="1"/>
    </xf>
  </cellXfs>
  <cellStyles count="6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51"/>
    <cellStyle name="Calculation 2 3" xfId="59"/>
    <cellStyle name="Check Cell 2" xfId="28"/>
    <cellStyle name="Comma" xfId="45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Input 2 2" xfId="52"/>
    <cellStyle name="Input 2 3" xfId="58"/>
    <cellStyle name="Linked Cell 2" xfId="36"/>
    <cellStyle name="Millares [0] 2 2" xfId="48"/>
    <cellStyle name="Millares 2 2" xfId="50"/>
    <cellStyle name="Neutral 2" xfId="37"/>
    <cellStyle name="Normal" xfId="0" builtinId="0"/>
    <cellStyle name="Normal 14" xfId="47"/>
    <cellStyle name="Normal 2" xfId="38"/>
    <cellStyle name="Normal 2 2" xfId="46"/>
    <cellStyle name="Normal 3" xfId="1"/>
    <cellStyle name="Normal 4" xfId="44"/>
    <cellStyle name="Note 2" xfId="39"/>
    <cellStyle name="Note 2 2" xfId="53"/>
    <cellStyle name="Note 2 3" xfId="57"/>
    <cellStyle name="Output 2" xfId="40"/>
    <cellStyle name="Output 2 2" xfId="54"/>
    <cellStyle name="Output 2 3" xfId="56"/>
    <cellStyle name="Porcentaje 2" xfId="49"/>
    <cellStyle name="Title 2" xfId="41"/>
    <cellStyle name="Total 2" xfId="42"/>
    <cellStyle name="Total 2 2" xfId="55"/>
    <cellStyle name="Total 2 3" xfId="60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topLeftCell="A10" workbookViewId="0">
      <selection activeCell="B5" sqref="B5:B11"/>
    </sheetView>
  </sheetViews>
  <sheetFormatPr defaultColWidth="9.14062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s="2" customFormat="1" ht="15.6" x14ac:dyDescent="0.3">
      <c r="B1" s="56"/>
      <c r="C1" s="56"/>
      <c r="D1" s="56"/>
    </row>
    <row r="2" spans="2:4" s="2" customFormat="1" ht="15.75" x14ac:dyDescent="0.25">
      <c r="B2" s="148" t="s">
        <v>0</v>
      </c>
      <c r="C2" s="148"/>
      <c r="D2" s="148"/>
    </row>
    <row r="3" spans="2:4" ht="16.149999999999999" thickBot="1" x14ac:dyDescent="0.35">
      <c r="B3" s="149" t="s">
        <v>1</v>
      </c>
      <c r="C3" s="150"/>
      <c r="D3" s="150"/>
    </row>
    <row r="4" spans="2:4" ht="14.45" x14ac:dyDescent="0.3">
      <c r="B4" s="9" t="s">
        <v>2</v>
      </c>
      <c r="C4" s="10" t="s">
        <v>3</v>
      </c>
      <c r="D4" s="11" t="s">
        <v>4</v>
      </c>
    </row>
    <row r="5" spans="2:4" x14ac:dyDescent="0.25">
      <c r="B5" s="141" t="s">
        <v>5</v>
      </c>
      <c r="C5" s="62"/>
      <c r="D5" s="63"/>
    </row>
    <row r="6" spans="2:4" x14ac:dyDescent="0.25">
      <c r="B6" s="142"/>
      <c r="C6" s="62"/>
      <c r="D6" s="63"/>
    </row>
    <row r="7" spans="2:4" x14ac:dyDescent="0.25">
      <c r="B7" s="142"/>
      <c r="C7" s="62"/>
      <c r="D7" s="63"/>
    </row>
    <row r="8" spans="2:4" x14ac:dyDescent="0.25">
      <c r="B8" s="142"/>
      <c r="C8" s="64"/>
      <c r="D8" s="65"/>
    </row>
    <row r="9" spans="2:4" x14ac:dyDescent="0.25">
      <c r="B9" s="142"/>
      <c r="C9" s="62"/>
      <c r="D9" s="63"/>
    </row>
    <row r="10" spans="2:4" x14ac:dyDescent="0.25">
      <c r="B10" s="142"/>
      <c r="C10" s="62"/>
      <c r="D10" s="63"/>
    </row>
    <row r="11" spans="2:4" ht="15.75" thickBot="1" x14ac:dyDescent="0.3">
      <c r="B11" s="143"/>
      <c r="C11" s="12"/>
      <c r="D11" s="13"/>
    </row>
    <row r="12" spans="2:4" ht="14.45" x14ac:dyDescent="0.3">
      <c r="B12" s="2"/>
      <c r="C12" s="2"/>
      <c r="D12" s="2"/>
    </row>
    <row r="13" spans="2:4" ht="49.5" customHeight="1" x14ac:dyDescent="0.3">
      <c r="B13" s="146"/>
      <c r="C13" s="146"/>
      <c r="D13" s="8"/>
    </row>
    <row r="14" spans="2:4" thickBot="1" x14ac:dyDescent="0.35">
      <c r="B14" s="8"/>
      <c r="C14" s="8"/>
      <c r="D14" s="8"/>
    </row>
    <row r="15" spans="2:4" ht="14.45" x14ac:dyDescent="0.3">
      <c r="B15" s="14" t="s">
        <v>6</v>
      </c>
      <c r="C15" s="15" t="s">
        <v>7</v>
      </c>
      <c r="D15" s="16"/>
    </row>
    <row r="16" spans="2:4" ht="39" x14ac:dyDescent="0.25">
      <c r="B16" s="144" t="s">
        <v>8</v>
      </c>
      <c r="C16" s="66" t="s">
        <v>9</v>
      </c>
      <c r="D16" s="16"/>
    </row>
    <row r="17" spans="2:4" ht="39" x14ac:dyDescent="0.25">
      <c r="B17" s="144"/>
      <c r="C17" s="66" t="s">
        <v>10</v>
      </c>
      <c r="D17" s="8"/>
    </row>
    <row r="18" spans="2:4" ht="26.25" x14ac:dyDescent="0.25">
      <c r="B18" s="144"/>
      <c r="C18" s="66" t="s">
        <v>11</v>
      </c>
      <c r="D18" s="8"/>
    </row>
    <row r="19" spans="2:4" x14ac:dyDescent="0.25">
      <c r="B19" s="144"/>
      <c r="C19" s="62"/>
      <c r="D19" s="2"/>
    </row>
    <row r="20" spans="2:4" ht="15.75" thickBot="1" x14ac:dyDescent="0.3">
      <c r="B20" s="145"/>
      <c r="C20" s="62"/>
      <c r="D20" s="2"/>
    </row>
    <row r="21" spans="2:4" ht="14.45" x14ac:dyDescent="0.3">
      <c r="B21" s="2"/>
      <c r="C21" s="2"/>
      <c r="D21" s="2"/>
    </row>
    <row r="22" spans="2:4" ht="54" customHeight="1" x14ac:dyDescent="0.3">
      <c r="B22" s="147"/>
      <c r="C22" s="147"/>
      <c r="D22" s="2"/>
    </row>
  </sheetData>
  <mergeCells count="6">
    <mergeCell ref="B5:B11"/>
    <mergeCell ref="B16:B20"/>
    <mergeCell ref="B13:C13"/>
    <mergeCell ref="B22:C22"/>
    <mergeCell ref="B2:D2"/>
    <mergeCell ref="B3:D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A8" sqref="A8:C8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28515625" customWidth="1"/>
  </cols>
  <sheetData>
    <row r="1" spans="1:3" ht="15.75" thickBot="1" x14ac:dyDescent="0.3">
      <c r="A1" s="155" t="s">
        <v>12</v>
      </c>
      <c r="B1" s="155"/>
      <c r="C1" s="155"/>
    </row>
    <row r="2" spans="1:3" ht="15.6" x14ac:dyDescent="0.3">
      <c r="A2" s="151" t="s">
        <v>13</v>
      </c>
      <c r="B2" s="152"/>
      <c r="C2" s="153"/>
    </row>
    <row r="3" spans="1:3" ht="15.6" x14ac:dyDescent="0.3">
      <c r="A3" s="17" t="s">
        <v>14</v>
      </c>
      <c r="B3" s="67" t="s">
        <v>15</v>
      </c>
      <c r="C3" s="68" t="s">
        <v>16</v>
      </c>
    </row>
    <row r="4" spans="1:3" thickBot="1" x14ac:dyDescent="0.35">
      <c r="A4" s="6" t="s">
        <v>17</v>
      </c>
      <c r="B4" s="41" t="s">
        <v>18</v>
      </c>
      <c r="C4" s="42" t="s">
        <v>19</v>
      </c>
    </row>
    <row r="5" spans="1:3" thickBot="1" x14ac:dyDescent="0.35">
      <c r="A5" s="154"/>
      <c r="B5" s="154"/>
      <c r="C5" s="154"/>
    </row>
    <row r="6" spans="1:3" ht="15.75" x14ac:dyDescent="0.25">
      <c r="A6" s="151" t="s">
        <v>20</v>
      </c>
      <c r="B6" s="152"/>
      <c r="C6" s="153"/>
    </row>
    <row r="7" spans="1:3" ht="15.75" thickBot="1" x14ac:dyDescent="0.3">
      <c r="A7" s="6" t="s">
        <v>21</v>
      </c>
      <c r="B7" s="156" t="s">
        <v>22</v>
      </c>
      <c r="C7" s="157"/>
    </row>
    <row r="8" spans="1:3" thickBot="1" x14ac:dyDescent="0.35">
      <c r="A8" s="154"/>
      <c r="B8" s="154"/>
      <c r="C8" s="154"/>
    </row>
    <row r="9" spans="1:3" ht="15.6" x14ac:dyDescent="0.3">
      <c r="A9" s="151" t="s">
        <v>23</v>
      </c>
      <c r="B9" s="152"/>
      <c r="C9" s="153"/>
    </row>
    <row r="10" spans="1:3" ht="31.5" x14ac:dyDescent="0.25">
      <c r="A10" s="17" t="s">
        <v>24</v>
      </c>
      <c r="B10" s="67" t="s">
        <v>25</v>
      </c>
      <c r="C10" s="68" t="s">
        <v>26</v>
      </c>
    </row>
    <row r="11" spans="1:3" ht="14.45" x14ac:dyDescent="0.3">
      <c r="A11" s="7" t="s">
        <v>27</v>
      </c>
      <c r="B11" s="69"/>
      <c r="C11" s="2"/>
    </row>
    <row r="12" spans="1:3" ht="14.45" x14ac:dyDescent="0.3">
      <c r="A12" s="7" t="s">
        <v>28</v>
      </c>
      <c r="B12" s="69">
        <v>100000</v>
      </c>
      <c r="C12" s="69">
        <v>100000</v>
      </c>
    </row>
    <row r="13" spans="1:3" x14ac:dyDescent="0.25">
      <c r="A13" s="7" t="s">
        <v>29</v>
      </c>
      <c r="B13" s="69">
        <v>100000</v>
      </c>
      <c r="C13" s="69">
        <v>100000</v>
      </c>
    </row>
    <row r="14" spans="1:3" x14ac:dyDescent="0.25">
      <c r="A14" s="7" t="s">
        <v>30</v>
      </c>
      <c r="B14" s="69">
        <v>900000</v>
      </c>
      <c r="C14" s="69">
        <v>900000</v>
      </c>
    </row>
    <row r="15" spans="1:3" ht="14.45" x14ac:dyDescent="0.3">
      <c r="A15" s="7" t="s">
        <v>31</v>
      </c>
      <c r="B15" s="69">
        <v>1100000</v>
      </c>
      <c r="C15" s="69">
        <v>1100000</v>
      </c>
    </row>
    <row r="16" spans="1:3" x14ac:dyDescent="0.25">
      <c r="A16" s="7" t="s">
        <v>32</v>
      </c>
      <c r="B16" s="69">
        <f>1480000+36320000</f>
        <v>37800000</v>
      </c>
      <c r="C16" s="69">
        <f>1480000+36320000</f>
        <v>37800000</v>
      </c>
    </row>
    <row r="17" spans="1:3" ht="14.45" x14ac:dyDescent="0.3">
      <c r="A17" s="18" t="s">
        <v>33</v>
      </c>
      <c r="B17" s="69"/>
      <c r="C17" s="70"/>
    </row>
    <row r="18" spans="1:3" ht="14.45" x14ac:dyDescent="0.3">
      <c r="A18" s="7" t="s">
        <v>34</v>
      </c>
      <c r="B18" s="69"/>
      <c r="C18" s="70"/>
    </row>
    <row r="19" spans="1:3" ht="14.45" x14ac:dyDescent="0.3">
      <c r="A19" s="18" t="s">
        <v>35</v>
      </c>
      <c r="B19" s="69"/>
      <c r="C19" s="70"/>
    </row>
    <row r="20" spans="1:3" ht="16.149999999999999" thickBot="1" x14ac:dyDescent="0.35">
      <c r="A20" s="19" t="s">
        <v>36</v>
      </c>
      <c r="B20" s="20">
        <f>SUM(B11:B19)</f>
        <v>40000000</v>
      </c>
      <c r="C20" s="21">
        <f>SUM(C12:C19)</f>
        <v>40000000</v>
      </c>
    </row>
    <row r="21" spans="1:3" thickBot="1" x14ac:dyDescent="0.35">
      <c r="A21" s="2"/>
      <c r="B21" s="2"/>
      <c r="C21" s="2"/>
    </row>
    <row r="22" spans="1:3" ht="15.6" x14ac:dyDescent="0.3">
      <c r="A22" s="151" t="s">
        <v>37</v>
      </c>
      <c r="B22" s="152"/>
      <c r="C22" s="153"/>
    </row>
    <row r="23" spans="1:3" ht="31.5" x14ac:dyDescent="0.25">
      <c r="A23" s="17" t="s">
        <v>38</v>
      </c>
      <c r="B23" s="67" t="s">
        <v>25</v>
      </c>
      <c r="C23" s="68" t="s">
        <v>26</v>
      </c>
    </row>
    <row r="24" spans="1:3" s="39" customFormat="1" ht="39" x14ac:dyDescent="0.25">
      <c r="A24" s="66" t="s">
        <v>9</v>
      </c>
      <c r="B24" s="71">
        <v>8200000</v>
      </c>
      <c r="C24" s="71">
        <v>8200000</v>
      </c>
    </row>
    <row r="25" spans="1:3" s="39" customFormat="1" ht="51.75" x14ac:dyDescent="0.25">
      <c r="A25" s="66" t="s">
        <v>10</v>
      </c>
      <c r="B25" s="71">
        <v>2230000</v>
      </c>
      <c r="C25" s="71">
        <v>2230000</v>
      </c>
    </row>
    <row r="26" spans="1:3" s="39" customFormat="1" ht="26.25" x14ac:dyDescent="0.25">
      <c r="A26" s="66" t="s">
        <v>11</v>
      </c>
      <c r="B26" s="71">
        <v>29570000</v>
      </c>
      <c r="C26" s="71">
        <v>29570000</v>
      </c>
    </row>
    <row r="27" spans="1:3" x14ac:dyDescent="0.25">
      <c r="A27" s="2"/>
      <c r="B27" s="69"/>
      <c r="C27" s="70"/>
    </row>
    <row r="28" spans="1:3" x14ac:dyDescent="0.25">
      <c r="A28" s="18"/>
      <c r="B28" s="69"/>
      <c r="C28" s="70"/>
    </row>
    <row r="29" spans="1:3" x14ac:dyDescent="0.25">
      <c r="A29" s="18"/>
      <c r="B29" s="69"/>
      <c r="C29" s="70"/>
    </row>
    <row r="30" spans="1:3" ht="16.5" thickBot="1" x14ac:dyDescent="0.3">
      <c r="A30" s="19" t="s">
        <v>36</v>
      </c>
      <c r="B30" s="20">
        <f>SUM(B24:B29)</f>
        <v>40000000</v>
      </c>
      <c r="C30" s="21">
        <f>SUM(C24:C29)</f>
        <v>40000000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2" workbookViewId="0">
      <selection activeCell="A29" sqref="A29"/>
    </sheetView>
  </sheetViews>
  <sheetFormatPr defaultRowHeight="15" x14ac:dyDescent="0.25"/>
  <cols>
    <col min="1" max="1" width="53.28515625" customWidth="1"/>
    <col min="2" max="2" width="51.5703125" customWidth="1"/>
    <col min="3" max="3" width="59.85546875" customWidth="1"/>
    <col min="4" max="4" width="24.140625" customWidth="1"/>
  </cols>
  <sheetData>
    <row r="1" spans="1:4" ht="15.75" thickBot="1" x14ac:dyDescent="0.3">
      <c r="A1" s="158" t="s">
        <v>12</v>
      </c>
      <c r="B1" s="158"/>
      <c r="C1" s="158"/>
      <c r="D1" s="114"/>
    </row>
    <row r="2" spans="1:4" ht="15.6" x14ac:dyDescent="0.3">
      <c r="A2" s="151" t="s">
        <v>13</v>
      </c>
      <c r="B2" s="152"/>
      <c r="C2" s="153"/>
      <c r="D2" s="114"/>
    </row>
    <row r="3" spans="1:4" ht="15.6" x14ac:dyDescent="0.3">
      <c r="A3" s="115" t="s">
        <v>14</v>
      </c>
      <c r="B3" s="116" t="s">
        <v>15</v>
      </c>
      <c r="C3" s="117" t="s">
        <v>16</v>
      </c>
      <c r="D3" s="114"/>
    </row>
    <row r="4" spans="1:4" ht="23.45" customHeight="1" thickBot="1" x14ac:dyDescent="0.35">
      <c r="A4" s="118" t="s">
        <v>17</v>
      </c>
      <c r="B4" s="126">
        <v>42736</v>
      </c>
      <c r="C4" s="127">
        <v>43070</v>
      </c>
      <c r="D4" s="114"/>
    </row>
    <row r="5" spans="1:4" thickBot="1" x14ac:dyDescent="0.35">
      <c r="A5" s="154"/>
      <c r="B5" s="154"/>
      <c r="C5" s="154"/>
      <c r="D5" s="114"/>
    </row>
    <row r="6" spans="1:4" ht="15.75" x14ac:dyDescent="0.25">
      <c r="A6" s="151" t="s">
        <v>20</v>
      </c>
      <c r="B6" s="152"/>
      <c r="C6" s="153"/>
      <c r="D6" s="114"/>
    </row>
    <row r="7" spans="1:4" ht="21.6" customHeight="1" thickBot="1" x14ac:dyDescent="0.3">
      <c r="A7" s="118" t="s">
        <v>21</v>
      </c>
      <c r="B7" s="159"/>
      <c r="C7" s="160"/>
      <c r="D7" s="114"/>
    </row>
    <row r="8" spans="1:4" thickBot="1" x14ac:dyDescent="0.35">
      <c r="A8" s="154"/>
      <c r="B8" s="154"/>
      <c r="C8" s="154"/>
      <c r="D8" s="114"/>
    </row>
    <row r="9" spans="1:4" ht="15.6" x14ac:dyDescent="0.3">
      <c r="A9" s="151" t="s">
        <v>23</v>
      </c>
      <c r="B9" s="152"/>
      <c r="C9" s="153"/>
      <c r="D9" s="114"/>
    </row>
    <row r="10" spans="1:4" ht="126" customHeight="1" x14ac:dyDescent="0.25">
      <c r="A10" s="115" t="s">
        <v>24</v>
      </c>
      <c r="B10" s="117" t="s">
        <v>125</v>
      </c>
      <c r="C10" s="117" t="s">
        <v>126</v>
      </c>
      <c r="D10" s="128" t="s">
        <v>127</v>
      </c>
    </row>
    <row r="11" spans="1:4" ht="14.45" x14ac:dyDescent="0.3">
      <c r="A11" s="119" t="s">
        <v>27</v>
      </c>
      <c r="B11" s="120">
        <v>0</v>
      </c>
      <c r="C11" s="120">
        <v>0</v>
      </c>
      <c r="D11" s="114"/>
    </row>
    <row r="12" spans="1:4" ht="14.45" x14ac:dyDescent="0.3">
      <c r="A12" s="119" t="s">
        <v>28</v>
      </c>
      <c r="B12" s="120">
        <v>0</v>
      </c>
      <c r="C12" s="120">
        <v>0</v>
      </c>
      <c r="D12" s="114"/>
    </row>
    <row r="13" spans="1:4" x14ac:dyDescent="0.25">
      <c r="A13" s="119" t="s">
        <v>128</v>
      </c>
      <c r="B13" s="120">
        <v>200000</v>
      </c>
      <c r="C13" s="120">
        <v>0</v>
      </c>
      <c r="D13" s="114"/>
    </row>
    <row r="14" spans="1:4" x14ac:dyDescent="0.25">
      <c r="A14" s="119" t="s">
        <v>30</v>
      </c>
      <c r="B14" s="120">
        <v>140000</v>
      </c>
      <c r="C14" s="120">
        <v>0</v>
      </c>
      <c r="D14" s="114"/>
    </row>
    <row r="15" spans="1:4" x14ac:dyDescent="0.25">
      <c r="A15" s="119" t="s">
        <v>31</v>
      </c>
      <c r="B15" s="120">
        <v>0</v>
      </c>
      <c r="C15" s="120">
        <v>0</v>
      </c>
      <c r="D15" s="114"/>
    </row>
    <row r="16" spans="1:4" x14ac:dyDescent="0.25">
      <c r="A16" s="119" t="s">
        <v>32</v>
      </c>
      <c r="B16" s="120">
        <v>770000</v>
      </c>
      <c r="C16" s="120">
        <v>0</v>
      </c>
      <c r="D16" s="114"/>
    </row>
    <row r="17" spans="1:4" x14ac:dyDescent="0.25">
      <c r="A17" s="121" t="s">
        <v>33</v>
      </c>
      <c r="B17" s="120">
        <v>0</v>
      </c>
      <c r="C17" s="120">
        <v>0</v>
      </c>
      <c r="D17" s="113"/>
    </row>
    <row r="18" spans="1:4" x14ac:dyDescent="0.25">
      <c r="A18" s="119" t="s">
        <v>34</v>
      </c>
      <c r="B18" s="120">
        <v>0</v>
      </c>
      <c r="C18" s="120">
        <v>0</v>
      </c>
      <c r="D18" s="113"/>
    </row>
    <row r="19" spans="1:4" x14ac:dyDescent="0.25">
      <c r="A19" s="121" t="s">
        <v>35</v>
      </c>
      <c r="B19" s="120">
        <v>0</v>
      </c>
      <c r="C19" s="120">
        <v>0</v>
      </c>
      <c r="D19" s="113"/>
    </row>
    <row r="20" spans="1:4" ht="16.5" thickBot="1" x14ac:dyDescent="0.3">
      <c r="A20" s="122" t="s">
        <v>36</v>
      </c>
      <c r="B20" s="123">
        <v>1110000</v>
      </c>
      <c r="C20" s="124">
        <v>0</v>
      </c>
      <c r="D20" s="113"/>
    </row>
    <row r="21" spans="1:4" ht="15.75" thickBot="1" x14ac:dyDescent="0.3">
      <c r="A21" s="114"/>
      <c r="B21" s="114"/>
      <c r="C21" s="114"/>
      <c r="D21" s="113"/>
    </row>
    <row r="22" spans="1:4" ht="15.75" x14ac:dyDescent="0.25">
      <c r="A22" s="151" t="s">
        <v>37</v>
      </c>
      <c r="B22" s="152"/>
      <c r="C22" s="153"/>
      <c r="D22" s="113"/>
    </row>
    <row r="23" spans="1:4" ht="15.75" x14ac:dyDescent="0.25">
      <c r="A23" s="115" t="s">
        <v>38</v>
      </c>
      <c r="B23" s="116" t="s">
        <v>129</v>
      </c>
      <c r="C23" s="117" t="s">
        <v>130</v>
      </c>
      <c r="D23" s="113"/>
    </row>
    <row r="24" spans="1:4" x14ac:dyDescent="0.25">
      <c r="A24" s="121" t="s">
        <v>131</v>
      </c>
      <c r="B24" s="120">
        <v>870000</v>
      </c>
      <c r="C24" s="125">
        <v>870000</v>
      </c>
      <c r="D24" s="113"/>
    </row>
    <row r="25" spans="1:4" x14ac:dyDescent="0.25">
      <c r="A25" s="121" t="s">
        <v>132</v>
      </c>
      <c r="B25" s="120">
        <v>240000</v>
      </c>
      <c r="C25" s="125"/>
      <c r="D25" s="113"/>
    </row>
    <row r="26" spans="1:4" x14ac:dyDescent="0.25">
      <c r="A26" s="121" t="s">
        <v>133</v>
      </c>
      <c r="B26" s="120">
        <v>0</v>
      </c>
      <c r="C26" s="125">
        <v>0</v>
      </c>
      <c r="D26" s="113"/>
    </row>
    <row r="27" spans="1:4" ht="16.5" thickBot="1" x14ac:dyDescent="0.3">
      <c r="A27" s="122" t="s">
        <v>36</v>
      </c>
      <c r="B27" s="123">
        <v>1110000</v>
      </c>
      <c r="C27" s="124">
        <v>870000</v>
      </c>
      <c r="D27" s="113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workbookViewId="0">
      <selection activeCell="B18" sqref="B18"/>
    </sheetView>
  </sheetViews>
  <sheetFormatPr defaultRowHeight="15" x14ac:dyDescent="0.25"/>
  <cols>
    <col min="2" max="2" width="41.7109375" customWidth="1"/>
    <col min="3" max="3" width="48.28515625" customWidth="1"/>
    <col min="4" max="4" width="90.7109375" customWidth="1"/>
  </cols>
  <sheetData>
    <row r="1" spans="2:4" thickBot="1" x14ac:dyDescent="0.35">
      <c r="B1" s="130"/>
      <c r="C1" s="130"/>
      <c r="D1" s="130"/>
    </row>
    <row r="2" spans="2:4" ht="57.6" x14ac:dyDescent="0.3">
      <c r="B2" s="131" t="s">
        <v>2</v>
      </c>
      <c r="C2" s="132" t="s">
        <v>3</v>
      </c>
      <c r="D2" s="133" t="s">
        <v>4</v>
      </c>
    </row>
    <row r="3" spans="2:4" x14ac:dyDescent="0.25">
      <c r="B3" s="139" t="s">
        <v>134</v>
      </c>
      <c r="C3" s="134" t="s">
        <v>135</v>
      </c>
      <c r="D3" s="135" t="s">
        <v>77</v>
      </c>
    </row>
    <row r="5" spans="2:4" ht="14.45" x14ac:dyDescent="0.3">
      <c r="B5" s="146" t="s">
        <v>136</v>
      </c>
      <c r="C5" s="146"/>
      <c r="D5" s="130"/>
    </row>
    <row r="6" spans="2:4" thickBot="1" x14ac:dyDescent="0.35">
      <c r="B6" s="130"/>
      <c r="C6" s="130"/>
      <c r="D6" s="130"/>
    </row>
    <row r="7" spans="2:4" ht="14.45" x14ac:dyDescent="0.3">
      <c r="B7" s="136" t="s">
        <v>6</v>
      </c>
      <c r="C7" s="137" t="s">
        <v>7</v>
      </c>
      <c r="D7" s="138"/>
    </row>
    <row r="8" spans="2:4" ht="79.150000000000006" customHeight="1" x14ac:dyDescent="0.25">
      <c r="B8" s="144" t="s">
        <v>137</v>
      </c>
      <c r="C8" s="140" t="s">
        <v>131</v>
      </c>
      <c r="D8" s="138"/>
    </row>
    <row r="9" spans="2:4" ht="81" customHeight="1" x14ac:dyDescent="0.25">
      <c r="B9" s="144"/>
      <c r="C9" s="140" t="s">
        <v>132</v>
      </c>
      <c r="D9" s="130"/>
    </row>
    <row r="10" spans="2:4" ht="73.900000000000006" customHeight="1" x14ac:dyDescent="0.25">
      <c r="B10" s="144"/>
      <c r="C10" s="140" t="s">
        <v>133</v>
      </c>
      <c r="D10" s="130"/>
    </row>
    <row r="12" spans="2:4" ht="51" customHeight="1" x14ac:dyDescent="0.25">
      <c r="B12" s="161" t="s">
        <v>138</v>
      </c>
      <c r="C12" s="161"/>
      <c r="D12" s="129"/>
    </row>
  </sheetData>
  <mergeCells count="3">
    <mergeCell ref="B8:B10"/>
    <mergeCell ref="B5:C5"/>
    <mergeCell ref="B12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7"/>
  <sheetViews>
    <sheetView zoomScale="90" zoomScaleNormal="90" workbookViewId="0">
      <selection activeCell="H46" sqref="H46"/>
    </sheetView>
  </sheetViews>
  <sheetFormatPr defaultColWidth="9.140625" defaultRowHeight="15" x14ac:dyDescent="0.25"/>
  <cols>
    <col min="1" max="1" width="16" customWidth="1"/>
    <col min="2" max="2" width="26.7109375" customWidth="1"/>
    <col min="3" max="3" width="19.140625" customWidth="1"/>
    <col min="4" max="4" width="36.7109375" customWidth="1"/>
    <col min="5" max="6" width="12.85546875" customWidth="1"/>
    <col min="7" max="8" width="12.85546875" style="2" customWidth="1"/>
    <col min="9" max="9" width="18.28515625" style="22" customWidth="1"/>
    <col min="10" max="11" width="15.7109375" style="24" customWidth="1"/>
    <col min="12" max="12" width="22.85546875" customWidth="1"/>
    <col min="13" max="13" width="16.7109375" customWidth="1"/>
    <col min="14" max="14" width="14.7109375" customWidth="1"/>
    <col min="15" max="15" width="14.28515625" customWidth="1"/>
    <col min="16" max="16" width="30.28515625" customWidth="1"/>
    <col min="17" max="17" width="68.7109375" hidden="1" customWidth="1"/>
    <col min="18" max="18" width="8.28515625" hidden="1" customWidth="1"/>
    <col min="20" max="20" width="9.85546875" bestFit="1" customWidth="1"/>
    <col min="21" max="21" width="11" bestFit="1" customWidth="1"/>
  </cols>
  <sheetData>
    <row r="1" spans="1:26" ht="15.75" x14ac:dyDescent="0.25">
      <c r="A1" s="173" t="s">
        <v>39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5"/>
      <c r="Q1" s="29"/>
      <c r="R1" s="30"/>
      <c r="S1" s="1"/>
      <c r="T1" s="2"/>
      <c r="U1" s="2"/>
      <c r="V1" s="2"/>
      <c r="W1" s="2"/>
      <c r="X1" s="2"/>
      <c r="Y1" s="2"/>
      <c r="Z1" s="2"/>
    </row>
    <row r="2" spans="1:26" ht="44.25" customHeight="1" thickBot="1" x14ac:dyDescent="0.35">
      <c r="A2" s="2"/>
      <c r="B2" s="2"/>
      <c r="C2" s="2"/>
      <c r="D2" s="2"/>
      <c r="E2" s="2"/>
      <c r="F2" s="2"/>
      <c r="L2" s="2"/>
      <c r="M2" s="2"/>
      <c r="N2" s="2"/>
      <c r="O2" s="2"/>
      <c r="P2" s="2"/>
      <c r="Q2" s="28" t="s">
        <v>40</v>
      </c>
      <c r="R2" s="31"/>
      <c r="S2" s="2"/>
      <c r="T2" s="2"/>
      <c r="U2" s="2"/>
      <c r="V2" s="2"/>
      <c r="W2" s="2"/>
      <c r="X2" s="2"/>
      <c r="Y2" s="2"/>
      <c r="Z2" s="2"/>
    </row>
    <row r="3" spans="1:26" ht="44.25" customHeight="1" x14ac:dyDescent="0.25">
      <c r="A3" s="176" t="s">
        <v>41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8"/>
      <c r="Q3" s="28" t="s">
        <v>42</v>
      </c>
      <c r="R3" s="30"/>
      <c r="S3" s="1"/>
      <c r="T3" s="2"/>
      <c r="U3" s="2"/>
      <c r="V3" s="2"/>
      <c r="W3" s="2"/>
      <c r="X3" s="2"/>
      <c r="Y3" s="2"/>
      <c r="Z3" s="2"/>
    </row>
    <row r="4" spans="1:26" ht="44.25" customHeight="1" x14ac:dyDescent="0.25">
      <c r="A4" s="167" t="s">
        <v>43</v>
      </c>
      <c r="B4" s="162" t="s">
        <v>44</v>
      </c>
      <c r="C4" s="162" t="s">
        <v>45</v>
      </c>
      <c r="D4" s="162" t="s">
        <v>46</v>
      </c>
      <c r="E4" s="162" t="s">
        <v>47</v>
      </c>
      <c r="F4" s="162" t="s">
        <v>48</v>
      </c>
      <c r="G4" s="72"/>
      <c r="H4" s="72"/>
      <c r="I4" s="169" t="s">
        <v>49</v>
      </c>
      <c r="J4" s="169"/>
      <c r="K4" s="169"/>
      <c r="L4" s="162" t="s">
        <v>50</v>
      </c>
      <c r="M4" s="162" t="s">
        <v>51</v>
      </c>
      <c r="N4" s="162" t="s">
        <v>52</v>
      </c>
      <c r="O4" s="162"/>
      <c r="P4" s="163" t="s">
        <v>53</v>
      </c>
      <c r="Q4" s="28" t="s">
        <v>54</v>
      </c>
      <c r="R4" s="30"/>
      <c r="S4" s="1"/>
      <c r="T4" s="2"/>
      <c r="U4" s="2"/>
      <c r="V4" s="2"/>
      <c r="W4" s="2"/>
      <c r="X4" s="2"/>
      <c r="Y4" s="2"/>
      <c r="Z4" s="2"/>
    </row>
    <row r="5" spans="1:26" ht="44.25" customHeight="1" x14ac:dyDescent="0.25">
      <c r="A5" s="167"/>
      <c r="B5" s="162"/>
      <c r="C5" s="162"/>
      <c r="D5" s="162"/>
      <c r="E5" s="162"/>
      <c r="F5" s="162"/>
      <c r="G5" s="61" t="s">
        <v>55</v>
      </c>
      <c r="H5" s="60" t="s">
        <v>56</v>
      </c>
      <c r="I5" s="73" t="s">
        <v>57</v>
      </c>
      <c r="J5" s="74" t="s">
        <v>58</v>
      </c>
      <c r="K5" s="74" t="s">
        <v>59</v>
      </c>
      <c r="L5" s="162"/>
      <c r="M5" s="162"/>
      <c r="N5" s="72" t="s">
        <v>60</v>
      </c>
      <c r="O5" s="72" t="s">
        <v>61</v>
      </c>
      <c r="P5" s="163"/>
      <c r="Q5" s="29"/>
      <c r="R5" s="30"/>
      <c r="S5" s="1"/>
      <c r="T5" s="2"/>
      <c r="U5" s="2"/>
      <c r="V5" s="2"/>
      <c r="W5" s="2"/>
      <c r="X5" s="2"/>
      <c r="Y5" s="2"/>
      <c r="Z5" s="2"/>
    </row>
    <row r="6" spans="1:26" ht="44.25" customHeight="1" thickBot="1" x14ac:dyDescent="0.3">
      <c r="A6" s="3" t="s">
        <v>62</v>
      </c>
      <c r="B6" s="53" t="s">
        <v>63</v>
      </c>
      <c r="C6" s="75"/>
      <c r="D6" s="76" t="s">
        <v>64</v>
      </c>
      <c r="E6" s="75" t="s">
        <v>65</v>
      </c>
      <c r="F6" s="77"/>
      <c r="G6" s="78">
        <v>50000</v>
      </c>
      <c r="H6" s="78">
        <v>50000</v>
      </c>
      <c r="I6" s="79">
        <f>SUM(G6:H6)</f>
        <v>100000</v>
      </c>
      <c r="J6" s="79">
        <v>100</v>
      </c>
      <c r="K6" s="79"/>
      <c r="L6" s="80" t="s">
        <v>66</v>
      </c>
      <c r="M6" s="80" t="s">
        <v>67</v>
      </c>
      <c r="N6" s="81"/>
      <c r="O6" s="81"/>
      <c r="P6" s="82" t="s">
        <v>68</v>
      </c>
      <c r="Q6" s="28" t="s">
        <v>69</v>
      </c>
      <c r="R6" s="30"/>
      <c r="S6" s="55" t="e">
        <f>+I6+I12+I18+I19+I20+I40+#REF!+F33</f>
        <v>#REF!</v>
      </c>
      <c r="T6" s="50" t="e">
        <f>+I21+#REF!+F34+#REF!+I41+#REF!</f>
        <v>#REF!</v>
      </c>
      <c r="U6" s="50" t="e">
        <f>+I22+#REF!+I23+I24+I25+I26</f>
        <v>#REF!</v>
      </c>
      <c r="V6" s="2"/>
      <c r="W6" s="2"/>
      <c r="X6" s="2"/>
      <c r="Y6" s="2"/>
      <c r="Z6" s="2"/>
    </row>
    <row r="7" spans="1:26" s="2" customFormat="1" thickBot="1" x14ac:dyDescent="0.35">
      <c r="A7" s="33" t="s">
        <v>70</v>
      </c>
      <c r="B7" s="4"/>
      <c r="C7" s="4"/>
      <c r="D7" s="4"/>
      <c r="E7" s="36"/>
      <c r="F7" s="36"/>
      <c r="G7" s="36"/>
      <c r="H7" s="36"/>
      <c r="I7" s="38">
        <f>SUM(I6:I6)</f>
        <v>100000</v>
      </c>
      <c r="J7" s="38">
        <v>0</v>
      </c>
      <c r="K7" s="38">
        <f>SUM(K6:K6)</f>
        <v>0</v>
      </c>
      <c r="L7" s="40"/>
      <c r="M7" s="4"/>
      <c r="N7" s="4"/>
      <c r="O7" s="4"/>
      <c r="P7" s="5"/>
      <c r="Q7" s="28"/>
      <c r="R7" s="30"/>
      <c r="S7" s="1"/>
    </row>
    <row r="8" spans="1:26" ht="15.75" thickBot="1" x14ac:dyDescent="0.3">
      <c r="A8" s="2"/>
      <c r="B8" s="2"/>
      <c r="C8" s="2"/>
      <c r="D8" s="2"/>
      <c r="E8" s="2"/>
      <c r="F8" s="2"/>
      <c r="L8" s="2"/>
      <c r="M8" s="2"/>
      <c r="N8" s="2"/>
      <c r="O8" s="2"/>
      <c r="P8" s="2"/>
      <c r="Q8" s="28" t="s">
        <v>71</v>
      </c>
      <c r="R8" s="31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164" t="s">
        <v>72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6"/>
      <c r="Q9" s="28" t="s">
        <v>73</v>
      </c>
      <c r="R9" s="31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5">
      <c r="A10" s="167" t="s">
        <v>43</v>
      </c>
      <c r="B10" s="162" t="s">
        <v>44</v>
      </c>
      <c r="C10" s="162" t="s">
        <v>45</v>
      </c>
      <c r="D10" s="162" t="s">
        <v>46</v>
      </c>
      <c r="E10" s="162" t="s">
        <v>47</v>
      </c>
      <c r="F10" s="162" t="s">
        <v>48</v>
      </c>
      <c r="G10" s="72"/>
      <c r="H10" s="72"/>
      <c r="I10" s="169" t="s">
        <v>49</v>
      </c>
      <c r="J10" s="169"/>
      <c r="K10" s="169"/>
      <c r="L10" s="162" t="s">
        <v>50</v>
      </c>
      <c r="M10" s="162" t="s">
        <v>51</v>
      </c>
      <c r="N10" s="162" t="s">
        <v>52</v>
      </c>
      <c r="O10" s="162"/>
      <c r="P10" s="163" t="s">
        <v>53</v>
      </c>
      <c r="Q10" s="28" t="s">
        <v>74</v>
      </c>
      <c r="R10" s="31"/>
      <c r="S10" s="2"/>
      <c r="T10" s="2"/>
      <c r="U10" s="2"/>
      <c r="V10" s="2"/>
      <c r="W10" s="2"/>
      <c r="X10" s="2"/>
      <c r="Y10" s="2"/>
      <c r="Z10" s="2"/>
    </row>
    <row r="11" spans="1:26" ht="40.15" customHeight="1" x14ac:dyDescent="0.25">
      <c r="A11" s="167"/>
      <c r="B11" s="162"/>
      <c r="C11" s="162"/>
      <c r="D11" s="162"/>
      <c r="E11" s="162"/>
      <c r="F11" s="162"/>
      <c r="G11" s="61" t="s">
        <v>55</v>
      </c>
      <c r="H11" s="60" t="s">
        <v>56</v>
      </c>
      <c r="I11" s="73" t="s">
        <v>57</v>
      </c>
      <c r="J11" s="74" t="s">
        <v>58</v>
      </c>
      <c r="K11" s="74" t="s">
        <v>59</v>
      </c>
      <c r="L11" s="162"/>
      <c r="M11" s="162"/>
      <c r="N11" s="72" t="s">
        <v>75</v>
      </c>
      <c r="O11" s="72" t="s">
        <v>61</v>
      </c>
      <c r="P11" s="163"/>
      <c r="Q11" s="28" t="s">
        <v>76</v>
      </c>
      <c r="R11" s="31"/>
      <c r="S11" s="2"/>
      <c r="T11" s="2"/>
      <c r="U11" s="2"/>
      <c r="V11" s="2"/>
      <c r="W11" s="2"/>
      <c r="X11" s="2"/>
      <c r="Y11" s="2"/>
      <c r="Z11" s="2"/>
    </row>
    <row r="12" spans="1:26" s="2" customFormat="1" ht="39" customHeight="1" thickBot="1" x14ac:dyDescent="0.3">
      <c r="A12" s="3" t="s">
        <v>77</v>
      </c>
      <c r="B12" s="53" t="s">
        <v>78</v>
      </c>
      <c r="C12" s="76"/>
      <c r="D12" s="76" t="s">
        <v>64</v>
      </c>
      <c r="E12" s="75" t="s">
        <v>65</v>
      </c>
      <c r="F12" s="75"/>
      <c r="G12" s="78">
        <v>200000</v>
      </c>
      <c r="H12" s="78">
        <v>200000</v>
      </c>
      <c r="I12" s="79">
        <f>SUM(G12:H12)</f>
        <v>400000</v>
      </c>
      <c r="J12" s="79">
        <v>100</v>
      </c>
      <c r="K12" s="79"/>
      <c r="L12" s="80" t="s">
        <v>66</v>
      </c>
      <c r="M12" s="76" t="s">
        <v>67</v>
      </c>
      <c r="N12" s="81"/>
      <c r="O12" s="81"/>
      <c r="P12" s="82" t="s">
        <v>68</v>
      </c>
      <c r="Q12" s="29"/>
      <c r="R12" s="31"/>
    </row>
    <row r="13" spans="1:26" ht="15.75" thickBot="1" x14ac:dyDescent="0.3">
      <c r="A13" s="33" t="s">
        <v>79</v>
      </c>
      <c r="B13" s="4"/>
      <c r="C13" s="4"/>
      <c r="D13" s="4"/>
      <c r="E13" s="4"/>
      <c r="F13" s="4"/>
      <c r="G13" s="4"/>
      <c r="H13" s="4"/>
      <c r="I13" s="38">
        <f>SUM(I12:I12)</f>
        <v>400000</v>
      </c>
      <c r="J13" s="38">
        <v>0</v>
      </c>
      <c r="K13" s="38">
        <f>SUM(K12:K12)</f>
        <v>0</v>
      </c>
      <c r="L13" s="78"/>
      <c r="M13" s="4"/>
      <c r="N13" s="4"/>
      <c r="O13" s="4"/>
      <c r="P13" s="83"/>
      <c r="Q13" s="28" t="s">
        <v>80</v>
      </c>
      <c r="R13" s="31"/>
      <c r="S13" s="2"/>
      <c r="T13" s="2"/>
      <c r="U13" s="2"/>
      <c r="V13" s="2"/>
      <c r="W13" s="2"/>
      <c r="X13" s="2"/>
      <c r="Y13" s="2"/>
      <c r="Z13" s="2"/>
    </row>
    <row r="14" spans="1:26" ht="15.75" thickBot="1" x14ac:dyDescent="0.3">
      <c r="A14" s="2"/>
      <c r="B14" s="2"/>
      <c r="C14" s="2"/>
      <c r="D14" s="2"/>
      <c r="E14" s="2"/>
      <c r="F14" s="2"/>
      <c r="L14" s="2"/>
      <c r="M14" s="2"/>
      <c r="N14" s="2"/>
      <c r="O14" s="2"/>
      <c r="P14" s="2"/>
      <c r="Q14" s="28" t="s">
        <v>81</v>
      </c>
      <c r="R14" s="31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164" t="s">
        <v>82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6"/>
      <c r="Q15" s="28" t="s">
        <v>83</v>
      </c>
      <c r="R15" s="31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167" t="s">
        <v>43</v>
      </c>
      <c r="B16" s="162" t="s">
        <v>44</v>
      </c>
      <c r="C16" s="162" t="s">
        <v>45</v>
      </c>
      <c r="D16" s="162" t="s">
        <v>46</v>
      </c>
      <c r="E16" s="179"/>
      <c r="F16" s="179"/>
      <c r="G16" s="84"/>
      <c r="H16" s="84"/>
      <c r="I16" s="169" t="s">
        <v>49</v>
      </c>
      <c r="J16" s="169"/>
      <c r="K16" s="169"/>
      <c r="L16" s="162" t="s">
        <v>50</v>
      </c>
      <c r="M16" s="162" t="s">
        <v>51</v>
      </c>
      <c r="N16" s="162" t="s">
        <v>52</v>
      </c>
      <c r="O16" s="162"/>
      <c r="P16" s="163" t="s">
        <v>53</v>
      </c>
      <c r="Q16" s="28" t="s">
        <v>69</v>
      </c>
      <c r="R16" s="31"/>
      <c r="S16" s="2"/>
      <c r="T16" s="2"/>
      <c r="U16" s="2"/>
      <c r="V16" s="2"/>
      <c r="W16" s="2"/>
      <c r="X16" s="2"/>
      <c r="Y16" s="2"/>
      <c r="Z16" s="2"/>
    </row>
    <row r="17" spans="1:26" ht="39" customHeight="1" x14ac:dyDescent="0.25">
      <c r="A17" s="167"/>
      <c r="B17" s="172"/>
      <c r="C17" s="162"/>
      <c r="D17" s="162"/>
      <c r="E17" s="162" t="s">
        <v>48</v>
      </c>
      <c r="F17" s="162"/>
      <c r="G17" s="61" t="s">
        <v>55</v>
      </c>
      <c r="H17" s="60" t="s">
        <v>56</v>
      </c>
      <c r="I17" s="72" t="s">
        <v>57</v>
      </c>
      <c r="J17" s="73" t="s">
        <v>58</v>
      </c>
      <c r="K17" s="74" t="s">
        <v>59</v>
      </c>
      <c r="L17" s="162"/>
      <c r="M17" s="162"/>
      <c r="N17" s="72" t="s">
        <v>84</v>
      </c>
      <c r="O17" s="72" t="s">
        <v>61</v>
      </c>
      <c r="P17" s="163"/>
      <c r="Q17" s="28" t="s">
        <v>85</v>
      </c>
      <c r="R17" s="31"/>
      <c r="S17" s="2"/>
      <c r="T17" s="2"/>
      <c r="U17" s="2"/>
      <c r="V17" s="2"/>
      <c r="W17" s="2"/>
      <c r="X17" s="2"/>
      <c r="Y17" s="2"/>
      <c r="Z17" s="2"/>
    </row>
    <row r="18" spans="1:26" s="2" customFormat="1" ht="29.25" customHeight="1" x14ac:dyDescent="0.25">
      <c r="A18" s="54" t="s">
        <v>77</v>
      </c>
      <c r="B18" s="85" t="s">
        <v>86</v>
      </c>
      <c r="C18" s="86"/>
      <c r="D18" s="80" t="s">
        <v>87</v>
      </c>
      <c r="E18" s="80"/>
      <c r="F18" s="80"/>
      <c r="G18" s="59">
        <v>420000</v>
      </c>
      <c r="H18" s="59">
        <v>420000</v>
      </c>
      <c r="I18" s="79">
        <f>SUM(G18:H18)</f>
        <v>840000</v>
      </c>
      <c r="J18" s="79">
        <v>100</v>
      </c>
      <c r="K18" s="79"/>
      <c r="L18" s="79" t="s">
        <v>66</v>
      </c>
      <c r="M18" s="80" t="s">
        <v>88</v>
      </c>
      <c r="N18" s="81"/>
      <c r="O18" s="81"/>
      <c r="P18" s="87" t="s">
        <v>68</v>
      </c>
      <c r="Q18" s="28"/>
      <c r="R18" s="31"/>
    </row>
    <row r="19" spans="1:26" s="2" customFormat="1" ht="36.75" thickBot="1" x14ac:dyDescent="0.3">
      <c r="A19" s="54" t="s">
        <v>77</v>
      </c>
      <c r="B19" s="58" t="s">
        <v>63</v>
      </c>
      <c r="C19" s="86"/>
      <c r="D19" s="80" t="s">
        <v>89</v>
      </c>
      <c r="E19" s="80"/>
      <c r="F19" s="80"/>
      <c r="G19" s="79">
        <v>100000</v>
      </c>
      <c r="H19" s="79">
        <v>100000</v>
      </c>
      <c r="I19" s="79">
        <f>SUM(G19:H19)</f>
        <v>200000</v>
      </c>
      <c r="J19" s="79">
        <v>100</v>
      </c>
      <c r="K19" s="79"/>
      <c r="L19" s="79" t="s">
        <v>90</v>
      </c>
      <c r="M19" s="80" t="s">
        <v>88</v>
      </c>
      <c r="N19" s="81"/>
      <c r="O19" s="81"/>
      <c r="P19" s="87" t="s">
        <v>91</v>
      </c>
      <c r="Q19" s="28"/>
      <c r="R19" s="31"/>
    </row>
    <row r="20" spans="1:26" s="2" customFormat="1" ht="29.25" customHeight="1" thickBot="1" x14ac:dyDescent="0.3">
      <c r="A20" s="54" t="s">
        <v>77</v>
      </c>
      <c r="B20" s="58" t="s">
        <v>92</v>
      </c>
      <c r="C20" s="80"/>
      <c r="D20" s="80" t="s">
        <v>87</v>
      </c>
      <c r="E20" s="80"/>
      <c r="F20" s="80"/>
      <c r="G20" s="79">
        <v>500000</v>
      </c>
      <c r="H20" s="79">
        <v>500000</v>
      </c>
      <c r="I20" s="79">
        <f>SUM(G20,H20)</f>
        <v>1000000</v>
      </c>
      <c r="J20" s="79">
        <v>100</v>
      </c>
      <c r="K20" s="79"/>
      <c r="L20" s="79" t="s">
        <v>66</v>
      </c>
      <c r="M20" s="80" t="s">
        <v>88</v>
      </c>
      <c r="N20" s="81"/>
      <c r="O20" s="81"/>
      <c r="P20" s="87" t="s">
        <v>68</v>
      </c>
      <c r="Q20" s="28"/>
      <c r="R20" s="31"/>
    </row>
    <row r="21" spans="1:26" s="2" customFormat="1" ht="41.45" customHeight="1" x14ac:dyDescent="0.25">
      <c r="A21" s="3" t="s">
        <v>93</v>
      </c>
      <c r="B21" s="88" t="s">
        <v>94</v>
      </c>
      <c r="C21" s="80"/>
      <c r="D21" s="80" t="s">
        <v>80</v>
      </c>
      <c r="E21" s="80"/>
      <c r="F21" s="80"/>
      <c r="G21" s="79">
        <v>250000</v>
      </c>
      <c r="H21" s="79">
        <v>300000</v>
      </c>
      <c r="I21" s="79">
        <f>SUM(G21,H21)</f>
        <v>550000</v>
      </c>
      <c r="J21" s="79">
        <v>100</v>
      </c>
      <c r="K21" s="79"/>
      <c r="L21" s="79" t="s">
        <v>95</v>
      </c>
      <c r="M21" s="80" t="s">
        <v>88</v>
      </c>
      <c r="N21" s="81"/>
      <c r="O21" s="81"/>
      <c r="P21" s="87" t="s">
        <v>91</v>
      </c>
      <c r="Q21" s="28"/>
      <c r="R21" s="31"/>
    </row>
    <row r="22" spans="1:26" s="2" customFormat="1" ht="29.25" customHeight="1" x14ac:dyDescent="0.25">
      <c r="A22" s="3" t="s">
        <v>77</v>
      </c>
      <c r="B22" s="89" t="s">
        <v>96</v>
      </c>
      <c r="C22" s="90"/>
      <c r="D22" s="90" t="s">
        <v>80</v>
      </c>
      <c r="E22" s="90"/>
      <c r="F22" s="90"/>
      <c r="G22" s="91">
        <v>15170000</v>
      </c>
      <c r="H22" s="91">
        <v>12800000</v>
      </c>
      <c r="I22" s="91">
        <f>SUM(G22:H22)</f>
        <v>27970000</v>
      </c>
      <c r="J22" s="91">
        <v>100</v>
      </c>
      <c r="K22" s="91"/>
      <c r="L22" s="91" t="s">
        <v>97</v>
      </c>
      <c r="M22" s="80" t="s">
        <v>88</v>
      </c>
      <c r="N22" s="92" t="s">
        <v>98</v>
      </c>
      <c r="O22" s="92" t="s">
        <v>99</v>
      </c>
      <c r="P22" s="87" t="s">
        <v>68</v>
      </c>
      <c r="Q22" s="28"/>
      <c r="R22" s="31"/>
    </row>
    <row r="23" spans="1:26" s="2" customFormat="1" ht="42" customHeight="1" x14ac:dyDescent="0.25">
      <c r="A23" s="3" t="s">
        <v>77</v>
      </c>
      <c r="B23" s="93" t="s">
        <v>100</v>
      </c>
      <c r="C23" s="94"/>
      <c r="D23" s="94" t="s">
        <v>87</v>
      </c>
      <c r="E23" s="94"/>
      <c r="F23" s="94"/>
      <c r="G23" s="94"/>
      <c r="H23" s="94"/>
      <c r="I23" s="95">
        <v>500000</v>
      </c>
      <c r="J23" s="95">
        <v>100</v>
      </c>
      <c r="K23" s="95"/>
      <c r="L23" s="95" t="s">
        <v>97</v>
      </c>
      <c r="M23" s="80" t="s">
        <v>88</v>
      </c>
      <c r="N23" s="92" t="s">
        <v>98</v>
      </c>
      <c r="O23" s="92" t="s">
        <v>98</v>
      </c>
      <c r="P23" s="87" t="s">
        <v>68</v>
      </c>
      <c r="Q23" s="28"/>
      <c r="R23" s="31"/>
    </row>
    <row r="24" spans="1:26" s="2" customFormat="1" ht="27.6" customHeight="1" x14ac:dyDescent="0.25">
      <c r="A24" s="3" t="s">
        <v>77</v>
      </c>
      <c r="B24" s="93" t="s">
        <v>101</v>
      </c>
      <c r="C24" s="94"/>
      <c r="D24" s="94" t="s">
        <v>87</v>
      </c>
      <c r="E24" s="94"/>
      <c r="F24" s="94"/>
      <c r="G24" s="94"/>
      <c r="H24" s="94"/>
      <c r="I24" s="95">
        <v>500000</v>
      </c>
      <c r="J24" s="95">
        <v>100</v>
      </c>
      <c r="K24" s="95"/>
      <c r="L24" s="95" t="s">
        <v>97</v>
      </c>
      <c r="M24" s="80" t="s">
        <v>88</v>
      </c>
      <c r="N24" s="92" t="s">
        <v>98</v>
      </c>
      <c r="O24" s="92" t="s">
        <v>98</v>
      </c>
      <c r="P24" s="87" t="s">
        <v>68</v>
      </c>
      <c r="Q24" s="28"/>
      <c r="R24" s="31"/>
    </row>
    <row r="25" spans="1:26" s="2" customFormat="1" ht="28.15" customHeight="1" x14ac:dyDescent="0.25">
      <c r="A25" s="3" t="s">
        <v>77</v>
      </c>
      <c r="B25" s="93" t="s">
        <v>102</v>
      </c>
      <c r="C25" s="94"/>
      <c r="D25" s="94" t="s">
        <v>87</v>
      </c>
      <c r="E25" s="94"/>
      <c r="F25" s="94"/>
      <c r="G25" s="94"/>
      <c r="H25" s="94"/>
      <c r="I25" s="95">
        <v>500000</v>
      </c>
      <c r="J25" s="95">
        <v>100</v>
      </c>
      <c r="K25" s="95"/>
      <c r="L25" s="95" t="s">
        <v>97</v>
      </c>
      <c r="M25" s="80" t="s">
        <v>88</v>
      </c>
      <c r="N25" s="92" t="s">
        <v>98</v>
      </c>
      <c r="O25" s="92" t="s">
        <v>98</v>
      </c>
      <c r="P25" s="87" t="s">
        <v>68</v>
      </c>
      <c r="Q25" s="28"/>
      <c r="R25" s="31"/>
    </row>
    <row r="26" spans="1:26" s="2" customFormat="1" ht="26.25" customHeight="1" x14ac:dyDescent="0.25">
      <c r="A26" s="3" t="s">
        <v>77</v>
      </c>
      <c r="B26" s="93" t="s">
        <v>103</v>
      </c>
      <c r="C26" s="94"/>
      <c r="D26" s="94" t="s">
        <v>89</v>
      </c>
      <c r="E26" s="94"/>
      <c r="F26" s="94"/>
      <c r="G26" s="94"/>
      <c r="H26" s="94"/>
      <c r="I26" s="95">
        <v>100000</v>
      </c>
      <c r="J26" s="95">
        <v>100</v>
      </c>
      <c r="K26" s="95"/>
      <c r="L26" s="95" t="s">
        <v>97</v>
      </c>
      <c r="M26" s="80" t="s">
        <v>88</v>
      </c>
      <c r="N26" s="92" t="s">
        <v>99</v>
      </c>
      <c r="O26" s="92" t="s">
        <v>99</v>
      </c>
      <c r="P26" s="87" t="s">
        <v>91</v>
      </c>
      <c r="Q26" s="28"/>
      <c r="R26" s="31"/>
    </row>
    <row r="27" spans="1:26" s="2" customFormat="1" ht="17.25" customHeight="1" x14ac:dyDescent="0.25">
      <c r="A27" s="3"/>
      <c r="B27" s="96"/>
      <c r="C27" s="80"/>
      <c r="D27" s="80"/>
      <c r="E27" s="80"/>
      <c r="F27" s="80"/>
      <c r="G27" s="80"/>
      <c r="H27" s="80"/>
      <c r="I27" s="79"/>
      <c r="J27" s="79"/>
      <c r="K27" s="79"/>
      <c r="L27" s="79"/>
      <c r="M27" s="80"/>
      <c r="N27" s="92"/>
      <c r="O27" s="92"/>
      <c r="P27" s="87"/>
      <c r="Q27" s="28"/>
      <c r="R27" s="31"/>
    </row>
    <row r="28" spans="1:26" ht="15.75" thickBot="1" x14ac:dyDescent="0.3">
      <c r="A28" s="35" t="s">
        <v>79</v>
      </c>
      <c r="B28" s="51"/>
      <c r="C28" s="4"/>
      <c r="D28" s="4"/>
      <c r="E28" s="4"/>
      <c r="F28" s="4"/>
      <c r="G28" s="4"/>
      <c r="H28" s="4"/>
      <c r="I28" s="97">
        <f>SUM(I18:I27)</f>
        <v>32160000</v>
      </c>
      <c r="J28" s="97">
        <f>SUM(J27:J27)</f>
        <v>0</v>
      </c>
      <c r="K28" s="97">
        <f>SUM(K27:K27)</f>
        <v>0</v>
      </c>
      <c r="L28" s="98">
        <f>+K28+J28</f>
        <v>0</v>
      </c>
      <c r="M28" s="4"/>
      <c r="N28" s="4"/>
      <c r="O28" s="4"/>
      <c r="P28" s="43"/>
      <c r="Q28" s="32" t="s">
        <v>104</v>
      </c>
      <c r="R28" s="32" t="s">
        <v>105</v>
      </c>
      <c r="S28" s="2"/>
      <c r="T28" s="2"/>
      <c r="U28" s="2"/>
      <c r="V28" s="2"/>
      <c r="W28" s="2"/>
      <c r="X28" s="2"/>
      <c r="Y28" s="2"/>
      <c r="Z28" s="2"/>
    </row>
    <row r="29" spans="1:26" ht="15.75" thickBot="1" x14ac:dyDescent="0.3">
      <c r="A29" s="2"/>
      <c r="B29" s="2"/>
      <c r="C29" s="2"/>
      <c r="D29" s="2"/>
      <c r="E29" s="2"/>
      <c r="F29" s="2"/>
      <c r="I29" s="34"/>
      <c r="J29" s="34"/>
      <c r="K29" s="34"/>
      <c r="L29" s="2"/>
      <c r="M29" s="2"/>
      <c r="N29" s="2"/>
      <c r="O29" s="2"/>
      <c r="P29" s="2"/>
      <c r="Q29" s="32" t="s">
        <v>106</v>
      </c>
      <c r="R29" s="32" t="s">
        <v>105</v>
      </c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164" t="s">
        <v>107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6"/>
      <c r="Q30" s="32" t="s">
        <v>108</v>
      </c>
      <c r="R30" s="32" t="s">
        <v>105</v>
      </c>
      <c r="S30" s="2"/>
      <c r="T30" s="2"/>
      <c r="U30" s="2"/>
      <c r="V30" s="2"/>
      <c r="W30" s="2"/>
      <c r="X30" s="2"/>
      <c r="Y30" s="2"/>
      <c r="Z30" s="2"/>
    </row>
    <row r="31" spans="1:26" ht="15" customHeight="1" x14ac:dyDescent="0.25">
      <c r="A31" s="167" t="s">
        <v>43</v>
      </c>
      <c r="B31" s="162" t="s">
        <v>44</v>
      </c>
      <c r="C31" s="162" t="s">
        <v>45</v>
      </c>
      <c r="D31" s="162" t="s">
        <v>46</v>
      </c>
      <c r="E31" s="162" t="s">
        <v>48</v>
      </c>
      <c r="F31" s="169" t="s">
        <v>49</v>
      </c>
      <c r="G31" s="169"/>
      <c r="H31" s="169"/>
      <c r="I31" s="169"/>
      <c r="J31" s="169"/>
      <c r="K31" s="168" t="s">
        <v>109</v>
      </c>
      <c r="L31" s="162" t="s">
        <v>50</v>
      </c>
      <c r="M31" s="162" t="s">
        <v>51</v>
      </c>
      <c r="N31" s="162" t="s">
        <v>52</v>
      </c>
      <c r="O31" s="162"/>
      <c r="P31" s="163" t="s">
        <v>53</v>
      </c>
      <c r="Q31" s="32" t="s">
        <v>104</v>
      </c>
      <c r="R31" s="32" t="s">
        <v>110</v>
      </c>
      <c r="S31" s="2"/>
      <c r="T31" s="2"/>
      <c r="U31" s="2"/>
      <c r="V31" s="2"/>
      <c r="W31" s="2"/>
      <c r="X31" s="2"/>
      <c r="Y31" s="2"/>
      <c r="Z31" s="2"/>
    </row>
    <row r="32" spans="1:26" ht="38.25" x14ac:dyDescent="0.25">
      <c r="A32" s="167"/>
      <c r="B32" s="162"/>
      <c r="C32" s="162"/>
      <c r="D32" s="162"/>
      <c r="E32" s="162"/>
      <c r="F32" s="61" t="s">
        <v>55</v>
      </c>
      <c r="G32" s="60" t="s">
        <v>56</v>
      </c>
      <c r="H32" s="72" t="s">
        <v>57</v>
      </c>
      <c r="I32" s="73" t="s">
        <v>58</v>
      </c>
      <c r="J32" s="74" t="s">
        <v>59</v>
      </c>
      <c r="K32" s="168"/>
      <c r="L32" s="162"/>
      <c r="M32" s="162"/>
      <c r="N32" s="72" t="s">
        <v>111</v>
      </c>
      <c r="O32" s="72" t="s">
        <v>112</v>
      </c>
      <c r="P32" s="163"/>
      <c r="Q32" s="32" t="s">
        <v>106</v>
      </c>
      <c r="R32" s="32" t="s">
        <v>110</v>
      </c>
      <c r="S32" s="2"/>
      <c r="T32" s="2"/>
      <c r="U32" s="2"/>
      <c r="V32" s="2"/>
      <c r="W32" s="2"/>
      <c r="X32" s="2"/>
      <c r="Y32" s="2"/>
      <c r="Z32" s="2"/>
    </row>
    <row r="33" spans="1:26" s="2" customFormat="1" ht="68.45" customHeight="1" thickBot="1" x14ac:dyDescent="0.3">
      <c r="A33" s="3" t="s">
        <v>77</v>
      </c>
      <c r="B33" s="53" t="s">
        <v>63</v>
      </c>
      <c r="C33" s="99"/>
      <c r="D33" s="99" t="s">
        <v>113</v>
      </c>
      <c r="E33" s="99"/>
      <c r="F33" s="79">
        <v>250000</v>
      </c>
      <c r="G33" s="79">
        <v>250000</v>
      </c>
      <c r="H33" s="79">
        <f>SUM(F33:G33)</f>
        <v>500000</v>
      </c>
      <c r="I33" s="79">
        <v>100</v>
      </c>
      <c r="J33" s="79"/>
      <c r="K33" s="100">
        <v>4</v>
      </c>
      <c r="L33" s="80" t="s">
        <v>66</v>
      </c>
      <c r="M33" s="99" t="s">
        <v>67</v>
      </c>
      <c r="N33" s="101"/>
      <c r="O33" s="81"/>
      <c r="P33" s="87" t="s">
        <v>91</v>
      </c>
      <c r="Q33" s="32"/>
      <c r="R33" s="32"/>
    </row>
    <row r="34" spans="1:26" s="2" customFormat="1" ht="73.5" customHeight="1" x14ac:dyDescent="0.25">
      <c r="A34" s="3" t="s">
        <v>93</v>
      </c>
      <c r="B34" s="102" t="s">
        <v>114</v>
      </c>
      <c r="C34" s="99"/>
      <c r="D34" s="99" t="s">
        <v>113</v>
      </c>
      <c r="E34" s="99"/>
      <c r="F34" s="103">
        <v>100000</v>
      </c>
      <c r="G34" s="103">
        <v>700000</v>
      </c>
      <c r="H34" s="103">
        <f>SUM(F34:G34)</f>
        <v>800000</v>
      </c>
      <c r="I34" s="103">
        <v>100</v>
      </c>
      <c r="J34" s="103"/>
      <c r="K34" s="100">
        <v>2</v>
      </c>
      <c r="L34" s="104" t="s">
        <v>95</v>
      </c>
      <c r="M34" s="99" t="s">
        <v>67</v>
      </c>
      <c r="N34" s="101"/>
      <c r="O34" s="105"/>
      <c r="P34" s="87" t="s">
        <v>91</v>
      </c>
      <c r="Q34" s="32"/>
      <c r="R34" s="32"/>
    </row>
    <row r="35" spans="1:26" ht="39" thickBot="1" x14ac:dyDescent="0.3">
      <c r="A35" s="33" t="s">
        <v>79</v>
      </c>
      <c r="B35" s="4"/>
      <c r="C35" s="4"/>
      <c r="D35" s="4"/>
      <c r="E35" s="4"/>
      <c r="F35" s="37">
        <f>SUM(F33:F34)</f>
        <v>350000</v>
      </c>
      <c r="G35" s="37">
        <f>SUM(G33:G34)</f>
        <v>950000</v>
      </c>
      <c r="H35" s="37">
        <f>SUM(H33:H34)</f>
        <v>1300000</v>
      </c>
      <c r="I35" s="37">
        <v>0</v>
      </c>
      <c r="J35" s="37">
        <f>SUM(J33:J33)</f>
        <v>0</v>
      </c>
      <c r="K35" s="40"/>
      <c r="L35" s="40"/>
      <c r="M35" s="4"/>
      <c r="N35" s="4"/>
      <c r="O35" s="4"/>
      <c r="P35" s="5"/>
      <c r="Q35" s="32" t="s">
        <v>115</v>
      </c>
      <c r="R35" s="32" t="s">
        <v>116</v>
      </c>
      <c r="S35" s="2"/>
      <c r="T35" s="2"/>
      <c r="U35" s="2"/>
      <c r="V35" s="2"/>
      <c r="W35" s="2"/>
      <c r="X35" s="2"/>
      <c r="Y35" s="2"/>
      <c r="Z35" s="2"/>
    </row>
    <row r="36" spans="1:26" ht="39" thickBot="1" x14ac:dyDescent="0.3">
      <c r="A36" s="2"/>
      <c r="B36" s="2"/>
      <c r="C36" s="2"/>
      <c r="D36" s="2"/>
      <c r="E36" s="2"/>
      <c r="F36" s="2"/>
      <c r="L36" s="2"/>
      <c r="M36" s="2"/>
      <c r="N36" s="2"/>
      <c r="O36" s="2"/>
      <c r="P36" s="2"/>
      <c r="Q36" s="32" t="s">
        <v>117</v>
      </c>
      <c r="R36" s="32" t="s">
        <v>116</v>
      </c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164" t="s">
        <v>118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6"/>
      <c r="Q37" s="32" t="s">
        <v>119</v>
      </c>
      <c r="R37" s="32" t="s">
        <v>116</v>
      </c>
      <c r="S37" s="2"/>
      <c r="T37" s="2"/>
      <c r="U37" s="2"/>
      <c r="V37" s="2"/>
      <c r="W37" s="2"/>
      <c r="X37" s="2"/>
      <c r="Y37" s="2"/>
      <c r="Z37" s="2"/>
    </row>
    <row r="38" spans="1:26" ht="15" customHeight="1" x14ac:dyDescent="0.25">
      <c r="A38" s="167" t="s">
        <v>43</v>
      </c>
      <c r="B38" s="162" t="s">
        <v>44</v>
      </c>
      <c r="C38" s="162" t="s">
        <v>45</v>
      </c>
      <c r="D38" s="162" t="s">
        <v>46</v>
      </c>
      <c r="E38" s="179"/>
      <c r="F38" s="179"/>
      <c r="G38" s="84"/>
      <c r="H38" s="84"/>
      <c r="I38" s="169" t="s">
        <v>49</v>
      </c>
      <c r="J38" s="169"/>
      <c r="K38" s="169"/>
      <c r="L38" s="162" t="s">
        <v>50</v>
      </c>
      <c r="M38" s="162" t="s">
        <v>51</v>
      </c>
      <c r="N38" s="162" t="s">
        <v>52</v>
      </c>
      <c r="O38" s="162"/>
      <c r="P38" s="163" t="s">
        <v>53</v>
      </c>
      <c r="Q38" s="32"/>
      <c r="R38" s="32" t="s">
        <v>120</v>
      </c>
      <c r="S38" s="2"/>
      <c r="T38" s="2"/>
      <c r="U38" s="2"/>
      <c r="V38" s="2"/>
      <c r="W38" s="2"/>
      <c r="X38" s="2"/>
      <c r="Y38" s="2"/>
      <c r="Z38" s="2"/>
    </row>
    <row r="39" spans="1:26" ht="51" x14ac:dyDescent="0.25">
      <c r="A39" s="167"/>
      <c r="B39" s="162"/>
      <c r="C39" s="162"/>
      <c r="D39" s="162"/>
      <c r="E39" s="162" t="s">
        <v>48</v>
      </c>
      <c r="F39" s="162"/>
      <c r="G39" s="60" t="s">
        <v>56</v>
      </c>
      <c r="H39" s="72" t="s">
        <v>57</v>
      </c>
      <c r="I39" s="72" t="s">
        <v>57</v>
      </c>
      <c r="J39" s="73" t="s">
        <v>58</v>
      </c>
      <c r="K39" s="74" t="s">
        <v>59</v>
      </c>
      <c r="L39" s="162"/>
      <c r="M39" s="162"/>
      <c r="N39" s="72" t="s">
        <v>84</v>
      </c>
      <c r="O39" s="72" t="s">
        <v>61</v>
      </c>
      <c r="P39" s="163"/>
      <c r="Q39" s="32"/>
      <c r="R39" s="32" t="s">
        <v>120</v>
      </c>
      <c r="S39" s="2"/>
      <c r="T39" s="2"/>
      <c r="U39" s="2"/>
      <c r="V39" s="2"/>
      <c r="W39" s="2"/>
      <c r="X39" s="2"/>
      <c r="Y39" s="2"/>
      <c r="Z39" s="2"/>
    </row>
    <row r="40" spans="1:26" s="2" customFormat="1" ht="42" customHeight="1" x14ac:dyDescent="0.25">
      <c r="A40" s="106" t="s">
        <v>77</v>
      </c>
      <c r="B40" s="52" t="s">
        <v>63</v>
      </c>
      <c r="C40" s="76"/>
      <c r="D40" s="107" t="s">
        <v>85</v>
      </c>
      <c r="E40" s="108"/>
      <c r="F40" s="109"/>
      <c r="G40" s="110">
        <v>100000</v>
      </c>
      <c r="H40" s="110">
        <v>100000</v>
      </c>
      <c r="I40" s="111">
        <v>200000</v>
      </c>
      <c r="J40" s="111">
        <v>100</v>
      </c>
      <c r="K40" s="111"/>
      <c r="L40" s="76" t="s">
        <v>66</v>
      </c>
      <c r="M40" s="99" t="s">
        <v>88</v>
      </c>
      <c r="N40" s="81"/>
      <c r="O40" s="81"/>
      <c r="P40" s="82" t="s">
        <v>68</v>
      </c>
      <c r="Q40" s="32"/>
      <c r="R40" s="32"/>
    </row>
    <row r="41" spans="1:26" s="2" customFormat="1" ht="54.75" customHeight="1" x14ac:dyDescent="0.25">
      <c r="A41" s="3" t="s">
        <v>93</v>
      </c>
      <c r="B41" s="112" t="s">
        <v>121</v>
      </c>
      <c r="C41" s="107"/>
      <c r="D41" s="80" t="s">
        <v>87</v>
      </c>
      <c r="E41" s="108"/>
      <c r="F41" s="109"/>
      <c r="G41" s="110">
        <v>480000</v>
      </c>
      <c r="H41" s="110">
        <v>500000</v>
      </c>
      <c r="I41" s="111">
        <f>SUM(G41,H41)</f>
        <v>980000</v>
      </c>
      <c r="J41" s="111">
        <v>100</v>
      </c>
      <c r="K41" s="111"/>
      <c r="L41" s="107" t="s">
        <v>95</v>
      </c>
      <c r="M41" s="99" t="s">
        <v>88</v>
      </c>
      <c r="N41" s="105"/>
      <c r="O41" s="105"/>
      <c r="P41" s="82" t="s">
        <v>68</v>
      </c>
      <c r="Q41" s="32"/>
      <c r="R41" s="32"/>
    </row>
    <row r="42" spans="1:26" s="2" customFormat="1" ht="15.75" thickBot="1" x14ac:dyDescent="0.3">
      <c r="A42" s="33" t="s">
        <v>79</v>
      </c>
      <c r="B42" s="4"/>
      <c r="C42" s="4"/>
      <c r="D42" s="4"/>
      <c r="E42" s="170"/>
      <c r="F42" s="171"/>
      <c r="G42" s="57"/>
      <c r="H42" s="57"/>
      <c r="I42" s="37">
        <f>SUM(I40:I41)</f>
        <v>1180000</v>
      </c>
      <c r="J42" s="37">
        <v>0</v>
      </c>
      <c r="K42" s="37">
        <f>SUM(K40:K40)</f>
        <v>0</v>
      </c>
      <c r="L42" s="23"/>
      <c r="M42" s="4"/>
      <c r="N42" s="4"/>
      <c r="O42" s="4"/>
      <c r="P42" s="5"/>
      <c r="Q42" s="32" t="s">
        <v>122</v>
      </c>
      <c r="R42" s="32" t="s">
        <v>105</v>
      </c>
    </row>
    <row r="43" spans="1:26" s="2" customFormat="1" x14ac:dyDescent="0.25">
      <c r="A43" s="44"/>
      <c r="B43" s="45"/>
      <c r="C43" s="45"/>
      <c r="D43" s="45"/>
      <c r="E43" s="46"/>
      <c r="F43" s="46"/>
      <c r="G43" s="46"/>
      <c r="H43" s="46"/>
      <c r="I43" s="47"/>
      <c r="J43" s="47"/>
      <c r="K43" s="47"/>
      <c r="L43" s="48"/>
      <c r="M43" s="45"/>
      <c r="N43" s="45"/>
      <c r="O43" s="45"/>
      <c r="P43" s="45"/>
      <c r="R43" s="32"/>
    </row>
    <row r="44" spans="1:26" s="2" customFormat="1" x14ac:dyDescent="0.25">
      <c r="A44" s="44"/>
      <c r="B44" s="45"/>
      <c r="C44" s="45"/>
      <c r="D44" s="45"/>
      <c r="E44" s="46"/>
      <c r="F44" s="46"/>
      <c r="G44" s="46"/>
      <c r="H44" s="46"/>
      <c r="I44" s="47"/>
      <c r="J44" s="47"/>
      <c r="K44" s="47"/>
      <c r="L44" s="48"/>
      <c r="M44" s="45"/>
      <c r="N44" s="45"/>
      <c r="O44" s="45"/>
      <c r="P44" s="45"/>
      <c r="R44" s="32"/>
    </row>
    <row r="45" spans="1:26" s="2" customForma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9"/>
      <c r="K45" s="48"/>
      <c r="L45" s="48"/>
      <c r="M45" s="45"/>
      <c r="N45" s="45"/>
      <c r="O45" s="45"/>
      <c r="P45" s="45"/>
      <c r="R45" s="32"/>
    </row>
    <row r="46" spans="1:26" s="2" customFormat="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6"/>
      <c r="K46" s="27"/>
      <c r="L46" s="27"/>
      <c r="M46" s="25"/>
      <c r="N46" s="25"/>
      <c r="O46" s="25"/>
      <c r="P46" s="25"/>
      <c r="Q46" s="32"/>
      <c r="R46" s="32"/>
    </row>
    <row r="47" spans="1:26" x14ac:dyDescent="0.25">
      <c r="A47" s="2"/>
      <c r="B47" s="2"/>
      <c r="C47" s="2"/>
      <c r="D47" s="2"/>
      <c r="E47" s="2"/>
      <c r="F47" s="2"/>
      <c r="I47" s="2"/>
      <c r="J47" s="2"/>
      <c r="K47" s="2"/>
      <c r="L47" s="2"/>
      <c r="M47" s="2"/>
      <c r="N47" s="2"/>
      <c r="O47" s="2"/>
      <c r="P47" s="2"/>
      <c r="Q47" s="29"/>
      <c r="R47" s="29"/>
      <c r="S47" s="2"/>
      <c r="T47" s="2"/>
      <c r="U47" s="2"/>
      <c r="V47" s="2"/>
      <c r="W47" s="2"/>
      <c r="X47" s="2"/>
      <c r="Y47" s="2"/>
      <c r="Z47" s="2"/>
    </row>
    <row r="48" spans="1:26" ht="51" x14ac:dyDescent="0.25">
      <c r="A48" s="2"/>
      <c r="B48" s="2"/>
      <c r="C48" s="2"/>
      <c r="D48" s="2"/>
      <c r="E48" s="2"/>
      <c r="F48" s="2"/>
      <c r="I48" s="2"/>
      <c r="J48" s="2"/>
      <c r="K48" s="2"/>
      <c r="L48" s="2"/>
      <c r="M48" s="50"/>
      <c r="N48" s="50"/>
      <c r="O48" s="2"/>
      <c r="P48" s="2"/>
      <c r="Q48" s="32" t="s">
        <v>123</v>
      </c>
      <c r="R48" s="32" t="s">
        <v>124</v>
      </c>
      <c r="S48" s="2"/>
      <c r="T48" s="2"/>
      <c r="U48" s="2"/>
      <c r="V48" s="2"/>
      <c r="W48" s="2"/>
      <c r="X48" s="2"/>
      <c r="Y48" s="2"/>
      <c r="Z48" s="2"/>
    </row>
    <row r="49" spans="1:26" x14ac:dyDescent="0.25">
      <c r="A49" s="2"/>
      <c r="B49" s="2"/>
      <c r="C49" s="2"/>
      <c r="D49" s="2"/>
      <c r="E49" s="2"/>
      <c r="F49" s="2"/>
      <c r="I49" s="50"/>
      <c r="J49" s="50"/>
      <c r="K49" s="50"/>
      <c r="L49" s="2"/>
      <c r="M49" s="50"/>
      <c r="N49" s="50"/>
      <c r="O49" s="2"/>
      <c r="P49" s="2"/>
      <c r="Q49" s="29"/>
      <c r="R49" s="29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A50" s="2"/>
      <c r="B50" s="2"/>
      <c r="C50" s="2"/>
      <c r="D50" s="2"/>
      <c r="E50" s="2"/>
      <c r="F50" s="2"/>
      <c r="I50" s="2"/>
      <c r="J50" s="2"/>
      <c r="K50" s="2"/>
      <c r="L50" s="2"/>
      <c r="M50" s="2"/>
      <c r="N50" s="50"/>
      <c r="O50" s="2"/>
      <c r="P50" s="2"/>
      <c r="Q50" s="32"/>
      <c r="R50" s="32"/>
      <c r="S50" s="2"/>
      <c r="T50" s="2"/>
      <c r="U50" s="2"/>
      <c r="V50" s="2"/>
      <c r="W50" s="2"/>
      <c r="X50" s="2"/>
      <c r="Y50" s="2"/>
      <c r="Z50" s="2"/>
    </row>
    <row r="51" spans="1:26" x14ac:dyDescent="0.25">
      <c r="A51" s="2"/>
      <c r="B51" s="2"/>
      <c r="C51" s="2"/>
      <c r="D51" s="2"/>
      <c r="E51" s="2"/>
      <c r="F51" s="2"/>
      <c r="I51" s="50"/>
      <c r="J51" s="50"/>
      <c r="K51" s="50"/>
      <c r="L51" s="50"/>
      <c r="M51" s="50"/>
      <c r="N51" s="50"/>
      <c r="O51" s="50"/>
      <c r="P51" s="2"/>
      <c r="Q51" s="32"/>
      <c r="R51" s="32"/>
      <c r="S51" s="2"/>
      <c r="T51" s="2"/>
      <c r="U51" s="2"/>
      <c r="V51" s="2"/>
      <c r="W51" s="2"/>
      <c r="X51" s="2"/>
      <c r="Y51" s="2"/>
      <c r="Z51" s="2"/>
    </row>
    <row r="52" spans="1:26" x14ac:dyDescent="0.25">
      <c r="A52" s="2"/>
      <c r="B52" s="2"/>
      <c r="C52" s="2"/>
      <c r="D52" s="2"/>
      <c r="E52" s="2"/>
      <c r="F52" s="2"/>
      <c r="I52" s="50"/>
      <c r="J52" s="50"/>
      <c r="K52" s="50"/>
      <c r="L52" s="50"/>
      <c r="M52" s="50"/>
      <c r="N52" s="50"/>
      <c r="O52" s="50"/>
      <c r="P52" s="2"/>
      <c r="Q52" s="29"/>
      <c r="R52" s="29"/>
      <c r="S52" s="2"/>
      <c r="T52" s="2"/>
      <c r="U52" s="2"/>
      <c r="V52" s="2"/>
      <c r="W52" s="2"/>
      <c r="X52" s="2"/>
      <c r="Y52" s="2"/>
      <c r="Z52" s="2"/>
    </row>
    <row r="53" spans="1:26" x14ac:dyDescent="0.25">
      <c r="A53" s="2"/>
      <c r="B53" s="2"/>
      <c r="C53" s="2"/>
      <c r="D53" s="2"/>
      <c r="E53" s="2"/>
      <c r="F53" s="2"/>
      <c r="I53" s="2"/>
      <c r="J53" s="2"/>
      <c r="K53" s="2"/>
      <c r="L53" s="2"/>
      <c r="M53" s="2"/>
      <c r="N53" s="50"/>
      <c r="O53" s="50"/>
      <c r="P53" s="2"/>
      <c r="Q53" s="31"/>
      <c r="R53" s="31"/>
      <c r="S53" s="2"/>
      <c r="T53" s="2"/>
      <c r="U53" s="2"/>
      <c r="V53" s="2"/>
      <c r="W53" s="2"/>
      <c r="X53" s="2"/>
      <c r="Y53" s="2"/>
      <c r="Z53" s="2"/>
    </row>
    <row r="54" spans="1:26" x14ac:dyDescent="0.25">
      <c r="A54" s="2"/>
      <c r="B54" s="2"/>
      <c r="C54" s="2"/>
      <c r="D54" s="2"/>
      <c r="E54" s="2"/>
      <c r="F54" s="2"/>
      <c r="I54" s="2"/>
      <c r="J54" s="50"/>
      <c r="K54" s="2"/>
      <c r="L54" s="50"/>
      <c r="M54" s="2"/>
      <c r="N54" s="50"/>
      <c r="O54" s="50"/>
      <c r="P54" s="2"/>
      <c r="Q54" s="32"/>
      <c r="R54" s="29"/>
      <c r="S54" s="2"/>
      <c r="T54" s="2"/>
      <c r="U54" s="2"/>
      <c r="V54" s="2"/>
      <c r="W54" s="2"/>
      <c r="X54" s="2"/>
      <c r="Y54" s="2"/>
      <c r="Z54" s="2"/>
    </row>
    <row r="55" spans="1:26" x14ac:dyDescent="0.25">
      <c r="A55" s="2"/>
      <c r="B55" s="2"/>
      <c r="C55" s="2"/>
      <c r="D55" s="2"/>
      <c r="E55" s="2"/>
      <c r="F55" s="2"/>
      <c r="I55" s="2"/>
      <c r="J55" s="2"/>
      <c r="K55" s="2"/>
      <c r="L55" s="2"/>
      <c r="M55" s="2"/>
      <c r="N55" s="50"/>
      <c r="O55" s="50"/>
      <c r="P55" s="2"/>
      <c r="Q55" s="32"/>
      <c r="R55" s="29"/>
      <c r="S55" s="2"/>
      <c r="T55" s="2"/>
      <c r="U55" s="2"/>
      <c r="V55" s="2"/>
      <c r="W55" s="2"/>
      <c r="X55" s="2"/>
      <c r="Y55" s="2"/>
      <c r="Z55" s="2"/>
    </row>
    <row r="56" spans="1:26" x14ac:dyDescent="0.25">
      <c r="A56" s="2"/>
      <c r="B56" s="2"/>
      <c r="C56" s="2"/>
      <c r="D56" s="2"/>
      <c r="E56" s="2"/>
      <c r="F56" s="2"/>
      <c r="I56" s="2"/>
      <c r="J56" s="2"/>
      <c r="K56" s="2"/>
      <c r="L56" s="2"/>
      <c r="M56" s="2"/>
      <c r="N56" s="50"/>
      <c r="O56" s="50"/>
      <c r="P56" s="2"/>
      <c r="Q56" s="31"/>
      <c r="R56" s="31"/>
      <c r="S56" s="2"/>
      <c r="T56" s="2"/>
      <c r="U56" s="2"/>
      <c r="V56" s="2"/>
      <c r="W56" s="2"/>
      <c r="X56" s="2"/>
      <c r="Y56" s="2"/>
      <c r="Z56" s="2"/>
    </row>
    <row r="57" spans="1:26" x14ac:dyDescent="0.25">
      <c r="A57" s="2"/>
      <c r="B57" s="2"/>
      <c r="C57" s="2"/>
      <c r="D57" s="2"/>
      <c r="E57" s="2"/>
      <c r="F57" s="2"/>
      <c r="I57" s="2"/>
      <c r="J57" s="2"/>
      <c r="K57" s="2"/>
      <c r="L57" s="2"/>
      <c r="M57" s="2"/>
      <c r="N57" s="50"/>
      <c r="O57" s="2"/>
      <c r="P57" s="2"/>
      <c r="Q57" s="31"/>
      <c r="R57" s="31"/>
      <c r="S57" s="2"/>
      <c r="T57" s="2"/>
      <c r="U57" s="2"/>
      <c r="V57" s="2"/>
      <c r="W57" s="2"/>
      <c r="X57" s="2"/>
      <c r="Y57" s="2"/>
      <c r="Z57" s="2"/>
    </row>
    <row r="58" spans="1:26" x14ac:dyDescent="0.25">
      <c r="A58" s="2"/>
      <c r="B58" s="2"/>
      <c r="C58" s="2"/>
      <c r="D58" s="2"/>
      <c r="E58" s="2"/>
      <c r="F58" s="2"/>
      <c r="I58" s="2"/>
      <c r="J58" s="2"/>
      <c r="K58" s="2"/>
      <c r="L58" s="2"/>
      <c r="M58" s="2"/>
      <c r="N58" s="50"/>
      <c r="O58" s="2"/>
      <c r="P58" s="2"/>
      <c r="Q58" s="28"/>
      <c r="R58" s="29"/>
      <c r="S58" s="2"/>
      <c r="T58" s="2"/>
      <c r="U58" s="2"/>
      <c r="V58" s="2"/>
      <c r="W58" s="2"/>
      <c r="X58" s="2"/>
      <c r="Y58" s="2"/>
      <c r="Z58" s="2"/>
    </row>
    <row r="59" spans="1:26" x14ac:dyDescent="0.25">
      <c r="A59" s="2"/>
      <c r="B59" s="2"/>
      <c r="C59" s="2"/>
      <c r="D59" s="2"/>
      <c r="E59" s="2"/>
      <c r="F59" s="2"/>
      <c r="I59" s="2"/>
      <c r="J59" s="2"/>
      <c r="K59" s="2"/>
      <c r="L59" s="2"/>
      <c r="M59" s="2"/>
      <c r="N59" s="50"/>
      <c r="O59" s="50"/>
      <c r="P59" s="2"/>
      <c r="Q59" s="28"/>
      <c r="R59" s="29"/>
      <c r="S59" s="2"/>
      <c r="T59" s="2"/>
      <c r="U59" s="2"/>
      <c r="V59" s="2"/>
      <c r="W59" s="2"/>
      <c r="X59" s="2"/>
      <c r="Y59" s="2"/>
      <c r="Z59" s="2"/>
    </row>
    <row r="60" spans="1:26" x14ac:dyDescent="0.25">
      <c r="A60" s="2"/>
      <c r="B60" s="2"/>
      <c r="C60" s="2"/>
      <c r="D60" s="2"/>
      <c r="E60" s="2"/>
      <c r="F60" s="2"/>
      <c r="I60" s="2"/>
      <c r="J60" s="2"/>
      <c r="K60" s="2"/>
      <c r="L60" s="2"/>
      <c r="M60" s="50"/>
      <c r="N60" s="50"/>
      <c r="O60" s="2"/>
      <c r="P60" s="2"/>
      <c r="Q60" s="28" t="s">
        <v>113</v>
      </c>
      <c r="R60" s="29"/>
      <c r="S60" s="2"/>
      <c r="T60" s="2"/>
      <c r="U60" s="2"/>
      <c r="V60" s="2"/>
      <c r="W60" s="2"/>
      <c r="X60" s="2"/>
      <c r="Y60" s="2"/>
      <c r="Z60" s="2"/>
    </row>
    <row r="61" spans="1:26" x14ac:dyDescent="0.25">
      <c r="A61" s="2"/>
      <c r="B61" s="2"/>
      <c r="C61" s="2"/>
      <c r="D61" s="2"/>
      <c r="E61" s="2"/>
      <c r="F61" s="2"/>
      <c r="I61" s="50"/>
      <c r="J61" s="50"/>
      <c r="K61" s="50"/>
      <c r="L61" s="2"/>
      <c r="M61" s="50"/>
      <c r="N61" s="50"/>
      <c r="O61" s="2"/>
      <c r="P61" s="2"/>
      <c r="Q61" s="28" t="s">
        <v>69</v>
      </c>
      <c r="R61" s="31"/>
      <c r="S61" s="2"/>
      <c r="T61" s="2"/>
      <c r="U61" s="2"/>
      <c r="V61" s="2"/>
      <c r="W61" s="2"/>
      <c r="X61" s="2"/>
      <c r="Y61" s="2"/>
      <c r="Z61" s="2"/>
    </row>
    <row r="62" spans="1:26" x14ac:dyDescent="0.25">
      <c r="A62" s="2"/>
      <c r="B62" s="2"/>
      <c r="C62" s="2"/>
      <c r="D62" s="2"/>
      <c r="E62" s="2"/>
      <c r="F62" s="2"/>
      <c r="I62" s="50"/>
      <c r="J62" s="50"/>
      <c r="K62" s="50"/>
      <c r="L62" s="2"/>
      <c r="M62" s="50"/>
      <c r="N62" s="50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5">
      <c r="A63" s="2"/>
      <c r="B63" s="2"/>
      <c r="C63" s="2"/>
      <c r="D63" s="2"/>
      <c r="E63" s="2"/>
      <c r="F63" s="2"/>
      <c r="I63" s="50"/>
      <c r="J63" s="50"/>
      <c r="K63" s="50"/>
      <c r="L63" s="2"/>
      <c r="M63" s="50"/>
      <c r="N63" s="50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5">
      <c r="A64" s="2"/>
      <c r="B64" s="2"/>
      <c r="C64" s="2"/>
      <c r="D64" s="2"/>
      <c r="E64" s="2"/>
      <c r="F64" s="2"/>
      <c r="J64" s="22"/>
      <c r="K64" s="2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5">
      <c r="A65" s="2"/>
      <c r="B65" s="2"/>
      <c r="C65" s="2"/>
      <c r="D65" s="2"/>
      <c r="E65" s="2"/>
      <c r="F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5">
      <c r="A66" s="2"/>
      <c r="B66" s="2"/>
      <c r="C66" s="2"/>
      <c r="D66" s="2"/>
      <c r="E66" s="2"/>
      <c r="F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5">
      <c r="A67" s="2"/>
      <c r="B67" s="2"/>
      <c r="C67" s="2"/>
      <c r="D67" s="2"/>
      <c r="E67" s="2"/>
      <c r="F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5">
      <c r="A68" s="2"/>
      <c r="B68" s="2"/>
      <c r="C68" s="2"/>
      <c r="D68" s="2"/>
      <c r="E68" s="2"/>
      <c r="F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2"/>
      <c r="B69" s="2"/>
      <c r="C69" s="2"/>
      <c r="D69" s="2"/>
      <c r="E69" s="2"/>
      <c r="F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5">
      <c r="A70" s="2"/>
      <c r="B70" s="2"/>
      <c r="C70" s="2"/>
      <c r="D70" s="2"/>
      <c r="E70" s="2"/>
      <c r="F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25">
      <c r="A71" s="2"/>
      <c r="B71" s="2"/>
      <c r="C71" s="2"/>
      <c r="D71" s="2"/>
      <c r="E71" s="2"/>
      <c r="F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25">
      <c r="A72" s="2"/>
      <c r="B72" s="2"/>
      <c r="C72" s="2"/>
      <c r="D72" s="2"/>
      <c r="E72" s="2"/>
      <c r="F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25">
      <c r="A73" s="2"/>
      <c r="B73" s="2"/>
      <c r="C73" s="2"/>
      <c r="D73" s="2"/>
      <c r="E73" s="2"/>
      <c r="F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x14ac:dyDescent="0.25">
      <c r="A74" s="2"/>
      <c r="B74" s="2"/>
      <c r="C74" s="2"/>
      <c r="D74" s="2"/>
      <c r="E74" s="2"/>
      <c r="F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25">
      <c r="A75" s="2"/>
      <c r="B75" s="2"/>
      <c r="C75" s="2"/>
      <c r="D75" s="2"/>
      <c r="E75" s="2"/>
      <c r="F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x14ac:dyDescent="0.25">
      <c r="A76" s="2"/>
      <c r="B76" s="2"/>
      <c r="C76" s="2"/>
      <c r="D76" s="2"/>
      <c r="E76" s="2"/>
      <c r="F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25">
      <c r="A77" s="2"/>
      <c r="B77" s="2"/>
      <c r="C77" s="2"/>
      <c r="D77" s="2"/>
      <c r="E77" s="2"/>
      <c r="F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</sheetData>
  <mergeCells count="62">
    <mergeCell ref="A16:A17"/>
    <mergeCell ref="A38:A39"/>
    <mergeCell ref="B38:B39"/>
    <mergeCell ref="C38:C39"/>
    <mergeCell ref="N38:O38"/>
    <mergeCell ref="E39:F39"/>
    <mergeCell ref="M38:M39"/>
    <mergeCell ref="A15:P15"/>
    <mergeCell ref="I16:K16"/>
    <mergeCell ref="P38:P39"/>
    <mergeCell ref="L38:L39"/>
    <mergeCell ref="A3:P3"/>
    <mergeCell ref="A37:P37"/>
    <mergeCell ref="D38:D39"/>
    <mergeCell ref="E38:F38"/>
    <mergeCell ref="E16:F16"/>
    <mergeCell ref="N10:O10"/>
    <mergeCell ref="L31:L32"/>
    <mergeCell ref="F31:J31"/>
    <mergeCell ref="M31:M32"/>
    <mergeCell ref="A4:A5"/>
    <mergeCell ref="P4:P5"/>
    <mergeCell ref="I4:K4"/>
    <mergeCell ref="L16:L17"/>
    <mergeCell ref="M16:M17"/>
    <mergeCell ref="A1:P1"/>
    <mergeCell ref="E17:F17"/>
    <mergeCell ref="P16:P17"/>
    <mergeCell ref="A10:A11"/>
    <mergeCell ref="B10:B11"/>
    <mergeCell ref="N4:O4"/>
    <mergeCell ref="C10:C11"/>
    <mergeCell ref="B4:B5"/>
    <mergeCell ref="C4:C5"/>
    <mergeCell ref="D4:D5"/>
    <mergeCell ref="E4:E5"/>
    <mergeCell ref="F4:F5"/>
    <mergeCell ref="L4:L5"/>
    <mergeCell ref="N16:O16"/>
    <mergeCell ref="I38:K38"/>
    <mergeCell ref="E42:F42"/>
    <mergeCell ref="B16:B17"/>
    <mergeCell ref="C16:C17"/>
    <mergeCell ref="D16:D17"/>
    <mergeCell ref="M4:M5"/>
    <mergeCell ref="L10:L11"/>
    <mergeCell ref="I10:K10"/>
    <mergeCell ref="M10:M11"/>
    <mergeCell ref="A9:P9"/>
    <mergeCell ref="D10:D11"/>
    <mergeCell ref="E10:E11"/>
    <mergeCell ref="F10:F11"/>
    <mergeCell ref="P10:P11"/>
    <mergeCell ref="N31:O31"/>
    <mergeCell ref="P31:P32"/>
    <mergeCell ref="A30:P30"/>
    <mergeCell ref="A31:A32"/>
    <mergeCell ref="B31:B32"/>
    <mergeCell ref="C31:C32"/>
    <mergeCell ref="D31:D32"/>
    <mergeCell ref="E31:E32"/>
    <mergeCell ref="K31:K32"/>
  </mergeCells>
  <dataValidations disablePrompts="1" count="6">
    <dataValidation type="list" allowBlank="1" showInputMessage="1" showErrorMessage="1" sqref="M33:M35 M18:M28 M12:M13 M40:M46 M6:M7">
      <formula1>#REF!</formula1>
    </dataValidation>
    <dataValidation type="list" allowBlank="1" showInputMessage="1" showErrorMessage="1" sqref="D13 D7">
      <formula1>$Q$6:$Q$11</formula1>
    </dataValidation>
    <dataValidation type="list" allowBlank="1" showInputMessage="1" showErrorMessage="1" sqref="D46 D42 D40">
      <formula1>$Q$14:$Q$17</formula1>
    </dataValidation>
    <dataValidation type="list" allowBlank="1" showInputMessage="1" showErrorMessage="1" sqref="D43:D45">
      <formula1>$R$16:$R$17</formula1>
    </dataValidation>
    <dataValidation type="list" allowBlank="1" showInputMessage="1" showErrorMessage="1" sqref="D21:D22 D27:D28">
      <formula1>$Q$12:$Q$17</formula1>
    </dataValidation>
    <dataValidation type="list" allowBlank="1" showInputMessage="1" showErrorMessage="1" sqref="D33:D35">
      <formula1>$Q$58:$Q$61</formula1>
    </dataValidation>
  </dataValidations>
  <pageMargins left="0" right="0" top="0.75" bottom="0.75" header="0.3" footer="0.3"/>
  <pageSetup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9C245F05C615B4F86CC253BF2205B57" ma:contentTypeVersion="0" ma:contentTypeDescription="A content type to manage public (operations) IDB documents" ma:contentTypeScope="" ma:versionID="aeb2659c8144ab8f6cf67c1bae0f8d6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1c4e203f6f1f71e95b124121f35806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ea41de92-6688-4701-a290-64badce44de5}" ma:internalName="TaxCatchAll" ma:showField="CatchAllData" ma:web="e8968c3b-bc05-4f67-bfd5-88cc86e39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ea41de92-6688-4701-a290-64badce44de5}" ma:internalName="TaxCatchAllLabel" ma:readOnly="true" ma:showField="CatchAllDataLabel" ma:web="e8968c3b-bc05-4f67-bfd5-88cc86e39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40717216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INE/TSP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Diez Roux, Esteban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RG-L1074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Borja Castro #4341 TECFILE</Identifier>
    <Disclosure_x0020_Activity xmlns="9c571b2f-e523-4ab2-ba2e-09e151a03ef4">Loan Proposal</Disclosure_x0020_Activity>
    <Webtopic xmlns="9c571b2f-e523-4ab2-ba2e-09e151a03ef4">TR-TRP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2554B55D-A348-4240-846F-C9350680CCDB}"/>
</file>

<file path=customXml/itemProps2.xml><?xml version="1.0" encoding="utf-8"?>
<ds:datastoreItem xmlns:ds="http://schemas.openxmlformats.org/officeDocument/2006/customXml" ds:itemID="{2B9CDE96-5657-4ECE-B7B4-8FB448D04957}"/>
</file>

<file path=customXml/itemProps3.xml><?xml version="1.0" encoding="utf-8"?>
<ds:datastoreItem xmlns:ds="http://schemas.openxmlformats.org/officeDocument/2006/customXml" ds:itemID="{4FD75827-E773-41E3-808F-506EAB7B4D50}"/>
</file>

<file path=customXml/itemProps4.xml><?xml version="1.0" encoding="utf-8"?>
<ds:datastoreItem xmlns:ds="http://schemas.openxmlformats.org/officeDocument/2006/customXml" ds:itemID="{868C6882-BC73-4CBE-BE27-29E0ECD1A94C}"/>
</file>

<file path=customXml/itemProps5.xml><?xml version="1.0" encoding="utf-8"?>
<ds:datastoreItem xmlns:ds="http://schemas.openxmlformats.org/officeDocument/2006/customXml" ds:itemID="{46FA36AC-ADAD-4850-ADE5-8B117C6FB2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Estructura del Proyecto</vt:lpstr>
      <vt:lpstr>Plan de Adquisiciones</vt:lpstr>
      <vt:lpstr>PA</vt:lpstr>
      <vt:lpstr>EP</vt:lpstr>
      <vt:lpstr>Detalle Plan de Adquisiciones</vt:lpstr>
    </vt:vector>
  </TitlesOfParts>
  <Company>Inter-American Development Bank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EER6 PA - RG L1074</dc:title>
  <dc:creator>Bruno Costa</dc:creator>
  <cp:lastModifiedBy>IADB</cp:lastModifiedBy>
  <cp:revision/>
  <dcterms:created xsi:type="dcterms:W3CDTF">2011-03-30T14:45:37Z</dcterms:created>
  <dcterms:modified xsi:type="dcterms:W3CDTF">2016-10-21T18:50:54Z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0x01010046CF21643EE8D14686A648AA6DAD089200F9C245F05C615B4F86CC253BF2205B57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