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228"/>
  <workbookPr/>
  <mc:AlternateContent xmlns:mc="http://schemas.openxmlformats.org/markup-compatibility/2006">
    <mc:Choice Requires="x15">
      <x15ac:absPath xmlns:x15ac="http://schemas.microsoft.com/office/spreadsheetml/2010/11/ac" url="C:\Users\chrisp\Documents\Chrisp 2012\Belize\BL-L1029\POD\Post QRR\"/>
    </mc:Choice>
  </mc:AlternateContent>
  <xr:revisionPtr revIDLastSave="0" documentId="13_ncr:1_{F6B7591A-5CCA-4071-9FFA-C0B4B0C02CCD}" xr6:coauthVersionLast="34" xr6:coauthVersionMax="34" xr10:uidLastSave="{00000000-0000-0000-0000-000000000000}"/>
  <bookViews>
    <workbookView xWindow="0" yWindow="0" windowWidth="24000" windowHeight="9740" activeTab="2" xr2:uid="{00000000-000D-0000-FFFF-FFFF00000000}"/>
  </bookViews>
  <sheets>
    <sheet name="PEP" sheetId="1" r:id="rId1"/>
    <sheet name="Budget and Disbursement" sheetId="4" r:id="rId2"/>
    <sheet name="Expenditure" sheetId="5" r:id="rId3"/>
    <sheet name="Sheet1" sheetId="6" r:id="rId4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32" i="5" l="1"/>
  <c r="O30" i="5"/>
  <c r="AY30" i="5"/>
  <c r="O19" i="5"/>
  <c r="H32" i="5" s="1"/>
  <c r="AY19" i="5"/>
  <c r="AM19" i="5"/>
  <c r="AA19" i="5"/>
  <c r="AA22" i="5"/>
  <c r="AA30" i="5" s="1"/>
  <c r="P32" i="5" s="1"/>
  <c r="AZ19" i="5" l="1"/>
  <c r="AY33" i="5"/>
  <c r="AZ34" i="5" l="1"/>
  <c r="AZ28" i="5"/>
  <c r="AZ26" i="5"/>
  <c r="AZ24" i="5"/>
  <c r="AZ32" i="5"/>
  <c r="AM22" i="5"/>
  <c r="AM30" i="5" l="1"/>
  <c r="AZ30" i="5" s="1"/>
  <c r="AZ22" i="5"/>
</calcChain>
</file>

<file path=xl/sharedStrings.xml><?xml version="1.0" encoding="utf-8"?>
<sst xmlns="http://schemas.openxmlformats.org/spreadsheetml/2006/main" count="385" uniqueCount="262">
  <si>
    <t>WBS</t>
  </si>
  <si>
    <t>Name</t>
  </si>
  <si>
    <t>Start</t>
  </si>
  <si>
    <t>Finish</t>
  </si>
  <si>
    <t>Rehabilitation of the GPH road infrastructure between miles 47.9 in Belmopan and 67.3 in Santa Elena</t>
  </si>
  <si>
    <t>Tue 17/11/15</t>
  </si>
  <si>
    <t>Fri 17/02/17</t>
  </si>
  <si>
    <t>1.4.1.7</t>
  </si>
  <si>
    <t xml:space="preserve">         Land acquisition all sections</t>
  </si>
  <si>
    <t>Thu 09/03/17</t>
  </si>
  <si>
    <t>Fri 10/03/17</t>
  </si>
  <si>
    <t>1.4.1.7.1.3</t>
  </si>
  <si>
    <t xml:space="preserve">               Land acquisition (Section 3)</t>
  </si>
  <si>
    <t>1.4.1.8</t>
  </si>
  <si>
    <t xml:space="preserve">         Utilities relocation</t>
  </si>
  <si>
    <t>Thu 30/11/17</t>
  </si>
  <si>
    <t>1.4.1.8.1</t>
  </si>
  <si>
    <t xml:space="preserve">            Contractor negotiation and procurement (3 companies)</t>
  </si>
  <si>
    <t>Wed 07/02/18</t>
  </si>
  <si>
    <t>1.4.1.8.2</t>
  </si>
  <si>
    <t xml:space="preserve">            Relocation execution</t>
  </si>
  <si>
    <t>Thu 08/02/18</t>
  </si>
  <si>
    <t xml:space="preserve">   Supervision of civil works</t>
  </si>
  <si>
    <t>1.5.1</t>
  </si>
  <si>
    <t xml:space="preserve">       Supervision for GPH rehabilitation</t>
  </si>
  <si>
    <t>Tue 31/10/17</t>
  </si>
  <si>
    <t>1.5.1.4</t>
  </si>
  <si>
    <t xml:space="preserve">          Supervision execution</t>
  </si>
  <si>
    <t>1.5.1.5</t>
  </si>
  <si>
    <t xml:space="preserve">          Civil works (Section 1 &amp; 2)</t>
  </si>
  <si>
    <t>Fri 07/04/17</t>
  </si>
  <si>
    <t>Mon 08/07/19</t>
  </si>
  <si>
    <t>Mon 18/12/17</t>
  </si>
  <si>
    <t>1.5.1.5.3</t>
  </si>
  <si>
    <t xml:space="preserve">             Civil Works - Section 2 Signed</t>
  </si>
  <si>
    <t>Wed 24/01/18</t>
  </si>
  <si>
    <t>1.5.1.5.4</t>
  </si>
  <si>
    <t>1.5.1.5.5</t>
  </si>
  <si>
    <t>1.5.1.6</t>
  </si>
  <si>
    <t xml:space="preserve">          Civil works + 2 yrs. Maintenance (Section 3)</t>
  </si>
  <si>
    <t>Fri 26/01/18</t>
  </si>
  <si>
    <t>1.5.1.6.1</t>
  </si>
  <si>
    <t xml:space="preserve">             Procurement process (ICB)</t>
  </si>
  <si>
    <t>1.5.1.6.2</t>
  </si>
  <si>
    <t xml:space="preserve">             Civil Works Signed (Section 3)</t>
  </si>
  <si>
    <t>1.5.1.6.3</t>
  </si>
  <si>
    <t xml:space="preserve">             Civil Works execution + Maintenance (Section 3)</t>
  </si>
  <si>
    <t xml:space="preserve">   Maintenance for civil works</t>
  </si>
  <si>
    <t>Mon 05/07/21</t>
  </si>
  <si>
    <t>1.6.1</t>
  </si>
  <si>
    <t xml:space="preserve">       Procurement process (QCBS)</t>
  </si>
  <si>
    <t xml:space="preserve">   Component 2: Institutional strengthening</t>
  </si>
  <si>
    <t>Wed 20/12/17</t>
  </si>
  <si>
    <t>Wed 07/11/18</t>
  </si>
  <si>
    <t>1.2.1</t>
  </si>
  <si>
    <t xml:space="preserve">      Structuring performance-based contracts for maintenance training</t>
  </si>
  <si>
    <t>Tue 15/05/18</t>
  </si>
  <si>
    <t>Wed 17/10/18</t>
  </si>
  <si>
    <t>1.2.1.1</t>
  </si>
  <si>
    <t xml:space="preserve">         Procurement process (IC)</t>
  </si>
  <si>
    <t>Wed 22/08/18</t>
  </si>
  <si>
    <t>1.2.1.2</t>
  </si>
  <si>
    <t xml:space="preserve">         Public &amp; Private participants identification</t>
  </si>
  <si>
    <t>Thu 23/08/18</t>
  </si>
  <si>
    <t>Wed 19/09/18</t>
  </si>
  <si>
    <t>1.2.1.3</t>
  </si>
  <si>
    <t xml:space="preserve">         Training execution</t>
  </si>
  <si>
    <t>Thu 20/09/18</t>
  </si>
  <si>
    <t>1.2.3</t>
  </si>
  <si>
    <t xml:space="preserve">      Environmental safeguards application</t>
  </si>
  <si>
    <t>1.7.2.1</t>
  </si>
  <si>
    <t xml:space="preserve">         IDB Environmental safeguards</t>
  </si>
  <si>
    <t>Wed 25/04/18</t>
  </si>
  <si>
    <t>1.2.3.1</t>
  </si>
  <si>
    <t xml:space="preserve">            Procurement process (IC)</t>
  </si>
  <si>
    <t>Wed 18/04/18</t>
  </si>
  <si>
    <t>1.7.2.1.2</t>
  </si>
  <si>
    <t xml:space="preserve">            Training</t>
  </si>
  <si>
    <t>Mon 23/04/18</t>
  </si>
  <si>
    <t>1.2.3.2</t>
  </si>
  <si>
    <t xml:space="preserve">         National Evironmental monitoring requirements</t>
  </si>
  <si>
    <t>Mon 04/06/18</t>
  </si>
  <si>
    <t>1.7.2.2.1</t>
  </si>
  <si>
    <t>Tue 11/09/18</t>
  </si>
  <si>
    <t>1.2.3.2.1</t>
  </si>
  <si>
    <t xml:space="preserve">            Environmental guidelines for civil works developed</t>
  </si>
  <si>
    <t>Wed 12/09/18</t>
  </si>
  <si>
    <t>Tue 09/10/18</t>
  </si>
  <si>
    <t>1.2.3.2.2</t>
  </si>
  <si>
    <t xml:space="preserve">            Training needs assessed</t>
  </si>
  <si>
    <t>1.2.3.2.3</t>
  </si>
  <si>
    <t xml:space="preserve">            Training execution</t>
  </si>
  <si>
    <t>Wed 10/10/18</t>
  </si>
  <si>
    <t xml:space="preserve">   Component 3: Engineering and administration</t>
  </si>
  <si>
    <t>Wed 01/06/16</t>
  </si>
  <si>
    <t>1.3.1</t>
  </si>
  <si>
    <t xml:space="preserve">      Administration</t>
  </si>
  <si>
    <t>Wed 02/01/19</t>
  </si>
  <si>
    <t>1.3.1.3</t>
  </si>
  <si>
    <t xml:space="preserve">         Acquisition of equipment for project execution and oversight</t>
  </si>
  <si>
    <t>1.3.1.3.1</t>
  </si>
  <si>
    <t xml:space="preserve">            Vehicle survey equipment</t>
  </si>
  <si>
    <t>Mon 07/05/18</t>
  </si>
  <si>
    <t>Thu 11/10/18</t>
  </si>
  <si>
    <t>1.3.1.3.1.1</t>
  </si>
  <si>
    <t xml:space="preserve">               Procurement process</t>
  </si>
  <si>
    <t>Wed 18/07/18</t>
  </si>
  <si>
    <t>1.3.1.3.1.2</t>
  </si>
  <si>
    <t xml:space="preserve">               Goods delivery</t>
  </si>
  <si>
    <t>Thu 19/07/18</t>
  </si>
  <si>
    <t>1.3.1.3.2</t>
  </si>
  <si>
    <t xml:space="preserve">            Axel load survey equipment</t>
  </si>
  <si>
    <t>Thu 16/08/18</t>
  </si>
  <si>
    <t>1.3.1.3.2.1</t>
  </si>
  <si>
    <t>1.3.1.3.2.2</t>
  </si>
  <si>
    <t>1.8.1.3.3</t>
  </si>
  <si>
    <t xml:space="preserve">            Vehicles for PEU and Enforcement</t>
  </si>
  <si>
    <t>1.3.1.3.3</t>
  </si>
  <si>
    <t xml:space="preserve">               2 vehicle for enforcement</t>
  </si>
  <si>
    <t xml:space="preserve">      Additional studies</t>
  </si>
  <si>
    <t>1.3.3</t>
  </si>
  <si>
    <t xml:space="preserve">      Monitoring &amp; Evaluation</t>
  </si>
  <si>
    <t>1.3.3.1</t>
  </si>
  <si>
    <t xml:space="preserve">         Baseline assessment</t>
  </si>
  <si>
    <t>Fri 07/12/18</t>
  </si>
  <si>
    <t>1.3.3.1.1</t>
  </si>
  <si>
    <t>1.8.3.1.2</t>
  </si>
  <si>
    <t xml:space="preserve">            Consultancy execution</t>
  </si>
  <si>
    <t>1.3.4</t>
  </si>
  <si>
    <t xml:space="preserve">      Financial audits</t>
  </si>
  <si>
    <t>Mon 09/10/17</t>
  </si>
  <si>
    <t>Mon 16/04/18</t>
  </si>
  <si>
    <t>1.3.4.1</t>
  </si>
  <si>
    <t xml:space="preserve">         Procurement process</t>
  </si>
  <si>
    <t>1.8.5</t>
  </si>
  <si>
    <t>Fri 01/06/18</t>
  </si>
  <si>
    <t>Activity</t>
  </si>
  <si>
    <t>Total</t>
  </si>
  <si>
    <t>Category</t>
  </si>
  <si>
    <t xml:space="preserve">Approved financing </t>
  </si>
  <si>
    <t>Proposed SUP</t>
  </si>
  <si>
    <t>IDB</t>
  </si>
  <si>
    <t>CIF</t>
  </si>
  <si>
    <t>GOB</t>
  </si>
  <si>
    <t>TOTAL</t>
  </si>
  <si>
    <t>Component 1. Civil Works and Maintenance</t>
  </si>
  <si>
    <t>Replacement of Roaring Creek Bridge including approaches</t>
  </si>
  <si>
    <t>-</t>
  </si>
  <si>
    <t>Rehabilitation of GPH, environmental and social mitigation measures, utilities relocation</t>
  </si>
  <si>
    <t>Construction Supervision</t>
  </si>
  <si>
    <t>Two years of maintenance</t>
  </si>
  <si>
    <t>Land acquisition</t>
  </si>
  <si>
    <t>Component 2. Implementation Strengthening</t>
  </si>
  <si>
    <t>MOW Strengthening</t>
  </si>
  <si>
    <t>Component 3. Engineering and Administration</t>
  </si>
  <si>
    <t>Administration (PEU Staff)</t>
  </si>
  <si>
    <t>Studies and Designs</t>
  </si>
  <si>
    <t>Monitoring and Evaluation</t>
  </si>
  <si>
    <t>Communication Strategy and Financial Audits</t>
  </si>
  <si>
    <t>Year 1</t>
  </si>
  <si>
    <t>Year 2</t>
  </si>
  <si>
    <t>Year 3</t>
  </si>
  <si>
    <t>Year 4</t>
  </si>
  <si>
    <t>%</t>
  </si>
  <si>
    <t>CONSOLIDATED EXECUTION PLAN</t>
  </si>
  <si>
    <t>CONSOLIDATED BUDGET (US$'000)</t>
  </si>
  <si>
    <t>Consolidated</t>
  </si>
  <si>
    <t xml:space="preserve"> -</t>
  </si>
  <si>
    <t>ANNUAL DISBURSEMENT SCHEDULE  (US$'000)</t>
  </si>
  <si>
    <t>ANNUAL DISBURSEMENT SCHEDULE BY INVESTMENT CATEGORY  (US$'000)</t>
  </si>
  <si>
    <t>Component 2. Administration</t>
  </si>
  <si>
    <t>Thu 11/07/21</t>
  </si>
  <si>
    <t>Wed 02/01/21</t>
  </si>
  <si>
    <t>Mon 26/11/18</t>
  </si>
  <si>
    <t>Fri 31/08/18</t>
  </si>
  <si>
    <t>Thu 02/08/19</t>
  </si>
  <si>
    <t xml:space="preserve">            Civil Works execution (Sections 1) + Defects Period</t>
  </si>
  <si>
    <t xml:space="preserve">            Civil Works execution (Sections 2) + Defects Period</t>
  </si>
  <si>
    <t>Thu 13/06/20</t>
  </si>
  <si>
    <t>Mon 08/07/20</t>
  </si>
  <si>
    <t>Fri 24/08/18</t>
  </si>
  <si>
    <t>Fri 26/10/18</t>
  </si>
  <si>
    <t>Thur 26/05/22</t>
  </si>
  <si>
    <t>1.6.2</t>
  </si>
  <si>
    <t>Execution of Maintenance on Section 1 and 2</t>
  </si>
  <si>
    <t>Mon 14/01/19</t>
  </si>
  <si>
    <t>Mon 08/07/21</t>
  </si>
  <si>
    <t>Execution of Section III</t>
  </si>
  <si>
    <t>Contracting</t>
  </si>
  <si>
    <t>Monilisation</t>
  </si>
  <si>
    <t>Construction</t>
  </si>
  <si>
    <t>Defects Liability</t>
  </si>
  <si>
    <t>Maintenance</t>
  </si>
  <si>
    <t>Month 1</t>
  </si>
  <si>
    <t>Month 2</t>
  </si>
  <si>
    <t>Month 3</t>
  </si>
  <si>
    <t>Month 4</t>
  </si>
  <si>
    <t>Month 5</t>
  </si>
  <si>
    <t>Month 6</t>
  </si>
  <si>
    <t>Month 7</t>
  </si>
  <si>
    <t>Month 8</t>
  </si>
  <si>
    <t>Month 9</t>
  </si>
  <si>
    <t>Month 10</t>
  </si>
  <si>
    <t>Month 11</t>
  </si>
  <si>
    <t>Month 12</t>
  </si>
  <si>
    <t>Month 13</t>
  </si>
  <si>
    <t>Month 14</t>
  </si>
  <si>
    <t>Month 15</t>
  </si>
  <si>
    <t>Month 16</t>
  </si>
  <si>
    <t>Month 17</t>
  </si>
  <si>
    <t>Month 18</t>
  </si>
  <si>
    <t>Month 19</t>
  </si>
  <si>
    <t>Month 20</t>
  </si>
  <si>
    <t>Month 21</t>
  </si>
  <si>
    <t>Month 22</t>
  </si>
  <si>
    <t>Month 23</t>
  </si>
  <si>
    <t>Month 24</t>
  </si>
  <si>
    <t>Month 25</t>
  </si>
  <si>
    <t>Month 26</t>
  </si>
  <si>
    <t>Month 27</t>
  </si>
  <si>
    <t>Month 28</t>
  </si>
  <si>
    <t>Month 29</t>
  </si>
  <si>
    <t>Month 30</t>
  </si>
  <si>
    <t>Month 31</t>
  </si>
  <si>
    <t>Month 32</t>
  </si>
  <si>
    <t>Month 33</t>
  </si>
  <si>
    <t>Month 34</t>
  </si>
  <si>
    <t>Month 35</t>
  </si>
  <si>
    <t>Month 36</t>
  </si>
  <si>
    <t>Month 37</t>
  </si>
  <si>
    <t>Month 38</t>
  </si>
  <si>
    <t>Month 39</t>
  </si>
  <si>
    <t>Month 40</t>
  </si>
  <si>
    <t>Month 41</t>
  </si>
  <si>
    <t>Month 42</t>
  </si>
  <si>
    <t>Month 43</t>
  </si>
  <si>
    <t>Month 44</t>
  </si>
  <si>
    <t>Month 45</t>
  </si>
  <si>
    <t>Month 46</t>
  </si>
  <si>
    <t>YEAR 1</t>
  </si>
  <si>
    <t>YEAR 2</t>
  </si>
  <si>
    <t>YEAR 3</t>
  </si>
  <si>
    <t>YEAR 4</t>
  </si>
  <si>
    <t>Month 47</t>
  </si>
  <si>
    <t>Month 48</t>
  </si>
  <si>
    <t>BL-L1029 Disbursement</t>
  </si>
  <si>
    <t>3344/OC-BL Disbursement</t>
  </si>
  <si>
    <t xml:space="preserve">Monthly </t>
  </si>
  <si>
    <t xml:space="preserve">Annually </t>
  </si>
  <si>
    <t>ACTIVITY</t>
  </si>
  <si>
    <t>Projected Expenditure Section 3 (US$'000)</t>
  </si>
  <si>
    <t>Construction Supervision (US$'000)</t>
  </si>
  <si>
    <t>Routine Maintenance (US$'000)</t>
  </si>
  <si>
    <t>Environmental and Social Mitigation (US$'000)</t>
  </si>
  <si>
    <t>Administration (US$'000)</t>
  </si>
  <si>
    <t>Total Annual Expenditure (US$'000)</t>
  </si>
  <si>
    <t>Section 3 Execution and Expendature Plan</t>
  </si>
  <si>
    <t>ANNUAL OUTPUT COST BY INVESTMENT CATEGORY  (US$'000)</t>
  </si>
  <si>
    <t>Outputs</t>
  </si>
  <si>
    <t xml:space="preserve">Rehabilitation of GPH, environmental and social mitigation measures, utilities relocation (Kilometers of a regional integration road rehabilitated  to national standards) </t>
  </si>
  <si>
    <t>Component 2. Administration and Evaluation</t>
  </si>
  <si>
    <t>PMU cost and monitoring/evaluation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</si>
</sst>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Calibri"/>
      <family val="2"/>
      <scheme val="minor"/>
    </font>
    <font>
      <sz val="9"/>
      <color rgb="FF363636"/>
      <name val="Segoe UI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2EFD9"/>
        <bgColor indexed="64"/>
      </patternFill>
    </fill>
    <fill>
      <patternFill patternType="solid">
        <fgColor rgb="FFFBE5D5"/>
        <bgColor indexed="64"/>
      </patternFill>
    </fill>
    <fill>
      <patternFill patternType="solid">
        <fgColor rgb="FFA8D08D"/>
        <bgColor indexed="64"/>
      </patternFill>
    </fill>
    <fill>
      <patternFill patternType="solid">
        <fgColor rgb="FFFFF200"/>
        <bgColor indexed="64"/>
      </patternFill>
    </fill>
    <fill>
      <patternFill patternType="solid">
        <fgColor rgb="FFC6EFCE"/>
      </patternFill>
    </fill>
    <fill>
      <patternFill patternType="solid">
        <fgColor theme="8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70C0"/>
        <bgColor indexed="64"/>
      </patternFill>
    </fill>
  </fills>
  <borders count="43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/>
      <top style="thin">
        <color indexed="64"/>
      </top>
      <bottom style="thin">
        <color indexed="64"/>
      </bottom>
      <diagonal/>
    </border>
    <border>
      <left style="thin">
        <color rgb="FFB1BBCC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B1BBCC"/>
      </right>
      <top style="thin">
        <color rgb="FFB1BBCC"/>
      </top>
      <bottom style="medium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medium">
        <color indexed="64"/>
      </bottom>
      <diagonal/>
    </border>
    <border>
      <left style="thin">
        <color rgb="FFB1BBCC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B1BBCC"/>
      </left>
      <right style="medium">
        <color rgb="FFB1BBCC"/>
      </right>
      <top style="thin">
        <color indexed="64"/>
      </top>
      <bottom style="thin">
        <color indexed="64"/>
      </bottom>
      <diagonal/>
    </border>
    <border>
      <left style="thin">
        <color rgb="FFB1BBCC"/>
      </left>
      <right style="medium">
        <color rgb="FFB1BBCC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/>
      <top style="mediumDashed">
        <color indexed="64"/>
      </top>
      <bottom/>
      <diagonal/>
    </border>
    <border>
      <left style="dashed">
        <color indexed="64"/>
      </left>
      <right style="dashed">
        <color indexed="64"/>
      </right>
      <top style="mediumDashed">
        <color indexed="64"/>
      </top>
      <bottom/>
      <diagonal/>
    </border>
    <border>
      <left/>
      <right style="medium">
        <color indexed="64"/>
      </right>
      <top style="mediumDashed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/>
      <top/>
      <bottom style="medium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</borders>
  <cellStyleXfs count="4">
    <xf numFmtId="0" fontId="0" fillId="0" borderId="0"/>
    <xf numFmtId="0" fontId="4" fillId="8" borderId="0" applyNumberFormat="0" applyBorder="0" applyAlignment="0" applyProtection="0"/>
    <xf numFmtId="0" fontId="6" fillId="9" borderId="0" applyNumberFormat="0" applyBorder="0" applyAlignment="0" applyProtection="0"/>
    <xf numFmtId="43" fontId="9" fillId="0" borderId="0" applyFont="0" applyFill="0" applyBorder="0" applyAlignment="0" applyProtection="0"/>
  </cellStyleXfs>
  <cellXfs count="162">
    <xf numFmtId="0" fontId="0" fillId="0" borderId="0" xfId="0"/>
    <xf numFmtId="0" fontId="1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0" fontId="0" fillId="0" borderId="0" xfId="0" applyBorder="1"/>
    <xf numFmtId="0" fontId="0" fillId="0" borderId="3" xfId="0" applyBorder="1"/>
    <xf numFmtId="0" fontId="0" fillId="0" borderId="2" xfId="0" applyBorder="1"/>
    <xf numFmtId="0" fontId="0" fillId="0" borderId="4" xfId="0" applyBorder="1"/>
    <xf numFmtId="0" fontId="4" fillId="8" borderId="3" xfId="1" applyBorder="1"/>
    <xf numFmtId="0" fontId="2" fillId="3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6" fillId="9" borderId="6" xfId="2" applyBorder="1"/>
    <xf numFmtId="0" fontId="6" fillId="9" borderId="7" xfId="2" applyBorder="1"/>
    <xf numFmtId="0" fontId="1" fillId="2" borderId="8" xfId="0" applyFont="1" applyFill="1" applyBorder="1" applyAlignment="1">
      <alignment vertical="center" wrapText="1"/>
    </xf>
    <xf numFmtId="0" fontId="0" fillId="0" borderId="9" xfId="0" applyBorder="1"/>
    <xf numFmtId="0" fontId="2" fillId="3" borderId="8" xfId="0" applyFont="1" applyFill="1" applyBorder="1" applyAlignment="1">
      <alignment horizontal="left" vertical="center" wrapText="1"/>
    </xf>
    <xf numFmtId="0" fontId="0" fillId="0" borderId="10" xfId="0" applyBorder="1"/>
    <xf numFmtId="0" fontId="2" fillId="3" borderId="8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3" fillId="3" borderId="12" xfId="0" applyFont="1" applyFill="1" applyBorder="1" applyAlignment="1">
      <alignment vertical="center" wrapText="1"/>
    </xf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5" fillId="0" borderId="6" xfId="0" applyFont="1" applyBorder="1"/>
    <xf numFmtId="3" fontId="0" fillId="0" borderId="0" xfId="0" applyNumberFormat="1"/>
    <xf numFmtId="0" fontId="5" fillId="0" borderId="0" xfId="0" applyFont="1"/>
    <xf numFmtId="0" fontId="7" fillId="0" borderId="18" xfId="0" applyFont="1" applyBorder="1" applyAlignment="1">
      <alignment horizontal="center" vertical="center"/>
    </xf>
    <xf numFmtId="3" fontId="8" fillId="0" borderId="15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9" fontId="8" fillId="0" borderId="15" xfId="0" applyNumberFormat="1" applyFont="1" applyBorder="1" applyAlignment="1">
      <alignment horizontal="center" vertical="center"/>
    </xf>
    <xf numFmtId="0" fontId="4" fillId="0" borderId="3" xfId="1" applyFill="1" applyBorder="1"/>
    <xf numFmtId="0" fontId="4" fillId="11" borderId="3" xfId="1" applyFill="1" applyBorder="1"/>
    <xf numFmtId="0" fontId="7" fillId="0" borderId="18" xfId="0" applyFont="1" applyFill="1" applyBorder="1" applyAlignment="1">
      <alignment vertical="center" wrapText="1"/>
    </xf>
    <xf numFmtId="0" fontId="8" fillId="0" borderId="18" xfId="0" applyFont="1" applyFill="1" applyBorder="1" applyAlignment="1">
      <alignment vertical="center" wrapText="1"/>
    </xf>
    <xf numFmtId="3" fontId="8" fillId="0" borderId="15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7" fillId="12" borderId="15" xfId="0" applyFont="1" applyFill="1" applyBorder="1" applyAlignment="1">
      <alignment horizontal="center" vertical="center" wrapText="1"/>
    </xf>
    <xf numFmtId="0" fontId="7" fillId="12" borderId="16" xfId="0" applyFont="1" applyFill="1" applyBorder="1" applyAlignment="1">
      <alignment horizontal="center" vertical="center"/>
    </xf>
    <xf numFmtId="0" fontId="7" fillId="12" borderId="19" xfId="0" applyFont="1" applyFill="1" applyBorder="1" applyAlignment="1">
      <alignment horizontal="center" vertical="center"/>
    </xf>
    <xf numFmtId="3" fontId="7" fillId="10" borderId="15" xfId="0" applyNumberFormat="1" applyFont="1" applyFill="1" applyBorder="1" applyAlignment="1">
      <alignment horizontal="center" vertical="center" wrapText="1"/>
    </xf>
    <xf numFmtId="0" fontId="7" fillId="13" borderId="18" xfId="0" applyFont="1" applyFill="1" applyBorder="1" applyAlignment="1">
      <alignment vertical="center" wrapText="1"/>
    </xf>
    <xf numFmtId="3" fontId="7" fillId="13" borderId="15" xfId="0" applyNumberFormat="1" applyFont="1" applyFill="1" applyBorder="1" applyAlignment="1">
      <alignment horizontal="center" vertical="center" wrapText="1"/>
    </xf>
    <xf numFmtId="0" fontId="7" fillId="10" borderId="15" xfId="0" applyFont="1" applyFill="1" applyBorder="1" applyAlignment="1">
      <alignment horizontal="center" vertical="center" wrapText="1"/>
    </xf>
    <xf numFmtId="0" fontId="7" fillId="13" borderId="15" xfId="0" applyFont="1" applyFill="1" applyBorder="1" applyAlignment="1">
      <alignment horizontal="center" vertical="center" wrapText="1"/>
    </xf>
    <xf numFmtId="0" fontId="7" fillId="10" borderId="19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3" fontId="8" fillId="10" borderId="15" xfId="0" applyNumberFormat="1" applyFont="1" applyFill="1" applyBorder="1" applyAlignment="1">
      <alignment horizontal="center" vertical="center" wrapText="1"/>
    </xf>
    <xf numFmtId="0" fontId="7" fillId="12" borderId="17" xfId="0" applyFont="1" applyFill="1" applyBorder="1" applyAlignment="1">
      <alignment vertical="center" wrapText="1"/>
    </xf>
    <xf numFmtId="0" fontId="4" fillId="8" borderId="22" xfId="1" applyBorder="1"/>
    <xf numFmtId="0" fontId="0" fillId="0" borderId="23" xfId="0" applyBorder="1"/>
    <xf numFmtId="0" fontId="4" fillId="8" borderId="23" xfId="1" applyBorder="1"/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5" fillId="0" borderId="24" xfId="0" applyFont="1" applyBorder="1"/>
    <xf numFmtId="0" fontId="5" fillId="0" borderId="25" xfId="0" applyFont="1" applyBorder="1"/>
    <xf numFmtId="0" fontId="5" fillId="0" borderId="15" xfId="0" applyFont="1" applyBorder="1"/>
    <xf numFmtId="17" fontId="5" fillId="0" borderId="26" xfId="0" applyNumberFormat="1" applyFont="1" applyBorder="1" applyAlignment="1">
      <alignment horizontal="center"/>
    </xf>
    <xf numFmtId="17" fontId="5" fillId="0" borderId="15" xfId="0" applyNumberFormat="1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17" fontId="5" fillId="0" borderId="32" xfId="0" applyNumberFormat="1" applyFont="1" applyBorder="1" applyAlignment="1">
      <alignment horizontal="center"/>
    </xf>
    <xf numFmtId="0" fontId="0" fillId="0" borderId="33" xfId="0" applyBorder="1"/>
    <xf numFmtId="0" fontId="0" fillId="14" borderId="33" xfId="0" applyFill="1" applyBorder="1"/>
    <xf numFmtId="0" fontId="0" fillId="0" borderId="32" xfId="0" applyBorder="1"/>
    <xf numFmtId="0" fontId="5" fillId="0" borderId="33" xfId="0" applyFont="1" applyBorder="1"/>
    <xf numFmtId="0" fontId="5" fillId="14" borderId="33" xfId="0" applyFont="1" applyFill="1" applyBorder="1"/>
    <xf numFmtId="0" fontId="5" fillId="0" borderId="33" xfId="0" applyFont="1" applyFill="1" applyBorder="1"/>
    <xf numFmtId="0" fontId="5" fillId="0" borderId="32" xfId="0" applyFont="1" applyBorder="1"/>
    <xf numFmtId="0" fontId="5" fillId="0" borderId="16" xfId="0" applyFont="1" applyBorder="1" applyAlignment="1">
      <alignment horizontal="center"/>
    </xf>
    <xf numFmtId="0" fontId="0" fillId="0" borderId="34" xfId="0" applyBorder="1"/>
    <xf numFmtId="0" fontId="0" fillId="0" borderId="34" xfId="0" applyBorder="1" applyAlignment="1">
      <alignment horizontal="center"/>
    </xf>
    <xf numFmtId="0" fontId="0" fillId="0" borderId="18" xfId="0" applyBorder="1"/>
    <xf numFmtId="0" fontId="5" fillId="0" borderId="17" xfId="0" applyFont="1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5" fillId="0" borderId="36" xfId="0" applyFont="1" applyBorder="1"/>
    <xf numFmtId="0" fontId="5" fillId="0" borderId="37" xfId="0" applyFont="1" applyBorder="1"/>
    <xf numFmtId="0" fontId="5" fillId="0" borderId="38" xfId="0" applyFont="1" applyBorder="1"/>
    <xf numFmtId="0" fontId="0" fillId="0" borderId="39" xfId="0" applyBorder="1"/>
    <xf numFmtId="0" fontId="0" fillId="14" borderId="40" xfId="0" applyFill="1" applyBorder="1"/>
    <xf numFmtId="0" fontId="0" fillId="14" borderId="41" xfId="0" applyFill="1" applyBorder="1"/>
    <xf numFmtId="0" fontId="0" fillId="0" borderId="41" xfId="0" applyBorder="1"/>
    <xf numFmtId="0" fontId="0" fillId="0" borderId="42" xfId="0" applyBorder="1"/>
    <xf numFmtId="0" fontId="0" fillId="0" borderId="40" xfId="0" applyBorder="1"/>
    <xf numFmtId="0" fontId="5" fillId="0" borderId="40" xfId="0" applyFont="1" applyBorder="1"/>
    <xf numFmtId="0" fontId="5" fillId="0" borderId="41" xfId="0" applyFont="1" applyBorder="1"/>
    <xf numFmtId="0" fontId="5" fillId="0" borderId="42" xfId="0" applyFont="1" applyBorder="1"/>
    <xf numFmtId="0" fontId="0" fillId="14" borderId="42" xfId="0" applyFill="1" applyBorder="1"/>
    <xf numFmtId="0" fontId="5" fillId="14" borderId="41" xfId="0" applyFont="1" applyFill="1" applyBorder="1"/>
    <xf numFmtId="0" fontId="5" fillId="14" borderId="42" xfId="0" applyFont="1" applyFill="1" applyBorder="1"/>
    <xf numFmtId="0" fontId="0" fillId="0" borderId="39" xfId="0" applyBorder="1" applyAlignment="1">
      <alignment horizontal="center"/>
    </xf>
    <xf numFmtId="41" fontId="0" fillId="0" borderId="33" xfId="3" applyNumberFormat="1" applyFont="1" applyBorder="1"/>
    <xf numFmtId="41" fontId="0" fillId="0" borderId="25" xfId="3" applyNumberFormat="1" applyFont="1" applyBorder="1"/>
    <xf numFmtId="41" fontId="0" fillId="0" borderId="24" xfId="3" applyNumberFormat="1" applyFont="1" applyBorder="1"/>
    <xf numFmtId="41" fontId="5" fillId="0" borderId="24" xfId="3" applyNumberFormat="1" applyFont="1" applyBorder="1"/>
    <xf numFmtId="41" fontId="5" fillId="0" borderId="33" xfId="3" applyNumberFormat="1" applyFont="1" applyBorder="1"/>
    <xf numFmtId="41" fontId="5" fillId="0" borderId="25" xfId="3" applyNumberFormat="1" applyFont="1" applyBorder="1"/>
    <xf numFmtId="41" fontId="0" fillId="0" borderId="41" xfId="3" applyNumberFormat="1" applyFont="1" applyBorder="1"/>
    <xf numFmtId="41" fontId="0" fillId="0" borderId="42" xfId="3" applyNumberFormat="1" applyFont="1" applyBorder="1"/>
    <xf numFmtId="41" fontId="0" fillId="0" borderId="40" xfId="3" applyNumberFormat="1" applyFont="1" applyBorder="1"/>
    <xf numFmtId="41" fontId="5" fillId="0" borderId="40" xfId="3" applyNumberFormat="1" applyFont="1" applyBorder="1"/>
    <xf numFmtId="41" fontId="5" fillId="0" borderId="41" xfId="3" applyNumberFormat="1" applyFont="1" applyBorder="1"/>
    <xf numFmtId="41" fontId="0" fillId="0" borderId="37" xfId="3" applyNumberFormat="1" applyFont="1" applyBorder="1"/>
    <xf numFmtId="41" fontId="0" fillId="0" borderId="38" xfId="3" applyNumberFormat="1" applyFont="1" applyBorder="1"/>
    <xf numFmtId="41" fontId="0" fillId="0" borderId="36" xfId="3" applyNumberFormat="1" applyFont="1" applyBorder="1"/>
    <xf numFmtId="41" fontId="5" fillId="0" borderId="36" xfId="3" applyNumberFormat="1" applyFont="1" applyBorder="1"/>
    <xf numFmtId="41" fontId="5" fillId="0" borderId="37" xfId="3" applyNumberFormat="1" applyFont="1" applyBorder="1"/>
    <xf numFmtId="41" fontId="5" fillId="0" borderId="38" xfId="3" applyNumberFormat="1" applyFont="1" applyBorder="1"/>
    <xf numFmtId="41" fontId="9" fillId="0" borderId="33" xfId="3" applyNumberFormat="1" applyFont="1" applyBorder="1"/>
    <xf numFmtId="41" fontId="9" fillId="0" borderId="24" xfId="3" applyNumberFormat="1" applyFont="1" applyBorder="1"/>
    <xf numFmtId="41" fontId="9" fillId="0" borderId="42" xfId="3" applyNumberFormat="1" applyFont="1" applyBorder="1"/>
    <xf numFmtId="41" fontId="9" fillId="0" borderId="41" xfId="3" applyNumberFormat="1" applyFont="1" applyBorder="1"/>
    <xf numFmtId="41" fontId="9" fillId="0" borderId="25" xfId="3" applyNumberFormat="1" applyFont="1" applyBorder="1"/>
    <xf numFmtId="0" fontId="0" fillId="0" borderId="34" xfId="0" applyBorder="1" applyAlignment="1">
      <alignment horizontal="left"/>
    </xf>
    <xf numFmtId="0" fontId="0" fillId="0" borderId="42" xfId="0" applyFont="1" applyBorder="1"/>
    <xf numFmtId="41" fontId="0" fillId="0" borderId="42" xfId="0" applyNumberFormat="1" applyBorder="1"/>
    <xf numFmtId="41" fontId="0" fillId="0" borderId="42" xfId="0" applyNumberFormat="1" applyFont="1" applyBorder="1"/>
    <xf numFmtId="41" fontId="0" fillId="0" borderId="41" xfId="0" applyNumberFormat="1" applyBorder="1"/>
    <xf numFmtId="0" fontId="0" fillId="0" borderId="26" xfId="0" applyFont="1" applyBorder="1"/>
    <xf numFmtId="41" fontId="0" fillId="0" borderId="0" xfId="0" applyNumberFormat="1"/>
    <xf numFmtId="164" fontId="0" fillId="0" borderId="16" xfId="3" applyNumberFormat="1" applyFont="1" applyBorder="1"/>
    <xf numFmtId="164" fontId="0" fillId="0" borderId="34" xfId="3" applyNumberFormat="1" applyFont="1" applyBorder="1"/>
    <xf numFmtId="41" fontId="0" fillId="0" borderId="40" xfId="0" applyNumberFormat="1" applyBorder="1"/>
    <xf numFmtId="164" fontId="0" fillId="0" borderId="0" xfId="0" applyNumberFormat="1"/>
    <xf numFmtId="0" fontId="10" fillId="0" borderId="0" xfId="0" applyFont="1"/>
    <xf numFmtId="0" fontId="7" fillId="12" borderId="17" xfId="0" applyFont="1" applyFill="1" applyBorder="1" applyAlignment="1">
      <alignment vertical="center" wrapText="1"/>
    </xf>
    <xf numFmtId="0" fontId="7" fillId="3" borderId="14" xfId="0" applyFont="1" applyFill="1" applyBorder="1" applyAlignment="1">
      <alignment horizontal="left" vertical="center" wrapText="1"/>
    </xf>
    <xf numFmtId="0" fontId="7" fillId="12" borderId="17" xfId="0" applyFont="1" applyFill="1" applyBorder="1" applyAlignment="1">
      <alignment vertical="center" wrapText="1"/>
    </xf>
    <xf numFmtId="0" fontId="7" fillId="12" borderId="18" xfId="0" applyFont="1" applyFill="1" applyBorder="1" applyAlignment="1">
      <alignment vertical="center" wrapText="1"/>
    </xf>
    <xf numFmtId="0" fontId="7" fillId="12" borderId="21" xfId="0" applyFont="1" applyFill="1" applyBorder="1" applyAlignment="1">
      <alignment horizontal="center" vertical="center" wrapText="1"/>
    </xf>
    <xf numFmtId="0" fontId="7" fillId="12" borderId="20" xfId="0" applyFont="1" applyFill="1" applyBorder="1" applyAlignment="1">
      <alignment horizontal="center" vertical="center" wrapText="1"/>
    </xf>
    <xf numFmtId="0" fontId="7" fillId="12" borderId="19" xfId="0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11" fillId="14" borderId="41" xfId="0" applyFont="1" applyFill="1" applyBorder="1"/>
    <xf numFmtId="0" fontId="11" fillId="14" borderId="42" xfId="0" applyFont="1" applyFill="1" applyBorder="1"/>
    <xf numFmtId="0" fontId="12" fillId="14" borderId="40" xfId="0" applyFont="1" applyFill="1" applyBorder="1"/>
    <xf numFmtId="0" fontId="12" fillId="14" borderId="41" xfId="0" applyFont="1" applyFill="1" applyBorder="1"/>
    <xf numFmtId="0" fontId="5" fillId="14" borderId="25" xfId="0" applyFont="1" applyFill="1" applyBorder="1"/>
    <xf numFmtId="0" fontId="0" fillId="14" borderId="24" xfId="0" applyFill="1" applyBorder="1"/>
    <xf numFmtId="0" fontId="0" fillId="0" borderId="33" xfId="0" applyFill="1" applyBorder="1"/>
    <xf numFmtId="0" fontId="0" fillId="0" borderId="25" xfId="0" applyFill="1" applyBorder="1"/>
    <xf numFmtId="0" fontId="5" fillId="0" borderId="24" xfId="0" applyFont="1" applyFill="1" applyBorder="1"/>
    <xf numFmtId="0" fontId="0" fillId="0" borderId="41" xfId="0" applyFill="1" applyBorder="1"/>
    <xf numFmtId="0" fontId="0" fillId="0" borderId="42" xfId="0" applyFill="1" applyBorder="1"/>
    <xf numFmtId="0" fontId="5" fillId="0" borderId="40" xfId="0" applyFont="1" applyFill="1" applyBorder="1"/>
    <xf numFmtId="0" fontId="5" fillId="0" borderId="41" xfId="0" applyFont="1" applyFill="1" applyBorder="1"/>
    <xf numFmtId="41" fontId="0" fillId="0" borderId="25" xfId="0" applyNumberFormat="1" applyBorder="1"/>
    <xf numFmtId="41" fontId="5" fillId="0" borderId="40" xfId="0" applyNumberFormat="1" applyFont="1" applyBorder="1"/>
  </cellXfs>
  <cellStyles count="4">
    <cellStyle name="Accent5" xfId="2" builtinId="45"/>
    <cellStyle name="Comma" xfId="3" builtinId="3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63"/>
  <sheetViews>
    <sheetView showGridLines="0" topLeftCell="B1" zoomScale="110" zoomScaleNormal="110" workbookViewId="0">
      <pane ySplit="2" topLeftCell="A21" activePane="bottomLeft" state="frozen"/>
      <selection pane="bottomLeft" activeCell="L24" sqref="L24"/>
    </sheetView>
  </sheetViews>
  <sheetFormatPr defaultRowHeight="14.5" x14ac:dyDescent="0.35"/>
  <cols>
    <col min="1" max="1" width="4.1796875" customWidth="1"/>
    <col min="2" max="2" width="10.1796875" bestFit="1" customWidth="1"/>
    <col min="3" max="3" width="63.7265625" bestFit="1" customWidth="1"/>
    <col min="4" max="5" width="13.54296875" bestFit="1" customWidth="1"/>
    <col min="6" max="8" width="0" hidden="1" customWidth="1"/>
  </cols>
  <sheetData>
    <row r="1" spans="2:13" ht="15" thickBot="1" x14ac:dyDescent="0.4">
      <c r="B1" s="33" t="s">
        <v>164</v>
      </c>
    </row>
    <row r="2" spans="2:13" x14ac:dyDescent="0.35">
      <c r="B2" s="15"/>
      <c r="C2" s="31" t="s">
        <v>136</v>
      </c>
      <c r="D2" s="16"/>
      <c r="E2" s="16"/>
      <c r="F2" s="17">
        <v>2015</v>
      </c>
      <c r="G2" s="17">
        <v>2016</v>
      </c>
      <c r="H2" s="17">
        <v>2017</v>
      </c>
      <c r="I2" s="17">
        <v>2018</v>
      </c>
      <c r="J2" s="17">
        <v>2019</v>
      </c>
      <c r="K2" s="17">
        <v>2020</v>
      </c>
      <c r="L2" s="17">
        <v>2021</v>
      </c>
      <c r="M2" s="18">
        <v>2022</v>
      </c>
    </row>
    <row r="3" spans="2:13" x14ac:dyDescent="0.35">
      <c r="B3" s="19" t="s">
        <v>0</v>
      </c>
      <c r="C3" s="1" t="s">
        <v>1</v>
      </c>
      <c r="D3" s="1" t="s">
        <v>2</v>
      </c>
      <c r="E3" s="1" t="s">
        <v>3</v>
      </c>
      <c r="F3" s="10"/>
      <c r="G3" s="11"/>
      <c r="H3" s="11"/>
      <c r="I3" s="11"/>
      <c r="J3" s="11"/>
      <c r="K3" s="11"/>
      <c r="L3" s="11"/>
      <c r="M3" s="20"/>
    </row>
    <row r="4" spans="2:13" ht="29" x14ac:dyDescent="0.35">
      <c r="B4" s="21">
        <v>1</v>
      </c>
      <c r="C4" s="2" t="s">
        <v>4</v>
      </c>
      <c r="D4" s="2" t="s">
        <v>5</v>
      </c>
      <c r="E4" s="2" t="s">
        <v>182</v>
      </c>
      <c r="F4" s="39"/>
      <c r="G4" s="39"/>
      <c r="H4" s="39"/>
      <c r="I4" s="12"/>
      <c r="J4" s="12"/>
      <c r="K4" s="12"/>
      <c r="L4" s="12"/>
      <c r="M4" s="12"/>
    </row>
    <row r="5" spans="2:13" x14ac:dyDescent="0.35">
      <c r="B5" s="23" t="s">
        <v>7</v>
      </c>
      <c r="C5" s="2" t="s">
        <v>8</v>
      </c>
      <c r="D5" s="2" t="s">
        <v>9</v>
      </c>
      <c r="E5" s="2" t="s">
        <v>174</v>
      </c>
      <c r="F5" s="9"/>
      <c r="G5" s="9"/>
      <c r="H5" s="39"/>
      <c r="I5" s="12"/>
      <c r="J5" s="9"/>
      <c r="K5" s="9"/>
      <c r="L5" s="9"/>
      <c r="M5" s="22"/>
    </row>
    <row r="6" spans="2:13" x14ac:dyDescent="0.35">
      <c r="B6" s="24" t="s">
        <v>11</v>
      </c>
      <c r="C6" s="3" t="s">
        <v>12</v>
      </c>
      <c r="D6" s="3" t="s">
        <v>10</v>
      </c>
      <c r="E6" s="3" t="s">
        <v>174</v>
      </c>
      <c r="F6" s="9"/>
      <c r="G6" s="9"/>
      <c r="H6" s="39"/>
      <c r="I6" s="12"/>
      <c r="J6" s="9"/>
      <c r="K6" s="9"/>
      <c r="L6" s="9"/>
      <c r="M6" s="22"/>
    </row>
    <row r="7" spans="2:13" x14ac:dyDescent="0.35">
      <c r="B7" s="23" t="s">
        <v>13</v>
      </c>
      <c r="C7" s="2" t="s">
        <v>14</v>
      </c>
      <c r="D7" s="2" t="s">
        <v>15</v>
      </c>
      <c r="E7" s="2" t="s">
        <v>175</v>
      </c>
      <c r="F7" s="9"/>
      <c r="G7" s="9"/>
      <c r="H7" s="39"/>
      <c r="I7" s="12"/>
      <c r="J7" s="12"/>
      <c r="K7" s="9"/>
      <c r="L7" s="9"/>
      <c r="M7" s="22"/>
    </row>
    <row r="8" spans="2:13" x14ac:dyDescent="0.35">
      <c r="B8" s="24" t="s">
        <v>16</v>
      </c>
      <c r="C8" s="3" t="s">
        <v>17</v>
      </c>
      <c r="D8" s="3" t="s">
        <v>15</v>
      </c>
      <c r="E8" s="3" t="s">
        <v>18</v>
      </c>
      <c r="F8" s="9"/>
      <c r="G8" s="9"/>
      <c r="H8" s="39"/>
      <c r="I8" s="12"/>
      <c r="J8" s="9"/>
      <c r="K8" s="9"/>
      <c r="L8" s="9"/>
      <c r="M8" s="22"/>
    </row>
    <row r="9" spans="2:13" x14ac:dyDescent="0.35">
      <c r="B9" s="24" t="s">
        <v>19</v>
      </c>
      <c r="C9" s="3" t="s">
        <v>20</v>
      </c>
      <c r="D9" s="3" t="s">
        <v>21</v>
      </c>
      <c r="E9" s="3" t="s">
        <v>175</v>
      </c>
      <c r="F9" s="9"/>
      <c r="G9" s="9"/>
      <c r="H9" s="39"/>
      <c r="I9" s="12"/>
      <c r="J9" s="9"/>
      <c r="K9" s="9"/>
      <c r="L9" s="9"/>
      <c r="M9" s="22"/>
    </row>
    <row r="10" spans="2:13" x14ac:dyDescent="0.35">
      <c r="B10" s="23">
        <v>1.5</v>
      </c>
      <c r="C10" s="5" t="s">
        <v>22</v>
      </c>
      <c r="D10" s="2" t="s">
        <v>6</v>
      </c>
      <c r="E10" s="2" t="s">
        <v>179</v>
      </c>
      <c r="F10" s="9"/>
      <c r="G10" s="9"/>
      <c r="H10" s="39"/>
      <c r="I10" s="12"/>
      <c r="J10" s="12"/>
      <c r="K10" s="12"/>
      <c r="L10" s="38"/>
      <c r="M10" s="22"/>
    </row>
    <row r="11" spans="2:13" x14ac:dyDescent="0.35">
      <c r="B11" s="23" t="s">
        <v>23</v>
      </c>
      <c r="C11" s="2" t="s">
        <v>24</v>
      </c>
      <c r="D11" s="2" t="s">
        <v>6</v>
      </c>
      <c r="E11" s="3" t="s">
        <v>179</v>
      </c>
      <c r="F11" s="9"/>
      <c r="G11" s="9"/>
      <c r="H11" s="39"/>
      <c r="I11" s="12"/>
      <c r="J11" s="12"/>
      <c r="K11" s="12"/>
      <c r="L11" s="38"/>
      <c r="M11" s="22"/>
    </row>
    <row r="12" spans="2:13" x14ac:dyDescent="0.35">
      <c r="B12" s="24" t="s">
        <v>26</v>
      </c>
      <c r="C12" s="3" t="s">
        <v>27</v>
      </c>
      <c r="D12" s="3" t="s">
        <v>25</v>
      </c>
      <c r="E12" s="3" t="s">
        <v>179</v>
      </c>
      <c r="F12" s="9"/>
      <c r="G12" s="9"/>
      <c r="H12" s="39"/>
      <c r="I12" s="12"/>
      <c r="J12" s="12"/>
      <c r="K12" s="12"/>
      <c r="L12" s="9"/>
      <c r="M12" s="22"/>
    </row>
    <row r="13" spans="2:13" x14ac:dyDescent="0.35">
      <c r="B13" s="23" t="s">
        <v>28</v>
      </c>
      <c r="C13" s="4" t="s">
        <v>29</v>
      </c>
      <c r="D13" s="2" t="s">
        <v>30</v>
      </c>
      <c r="E13" s="2" t="s">
        <v>179</v>
      </c>
      <c r="F13" s="9"/>
      <c r="G13" s="9"/>
      <c r="H13" s="9"/>
      <c r="I13" s="12"/>
      <c r="J13" s="12"/>
      <c r="K13" s="12"/>
      <c r="L13" s="9"/>
      <c r="M13" s="22"/>
    </row>
    <row r="14" spans="2:13" x14ac:dyDescent="0.35">
      <c r="B14" s="24" t="s">
        <v>33</v>
      </c>
      <c r="C14" s="3" t="s">
        <v>34</v>
      </c>
      <c r="D14" s="3" t="s">
        <v>35</v>
      </c>
      <c r="E14" s="3" t="s">
        <v>35</v>
      </c>
      <c r="F14" s="9"/>
      <c r="G14" s="9"/>
      <c r="H14" s="9"/>
      <c r="I14" s="12"/>
      <c r="J14" s="38"/>
      <c r="K14" s="38"/>
      <c r="L14" s="9"/>
      <c r="M14" s="22"/>
    </row>
    <row r="15" spans="2:13" x14ac:dyDescent="0.35">
      <c r="B15" s="24" t="s">
        <v>36</v>
      </c>
      <c r="C15" s="3" t="s">
        <v>176</v>
      </c>
      <c r="D15" s="3" t="s">
        <v>32</v>
      </c>
      <c r="E15" s="3" t="s">
        <v>178</v>
      </c>
      <c r="F15" s="9"/>
      <c r="G15" s="9"/>
      <c r="H15" s="39"/>
      <c r="I15" s="12"/>
      <c r="J15" s="12"/>
      <c r="K15" s="12"/>
      <c r="L15" s="9"/>
      <c r="M15" s="22"/>
    </row>
    <row r="16" spans="2:13" x14ac:dyDescent="0.35">
      <c r="B16" s="24" t="s">
        <v>37</v>
      </c>
      <c r="C16" s="3" t="s">
        <v>177</v>
      </c>
      <c r="D16" s="3" t="s">
        <v>35</v>
      </c>
      <c r="E16" s="3" t="s">
        <v>179</v>
      </c>
      <c r="F16" s="9"/>
      <c r="G16" s="9"/>
      <c r="H16" s="9"/>
      <c r="I16" s="12"/>
      <c r="J16" s="12"/>
      <c r="K16" s="12"/>
      <c r="L16" s="9"/>
      <c r="M16" s="22"/>
    </row>
    <row r="17" spans="2:13" x14ac:dyDescent="0.35">
      <c r="B17" s="23" t="s">
        <v>38</v>
      </c>
      <c r="C17" s="4" t="s">
        <v>39</v>
      </c>
      <c r="D17" s="2" t="s">
        <v>40</v>
      </c>
      <c r="E17" s="2" t="s">
        <v>182</v>
      </c>
      <c r="F17" s="9"/>
      <c r="G17" s="9"/>
      <c r="H17" s="9"/>
      <c r="I17" s="12"/>
      <c r="J17" s="12"/>
      <c r="K17" s="12"/>
      <c r="L17" s="12"/>
      <c r="M17" s="56"/>
    </row>
    <row r="18" spans="2:13" x14ac:dyDescent="0.35">
      <c r="B18" s="24" t="s">
        <v>41</v>
      </c>
      <c r="C18" s="3" t="s">
        <v>42</v>
      </c>
      <c r="D18" s="3" t="s">
        <v>40</v>
      </c>
      <c r="E18" s="3" t="s">
        <v>180</v>
      </c>
      <c r="F18" s="9"/>
      <c r="G18" s="9"/>
      <c r="H18" s="9"/>
      <c r="I18" s="12"/>
      <c r="J18" s="9"/>
      <c r="K18" s="9"/>
      <c r="L18" s="9"/>
      <c r="M18" s="57"/>
    </row>
    <row r="19" spans="2:13" x14ac:dyDescent="0.35">
      <c r="B19" s="24" t="s">
        <v>43</v>
      </c>
      <c r="C19" s="3" t="s">
        <v>44</v>
      </c>
      <c r="D19" s="3" t="s">
        <v>181</v>
      </c>
      <c r="E19" s="3" t="s">
        <v>181</v>
      </c>
      <c r="F19" s="9"/>
      <c r="G19" s="9"/>
      <c r="H19" s="9"/>
      <c r="I19" s="12"/>
      <c r="J19" s="9"/>
      <c r="K19" s="9"/>
      <c r="L19" s="9"/>
      <c r="M19" s="57"/>
    </row>
    <row r="20" spans="2:13" x14ac:dyDescent="0.35">
      <c r="B20" s="24" t="s">
        <v>45</v>
      </c>
      <c r="C20" s="3" t="s">
        <v>46</v>
      </c>
      <c r="D20" s="3" t="s">
        <v>173</v>
      </c>
      <c r="E20" s="2" t="s">
        <v>182</v>
      </c>
      <c r="F20" s="9"/>
      <c r="G20" s="9"/>
      <c r="H20" s="9"/>
      <c r="I20" s="12"/>
      <c r="J20" s="12"/>
      <c r="K20" s="12"/>
      <c r="L20" s="12"/>
      <c r="M20" s="58"/>
    </row>
    <row r="21" spans="2:13" x14ac:dyDescent="0.35">
      <c r="B21" s="24"/>
      <c r="C21" s="3"/>
      <c r="D21" s="3"/>
      <c r="E21" s="3"/>
      <c r="F21" s="9"/>
      <c r="G21" s="9"/>
      <c r="H21" s="9"/>
      <c r="I21" s="9"/>
      <c r="J21" s="9"/>
      <c r="K21" s="9"/>
      <c r="L21" s="9"/>
      <c r="M21" s="22"/>
    </row>
    <row r="22" spans="2:13" x14ac:dyDescent="0.35">
      <c r="B22" s="23">
        <v>1.6</v>
      </c>
      <c r="C22" s="6" t="s">
        <v>47</v>
      </c>
      <c r="D22" s="2" t="s">
        <v>185</v>
      </c>
      <c r="E22" s="2" t="s">
        <v>48</v>
      </c>
      <c r="F22" s="9"/>
      <c r="G22" s="9"/>
      <c r="H22" s="9"/>
      <c r="I22" s="12"/>
      <c r="J22" s="12"/>
      <c r="K22" s="12"/>
      <c r="L22" s="12"/>
      <c r="M22" s="22"/>
    </row>
    <row r="23" spans="2:13" x14ac:dyDescent="0.35">
      <c r="B23" s="24" t="s">
        <v>49</v>
      </c>
      <c r="C23" s="3" t="s">
        <v>50</v>
      </c>
      <c r="D23" s="3" t="s">
        <v>185</v>
      </c>
      <c r="E23" s="3" t="s">
        <v>31</v>
      </c>
      <c r="F23" s="9"/>
      <c r="G23" s="9"/>
      <c r="H23" s="9"/>
      <c r="I23" s="38"/>
      <c r="J23" s="12"/>
      <c r="K23" s="9"/>
      <c r="L23" s="9"/>
      <c r="M23" s="22"/>
    </row>
    <row r="24" spans="2:13" x14ac:dyDescent="0.35">
      <c r="B24" s="24" t="s">
        <v>183</v>
      </c>
      <c r="C24" s="3" t="s">
        <v>184</v>
      </c>
      <c r="D24" s="3" t="s">
        <v>31</v>
      </c>
      <c r="E24" s="3" t="s">
        <v>186</v>
      </c>
      <c r="F24" s="9"/>
      <c r="G24" s="9"/>
      <c r="H24" s="9"/>
      <c r="I24" s="38"/>
      <c r="J24" s="12"/>
      <c r="K24" s="12"/>
      <c r="L24" s="12"/>
      <c r="M24" s="22"/>
    </row>
    <row r="25" spans="2:13" x14ac:dyDescent="0.35">
      <c r="B25" s="23">
        <v>1.2</v>
      </c>
      <c r="C25" s="7" t="s">
        <v>51</v>
      </c>
      <c r="D25" s="2" t="s">
        <v>52</v>
      </c>
      <c r="E25" s="2" t="s">
        <v>53</v>
      </c>
      <c r="F25" s="9"/>
      <c r="G25" s="9"/>
      <c r="H25" s="39"/>
      <c r="I25" s="12"/>
      <c r="J25" s="9"/>
      <c r="K25" s="9"/>
      <c r="L25" s="9"/>
      <c r="M25" s="22"/>
    </row>
    <row r="26" spans="2:13" x14ac:dyDescent="0.35">
      <c r="B26" s="23" t="s">
        <v>54</v>
      </c>
      <c r="C26" s="2" t="s">
        <v>55</v>
      </c>
      <c r="D26" s="2" t="s">
        <v>56</v>
      </c>
      <c r="E26" s="2" t="s">
        <v>57</v>
      </c>
      <c r="F26" s="9"/>
      <c r="G26" s="9"/>
      <c r="H26" s="9"/>
      <c r="I26" s="12"/>
      <c r="J26" s="9"/>
      <c r="K26" s="9"/>
      <c r="L26" s="9"/>
      <c r="M26" s="22"/>
    </row>
    <row r="27" spans="2:13" x14ac:dyDescent="0.35">
      <c r="B27" s="24" t="s">
        <v>58</v>
      </c>
      <c r="C27" s="3" t="s">
        <v>59</v>
      </c>
      <c r="D27" s="3" t="s">
        <v>56</v>
      </c>
      <c r="E27" s="3" t="s">
        <v>60</v>
      </c>
      <c r="F27" s="9"/>
      <c r="G27" s="9"/>
      <c r="H27" s="9"/>
      <c r="I27" s="12"/>
      <c r="J27" s="9"/>
      <c r="K27" s="9"/>
      <c r="L27" s="9"/>
      <c r="M27" s="22"/>
    </row>
    <row r="28" spans="2:13" x14ac:dyDescent="0.35">
      <c r="B28" s="24" t="s">
        <v>61</v>
      </c>
      <c r="C28" s="3" t="s">
        <v>62</v>
      </c>
      <c r="D28" s="3" t="s">
        <v>63</v>
      </c>
      <c r="E28" s="3" t="s">
        <v>64</v>
      </c>
      <c r="F28" s="9"/>
      <c r="G28" s="9"/>
      <c r="H28" s="9"/>
      <c r="I28" s="12"/>
      <c r="J28" s="9"/>
      <c r="K28" s="9"/>
      <c r="L28" s="9"/>
      <c r="M28" s="22"/>
    </row>
    <row r="29" spans="2:13" x14ac:dyDescent="0.35">
      <c r="B29" s="24" t="s">
        <v>65</v>
      </c>
      <c r="C29" s="3" t="s">
        <v>66</v>
      </c>
      <c r="D29" s="3" t="s">
        <v>67</v>
      </c>
      <c r="E29" s="3" t="s">
        <v>57</v>
      </c>
      <c r="F29" s="9"/>
      <c r="G29" s="9"/>
      <c r="H29" s="9"/>
      <c r="I29" s="12"/>
      <c r="J29" s="9"/>
      <c r="K29" s="9"/>
      <c r="L29" s="9"/>
      <c r="M29" s="22"/>
    </row>
    <row r="30" spans="2:13" x14ac:dyDescent="0.35">
      <c r="B30" s="23" t="s">
        <v>68</v>
      </c>
      <c r="C30" s="2" t="s">
        <v>69</v>
      </c>
      <c r="D30" s="2" t="s">
        <v>52</v>
      </c>
      <c r="E30" s="2" t="s">
        <v>53</v>
      </c>
      <c r="F30" s="9"/>
      <c r="G30" s="9"/>
      <c r="H30" s="39"/>
      <c r="I30" s="12"/>
      <c r="J30" s="9"/>
      <c r="K30" s="9"/>
      <c r="L30" s="9"/>
      <c r="M30" s="22"/>
    </row>
    <row r="31" spans="2:13" x14ac:dyDescent="0.35">
      <c r="B31" s="23" t="s">
        <v>70</v>
      </c>
      <c r="C31" s="2" t="s">
        <v>71</v>
      </c>
      <c r="D31" s="2" t="s">
        <v>52</v>
      </c>
      <c r="E31" s="2" t="s">
        <v>72</v>
      </c>
      <c r="F31" s="9"/>
      <c r="G31" s="9"/>
      <c r="H31" s="39"/>
      <c r="I31" s="12"/>
      <c r="J31" s="9"/>
      <c r="K31" s="9"/>
      <c r="L31" s="9"/>
      <c r="M31" s="22"/>
    </row>
    <row r="32" spans="2:13" x14ac:dyDescent="0.35">
      <c r="B32" s="24" t="s">
        <v>73</v>
      </c>
      <c r="C32" s="3" t="s">
        <v>74</v>
      </c>
      <c r="D32" s="3" t="s">
        <v>52</v>
      </c>
      <c r="E32" s="3" t="s">
        <v>75</v>
      </c>
      <c r="F32" s="9"/>
      <c r="G32" s="9"/>
      <c r="H32" s="39"/>
      <c r="I32" s="12"/>
      <c r="J32" s="9"/>
      <c r="K32" s="9"/>
      <c r="L32" s="9"/>
      <c r="M32" s="22"/>
    </row>
    <row r="33" spans="2:13" x14ac:dyDescent="0.35">
      <c r="B33" s="24" t="s">
        <v>76</v>
      </c>
      <c r="C33" s="3" t="s">
        <v>77</v>
      </c>
      <c r="D33" s="3" t="s">
        <v>78</v>
      </c>
      <c r="E33" s="3" t="s">
        <v>72</v>
      </c>
      <c r="F33" s="9"/>
      <c r="G33" s="9"/>
      <c r="H33" s="9"/>
      <c r="I33" s="12"/>
      <c r="J33" s="9"/>
      <c r="K33" s="9"/>
      <c r="L33" s="9"/>
      <c r="M33" s="22"/>
    </row>
    <row r="34" spans="2:13" x14ac:dyDescent="0.35">
      <c r="B34" s="23" t="s">
        <v>79</v>
      </c>
      <c r="C34" s="2" t="s">
        <v>80</v>
      </c>
      <c r="D34" s="2" t="s">
        <v>81</v>
      </c>
      <c r="E34" s="2" t="s">
        <v>53</v>
      </c>
      <c r="F34" s="9"/>
      <c r="G34" s="9"/>
      <c r="H34" s="9"/>
      <c r="I34" s="12"/>
      <c r="J34" s="9"/>
      <c r="K34" s="9"/>
      <c r="L34" s="9"/>
      <c r="M34" s="22"/>
    </row>
    <row r="35" spans="2:13" x14ac:dyDescent="0.35">
      <c r="B35" s="24" t="s">
        <v>82</v>
      </c>
      <c r="C35" s="3" t="s">
        <v>74</v>
      </c>
      <c r="D35" s="3" t="s">
        <v>81</v>
      </c>
      <c r="E35" s="3" t="s">
        <v>83</v>
      </c>
      <c r="F35" s="9"/>
      <c r="G35" s="9"/>
      <c r="H35" s="9"/>
      <c r="I35" s="12"/>
      <c r="J35" s="9"/>
      <c r="K35" s="9"/>
      <c r="L35" s="9"/>
      <c r="M35" s="22"/>
    </row>
    <row r="36" spans="2:13" x14ac:dyDescent="0.35">
      <c r="B36" s="24" t="s">
        <v>84</v>
      </c>
      <c r="C36" s="3" t="s">
        <v>85</v>
      </c>
      <c r="D36" s="3" t="s">
        <v>86</v>
      </c>
      <c r="E36" s="3" t="s">
        <v>87</v>
      </c>
      <c r="F36" s="9"/>
      <c r="G36" s="9"/>
      <c r="H36" s="9"/>
      <c r="I36" s="12"/>
      <c r="J36" s="9"/>
      <c r="K36" s="9"/>
      <c r="L36" s="9"/>
      <c r="M36" s="22"/>
    </row>
    <row r="37" spans="2:13" x14ac:dyDescent="0.35">
      <c r="B37" s="24" t="s">
        <v>88</v>
      </c>
      <c r="C37" s="3" t="s">
        <v>89</v>
      </c>
      <c r="D37" s="3" t="s">
        <v>86</v>
      </c>
      <c r="E37" s="3" t="s">
        <v>87</v>
      </c>
      <c r="F37" s="9"/>
      <c r="G37" s="9"/>
      <c r="H37" s="9"/>
      <c r="I37" s="12"/>
      <c r="J37" s="9"/>
      <c r="K37" s="9"/>
      <c r="L37" s="9"/>
      <c r="M37" s="22"/>
    </row>
    <row r="38" spans="2:13" x14ac:dyDescent="0.35">
      <c r="B38" s="24" t="s">
        <v>90</v>
      </c>
      <c r="C38" s="3" t="s">
        <v>91</v>
      </c>
      <c r="D38" s="3" t="s">
        <v>92</v>
      </c>
      <c r="E38" s="3" t="s">
        <v>53</v>
      </c>
      <c r="F38" s="9"/>
      <c r="G38" s="9"/>
      <c r="H38" s="9"/>
      <c r="I38" s="12"/>
      <c r="J38" s="9"/>
      <c r="K38" s="9"/>
      <c r="L38" s="9"/>
      <c r="M38" s="22"/>
    </row>
    <row r="39" spans="2:13" x14ac:dyDescent="0.35">
      <c r="B39" s="23">
        <v>1.3</v>
      </c>
      <c r="C39" s="7" t="s">
        <v>93</v>
      </c>
      <c r="D39" s="2" t="s">
        <v>94</v>
      </c>
      <c r="E39" s="2" t="s">
        <v>171</v>
      </c>
      <c r="F39" s="9"/>
      <c r="G39" s="39"/>
      <c r="H39" s="39"/>
      <c r="I39" s="12"/>
      <c r="J39" s="12"/>
      <c r="K39" s="12"/>
      <c r="L39" s="12"/>
      <c r="M39" s="22"/>
    </row>
    <row r="40" spans="2:13" x14ac:dyDescent="0.35">
      <c r="B40" s="23" t="s">
        <v>95</v>
      </c>
      <c r="C40" s="2" t="s">
        <v>96</v>
      </c>
      <c r="D40" s="2" t="s">
        <v>94</v>
      </c>
      <c r="E40" s="2" t="s">
        <v>172</v>
      </c>
      <c r="F40" s="9"/>
      <c r="G40" s="39"/>
      <c r="H40" s="39"/>
      <c r="I40" s="12"/>
      <c r="J40" s="12"/>
      <c r="K40" s="9"/>
      <c r="L40" s="9"/>
      <c r="M40" s="22"/>
    </row>
    <row r="41" spans="2:13" x14ac:dyDescent="0.35">
      <c r="B41" s="23" t="s">
        <v>98</v>
      </c>
      <c r="C41" s="2" t="s">
        <v>99</v>
      </c>
      <c r="D41" s="2" t="s">
        <v>94</v>
      </c>
      <c r="E41" s="2" t="s">
        <v>97</v>
      </c>
      <c r="F41" s="9"/>
      <c r="G41" s="39"/>
      <c r="H41" s="39"/>
      <c r="I41" s="12"/>
      <c r="J41" s="12"/>
      <c r="K41" s="9"/>
      <c r="L41" s="9"/>
      <c r="M41" s="22"/>
    </row>
    <row r="42" spans="2:13" x14ac:dyDescent="0.35">
      <c r="B42" s="23" t="s">
        <v>100</v>
      </c>
      <c r="C42" s="2" t="s">
        <v>101</v>
      </c>
      <c r="D42" s="2" t="s">
        <v>102</v>
      </c>
      <c r="E42" s="2" t="s">
        <v>103</v>
      </c>
      <c r="F42" s="9"/>
      <c r="G42" s="9"/>
      <c r="H42" s="9"/>
      <c r="I42" s="12"/>
      <c r="J42" s="9"/>
      <c r="K42" s="9"/>
      <c r="L42" s="9"/>
      <c r="M42" s="22"/>
    </row>
    <row r="43" spans="2:13" x14ac:dyDescent="0.35">
      <c r="B43" s="24" t="s">
        <v>104</v>
      </c>
      <c r="C43" s="3" t="s">
        <v>105</v>
      </c>
      <c r="D43" s="3" t="s">
        <v>102</v>
      </c>
      <c r="E43" s="3" t="s">
        <v>106</v>
      </c>
      <c r="F43" s="9"/>
      <c r="G43" s="9"/>
      <c r="H43" s="9"/>
      <c r="I43" s="12"/>
      <c r="J43" s="9"/>
      <c r="K43" s="9"/>
      <c r="L43" s="9"/>
      <c r="M43" s="22"/>
    </row>
    <row r="44" spans="2:13" x14ac:dyDescent="0.35">
      <c r="B44" s="24" t="s">
        <v>107</v>
      </c>
      <c r="C44" s="3" t="s">
        <v>108</v>
      </c>
      <c r="D44" s="3" t="s">
        <v>109</v>
      </c>
      <c r="E44" s="3" t="s">
        <v>103</v>
      </c>
      <c r="F44" s="9"/>
      <c r="G44" s="9"/>
      <c r="H44" s="9"/>
      <c r="I44" s="12"/>
      <c r="J44" s="9"/>
      <c r="K44" s="9"/>
      <c r="L44" s="9"/>
      <c r="M44" s="22"/>
    </row>
    <row r="45" spans="2:13" x14ac:dyDescent="0.35">
      <c r="B45" s="23" t="s">
        <v>110</v>
      </c>
      <c r="C45" s="2" t="s">
        <v>111</v>
      </c>
      <c r="D45" s="2" t="s">
        <v>102</v>
      </c>
      <c r="E45" s="2" t="s">
        <v>112</v>
      </c>
      <c r="F45" s="9"/>
      <c r="G45" s="9"/>
      <c r="H45" s="9"/>
      <c r="I45" s="12"/>
      <c r="J45" s="9"/>
      <c r="K45" s="9"/>
      <c r="L45" s="9"/>
      <c r="M45" s="22"/>
    </row>
    <row r="46" spans="2:13" x14ac:dyDescent="0.35">
      <c r="B46" s="24" t="s">
        <v>113</v>
      </c>
      <c r="C46" s="3" t="s">
        <v>105</v>
      </c>
      <c r="D46" s="3" t="s">
        <v>102</v>
      </c>
      <c r="E46" s="3" t="s">
        <v>106</v>
      </c>
      <c r="F46" s="9"/>
      <c r="G46" s="9"/>
      <c r="H46" s="9"/>
      <c r="I46" s="12"/>
      <c r="J46" s="9"/>
      <c r="K46" s="9"/>
      <c r="L46" s="9"/>
      <c r="M46" s="22"/>
    </row>
    <row r="47" spans="2:13" x14ac:dyDescent="0.35">
      <c r="B47" s="24" t="s">
        <v>114</v>
      </c>
      <c r="C47" s="3" t="s">
        <v>108</v>
      </c>
      <c r="D47" s="3" t="s">
        <v>109</v>
      </c>
      <c r="E47" s="3" t="s">
        <v>112</v>
      </c>
      <c r="F47" s="9"/>
      <c r="G47" s="9"/>
      <c r="H47" s="9"/>
      <c r="I47" s="12"/>
      <c r="J47" s="9"/>
      <c r="K47" s="9"/>
      <c r="L47" s="9"/>
      <c r="M47" s="22"/>
    </row>
    <row r="48" spans="2:13" x14ac:dyDescent="0.35">
      <c r="B48" s="23" t="s">
        <v>115</v>
      </c>
      <c r="C48" s="2" t="s">
        <v>116</v>
      </c>
      <c r="D48" s="2" t="s">
        <v>94</v>
      </c>
      <c r="E48" s="2" t="s">
        <v>97</v>
      </c>
      <c r="F48" s="9"/>
      <c r="G48" s="39"/>
      <c r="H48" s="39"/>
      <c r="I48" s="12"/>
      <c r="J48" s="12"/>
      <c r="K48" s="9"/>
      <c r="L48" s="9"/>
      <c r="M48" s="22"/>
    </row>
    <row r="49" spans="2:13" x14ac:dyDescent="0.35">
      <c r="B49" s="24" t="s">
        <v>117</v>
      </c>
      <c r="C49" s="3" t="s">
        <v>118</v>
      </c>
      <c r="D49" s="3" t="s">
        <v>64</v>
      </c>
      <c r="E49" s="3" t="s">
        <v>97</v>
      </c>
      <c r="F49" s="9"/>
      <c r="G49" s="9"/>
      <c r="H49" s="9"/>
      <c r="I49" s="12"/>
      <c r="J49" s="12"/>
      <c r="K49" s="9"/>
      <c r="L49" s="9"/>
      <c r="M49" s="22"/>
    </row>
    <row r="50" spans="2:13" x14ac:dyDescent="0.35">
      <c r="B50" s="24"/>
      <c r="C50" s="3"/>
      <c r="D50" s="3"/>
      <c r="E50" s="3"/>
      <c r="F50" s="9"/>
      <c r="G50" s="9"/>
      <c r="H50" s="9"/>
      <c r="I50" s="9"/>
      <c r="J50" s="9"/>
      <c r="K50" s="9"/>
      <c r="L50" s="9"/>
      <c r="M50" s="22"/>
    </row>
    <row r="51" spans="2:13" x14ac:dyDescent="0.35">
      <c r="B51" s="23" t="s">
        <v>120</v>
      </c>
      <c r="C51" s="2" t="s">
        <v>121</v>
      </c>
      <c r="D51" s="2" t="s">
        <v>81</v>
      </c>
      <c r="E51" s="2" t="s">
        <v>171</v>
      </c>
      <c r="F51" s="9"/>
      <c r="G51" s="9"/>
      <c r="H51" s="9"/>
      <c r="I51" s="12"/>
      <c r="J51" s="12"/>
      <c r="K51" s="12"/>
      <c r="L51" s="12"/>
      <c r="M51" s="12"/>
    </row>
    <row r="52" spans="2:13" x14ac:dyDescent="0.35">
      <c r="B52" s="23" t="s">
        <v>122</v>
      </c>
      <c r="C52" s="2" t="s">
        <v>123</v>
      </c>
      <c r="D52" s="2" t="s">
        <v>81</v>
      </c>
      <c r="E52" s="2" t="s">
        <v>124</v>
      </c>
      <c r="F52" s="9"/>
      <c r="G52" s="9"/>
      <c r="H52" s="9"/>
      <c r="I52" s="12"/>
      <c r="J52" s="9"/>
      <c r="K52" s="9"/>
      <c r="L52" s="9"/>
      <c r="M52" s="22"/>
    </row>
    <row r="53" spans="2:13" x14ac:dyDescent="0.35">
      <c r="B53" s="24" t="s">
        <v>125</v>
      </c>
      <c r="C53" s="3" t="s">
        <v>74</v>
      </c>
      <c r="D53" s="3" t="s">
        <v>81</v>
      </c>
      <c r="E53" s="3" t="s">
        <v>83</v>
      </c>
      <c r="F53" s="9"/>
      <c r="G53" s="9"/>
      <c r="H53" s="9"/>
      <c r="I53" s="12"/>
      <c r="J53" s="9"/>
      <c r="K53" s="9"/>
      <c r="L53" s="9"/>
      <c r="M53" s="22"/>
    </row>
    <row r="54" spans="2:13" x14ac:dyDescent="0.35">
      <c r="B54" s="24" t="s">
        <v>126</v>
      </c>
      <c r="C54" s="3" t="s">
        <v>127</v>
      </c>
      <c r="D54" s="3" t="s">
        <v>86</v>
      </c>
      <c r="E54" s="3" t="s">
        <v>124</v>
      </c>
      <c r="F54" s="9"/>
      <c r="G54" s="9"/>
      <c r="H54" s="9"/>
      <c r="I54" s="12"/>
      <c r="J54" s="9"/>
      <c r="K54" s="9"/>
      <c r="L54" s="9"/>
      <c r="M54" s="22"/>
    </row>
    <row r="55" spans="2:13" x14ac:dyDescent="0.35">
      <c r="B55" s="23" t="s">
        <v>128</v>
      </c>
      <c r="C55" s="2" t="s">
        <v>129</v>
      </c>
      <c r="D55" s="2" t="s">
        <v>130</v>
      </c>
      <c r="E55" s="2" t="s">
        <v>171</v>
      </c>
      <c r="F55" s="9"/>
      <c r="G55" s="9"/>
      <c r="H55" s="39"/>
      <c r="I55" s="12"/>
      <c r="J55" s="12"/>
      <c r="K55" s="12"/>
      <c r="L55" s="12"/>
      <c r="M55" s="12"/>
    </row>
    <row r="56" spans="2:13" x14ac:dyDescent="0.35">
      <c r="B56" s="24" t="s">
        <v>132</v>
      </c>
      <c r="C56" s="3" t="s">
        <v>133</v>
      </c>
      <c r="D56" s="3" t="s">
        <v>130</v>
      </c>
      <c r="E56" s="3" t="s">
        <v>131</v>
      </c>
      <c r="F56" s="9"/>
      <c r="G56" s="9"/>
      <c r="H56" s="39"/>
      <c r="I56" s="12"/>
      <c r="J56" s="9"/>
      <c r="K56" s="9"/>
      <c r="L56" s="9"/>
      <c r="M56" s="22"/>
    </row>
    <row r="57" spans="2:13" ht="15" thickBot="1" x14ac:dyDescent="0.4">
      <c r="B57" s="25" t="s">
        <v>134</v>
      </c>
      <c r="C57" s="26" t="s">
        <v>119</v>
      </c>
      <c r="D57" s="27" t="s">
        <v>135</v>
      </c>
      <c r="E57" s="27" t="s">
        <v>135</v>
      </c>
      <c r="F57" s="28"/>
      <c r="G57" s="29"/>
      <c r="H57" s="29"/>
      <c r="I57" s="12"/>
      <c r="J57" s="29"/>
      <c r="K57" s="29"/>
      <c r="L57" s="29"/>
      <c r="M57" s="30"/>
    </row>
    <row r="58" spans="2:13" x14ac:dyDescent="0.35">
      <c r="B58" s="13"/>
      <c r="C58" s="13"/>
      <c r="D58" s="13"/>
      <c r="E58" s="13"/>
    </row>
    <row r="59" spans="2:13" x14ac:dyDescent="0.35">
      <c r="B59" s="14"/>
      <c r="C59" s="14"/>
      <c r="D59" s="14"/>
      <c r="E59" s="14"/>
    </row>
    <row r="60" spans="2:13" x14ac:dyDescent="0.35">
      <c r="B60" s="14"/>
      <c r="C60" s="14"/>
      <c r="D60" s="14"/>
      <c r="E60" s="14"/>
    </row>
    <row r="61" spans="2:13" x14ac:dyDescent="0.35">
      <c r="B61" s="8"/>
      <c r="C61" s="8"/>
      <c r="D61" s="8"/>
      <c r="E61" s="8"/>
    </row>
    <row r="62" spans="2:13" x14ac:dyDescent="0.35">
      <c r="B62" s="8"/>
      <c r="C62" s="8"/>
      <c r="D62" s="8"/>
      <c r="E62" s="8"/>
    </row>
    <row r="63" spans="2:13" x14ac:dyDescent="0.35">
      <c r="B63" s="8"/>
      <c r="C63" s="8"/>
      <c r="D63" s="8"/>
      <c r="E63" s="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446E5-1F21-4868-9101-7BBFA5E2D8ED}">
  <dimension ref="B2:O39"/>
  <sheetViews>
    <sheetView topLeftCell="A25" workbookViewId="0">
      <selection activeCell="G43" sqref="G43"/>
    </sheetView>
  </sheetViews>
  <sheetFormatPr defaultRowHeight="14.5" x14ac:dyDescent="0.35"/>
  <cols>
    <col min="1" max="1" width="3.26953125" customWidth="1"/>
    <col min="2" max="2" width="29.26953125" customWidth="1"/>
  </cols>
  <sheetData>
    <row r="2" spans="2:15" ht="15" thickBot="1" x14ac:dyDescent="0.4">
      <c r="B2" s="33" t="s">
        <v>165</v>
      </c>
    </row>
    <row r="3" spans="2:15" ht="23.5" thickBot="1" x14ac:dyDescent="0.4">
      <c r="B3" s="139" t="s">
        <v>138</v>
      </c>
      <c r="C3" s="141" t="s">
        <v>139</v>
      </c>
      <c r="D3" s="142"/>
      <c r="E3" s="142"/>
      <c r="F3" s="143"/>
      <c r="G3" s="52" t="s">
        <v>140</v>
      </c>
      <c r="H3" s="141" t="s">
        <v>166</v>
      </c>
      <c r="I3" s="142"/>
      <c r="J3" s="142"/>
      <c r="K3" s="143"/>
    </row>
    <row r="4" spans="2:15" ht="15" thickBot="1" x14ac:dyDescent="0.4">
      <c r="B4" s="140"/>
      <c r="C4" s="44" t="s">
        <v>141</v>
      </c>
      <c r="D4" s="44" t="s">
        <v>142</v>
      </c>
      <c r="E4" s="44" t="s">
        <v>143</v>
      </c>
      <c r="F4" s="44" t="s">
        <v>144</v>
      </c>
      <c r="G4" s="50" t="s">
        <v>141</v>
      </c>
      <c r="H4" s="44" t="s">
        <v>141</v>
      </c>
      <c r="I4" s="44" t="s">
        <v>142</v>
      </c>
      <c r="J4" s="44" t="s">
        <v>143</v>
      </c>
      <c r="K4" s="44" t="s">
        <v>144</v>
      </c>
    </row>
    <row r="5" spans="2:15" ht="23.5" thickBot="1" x14ac:dyDescent="0.4">
      <c r="B5" s="48" t="s">
        <v>145</v>
      </c>
      <c r="C5" s="49">
        <v>23954</v>
      </c>
      <c r="D5" s="49">
        <v>5280</v>
      </c>
      <c r="E5" s="49">
        <v>1528</v>
      </c>
      <c r="F5" s="49">
        <v>30762</v>
      </c>
      <c r="G5" s="47">
        <v>6600</v>
      </c>
      <c r="H5" s="49">
        <v>29554</v>
      </c>
      <c r="I5" s="49">
        <v>5280</v>
      </c>
      <c r="J5" s="49">
        <v>1528</v>
      </c>
      <c r="K5" s="49">
        <v>36362</v>
      </c>
    </row>
    <row r="6" spans="2:15" ht="23.5" thickBot="1" x14ac:dyDescent="0.4">
      <c r="B6" s="41" t="s">
        <v>146</v>
      </c>
      <c r="C6" s="42">
        <v>3476</v>
      </c>
      <c r="D6" s="42">
        <v>2860</v>
      </c>
      <c r="E6" s="43" t="s">
        <v>147</v>
      </c>
      <c r="F6" s="42">
        <v>6336</v>
      </c>
      <c r="G6" s="53" t="s">
        <v>147</v>
      </c>
      <c r="H6" s="42">
        <v>3476</v>
      </c>
      <c r="I6" s="42">
        <v>2860</v>
      </c>
      <c r="J6" s="43" t="s">
        <v>147</v>
      </c>
      <c r="K6" s="42">
        <v>6336</v>
      </c>
    </row>
    <row r="7" spans="2:15" ht="35" thickBot="1" x14ac:dyDescent="0.4">
      <c r="B7" s="41" t="s">
        <v>148</v>
      </c>
      <c r="C7" s="42">
        <v>18522</v>
      </c>
      <c r="D7" s="42">
        <v>2420</v>
      </c>
      <c r="E7" s="43" t="s">
        <v>147</v>
      </c>
      <c r="F7" s="42">
        <v>20942</v>
      </c>
      <c r="G7" s="54">
        <v>5950</v>
      </c>
      <c r="H7" s="42">
        <v>23347</v>
      </c>
      <c r="I7" s="42">
        <v>2420</v>
      </c>
      <c r="J7" s="43" t="s">
        <v>147</v>
      </c>
      <c r="K7" s="42">
        <v>25767</v>
      </c>
      <c r="O7" s="32"/>
    </row>
    <row r="8" spans="2:15" ht="15" thickBot="1" x14ac:dyDescent="0.4">
      <c r="B8" s="41" t="s">
        <v>149</v>
      </c>
      <c r="C8" s="42">
        <v>1800</v>
      </c>
      <c r="D8" s="43" t="s">
        <v>147</v>
      </c>
      <c r="E8" s="43" t="s">
        <v>147</v>
      </c>
      <c r="F8" s="42">
        <v>1800</v>
      </c>
      <c r="G8" s="53">
        <v>650</v>
      </c>
      <c r="H8" s="42">
        <v>2575</v>
      </c>
      <c r="I8" s="43" t="s">
        <v>147</v>
      </c>
      <c r="J8" s="43" t="s">
        <v>147</v>
      </c>
      <c r="K8" s="42">
        <v>2575</v>
      </c>
    </row>
    <row r="9" spans="2:15" ht="15" thickBot="1" x14ac:dyDescent="0.4">
      <c r="B9" s="41" t="s">
        <v>150</v>
      </c>
      <c r="C9" s="43">
        <v>156</v>
      </c>
      <c r="D9" s="43" t="s">
        <v>147</v>
      </c>
      <c r="E9" s="43">
        <v>156</v>
      </c>
      <c r="F9" s="43">
        <v>312</v>
      </c>
      <c r="G9" s="53" t="s">
        <v>147</v>
      </c>
      <c r="H9" s="43">
        <v>156</v>
      </c>
      <c r="I9" s="43" t="s">
        <v>147</v>
      </c>
      <c r="J9" s="43">
        <v>156</v>
      </c>
      <c r="K9" s="43">
        <v>312</v>
      </c>
    </row>
    <row r="10" spans="2:15" ht="15" thickBot="1" x14ac:dyDescent="0.4">
      <c r="B10" s="41" t="s">
        <v>151</v>
      </c>
      <c r="C10" s="43" t="s">
        <v>147</v>
      </c>
      <c r="D10" s="43" t="s">
        <v>147</v>
      </c>
      <c r="E10" s="42">
        <v>1372</v>
      </c>
      <c r="F10" s="42">
        <v>1372</v>
      </c>
      <c r="G10" s="53" t="s">
        <v>147</v>
      </c>
      <c r="H10" s="43" t="s">
        <v>147</v>
      </c>
      <c r="I10" s="43" t="s">
        <v>147</v>
      </c>
      <c r="J10" s="42">
        <v>1372</v>
      </c>
      <c r="K10" s="42">
        <v>1372</v>
      </c>
    </row>
    <row r="11" spans="2:15" ht="23.5" thickBot="1" x14ac:dyDescent="0.4">
      <c r="B11" s="48" t="s">
        <v>152</v>
      </c>
      <c r="C11" s="51">
        <v>400</v>
      </c>
      <c r="D11" s="51" t="s">
        <v>147</v>
      </c>
      <c r="E11" s="51" t="s">
        <v>147</v>
      </c>
      <c r="F11" s="51">
        <v>400</v>
      </c>
      <c r="G11" s="50" t="s">
        <v>147</v>
      </c>
      <c r="H11" s="51">
        <v>400</v>
      </c>
      <c r="I11" s="51" t="s">
        <v>147</v>
      </c>
      <c r="J11" s="51" t="s">
        <v>147</v>
      </c>
      <c r="K11" s="51">
        <v>400</v>
      </c>
    </row>
    <row r="12" spans="2:15" ht="15" thickBot="1" x14ac:dyDescent="0.4">
      <c r="B12" s="41" t="s">
        <v>153</v>
      </c>
      <c r="C12" s="43">
        <v>400</v>
      </c>
      <c r="D12" s="43" t="s">
        <v>147</v>
      </c>
      <c r="E12" s="43"/>
      <c r="F12" s="43">
        <v>400</v>
      </c>
      <c r="G12" s="53" t="s">
        <v>147</v>
      </c>
      <c r="H12" s="43">
        <v>400</v>
      </c>
      <c r="I12" s="43" t="s">
        <v>147</v>
      </c>
      <c r="J12" s="43"/>
      <c r="K12" s="43">
        <v>400</v>
      </c>
    </row>
    <row r="13" spans="2:15" ht="23.5" thickBot="1" x14ac:dyDescent="0.4">
      <c r="B13" s="48" t="s">
        <v>154</v>
      </c>
      <c r="C13" s="49">
        <v>2646</v>
      </c>
      <c r="D13" s="51">
        <v>220</v>
      </c>
      <c r="E13" s="51" t="s">
        <v>147</v>
      </c>
      <c r="F13" s="49">
        <v>2866</v>
      </c>
      <c r="G13" s="50">
        <v>400</v>
      </c>
      <c r="H13" s="49">
        <v>3046</v>
      </c>
      <c r="I13" s="51">
        <v>220</v>
      </c>
      <c r="J13" s="51" t="s">
        <v>147</v>
      </c>
      <c r="K13" s="49">
        <v>3266</v>
      </c>
    </row>
    <row r="14" spans="2:15" ht="15" thickBot="1" x14ac:dyDescent="0.4">
      <c r="B14" s="41" t="s">
        <v>155</v>
      </c>
      <c r="C14" s="42">
        <v>1747</v>
      </c>
      <c r="D14" s="43" t="s">
        <v>147</v>
      </c>
      <c r="E14" s="43" t="s">
        <v>147</v>
      </c>
      <c r="F14" s="42">
        <v>1747</v>
      </c>
      <c r="G14" s="53">
        <v>200</v>
      </c>
      <c r="H14" s="42">
        <v>1947</v>
      </c>
      <c r="I14" s="43" t="s">
        <v>147</v>
      </c>
      <c r="J14" s="43" t="s">
        <v>147</v>
      </c>
      <c r="K14" s="42">
        <v>1947</v>
      </c>
    </row>
    <row r="15" spans="2:15" ht="15" thickBot="1" x14ac:dyDescent="0.4">
      <c r="B15" s="41" t="s">
        <v>156</v>
      </c>
      <c r="C15" s="43">
        <v>449</v>
      </c>
      <c r="D15" s="43" t="s">
        <v>147</v>
      </c>
      <c r="E15" s="43" t="s">
        <v>147</v>
      </c>
      <c r="F15" s="43">
        <v>449</v>
      </c>
      <c r="G15" s="53" t="s">
        <v>147</v>
      </c>
      <c r="H15" s="43">
        <v>449</v>
      </c>
      <c r="I15" s="43" t="s">
        <v>147</v>
      </c>
      <c r="J15" s="43" t="s">
        <v>147</v>
      </c>
      <c r="K15" s="43">
        <v>449</v>
      </c>
    </row>
    <row r="16" spans="2:15" ht="15" thickBot="1" x14ac:dyDescent="0.4">
      <c r="B16" s="41" t="s">
        <v>157</v>
      </c>
      <c r="C16" s="43">
        <v>350</v>
      </c>
      <c r="D16" s="43" t="s">
        <v>147</v>
      </c>
      <c r="E16" s="43" t="s">
        <v>147</v>
      </c>
      <c r="F16" s="43">
        <v>350</v>
      </c>
      <c r="G16" s="53">
        <v>100</v>
      </c>
      <c r="H16" s="43">
        <v>450</v>
      </c>
      <c r="I16" s="43" t="s">
        <v>147</v>
      </c>
      <c r="J16" s="43" t="s">
        <v>147</v>
      </c>
      <c r="K16" s="43">
        <v>450</v>
      </c>
    </row>
    <row r="17" spans="2:11" ht="23.5" thickBot="1" x14ac:dyDescent="0.4">
      <c r="B17" s="41" t="s">
        <v>158</v>
      </c>
      <c r="C17" s="43">
        <v>100</v>
      </c>
      <c r="D17" s="43">
        <v>220</v>
      </c>
      <c r="E17" s="43" t="s">
        <v>147</v>
      </c>
      <c r="F17" s="43">
        <v>320</v>
      </c>
      <c r="G17" s="53">
        <v>100</v>
      </c>
      <c r="H17" s="43">
        <v>200</v>
      </c>
      <c r="I17" s="43">
        <v>220</v>
      </c>
      <c r="J17" s="43" t="s">
        <v>147</v>
      </c>
      <c r="K17" s="43">
        <v>420</v>
      </c>
    </row>
    <row r="18" spans="2:11" ht="15" thickBot="1" x14ac:dyDescent="0.4">
      <c r="B18" s="48" t="s">
        <v>144</v>
      </c>
      <c r="C18" s="49">
        <v>27000</v>
      </c>
      <c r="D18" s="49">
        <v>5500</v>
      </c>
      <c r="E18" s="49">
        <v>1528</v>
      </c>
      <c r="F18" s="49">
        <v>34028</v>
      </c>
      <c r="G18" s="47">
        <v>7000</v>
      </c>
      <c r="H18" s="49">
        <v>33000</v>
      </c>
      <c r="I18" s="49">
        <v>5500</v>
      </c>
      <c r="J18" s="49">
        <v>1528</v>
      </c>
      <c r="K18" s="49">
        <v>40028</v>
      </c>
    </row>
    <row r="20" spans="2:11" ht="24.75" customHeight="1" thickBot="1" x14ac:dyDescent="0.4">
      <c r="B20" s="138" t="s">
        <v>168</v>
      </c>
      <c r="C20" s="138"/>
      <c r="D20" s="138"/>
      <c r="E20" s="138"/>
      <c r="F20" s="138"/>
      <c r="G20" s="138"/>
    </row>
    <row r="21" spans="2:11" ht="15" thickBot="1" x14ac:dyDescent="0.4">
      <c r="B21" s="45"/>
      <c r="C21" s="46" t="s">
        <v>159</v>
      </c>
      <c r="D21" s="46" t="s">
        <v>160</v>
      </c>
      <c r="E21" s="46" t="s">
        <v>161</v>
      </c>
      <c r="F21" s="46" t="s">
        <v>162</v>
      </c>
      <c r="G21" s="46" t="s">
        <v>137</v>
      </c>
    </row>
    <row r="22" spans="2:11" ht="15" thickBot="1" x14ac:dyDescent="0.4">
      <c r="B22" s="34" t="s">
        <v>141</v>
      </c>
      <c r="C22" s="35">
        <v>1050</v>
      </c>
      <c r="D22" s="35">
        <v>1050</v>
      </c>
      <c r="E22" s="35">
        <v>1400</v>
      </c>
      <c r="F22" s="35">
        <v>3500</v>
      </c>
      <c r="G22" s="35">
        <v>7000</v>
      </c>
    </row>
    <row r="23" spans="2:11" ht="15" thickBot="1" x14ac:dyDescent="0.4">
      <c r="B23" s="36" t="s">
        <v>163</v>
      </c>
      <c r="C23" s="37">
        <v>0.15</v>
      </c>
      <c r="D23" s="37">
        <v>0.15</v>
      </c>
      <c r="E23" s="37">
        <v>0.2</v>
      </c>
      <c r="F23" s="37">
        <v>0.5</v>
      </c>
      <c r="G23" s="37">
        <v>1</v>
      </c>
    </row>
    <row r="26" spans="2:11" ht="15" thickBot="1" x14ac:dyDescent="0.4">
      <c r="B26" s="138" t="s">
        <v>169</v>
      </c>
      <c r="C26" s="138"/>
      <c r="D26" s="138"/>
      <c r="E26" s="138"/>
      <c r="F26" s="138"/>
      <c r="G26" s="138"/>
    </row>
    <row r="27" spans="2:11" ht="15" thickBot="1" x14ac:dyDescent="0.4">
      <c r="B27" s="55" t="s">
        <v>138</v>
      </c>
      <c r="C27" s="45" t="s">
        <v>159</v>
      </c>
      <c r="D27" s="45" t="s">
        <v>160</v>
      </c>
      <c r="E27" s="45" t="s">
        <v>161</v>
      </c>
      <c r="F27" s="45" t="s">
        <v>162</v>
      </c>
      <c r="G27" s="45" t="s">
        <v>137</v>
      </c>
    </row>
    <row r="28" spans="2:11" ht="23.5" thickBot="1" x14ac:dyDescent="0.4">
      <c r="B28" s="40" t="s">
        <v>145</v>
      </c>
      <c r="C28" s="35">
        <v>1050</v>
      </c>
      <c r="D28" s="35">
        <v>1050</v>
      </c>
      <c r="E28" s="35">
        <v>1400</v>
      </c>
      <c r="F28" s="35">
        <v>3100</v>
      </c>
      <c r="G28" s="35">
        <v>6600</v>
      </c>
    </row>
    <row r="29" spans="2:11" ht="15" thickBot="1" x14ac:dyDescent="0.4">
      <c r="B29" s="40" t="s">
        <v>170</v>
      </c>
      <c r="C29" s="35" t="s">
        <v>167</v>
      </c>
      <c r="D29" s="35" t="s">
        <v>167</v>
      </c>
      <c r="E29" s="35" t="s">
        <v>167</v>
      </c>
      <c r="F29" s="35">
        <v>400</v>
      </c>
      <c r="G29" s="35">
        <v>400</v>
      </c>
    </row>
    <row r="30" spans="2:11" ht="15" thickBot="1" x14ac:dyDescent="0.4">
      <c r="B30" s="48" t="s">
        <v>144</v>
      </c>
      <c r="C30" s="35">
        <v>1050</v>
      </c>
      <c r="D30" s="35">
        <v>1050</v>
      </c>
      <c r="E30" s="35">
        <v>1400</v>
      </c>
      <c r="F30" s="35">
        <v>3500</v>
      </c>
      <c r="G30" s="35">
        <v>7000</v>
      </c>
    </row>
    <row r="33" spans="2:7" ht="15" thickBot="1" x14ac:dyDescent="0.4">
      <c r="B33" s="138" t="s">
        <v>257</v>
      </c>
      <c r="C33" s="138"/>
      <c r="D33" s="138"/>
      <c r="E33" s="138"/>
      <c r="F33" s="138"/>
      <c r="G33" s="138"/>
    </row>
    <row r="34" spans="2:7" ht="15" thickBot="1" x14ac:dyDescent="0.4">
      <c r="B34" s="137" t="s">
        <v>258</v>
      </c>
      <c r="C34" s="45" t="s">
        <v>159</v>
      </c>
      <c r="D34" s="45" t="s">
        <v>160</v>
      </c>
      <c r="E34" s="45" t="s">
        <v>161</v>
      </c>
      <c r="F34" s="45" t="s">
        <v>162</v>
      </c>
      <c r="G34" s="45" t="s">
        <v>137</v>
      </c>
    </row>
    <row r="35" spans="2:7" ht="23.5" thickBot="1" x14ac:dyDescent="0.4">
      <c r="B35" s="40" t="s">
        <v>145</v>
      </c>
      <c r="C35" s="35"/>
      <c r="D35" s="35"/>
      <c r="E35" s="35"/>
      <c r="F35" s="35"/>
      <c r="G35" s="35"/>
    </row>
    <row r="36" spans="2:7" ht="58" thickBot="1" x14ac:dyDescent="0.4">
      <c r="B36" s="41" t="s">
        <v>259</v>
      </c>
      <c r="C36" s="35">
        <v>1050</v>
      </c>
      <c r="D36" s="35">
        <v>1050</v>
      </c>
      <c r="E36" s="35">
        <v>1400</v>
      </c>
      <c r="F36" s="35">
        <v>3100</v>
      </c>
      <c r="G36" s="35">
        <v>6600</v>
      </c>
    </row>
    <row r="37" spans="2:7" ht="23.5" thickBot="1" x14ac:dyDescent="0.4">
      <c r="B37" s="40" t="s">
        <v>260</v>
      </c>
      <c r="C37" s="35"/>
      <c r="D37" s="35"/>
      <c r="E37" s="35"/>
      <c r="F37" s="35"/>
      <c r="G37" s="35"/>
    </row>
    <row r="38" spans="2:7" ht="23.5" thickBot="1" x14ac:dyDescent="0.4">
      <c r="B38" s="41" t="s">
        <v>261</v>
      </c>
      <c r="C38" s="35"/>
      <c r="D38" s="35"/>
      <c r="E38" s="35"/>
      <c r="F38" s="35">
        <v>400</v>
      </c>
      <c r="G38" s="35">
        <v>400</v>
      </c>
    </row>
    <row r="39" spans="2:7" ht="15" thickBot="1" x14ac:dyDescent="0.4">
      <c r="B39" s="48" t="s">
        <v>144</v>
      </c>
      <c r="C39" s="35">
        <v>1050</v>
      </c>
      <c r="D39" s="35">
        <v>1050</v>
      </c>
      <c r="E39" s="35">
        <v>1400</v>
      </c>
      <c r="F39" s="35">
        <v>3500</v>
      </c>
      <c r="G39" s="35">
        <v>7000</v>
      </c>
    </row>
  </sheetData>
  <mergeCells count="6">
    <mergeCell ref="B33:G33"/>
    <mergeCell ref="B26:G26"/>
    <mergeCell ref="B3:B4"/>
    <mergeCell ref="C3:F3"/>
    <mergeCell ref="H3:K3"/>
    <mergeCell ref="B20:G2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936DCC-268C-4EE7-BE4C-A38D2BE4ACC6}">
  <sheetPr>
    <pageSetUpPr fitToPage="1"/>
  </sheetPr>
  <dimension ref="C2:BB34"/>
  <sheetViews>
    <sheetView tabSelected="1" zoomScale="60" zoomScaleNormal="60" workbookViewId="0">
      <selection activeCell="BC40" sqref="BC40"/>
    </sheetView>
  </sheetViews>
  <sheetFormatPr defaultRowHeight="14.5" x14ac:dyDescent="0.35"/>
  <cols>
    <col min="1" max="1" width="2.1796875" customWidth="1"/>
    <col min="2" max="2" width="1.453125" customWidth="1"/>
    <col min="3" max="3" width="42.81640625" customWidth="1"/>
    <col min="8" max="8" width="8" bestFit="1" customWidth="1"/>
    <col min="52" max="52" width="11.08984375" bestFit="1" customWidth="1"/>
  </cols>
  <sheetData>
    <row r="2" spans="3:52" ht="19" thickBot="1" x14ac:dyDescent="0.5">
      <c r="C2" s="136" t="s">
        <v>256</v>
      </c>
    </row>
    <row r="3" spans="3:52" x14ac:dyDescent="0.35">
      <c r="D3" s="144" t="s">
        <v>239</v>
      </c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6"/>
      <c r="P3" s="144" t="s">
        <v>240</v>
      </c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6"/>
      <c r="AB3" s="144" t="s">
        <v>241</v>
      </c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6"/>
      <c r="AN3" s="144" t="s">
        <v>242</v>
      </c>
      <c r="AO3" s="145"/>
      <c r="AP3" s="145"/>
      <c r="AQ3" s="145"/>
      <c r="AR3" s="145"/>
      <c r="AS3" s="145"/>
      <c r="AT3" s="145"/>
      <c r="AU3" s="145"/>
      <c r="AV3" s="145"/>
      <c r="AW3" s="145"/>
      <c r="AX3" s="145"/>
      <c r="AY3" s="146"/>
    </row>
    <row r="4" spans="3:52" ht="15" thickBot="1" x14ac:dyDescent="0.4">
      <c r="D4" s="67" t="s">
        <v>193</v>
      </c>
      <c r="E4" s="69" t="s">
        <v>194</v>
      </c>
      <c r="F4" s="69" t="s">
        <v>195</v>
      </c>
      <c r="G4" s="69" t="s">
        <v>196</v>
      </c>
      <c r="H4" s="69" t="s">
        <v>197</v>
      </c>
      <c r="I4" s="69" t="s">
        <v>198</v>
      </c>
      <c r="J4" s="69" t="s">
        <v>199</v>
      </c>
      <c r="K4" s="69" t="s">
        <v>200</v>
      </c>
      <c r="L4" s="69" t="s">
        <v>201</v>
      </c>
      <c r="M4" s="69" t="s">
        <v>202</v>
      </c>
      <c r="N4" s="69" t="s">
        <v>203</v>
      </c>
      <c r="O4" s="68" t="s">
        <v>204</v>
      </c>
      <c r="P4" s="67" t="s">
        <v>205</v>
      </c>
      <c r="Q4" s="69" t="s">
        <v>206</v>
      </c>
      <c r="R4" s="69" t="s">
        <v>207</v>
      </c>
      <c r="S4" s="69" t="s">
        <v>208</v>
      </c>
      <c r="T4" s="69" t="s">
        <v>209</v>
      </c>
      <c r="U4" s="69" t="s">
        <v>210</v>
      </c>
      <c r="V4" s="69" t="s">
        <v>211</v>
      </c>
      <c r="W4" s="69" t="s">
        <v>212</v>
      </c>
      <c r="X4" s="69" t="s">
        <v>213</v>
      </c>
      <c r="Y4" s="69" t="s">
        <v>214</v>
      </c>
      <c r="Z4" s="69" t="s">
        <v>215</v>
      </c>
      <c r="AA4" s="68" t="s">
        <v>216</v>
      </c>
      <c r="AB4" s="67" t="s">
        <v>217</v>
      </c>
      <c r="AC4" s="69" t="s">
        <v>218</v>
      </c>
      <c r="AD4" s="69" t="s">
        <v>219</v>
      </c>
      <c r="AE4" s="69" t="s">
        <v>220</v>
      </c>
      <c r="AF4" s="69" t="s">
        <v>221</v>
      </c>
      <c r="AG4" s="69" t="s">
        <v>222</v>
      </c>
      <c r="AH4" s="69" t="s">
        <v>223</v>
      </c>
      <c r="AI4" s="69" t="s">
        <v>224</v>
      </c>
      <c r="AJ4" s="69" t="s">
        <v>225</v>
      </c>
      <c r="AK4" s="69" t="s">
        <v>226</v>
      </c>
      <c r="AL4" s="69" t="s">
        <v>227</v>
      </c>
      <c r="AM4" s="68" t="s">
        <v>228</v>
      </c>
      <c r="AN4" s="67" t="s">
        <v>229</v>
      </c>
      <c r="AO4" s="69" t="s">
        <v>230</v>
      </c>
      <c r="AP4" s="69" t="s">
        <v>231</v>
      </c>
      <c r="AQ4" s="69" t="s">
        <v>232</v>
      </c>
      <c r="AR4" s="69" t="s">
        <v>233</v>
      </c>
      <c r="AS4" s="69" t="s">
        <v>234</v>
      </c>
      <c r="AT4" s="69" t="s">
        <v>235</v>
      </c>
      <c r="AU4" s="69" t="s">
        <v>236</v>
      </c>
      <c r="AV4" s="69" t="s">
        <v>237</v>
      </c>
      <c r="AW4" s="69" t="s">
        <v>238</v>
      </c>
      <c r="AX4" s="69" t="s">
        <v>243</v>
      </c>
      <c r="AY4" s="68" t="s">
        <v>244</v>
      </c>
    </row>
    <row r="5" spans="3:52" ht="15" thickBot="1" x14ac:dyDescent="0.4">
      <c r="C5" s="78" t="s">
        <v>249</v>
      </c>
      <c r="D5" s="65">
        <v>43374</v>
      </c>
      <c r="E5" s="70">
        <v>43405</v>
      </c>
      <c r="F5" s="70">
        <v>43435</v>
      </c>
      <c r="G5" s="70">
        <v>43466</v>
      </c>
      <c r="H5" s="70">
        <v>43497</v>
      </c>
      <c r="I5" s="70">
        <v>43525</v>
      </c>
      <c r="J5" s="70">
        <v>43556</v>
      </c>
      <c r="K5" s="70">
        <v>43586</v>
      </c>
      <c r="L5" s="70">
        <v>43617</v>
      </c>
      <c r="M5" s="70">
        <v>43647</v>
      </c>
      <c r="N5" s="70">
        <v>43678</v>
      </c>
      <c r="O5" s="66">
        <v>43709</v>
      </c>
      <c r="P5" s="65">
        <v>43739</v>
      </c>
      <c r="Q5" s="70">
        <v>43770</v>
      </c>
      <c r="R5" s="70">
        <v>43800</v>
      </c>
      <c r="S5" s="70">
        <v>43831</v>
      </c>
      <c r="T5" s="70">
        <v>43862</v>
      </c>
      <c r="U5" s="70">
        <v>43891</v>
      </c>
      <c r="V5" s="70">
        <v>43922</v>
      </c>
      <c r="W5" s="70">
        <v>43952</v>
      </c>
      <c r="X5" s="70">
        <v>43983</v>
      </c>
      <c r="Y5" s="70">
        <v>44013</v>
      </c>
      <c r="Z5" s="70">
        <v>44044</v>
      </c>
      <c r="AA5" s="66">
        <v>44075</v>
      </c>
      <c r="AB5" s="65">
        <v>44105</v>
      </c>
      <c r="AC5" s="70">
        <v>44136</v>
      </c>
      <c r="AD5" s="70">
        <v>44166</v>
      </c>
      <c r="AE5" s="70">
        <v>44197</v>
      </c>
      <c r="AF5" s="70">
        <v>44228</v>
      </c>
      <c r="AG5" s="70">
        <v>44256</v>
      </c>
      <c r="AH5" s="70">
        <v>44287</v>
      </c>
      <c r="AI5" s="70">
        <v>44317</v>
      </c>
      <c r="AJ5" s="70">
        <v>44348</v>
      </c>
      <c r="AK5" s="70">
        <v>44378</v>
      </c>
      <c r="AL5" s="70">
        <v>44409</v>
      </c>
      <c r="AM5" s="66">
        <v>44440</v>
      </c>
      <c r="AN5" s="65">
        <v>44470</v>
      </c>
      <c r="AO5" s="70">
        <v>44501</v>
      </c>
      <c r="AP5" s="70">
        <v>44531</v>
      </c>
      <c r="AQ5" s="70">
        <v>44562</v>
      </c>
      <c r="AR5" s="70">
        <v>44593</v>
      </c>
      <c r="AS5" s="70">
        <v>44621</v>
      </c>
      <c r="AT5" s="70">
        <v>44652</v>
      </c>
      <c r="AU5" s="70">
        <v>44682</v>
      </c>
      <c r="AV5" s="70">
        <v>44713</v>
      </c>
      <c r="AW5" s="70">
        <v>44743</v>
      </c>
      <c r="AX5" s="70">
        <v>44774</v>
      </c>
      <c r="AY5" s="66">
        <v>44805</v>
      </c>
      <c r="AZ5" s="82" t="s">
        <v>144</v>
      </c>
    </row>
    <row r="6" spans="3:52" ht="15" thickBot="1" x14ac:dyDescent="0.4">
      <c r="C6" s="82" t="s">
        <v>187</v>
      </c>
      <c r="D6" s="59"/>
      <c r="E6" s="71"/>
      <c r="F6" s="71"/>
      <c r="G6" s="71"/>
      <c r="H6" s="71"/>
      <c r="I6" s="71"/>
      <c r="J6" s="71"/>
      <c r="K6" s="71"/>
      <c r="L6" s="71"/>
      <c r="M6" s="71"/>
      <c r="N6" s="71"/>
      <c r="O6" s="60"/>
      <c r="P6" s="59"/>
      <c r="Q6" s="71"/>
      <c r="R6" s="71"/>
      <c r="S6" s="71"/>
      <c r="T6" s="71"/>
      <c r="U6" s="71"/>
      <c r="V6" s="71"/>
      <c r="W6" s="71"/>
      <c r="X6" s="71"/>
      <c r="Y6" s="71"/>
      <c r="Z6" s="71"/>
      <c r="AA6" s="60"/>
      <c r="AB6" s="62"/>
      <c r="AC6" s="74"/>
      <c r="AD6" s="74"/>
      <c r="AE6" s="74"/>
      <c r="AF6" s="74"/>
      <c r="AG6" s="74"/>
      <c r="AH6" s="74"/>
      <c r="AI6" s="74"/>
      <c r="AJ6" s="74"/>
      <c r="AK6" s="74"/>
      <c r="AL6" s="74"/>
      <c r="AM6" s="63"/>
      <c r="AN6" s="59"/>
      <c r="AO6" s="71"/>
      <c r="AP6" s="71"/>
      <c r="AQ6" s="71"/>
      <c r="AR6" s="71"/>
      <c r="AS6" s="71"/>
      <c r="AT6" s="71"/>
      <c r="AU6" s="71"/>
      <c r="AV6" s="71"/>
      <c r="AW6" s="71"/>
      <c r="AX6" s="71"/>
      <c r="AY6" s="60"/>
      <c r="AZ6" s="79"/>
    </row>
    <row r="7" spans="3:52" x14ac:dyDescent="0.35">
      <c r="C7" s="83" t="s">
        <v>188</v>
      </c>
      <c r="D7" s="84"/>
      <c r="E7" s="85"/>
      <c r="F7" s="85"/>
      <c r="G7" s="85"/>
      <c r="H7" s="85"/>
      <c r="I7" s="85"/>
      <c r="J7" s="85"/>
      <c r="K7" s="85"/>
      <c r="L7" s="85"/>
      <c r="M7" s="85"/>
      <c r="N7" s="85"/>
      <c r="O7" s="86"/>
      <c r="P7" s="84"/>
      <c r="Q7" s="85"/>
      <c r="R7" s="85"/>
      <c r="S7" s="85"/>
      <c r="T7" s="85"/>
      <c r="U7" s="85"/>
      <c r="V7" s="85"/>
      <c r="W7" s="85"/>
      <c r="X7" s="85"/>
      <c r="Y7" s="85"/>
      <c r="Z7" s="85"/>
      <c r="AA7" s="86"/>
      <c r="AB7" s="87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9"/>
      <c r="AN7" s="84"/>
      <c r="AO7" s="85"/>
      <c r="AP7" s="85"/>
      <c r="AQ7" s="85"/>
      <c r="AR7" s="85"/>
      <c r="AS7" s="85"/>
      <c r="AT7" s="85"/>
      <c r="AU7" s="85"/>
      <c r="AV7" s="85"/>
      <c r="AW7" s="85"/>
      <c r="AX7" s="85"/>
      <c r="AY7" s="86"/>
      <c r="AZ7" s="79"/>
    </row>
    <row r="8" spans="3:52" ht="6" customHeight="1" thickBot="1" x14ac:dyDescent="0.4">
      <c r="C8" s="90"/>
      <c r="D8" s="91"/>
      <c r="E8" s="92"/>
      <c r="F8" s="92"/>
      <c r="G8" s="93"/>
      <c r="H8" s="93"/>
      <c r="I8" s="93"/>
      <c r="J8" s="93"/>
      <c r="K8" s="93"/>
      <c r="L8" s="93"/>
      <c r="M8" s="93"/>
      <c r="N8" s="93"/>
      <c r="O8" s="94"/>
      <c r="P8" s="95"/>
      <c r="Q8" s="93"/>
      <c r="R8" s="93"/>
      <c r="S8" s="93"/>
      <c r="T8" s="93"/>
      <c r="U8" s="93"/>
      <c r="V8" s="93"/>
      <c r="W8" s="93"/>
      <c r="X8" s="93"/>
      <c r="Y8" s="93"/>
      <c r="Z8" s="93"/>
      <c r="AA8" s="94"/>
      <c r="AB8" s="96"/>
      <c r="AC8" s="97"/>
      <c r="AD8" s="97"/>
      <c r="AE8" s="97"/>
      <c r="AF8" s="97"/>
      <c r="AG8" s="97"/>
      <c r="AH8" s="97"/>
      <c r="AI8" s="97"/>
      <c r="AJ8" s="97"/>
      <c r="AK8" s="97"/>
      <c r="AL8" s="97"/>
      <c r="AM8" s="98"/>
      <c r="AN8" s="95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4"/>
      <c r="AZ8" s="79"/>
    </row>
    <row r="9" spans="3:52" x14ac:dyDescent="0.35">
      <c r="C9" s="79" t="s">
        <v>189</v>
      </c>
      <c r="D9" s="59"/>
      <c r="E9" s="71"/>
      <c r="F9" s="71"/>
      <c r="G9" s="71"/>
      <c r="H9" s="71"/>
      <c r="I9" s="71"/>
      <c r="J9" s="71"/>
      <c r="K9" s="71"/>
      <c r="L9" s="71"/>
      <c r="M9" s="71"/>
      <c r="N9" s="71"/>
      <c r="O9" s="60"/>
      <c r="P9" s="59"/>
      <c r="Q9" s="71"/>
      <c r="R9" s="71"/>
      <c r="S9" s="71"/>
      <c r="T9" s="71"/>
      <c r="U9" s="71"/>
      <c r="V9" s="71"/>
      <c r="W9" s="71"/>
      <c r="X9" s="71"/>
      <c r="Y9" s="71"/>
      <c r="Z9" s="71"/>
      <c r="AA9" s="60"/>
      <c r="AB9" s="62"/>
      <c r="AC9" s="74"/>
      <c r="AD9" s="74"/>
      <c r="AE9" s="74"/>
      <c r="AF9" s="74"/>
      <c r="AG9" s="74"/>
      <c r="AH9" s="74"/>
      <c r="AI9" s="74"/>
      <c r="AJ9" s="74"/>
      <c r="AK9" s="74"/>
      <c r="AL9" s="74"/>
      <c r="AM9" s="63"/>
      <c r="AN9" s="59"/>
      <c r="AO9" s="71"/>
      <c r="AP9" s="71"/>
      <c r="AQ9" s="71"/>
      <c r="AR9" s="71"/>
      <c r="AS9" s="71"/>
      <c r="AT9" s="71"/>
      <c r="AU9" s="71"/>
      <c r="AV9" s="71"/>
      <c r="AW9" s="71"/>
      <c r="AX9" s="71"/>
      <c r="AY9" s="60"/>
      <c r="AZ9" s="79"/>
    </row>
    <row r="10" spans="3:52" ht="6" customHeight="1" thickBot="1" x14ac:dyDescent="0.4">
      <c r="C10" s="79"/>
      <c r="D10" s="59"/>
      <c r="E10" s="71"/>
      <c r="F10" s="71"/>
      <c r="G10" s="72"/>
      <c r="H10" s="71"/>
      <c r="I10" s="71"/>
      <c r="J10" s="71"/>
      <c r="K10" s="71"/>
      <c r="L10" s="71"/>
      <c r="M10" s="71"/>
      <c r="N10" s="71"/>
      <c r="O10" s="60"/>
      <c r="P10" s="59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60"/>
      <c r="AB10" s="62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63"/>
      <c r="AN10" s="59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60"/>
      <c r="AZ10" s="79"/>
    </row>
    <row r="11" spans="3:52" x14ac:dyDescent="0.35">
      <c r="C11" s="83" t="s">
        <v>190</v>
      </c>
      <c r="D11" s="84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6"/>
      <c r="P11" s="84"/>
      <c r="Q11" s="85"/>
      <c r="R11" s="85"/>
      <c r="S11" s="85"/>
      <c r="T11" s="85"/>
      <c r="U11" s="85"/>
      <c r="V11" s="85"/>
      <c r="W11" s="85"/>
      <c r="X11" s="85"/>
      <c r="Y11" s="85"/>
      <c r="Z11" s="85"/>
      <c r="AA11" s="86"/>
      <c r="AB11" s="87"/>
      <c r="AC11" s="88"/>
      <c r="AD11" s="88"/>
      <c r="AE11" s="88"/>
      <c r="AF11" s="88"/>
      <c r="AG11" s="88"/>
      <c r="AH11" s="88"/>
      <c r="AI11" s="88"/>
      <c r="AJ11" s="88"/>
      <c r="AK11" s="88"/>
      <c r="AL11" s="88"/>
      <c r="AM11" s="89"/>
      <c r="AN11" s="84"/>
      <c r="AO11" s="85"/>
      <c r="AP11" s="85"/>
      <c r="AQ11" s="85"/>
      <c r="AR11" s="85"/>
      <c r="AS11" s="85"/>
      <c r="AT11" s="85"/>
      <c r="AU11" s="85"/>
      <c r="AV11" s="85"/>
      <c r="AW11" s="85"/>
      <c r="AX11" s="85"/>
      <c r="AY11" s="86"/>
      <c r="AZ11" s="79"/>
    </row>
    <row r="12" spans="3:52" ht="6" customHeight="1" thickBot="1" x14ac:dyDescent="0.4">
      <c r="C12" s="90"/>
      <c r="D12" s="95"/>
      <c r="E12" s="93"/>
      <c r="F12" s="93"/>
      <c r="G12" s="93"/>
      <c r="H12" s="92"/>
      <c r="I12" s="92"/>
      <c r="J12" s="92"/>
      <c r="K12" s="92"/>
      <c r="L12" s="92"/>
      <c r="M12" s="92"/>
      <c r="N12" s="92"/>
      <c r="O12" s="99"/>
      <c r="P12" s="91"/>
      <c r="Q12" s="92"/>
      <c r="R12" s="92"/>
      <c r="S12" s="92"/>
      <c r="T12" s="92"/>
      <c r="U12" s="92"/>
      <c r="V12" s="92"/>
      <c r="W12" s="92"/>
      <c r="X12" s="92"/>
      <c r="Y12" s="92"/>
      <c r="Z12" s="147"/>
      <c r="AA12" s="148"/>
      <c r="AB12" s="149"/>
      <c r="AC12" s="150"/>
      <c r="AD12" s="150"/>
      <c r="AE12" s="150"/>
      <c r="AF12" s="97"/>
      <c r="AG12" s="97"/>
      <c r="AH12" s="97"/>
      <c r="AI12" s="97"/>
      <c r="AJ12" s="97"/>
      <c r="AK12" s="97"/>
      <c r="AL12" s="97"/>
      <c r="AM12" s="98"/>
      <c r="AN12" s="95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4"/>
      <c r="AZ12" s="79"/>
    </row>
    <row r="13" spans="3:52" x14ac:dyDescent="0.35">
      <c r="C13" s="79" t="s">
        <v>191</v>
      </c>
      <c r="D13" s="59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60"/>
      <c r="P13" s="59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60"/>
      <c r="AB13" s="62"/>
      <c r="AC13" s="74"/>
      <c r="AD13" s="74"/>
      <c r="AE13" s="74"/>
      <c r="AF13" s="74"/>
      <c r="AG13" s="74"/>
      <c r="AH13" s="74"/>
      <c r="AI13" s="74"/>
      <c r="AJ13" s="74"/>
      <c r="AK13" s="74"/>
      <c r="AL13" s="74"/>
      <c r="AM13" s="63"/>
      <c r="AN13" s="59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60"/>
      <c r="AZ13" s="79"/>
    </row>
    <row r="14" spans="3:52" ht="6" customHeight="1" thickBot="1" x14ac:dyDescent="0.4">
      <c r="C14" s="79"/>
      <c r="D14" s="59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60"/>
      <c r="P14" s="59"/>
      <c r="Q14" s="71"/>
      <c r="R14" s="71"/>
      <c r="S14" s="71"/>
      <c r="T14" s="71"/>
      <c r="U14" s="71"/>
      <c r="V14" s="71"/>
      <c r="W14" s="71"/>
      <c r="X14" s="71"/>
      <c r="Y14" s="71"/>
      <c r="Z14" s="153"/>
      <c r="AA14" s="154"/>
      <c r="AB14" s="155"/>
      <c r="AC14" s="76"/>
      <c r="AD14" s="76"/>
      <c r="AE14" s="76"/>
      <c r="AF14" s="75"/>
      <c r="AG14" s="75"/>
      <c r="AH14" s="75"/>
      <c r="AI14" s="75"/>
      <c r="AJ14" s="75"/>
      <c r="AK14" s="75"/>
      <c r="AL14" s="75"/>
      <c r="AM14" s="151"/>
      <c r="AN14" s="152"/>
      <c r="AO14" s="72"/>
      <c r="AP14" s="72"/>
      <c r="AQ14" s="72"/>
      <c r="AR14" s="71"/>
      <c r="AS14" s="71"/>
      <c r="AT14" s="71"/>
      <c r="AU14" s="71"/>
      <c r="AV14" s="71"/>
      <c r="AW14" s="71"/>
      <c r="AX14" s="71"/>
      <c r="AY14" s="60"/>
      <c r="AZ14" s="79"/>
    </row>
    <row r="15" spans="3:52" x14ac:dyDescent="0.35">
      <c r="C15" s="83" t="s">
        <v>192</v>
      </c>
      <c r="D15" s="84"/>
      <c r="E15" s="85"/>
      <c r="F15" s="85"/>
      <c r="G15" s="85"/>
      <c r="H15" s="85"/>
      <c r="I15" s="85"/>
      <c r="J15" s="85"/>
      <c r="K15" s="85"/>
      <c r="L15" s="85"/>
      <c r="M15" s="85"/>
      <c r="N15" s="85"/>
      <c r="O15" s="86"/>
      <c r="P15" s="84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6"/>
      <c r="AB15" s="87"/>
      <c r="AC15" s="88"/>
      <c r="AD15" s="88"/>
      <c r="AE15" s="88"/>
      <c r="AF15" s="88"/>
      <c r="AG15" s="88"/>
      <c r="AH15" s="88"/>
      <c r="AI15" s="88"/>
      <c r="AJ15" s="88"/>
      <c r="AK15" s="88"/>
      <c r="AL15" s="88"/>
      <c r="AM15" s="89"/>
      <c r="AN15" s="84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6"/>
      <c r="AZ15" s="79"/>
    </row>
    <row r="16" spans="3:52" ht="6" customHeight="1" thickBot="1" x14ac:dyDescent="0.4">
      <c r="C16" s="90"/>
      <c r="D16" s="95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4"/>
      <c r="P16" s="95"/>
      <c r="Q16" s="93"/>
      <c r="R16" s="93"/>
      <c r="S16" s="93"/>
      <c r="T16" s="93"/>
      <c r="U16" s="93"/>
      <c r="V16" s="93"/>
      <c r="W16" s="93"/>
      <c r="X16" s="93"/>
      <c r="Y16" s="93"/>
      <c r="Z16" s="156"/>
      <c r="AA16" s="157"/>
      <c r="AB16" s="158"/>
      <c r="AC16" s="159"/>
      <c r="AD16" s="159"/>
      <c r="AE16" s="159"/>
      <c r="AF16" s="100"/>
      <c r="AG16" s="100"/>
      <c r="AH16" s="100"/>
      <c r="AI16" s="100"/>
      <c r="AJ16" s="100"/>
      <c r="AK16" s="100"/>
      <c r="AL16" s="100"/>
      <c r="AM16" s="101"/>
      <c r="AN16" s="91"/>
      <c r="AO16" s="92"/>
      <c r="AP16" s="92"/>
      <c r="AQ16" s="92"/>
      <c r="AR16" s="92"/>
      <c r="AS16" s="92"/>
      <c r="AT16" s="92"/>
      <c r="AU16" s="92"/>
      <c r="AV16" s="92"/>
      <c r="AW16" s="92"/>
      <c r="AX16" s="92"/>
      <c r="AY16" s="99"/>
      <c r="AZ16" s="79"/>
    </row>
    <row r="17" spans="3:54" x14ac:dyDescent="0.35">
      <c r="C17" s="83" t="s">
        <v>250</v>
      </c>
      <c r="D17" s="84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6"/>
      <c r="P17" s="84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6"/>
      <c r="AB17" s="87"/>
      <c r="AC17" s="88"/>
      <c r="AD17" s="88"/>
      <c r="AE17" s="88"/>
      <c r="AF17" s="88"/>
      <c r="AG17" s="88"/>
      <c r="AH17" s="88"/>
      <c r="AI17" s="88"/>
      <c r="AJ17" s="88"/>
      <c r="AK17" s="88"/>
      <c r="AL17" s="88"/>
      <c r="AM17" s="89"/>
      <c r="AN17" s="84"/>
      <c r="AO17" s="85"/>
      <c r="AP17" s="85"/>
      <c r="AQ17" s="85"/>
      <c r="AR17" s="85"/>
      <c r="AS17" s="85"/>
      <c r="AT17" s="85"/>
      <c r="AU17" s="85"/>
      <c r="AV17" s="85"/>
      <c r="AW17" s="85"/>
      <c r="AX17" s="85"/>
      <c r="AY17" s="86"/>
      <c r="AZ17" s="79"/>
    </row>
    <row r="18" spans="3:54" ht="15" thickBot="1" x14ac:dyDescent="0.4">
      <c r="C18" s="80" t="s">
        <v>247</v>
      </c>
      <c r="D18" s="59"/>
      <c r="E18" s="71"/>
      <c r="F18" s="71"/>
      <c r="G18" s="71"/>
      <c r="H18" s="103">
        <v>1400</v>
      </c>
      <c r="I18" s="103">
        <v>0</v>
      </c>
      <c r="J18" s="103">
        <v>1400</v>
      </c>
      <c r="K18" s="103">
        <v>300</v>
      </c>
      <c r="L18" s="103">
        <v>300</v>
      </c>
      <c r="M18" s="103">
        <v>400</v>
      </c>
      <c r="N18" s="103">
        <v>400</v>
      </c>
      <c r="O18" s="103">
        <v>400</v>
      </c>
      <c r="P18" s="103">
        <v>400</v>
      </c>
      <c r="Q18" s="103">
        <v>400</v>
      </c>
      <c r="R18" s="103">
        <v>400</v>
      </c>
      <c r="S18" s="103">
        <v>400</v>
      </c>
      <c r="T18" s="103">
        <v>400</v>
      </c>
      <c r="U18" s="103">
        <v>400</v>
      </c>
      <c r="V18" s="103">
        <v>400</v>
      </c>
      <c r="W18" s="103">
        <v>400</v>
      </c>
      <c r="X18" s="103">
        <v>400</v>
      </c>
      <c r="Y18" s="103">
        <v>400</v>
      </c>
      <c r="Z18" s="103">
        <v>400</v>
      </c>
      <c r="AA18" s="104">
        <v>400</v>
      </c>
      <c r="AB18" s="121">
        <v>400</v>
      </c>
      <c r="AC18" s="120">
        <v>400</v>
      </c>
      <c r="AD18" s="120">
        <v>400</v>
      </c>
      <c r="AE18" s="120">
        <v>500</v>
      </c>
      <c r="AF18" s="120"/>
      <c r="AG18" s="107"/>
      <c r="AH18" s="107"/>
      <c r="AI18" s="107"/>
      <c r="AJ18" s="107"/>
      <c r="AK18" s="120"/>
      <c r="AL18" s="107"/>
      <c r="AM18" s="108"/>
      <c r="AN18" s="105">
        <v>1600</v>
      </c>
      <c r="AO18" s="103"/>
      <c r="AP18" s="103"/>
      <c r="AQ18" s="120">
        <v>1400</v>
      </c>
      <c r="AR18" s="103"/>
      <c r="AS18" s="103"/>
      <c r="AT18" s="103"/>
      <c r="AU18" s="103"/>
      <c r="AV18" s="103"/>
      <c r="AW18" s="103"/>
      <c r="AX18" s="103"/>
      <c r="AY18" s="104"/>
      <c r="AZ18" s="79"/>
    </row>
    <row r="19" spans="3:54" ht="15" thickBot="1" x14ac:dyDescent="0.4">
      <c r="C19" s="102" t="s">
        <v>248</v>
      </c>
      <c r="D19" s="95"/>
      <c r="E19" s="93"/>
      <c r="F19" s="93"/>
      <c r="G19" s="93"/>
      <c r="H19" s="109"/>
      <c r="I19" s="109"/>
      <c r="J19" s="109"/>
      <c r="K19" s="109"/>
      <c r="L19" s="109"/>
      <c r="M19" s="109"/>
      <c r="N19" s="109"/>
      <c r="O19" s="110">
        <f>SUM(H18:O18)</f>
        <v>4600</v>
      </c>
      <c r="P19" s="111"/>
      <c r="Q19" s="109"/>
      <c r="R19" s="109"/>
      <c r="S19" s="109"/>
      <c r="T19" s="109"/>
      <c r="U19" s="109"/>
      <c r="V19" s="109"/>
      <c r="W19" s="109"/>
      <c r="X19" s="109"/>
      <c r="Y19" s="109"/>
      <c r="Z19" s="109"/>
      <c r="AA19" s="110">
        <f>SUM(P18:AA18)</f>
        <v>4800</v>
      </c>
      <c r="AB19" s="112"/>
      <c r="AC19" s="113"/>
      <c r="AD19" s="113"/>
      <c r="AE19" s="113"/>
      <c r="AF19" s="113"/>
      <c r="AG19" s="113"/>
      <c r="AH19" s="113"/>
      <c r="AI19" s="113"/>
      <c r="AJ19" s="113"/>
      <c r="AK19" s="113"/>
      <c r="AL19" s="113"/>
      <c r="AM19" s="122">
        <f>SUM(AB18:AM18)</f>
        <v>1700</v>
      </c>
      <c r="AN19" s="111"/>
      <c r="AO19" s="109"/>
      <c r="AP19" s="109"/>
      <c r="AQ19" s="113"/>
      <c r="AR19" s="109"/>
      <c r="AS19" s="109"/>
      <c r="AT19" s="109"/>
      <c r="AU19" s="109"/>
      <c r="AV19" s="109"/>
      <c r="AW19" s="109"/>
      <c r="AX19" s="109"/>
      <c r="AY19" s="110">
        <f>+AN18+AQ18</f>
        <v>3000</v>
      </c>
      <c r="AZ19" s="132">
        <f>SUM(AM19,AA19,O19)+AY19</f>
        <v>14100</v>
      </c>
    </row>
    <row r="20" spans="3:54" x14ac:dyDescent="0.35">
      <c r="C20" s="125" t="s">
        <v>251</v>
      </c>
      <c r="D20" s="59"/>
      <c r="E20" s="71"/>
      <c r="F20" s="71"/>
      <c r="G20" s="71"/>
      <c r="H20" s="103"/>
      <c r="I20" s="103"/>
      <c r="J20" s="103"/>
      <c r="K20" s="103"/>
      <c r="L20" s="103"/>
      <c r="M20" s="103"/>
      <c r="N20" s="103"/>
      <c r="O20" s="104"/>
      <c r="P20" s="105"/>
      <c r="Q20" s="103"/>
      <c r="R20" s="103"/>
      <c r="S20" s="103"/>
      <c r="T20" s="103"/>
      <c r="U20" s="103"/>
      <c r="V20" s="103"/>
      <c r="W20" s="103"/>
      <c r="X20" s="103"/>
      <c r="Y20" s="103"/>
      <c r="Z20" s="103"/>
      <c r="AA20" s="104"/>
      <c r="AB20" s="106"/>
      <c r="AC20" s="107"/>
      <c r="AD20" s="107"/>
      <c r="AE20" s="107"/>
      <c r="AF20" s="107"/>
      <c r="AG20" s="107"/>
      <c r="AH20" s="107"/>
      <c r="AI20" s="107"/>
      <c r="AJ20" s="107"/>
      <c r="AK20" s="107"/>
      <c r="AL20" s="107"/>
      <c r="AM20" s="124"/>
      <c r="AN20" s="105"/>
      <c r="AO20" s="103"/>
      <c r="AP20" s="103"/>
      <c r="AQ20" s="107"/>
      <c r="AR20" s="103"/>
      <c r="AS20" s="103"/>
      <c r="AT20" s="103"/>
      <c r="AU20" s="103"/>
      <c r="AV20" s="103"/>
      <c r="AW20" s="103"/>
      <c r="AX20" s="103"/>
      <c r="AY20" s="104"/>
      <c r="AZ20" s="133"/>
    </row>
    <row r="21" spans="3:54" ht="15" thickBot="1" x14ac:dyDescent="0.4">
      <c r="C21" s="80" t="s">
        <v>247</v>
      </c>
      <c r="D21" s="59"/>
      <c r="E21" s="71"/>
      <c r="F21" s="71"/>
      <c r="G21" s="71"/>
      <c r="H21" s="103"/>
      <c r="I21" s="103"/>
      <c r="J21" s="103"/>
      <c r="K21" s="103"/>
      <c r="L21" s="103"/>
      <c r="M21" s="103"/>
      <c r="N21" s="103"/>
      <c r="O21" s="104"/>
      <c r="P21" s="105"/>
      <c r="Q21" s="103"/>
      <c r="R21" s="103"/>
      <c r="S21" s="103">
        <v>50</v>
      </c>
      <c r="T21" s="103">
        <v>50</v>
      </c>
      <c r="U21" s="103">
        <v>50</v>
      </c>
      <c r="V21" s="103">
        <v>50</v>
      </c>
      <c r="W21" s="103">
        <v>50</v>
      </c>
      <c r="X21" s="103">
        <v>50</v>
      </c>
      <c r="Y21" s="103">
        <v>50</v>
      </c>
      <c r="Z21" s="103">
        <v>50</v>
      </c>
      <c r="AA21" s="104">
        <v>50</v>
      </c>
      <c r="AB21" s="121">
        <v>50</v>
      </c>
      <c r="AC21" s="107">
        <v>50</v>
      </c>
      <c r="AD21" s="107">
        <v>50</v>
      </c>
      <c r="AE21" s="107">
        <v>50</v>
      </c>
      <c r="AF21" s="107"/>
      <c r="AG21" s="107"/>
      <c r="AH21" s="107"/>
      <c r="AI21" s="107"/>
      <c r="AJ21" s="107"/>
      <c r="AK21" s="120"/>
      <c r="AL21" s="107"/>
      <c r="AM21" s="108"/>
      <c r="AN21" s="105"/>
      <c r="AO21" s="103"/>
      <c r="AP21" s="103"/>
      <c r="AQ21" s="120"/>
      <c r="AR21" s="103"/>
      <c r="AS21" s="103"/>
      <c r="AT21" s="103"/>
      <c r="AU21" s="103"/>
      <c r="AV21" s="103"/>
      <c r="AW21" s="103"/>
      <c r="AX21" s="103"/>
      <c r="AY21" s="104"/>
      <c r="AZ21" s="133"/>
    </row>
    <row r="22" spans="3:54" ht="15" thickBot="1" x14ac:dyDescent="0.4">
      <c r="C22" s="102" t="s">
        <v>248</v>
      </c>
      <c r="D22" s="59"/>
      <c r="E22" s="71"/>
      <c r="F22" s="71"/>
      <c r="G22" s="71"/>
      <c r="H22" s="103"/>
      <c r="I22" s="103"/>
      <c r="J22" s="103"/>
      <c r="K22" s="103"/>
      <c r="L22" s="103"/>
      <c r="M22" s="103"/>
      <c r="N22" s="103"/>
      <c r="O22" s="104"/>
      <c r="P22" s="105"/>
      <c r="Q22" s="103"/>
      <c r="R22" s="103"/>
      <c r="S22" s="103"/>
      <c r="T22" s="103"/>
      <c r="U22" s="103"/>
      <c r="V22" s="103"/>
      <c r="W22" s="103"/>
      <c r="X22" s="103"/>
      <c r="Y22" s="103"/>
      <c r="Z22" s="103"/>
      <c r="AA22" s="104">
        <f>SUM(P21:AA21)</f>
        <v>450</v>
      </c>
      <c r="AB22" s="121"/>
      <c r="AC22" s="107"/>
      <c r="AD22" s="107"/>
      <c r="AE22" s="107"/>
      <c r="AF22" s="107"/>
      <c r="AG22" s="107"/>
      <c r="AH22" s="107"/>
      <c r="AI22" s="107"/>
      <c r="AJ22" s="107"/>
      <c r="AK22" s="120"/>
      <c r="AL22" s="107"/>
      <c r="AM22" s="124">
        <f>SUM(AB21:AM21)</f>
        <v>200</v>
      </c>
      <c r="AN22" s="105"/>
      <c r="AO22" s="103"/>
      <c r="AP22" s="103"/>
      <c r="AQ22" s="103"/>
      <c r="AR22" s="103"/>
      <c r="AS22" s="103"/>
      <c r="AT22" s="103"/>
      <c r="AU22" s="103"/>
      <c r="AV22" s="103"/>
      <c r="AW22" s="103"/>
      <c r="AX22" s="103"/>
      <c r="AY22" s="104"/>
      <c r="AZ22" s="132">
        <f>SUM(D22:AY22)</f>
        <v>650</v>
      </c>
    </row>
    <row r="23" spans="3:54" ht="15" thickBot="1" x14ac:dyDescent="0.4">
      <c r="C23" s="83"/>
      <c r="D23" s="84"/>
      <c r="E23" s="85"/>
      <c r="F23" s="85"/>
      <c r="G23" s="85"/>
      <c r="H23" s="114"/>
      <c r="I23" s="114"/>
      <c r="J23" s="114"/>
      <c r="K23" s="114"/>
      <c r="L23" s="114"/>
      <c r="M23" s="114"/>
      <c r="N23" s="114"/>
      <c r="O23" s="115"/>
      <c r="P23" s="116"/>
      <c r="Q23" s="114"/>
      <c r="R23" s="114"/>
      <c r="S23" s="114"/>
      <c r="T23" s="114"/>
      <c r="U23" s="114"/>
      <c r="V23" s="114"/>
      <c r="W23" s="114"/>
      <c r="X23" s="114"/>
      <c r="Y23" s="114"/>
      <c r="Z23" s="114"/>
      <c r="AA23" s="115"/>
      <c r="AB23" s="117"/>
      <c r="AC23" s="118"/>
      <c r="AD23" s="118"/>
      <c r="AE23" s="118"/>
      <c r="AF23" s="118"/>
      <c r="AG23" s="118"/>
      <c r="AH23" s="118"/>
      <c r="AI23" s="118"/>
      <c r="AJ23" s="118"/>
      <c r="AK23" s="118"/>
      <c r="AL23" s="118"/>
      <c r="AM23" s="119"/>
      <c r="AN23" s="116"/>
      <c r="AO23" s="114"/>
      <c r="AP23" s="114"/>
      <c r="AQ23" s="114"/>
      <c r="AR23" s="114"/>
      <c r="AS23" s="114"/>
      <c r="AT23" s="114"/>
      <c r="AU23" s="114"/>
      <c r="AV23" s="114"/>
      <c r="AW23" s="114"/>
      <c r="AX23" s="114"/>
      <c r="AY23" s="115"/>
      <c r="AZ23" s="133"/>
    </row>
    <row r="24" spans="3:54" ht="15" thickBot="1" x14ac:dyDescent="0.4">
      <c r="C24" s="90" t="s">
        <v>252</v>
      </c>
      <c r="D24" s="95"/>
      <c r="E24" s="93"/>
      <c r="F24" s="93"/>
      <c r="G24" s="93"/>
      <c r="H24" s="109"/>
      <c r="I24" s="109"/>
      <c r="J24" s="109"/>
      <c r="K24" s="109"/>
      <c r="L24" s="109"/>
      <c r="M24" s="109"/>
      <c r="N24" s="109"/>
      <c r="O24" s="110"/>
      <c r="P24" s="111"/>
      <c r="Q24" s="109"/>
      <c r="R24" s="109"/>
      <c r="S24" s="109"/>
      <c r="T24" s="109"/>
      <c r="U24" s="109"/>
      <c r="V24" s="109"/>
      <c r="W24" s="109"/>
      <c r="X24" s="109"/>
      <c r="Y24" s="109"/>
      <c r="Z24" s="109"/>
      <c r="AA24" s="110"/>
      <c r="AB24" s="112"/>
      <c r="AC24" s="113"/>
      <c r="AD24" s="113"/>
      <c r="AE24" s="113"/>
      <c r="AF24" s="113"/>
      <c r="AG24" s="113"/>
      <c r="AH24" s="113"/>
      <c r="AI24" s="113"/>
      <c r="AJ24" s="113"/>
      <c r="AK24" s="123"/>
      <c r="AL24" s="113"/>
      <c r="AM24" s="122">
        <v>75</v>
      </c>
      <c r="AN24" s="111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>
        <v>75</v>
      </c>
      <c r="AZ24" s="132">
        <f>SUM(D24:AY24)</f>
        <v>150</v>
      </c>
    </row>
    <row r="25" spans="3:54" ht="15" thickBot="1" x14ac:dyDescent="0.4">
      <c r="C25" s="79"/>
      <c r="D25" s="59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60"/>
      <c r="P25" s="59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60"/>
      <c r="AB25" s="62"/>
      <c r="AC25" s="74"/>
      <c r="AD25" s="74"/>
      <c r="AE25" s="74"/>
      <c r="AF25" s="74"/>
      <c r="AG25" s="74"/>
      <c r="AH25" s="74"/>
      <c r="AI25" s="74"/>
      <c r="AJ25" s="74"/>
      <c r="AK25" s="74"/>
      <c r="AL25" s="74"/>
      <c r="AM25" s="63"/>
      <c r="AN25" s="59"/>
      <c r="AO25" s="71"/>
      <c r="AP25" s="71"/>
      <c r="AQ25" s="71"/>
      <c r="AR25" s="71"/>
      <c r="AS25" s="71"/>
      <c r="AT25" s="71"/>
      <c r="AU25" s="71"/>
      <c r="AV25" s="71"/>
      <c r="AW25" s="71"/>
      <c r="AX25" s="71"/>
      <c r="AY25" s="71"/>
      <c r="AZ25" s="133"/>
    </row>
    <row r="26" spans="3:54" ht="15" thickBot="1" x14ac:dyDescent="0.4">
      <c r="C26" s="90" t="s">
        <v>253</v>
      </c>
      <c r="D26" s="95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4">
        <v>25</v>
      </c>
      <c r="P26" s="95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4">
        <v>25</v>
      </c>
      <c r="AB26" s="96"/>
      <c r="AC26" s="97"/>
      <c r="AD26" s="97"/>
      <c r="AE26" s="97"/>
      <c r="AF26" s="97"/>
      <c r="AG26" s="97"/>
      <c r="AH26" s="97"/>
      <c r="AI26" s="97"/>
      <c r="AJ26" s="97"/>
      <c r="AK26" s="97"/>
      <c r="AL26" s="97"/>
      <c r="AM26" s="126">
        <v>25</v>
      </c>
      <c r="AN26" s="95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>
        <v>25</v>
      </c>
      <c r="AZ26" s="132">
        <f>SUM(D26:AY26)</f>
        <v>100</v>
      </c>
    </row>
    <row r="27" spans="3:54" ht="15" thickBot="1" x14ac:dyDescent="0.4">
      <c r="C27" s="79"/>
      <c r="D27" s="59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60"/>
      <c r="P27" s="59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60"/>
      <c r="AB27" s="62"/>
      <c r="AC27" s="74"/>
      <c r="AD27" s="74"/>
      <c r="AE27" s="74"/>
      <c r="AF27" s="74"/>
      <c r="AG27" s="74"/>
      <c r="AH27" s="74"/>
      <c r="AI27" s="74"/>
      <c r="AJ27" s="74"/>
      <c r="AK27" s="74"/>
      <c r="AL27" s="74"/>
      <c r="AM27" s="63"/>
      <c r="AN27" s="59"/>
      <c r="AO27" s="71"/>
      <c r="AP27" s="71"/>
      <c r="AQ27" s="71"/>
      <c r="AR27" s="71"/>
      <c r="AS27" s="71"/>
      <c r="AT27" s="71"/>
      <c r="AU27" s="71"/>
      <c r="AV27" s="71"/>
      <c r="AW27" s="71"/>
      <c r="AX27" s="71"/>
      <c r="AY27" s="71"/>
      <c r="AZ27" s="133"/>
    </row>
    <row r="28" spans="3:54" ht="15" thickBot="1" x14ac:dyDescent="0.4">
      <c r="C28" s="90" t="s">
        <v>254</v>
      </c>
      <c r="D28" s="95"/>
      <c r="E28" s="93"/>
      <c r="F28" s="93"/>
      <c r="G28" s="93"/>
      <c r="H28" s="93"/>
      <c r="I28" s="93"/>
      <c r="J28" s="93"/>
      <c r="K28" s="93"/>
      <c r="L28" s="93"/>
      <c r="M28" s="93"/>
      <c r="N28" s="93"/>
      <c r="O28" s="94"/>
      <c r="P28" s="95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4"/>
      <c r="AB28" s="96"/>
      <c r="AC28" s="97"/>
      <c r="AD28" s="97"/>
      <c r="AE28" s="97"/>
      <c r="AF28" s="97"/>
      <c r="AG28" s="97"/>
      <c r="AH28" s="97"/>
      <c r="AI28" s="97"/>
      <c r="AJ28" s="97"/>
      <c r="AK28" s="97"/>
      <c r="AL28" s="97"/>
      <c r="AM28" s="98"/>
      <c r="AN28" s="95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>
        <v>400</v>
      </c>
      <c r="AZ28" s="132">
        <f>SUM(AW28:AY28)</f>
        <v>400</v>
      </c>
      <c r="BB28" s="131"/>
    </row>
    <row r="29" spans="3:54" ht="15" thickBot="1" x14ac:dyDescent="0.4">
      <c r="C29" s="79"/>
      <c r="D29" s="59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60"/>
      <c r="P29" s="59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60"/>
      <c r="AB29" s="62"/>
      <c r="AC29" s="74"/>
      <c r="AD29" s="74"/>
      <c r="AE29" s="74"/>
      <c r="AF29" s="74"/>
      <c r="AG29" s="74"/>
      <c r="AH29" s="74"/>
      <c r="AI29" s="74"/>
      <c r="AJ29" s="74"/>
      <c r="AK29" s="74"/>
      <c r="AL29" s="74"/>
      <c r="AM29" s="63"/>
      <c r="AN29" s="59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133"/>
    </row>
    <row r="30" spans="3:54" ht="15" thickBot="1" x14ac:dyDescent="0.4">
      <c r="C30" s="90" t="s">
        <v>255</v>
      </c>
      <c r="D30" s="95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127">
        <f>O19+O26</f>
        <v>4625</v>
      </c>
      <c r="P30" s="95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127">
        <f>+AA19+AA22+AA26</f>
        <v>5275</v>
      </c>
      <c r="AB30" s="96"/>
      <c r="AC30" s="97"/>
      <c r="AD30" s="97"/>
      <c r="AE30" s="97"/>
      <c r="AF30" s="97"/>
      <c r="AG30" s="97"/>
      <c r="AH30" s="97"/>
      <c r="AI30" s="97"/>
      <c r="AJ30" s="97"/>
      <c r="AK30" s="97"/>
      <c r="AL30" s="97"/>
      <c r="AM30" s="128">
        <f>+AM19+AM22+AM24+AM26</f>
        <v>2000</v>
      </c>
      <c r="AN30" s="95"/>
      <c r="AO30" s="93"/>
      <c r="AP30" s="93"/>
      <c r="AQ30" s="93"/>
      <c r="AR30" s="93"/>
      <c r="AS30" s="93"/>
      <c r="AT30" s="93"/>
      <c r="AU30" s="93"/>
      <c r="AV30" s="93"/>
      <c r="AW30" s="129"/>
      <c r="AX30" s="93"/>
      <c r="AY30" s="129">
        <f>SUM(AY19:AY28)</f>
        <v>3500</v>
      </c>
      <c r="AZ30" s="132">
        <f>SUM(D30:AY30)</f>
        <v>15400</v>
      </c>
    </row>
    <row r="31" spans="3:54" ht="15" thickBot="1" x14ac:dyDescent="0.4">
      <c r="C31" s="79"/>
      <c r="D31" s="59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60"/>
      <c r="P31" s="59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60"/>
      <c r="AB31" s="62"/>
      <c r="AC31" s="74"/>
      <c r="AD31" s="74"/>
      <c r="AE31" s="74"/>
      <c r="AF31" s="74"/>
      <c r="AG31" s="74"/>
      <c r="AH31" s="74"/>
      <c r="AI31" s="74"/>
      <c r="AJ31" s="74"/>
      <c r="AK31" s="74"/>
      <c r="AL31" s="74"/>
      <c r="AM31" s="63"/>
      <c r="AN31" s="59"/>
      <c r="AO31" s="71"/>
      <c r="AP31" s="71"/>
      <c r="AQ31" s="71"/>
      <c r="AR31" s="71"/>
      <c r="AS31" s="71"/>
      <c r="AT31" s="71"/>
      <c r="AU31" s="71"/>
      <c r="AV31" s="71"/>
      <c r="AW31" s="71"/>
      <c r="AX31" s="71"/>
      <c r="AY31" s="60"/>
      <c r="AZ31" s="133"/>
    </row>
    <row r="32" spans="3:54" ht="15" thickBot="1" x14ac:dyDescent="0.4">
      <c r="C32" s="90" t="s">
        <v>246</v>
      </c>
      <c r="D32" s="95"/>
      <c r="E32" s="93"/>
      <c r="F32" s="93"/>
      <c r="G32" s="93"/>
      <c r="H32" s="129">
        <f>+O30-H34</f>
        <v>3575</v>
      </c>
      <c r="I32" s="93"/>
      <c r="J32" s="93"/>
      <c r="K32" s="93"/>
      <c r="L32" s="93"/>
      <c r="M32" s="93"/>
      <c r="N32" s="93"/>
      <c r="O32" s="94"/>
      <c r="P32" s="134">
        <f>+AA30-P34-740</f>
        <v>3485</v>
      </c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4"/>
      <c r="AB32" s="161">
        <f>+AM30-AB34</f>
        <v>600</v>
      </c>
      <c r="AC32" s="97"/>
      <c r="AD32" s="97"/>
      <c r="AE32" s="97"/>
      <c r="AF32" s="97"/>
      <c r="AG32" s="97"/>
      <c r="AH32" s="97"/>
      <c r="AI32" s="97"/>
      <c r="AJ32" s="97"/>
      <c r="AK32" s="97"/>
      <c r="AL32" s="97"/>
      <c r="AM32" s="98"/>
      <c r="AN32" s="95">
        <v>0</v>
      </c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4"/>
      <c r="AZ32" s="132">
        <f>SUM(D32:AY32)</f>
        <v>7660</v>
      </c>
      <c r="BB32" s="135"/>
    </row>
    <row r="33" spans="3:52" ht="15" thickBot="1" x14ac:dyDescent="0.4">
      <c r="C33" s="79"/>
      <c r="D33" s="59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60"/>
      <c r="P33" s="59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60"/>
      <c r="AB33" s="62"/>
      <c r="AC33" s="74"/>
      <c r="AD33" s="74"/>
      <c r="AE33" s="74"/>
      <c r="AF33" s="74"/>
      <c r="AG33" s="74"/>
      <c r="AH33" s="74"/>
      <c r="AI33" s="74"/>
      <c r="AJ33" s="74"/>
      <c r="AK33" s="74"/>
      <c r="AL33" s="74"/>
      <c r="AM33" s="63"/>
      <c r="AN33" s="59"/>
      <c r="AO33" s="71"/>
      <c r="AP33" s="71"/>
      <c r="AQ33" s="71"/>
      <c r="AR33" s="71"/>
      <c r="AS33" s="71"/>
      <c r="AT33" s="71"/>
      <c r="AU33" s="71"/>
      <c r="AV33" s="71"/>
      <c r="AW33" s="71"/>
      <c r="AX33" s="71"/>
      <c r="AY33" s="160">
        <f>SUM(AY19:AY32)</f>
        <v>7000</v>
      </c>
      <c r="AZ33" s="133"/>
    </row>
    <row r="34" spans="3:52" ht="15" thickBot="1" x14ac:dyDescent="0.4">
      <c r="C34" s="81" t="s">
        <v>245</v>
      </c>
      <c r="D34" s="61"/>
      <c r="E34" s="73"/>
      <c r="F34" s="73"/>
      <c r="G34" s="73"/>
      <c r="H34" s="73">
        <v>1050</v>
      </c>
      <c r="I34" s="73"/>
      <c r="J34" s="73"/>
      <c r="K34" s="73"/>
      <c r="L34" s="73"/>
      <c r="M34" s="73"/>
      <c r="N34" s="73"/>
      <c r="O34" s="30"/>
      <c r="P34" s="61">
        <v>1050</v>
      </c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30"/>
      <c r="AB34" s="130">
        <v>1400</v>
      </c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64"/>
      <c r="AN34" s="61">
        <v>3500</v>
      </c>
      <c r="AO34" s="73"/>
      <c r="AP34" s="73"/>
      <c r="AQ34" s="73"/>
      <c r="AR34" s="73"/>
      <c r="AS34" s="73"/>
      <c r="AT34" s="73"/>
      <c r="AU34" s="73"/>
      <c r="AV34" s="73"/>
      <c r="AW34" s="73"/>
      <c r="AX34" s="73"/>
      <c r="AY34" s="30"/>
      <c r="AZ34" s="132">
        <f>SUM(D34:AY34)</f>
        <v>7000</v>
      </c>
    </row>
  </sheetData>
  <mergeCells count="4">
    <mergeCell ref="D3:O3"/>
    <mergeCell ref="P3:AA3"/>
    <mergeCell ref="AB3:AM3"/>
    <mergeCell ref="AN3:AY3"/>
  </mergeCells>
  <pageMargins left="0.7" right="0.7" top="0.75" bottom="0.75" header="0.3" footer="0.3"/>
  <pageSetup paperSize="32767" scale="2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C19AE-2514-422A-A11F-0A6F64BA34A0}">
  <dimension ref="A1"/>
  <sheetViews>
    <sheetView workbookViewId="0">
      <selection activeCell="H13" sqref="H13"/>
    </sheetView>
  </sheetViews>
  <sheetFormatPr defaultRowHeight="14.5" x14ac:dyDescent="0.3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572338EF181EDB459D6C6D11D535B899" ma:contentTypeVersion="106" ma:contentTypeDescription="A content type to manage public (operations) IDB documents" ma:contentTypeScope="" ma:versionID="32a436ed90932a2aa9da432d10bdd09a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389d908fb6cb9bc4212caba0b8ec6e9a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BL-L1029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 - Simultaneous Disclosure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Belize</TermName>
          <TermId xmlns="http://schemas.microsoft.com/office/infopath/2007/PartnerControls">b25f8918-d2fc-4ffa-abe7-d7f0a99f2d4b</TermId>
        </TermInfo>
      </Terms>
    </ic46d7e087fd4a108fb86518ca413cc6>
    <IDBDocs_x0020_Number xmlns="cdc7663a-08f0-4737-9e8c-148ce897a09c" xsi:nil="true"/>
    <Division_x0020_or_x0020_Unit xmlns="cdc7663a-08f0-4737-9e8c-148ce897a09c">INE/TSP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 xsi:nil="true"/>
    <Phase xmlns="cdc7663a-08f0-4737-9e8c-148ce897a09c">ACTIVE</Phase>
    <Document_x0020_Author xmlns="cdc7663a-08f0-4737-9e8c-148ce897a09c">Rodriguez Cabezas,Paola Katherine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MAJOR HIGHWAYS</TermName>
          <TermId xmlns="http://schemas.microsoft.com/office/infopath/2007/PartnerControls">59b49cf2-c4cd-4316-ac14-b3a0ffc7d51d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24</Value>
      <Value>3</Value>
      <Value>30</Value>
      <Value>29</Value>
      <Value>28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BL-L1029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TRANSPORT</TermName>
          <TermId xmlns="http://schemas.microsoft.com/office/infopath/2007/PartnerControls">5a25d1a8-4baf-41a8-9e3b-e167accda6ea</TermId>
        </TermInfo>
      </Terms>
    </nddeef1749674d76abdbe4b239a70bc6>
    <Record_x0020_Number xmlns="cdc7663a-08f0-4737-9e8c-148ce897a09c">R0002302448</Record_x0020_Number>
    <_dlc_DocId xmlns="cdc7663a-08f0-4737-9e8c-148ce897a09c">EZSHARE-114430752-43</_dlc_DocId>
    <_dlc_DocIdUrl xmlns="cdc7663a-08f0-4737-9e8c-148ce897a09c">
      <Url>https://idbg.sharepoint.com/teams/EZ-BL-LON/BL-L1029/_layouts/15/DocIdRedir.aspx?ID=EZSHARE-114430752-43</Url>
      <Description>EZSHARE-114430752-43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A85B1BC87D4C043A221E6AB9A8D10EB" ma:contentTypeVersion="23" ma:contentTypeDescription="The base project type from which other project content types inherit their information." ma:contentTypeScope="" ma:versionID="247055e464ae197a81e1938366b63c9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1fb558bfb782706144edf95007c453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BL-L1029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2D760A01-D7FF-49E1-9A08-93E233BB0D62}"/>
</file>

<file path=customXml/itemProps2.xml><?xml version="1.0" encoding="utf-8"?>
<ds:datastoreItem xmlns:ds="http://schemas.openxmlformats.org/officeDocument/2006/customXml" ds:itemID="{4EE9B018-84D1-4ACC-A13D-E838E4558AA4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7300A395-630F-4B59-B12E-1EFBC170B796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419DE41A-EDA9-4E43-9923-A0EA8420A886}"/>
</file>

<file path=customXml/itemProps5.xml><?xml version="1.0" encoding="utf-8"?>
<ds:datastoreItem xmlns:ds="http://schemas.openxmlformats.org/officeDocument/2006/customXml" ds:itemID="{2C549CB7-47B1-4BA2-A375-9BADABB23547}">
  <ds:schemaRefs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www.w3.org/XML/1998/namespace"/>
    <ds:schemaRef ds:uri="cdc7663a-08f0-4737-9e8c-148ce897a09c"/>
    <ds:schemaRef ds:uri="http://schemas.microsoft.com/office/2006/metadata/properties"/>
  </ds:schemaRefs>
</ds:datastoreItem>
</file>

<file path=customXml/itemProps6.xml><?xml version="1.0" encoding="utf-8"?>
<ds:datastoreItem xmlns:ds="http://schemas.openxmlformats.org/officeDocument/2006/customXml" ds:itemID="{C9A90B75-D092-47BC-91F9-09AD1FBA04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7.xml><?xml version="1.0" encoding="utf-8"?>
<ds:datastoreItem xmlns:ds="http://schemas.openxmlformats.org/officeDocument/2006/customXml" ds:itemID="{39961C28-393F-4B75-AE18-B85AC709F9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PEP</vt:lpstr>
      <vt:lpstr>Budget and Disbursement</vt:lpstr>
      <vt:lpstr>Expenditure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GPHRP</dc:creator>
  <cp:keywords/>
  <cp:lastModifiedBy>Persaud, Christopher</cp:lastModifiedBy>
  <cp:lastPrinted>2018-07-24T09:30:02Z</cp:lastPrinted>
  <dcterms:created xsi:type="dcterms:W3CDTF">2018-04-06T02:24:06Z</dcterms:created>
  <dcterms:modified xsi:type="dcterms:W3CDTF">2018-08-01T21:10:46Z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30;#MAJOR HIGHWAYS|59b49cf2-c4cd-4316-ac14-b3a0ffc7d51d</vt:lpwstr>
  </property>
  <property fmtid="{D5CDD505-2E9C-101B-9397-08002B2CF9AE}" pid="7" name="Fund IDB">
    <vt:lpwstr>28;#ORC|c028a4b2-ad8b-4cf4-9cac-a2ae6a778e23</vt:lpwstr>
  </property>
  <property fmtid="{D5CDD505-2E9C-101B-9397-08002B2CF9AE}" pid="8" name="Country">
    <vt:lpwstr>24;#Belize|b25f8918-d2fc-4ffa-abe7-d7f0a99f2d4b</vt:lpwstr>
  </property>
  <property fmtid="{D5CDD505-2E9C-101B-9397-08002B2CF9AE}" pid="9" name="Sector IDB">
    <vt:lpwstr>29;#TRANSPORT|5a25d1a8-4baf-41a8-9e3b-e167accda6ea</vt:lpwstr>
  </property>
  <property fmtid="{D5CDD505-2E9C-101B-9397-08002B2CF9AE}" pid="10" name="Function Operations IDB">
    <vt:lpwstr>3;#Monitoring and Reporting|df3c2aa1-d63e-41aa-b1f5-bb15dee691ca</vt:lpwstr>
  </property>
  <property fmtid="{D5CDD505-2E9C-101B-9397-08002B2CF9AE}" pid="11" name="_dlc_DocIdItemGuid">
    <vt:lpwstr>274e7a69-99f7-4b73-aace-cdba76783ad0</vt:lpwstr>
  </property>
  <property fmtid="{D5CDD505-2E9C-101B-9397-08002B2CF9AE}" pid="12" name="ContentTypeId">
    <vt:lpwstr>0x0101001A458A224826124E8B45B1D613300CFC00572338EF181EDB459D6C6D11D535B899</vt:lpwstr>
  </property>
</Properties>
</file>