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480" windowHeight="11640"/>
  </bookViews>
  <sheets>
    <sheet name="PA 008-PA_PARA_Publicação" sheetId="1" r:id="rId1"/>
    <sheet name="Plan1" sheetId="2" r:id="rId2"/>
  </sheets>
  <definedNames>
    <definedName name="_xlnm.Print_Area" localSheetId="0">'PA 008-PA_PARA_Publicação'!#REF!</definedName>
    <definedName name="_xlnm.Print_Titles" localSheetId="0">'PA 008-PA_PARA_Publicação'!$1:$10</definedName>
  </definedNames>
  <calcPr calcId="145621"/>
</workbook>
</file>

<file path=xl/calcChain.xml><?xml version="1.0" encoding="utf-8"?>
<calcChain xmlns="http://schemas.openxmlformats.org/spreadsheetml/2006/main">
  <c r="C82" i="1" l="1"/>
  <c r="C68" i="1" l="1"/>
  <c r="C34" i="1"/>
  <c r="G34" i="1" s="1"/>
  <c r="F34" i="1" l="1"/>
  <c r="C83" i="1"/>
  <c r="G83" i="1" s="1"/>
  <c r="F83" i="1" l="1"/>
</calcChain>
</file>

<file path=xl/sharedStrings.xml><?xml version="1.0" encoding="utf-8"?>
<sst xmlns="http://schemas.openxmlformats.org/spreadsheetml/2006/main" count="367" uniqueCount="189">
  <si>
    <t>(3)</t>
  </si>
  <si>
    <t>(2)</t>
  </si>
  <si>
    <t>Métodos de Aquisição: (a) BID: LPI: Licitação Pública Internacional; LPN: Licitação Pública Nacional; CP: Comparação de Preços; CD: Contratação Direta; SBQ: Seleção Baseada na Qualidade; SBQC: Seleção Baseada na Qualidade e Custo; SQC: Seleção Baseada nas Qualificações dos Consultores; SBMC: Seleção Baseada no Menor Custo; SBOF: Seleção Baseada em Orçamento Fixo; CD: Contratação Direta; CI: Consultor Individual. (b) Lei 8.666: CC: Carta  Convite; TP: Tomada de Preço; Concorrência Pública Nacional; PE: Pregão Eletrônico; ARP: Ata de Registro de Preços, PP: Pregão Presencial, CD: Contratação Direta.</t>
  </si>
  <si>
    <t>(1)</t>
  </si>
  <si>
    <t>Notas:</t>
  </si>
  <si>
    <t>VALOR TOTAL</t>
  </si>
  <si>
    <t>SUBTOTAL DE  SERVIÇOS TÉCNICOS</t>
  </si>
  <si>
    <t>P</t>
  </si>
  <si>
    <t>EXA</t>
  </si>
  <si>
    <t>CD</t>
  </si>
  <si>
    <t>EXP</t>
  </si>
  <si>
    <t>LPN</t>
  </si>
  <si>
    <t>Serviço técnico de estatístico para apoio à criação de modelos preditivos</t>
  </si>
  <si>
    <t>Norma Interna</t>
  </si>
  <si>
    <t>Gastos com Publicidade</t>
  </si>
  <si>
    <t>CP</t>
  </si>
  <si>
    <t>Curso de Extensão em Processo Civil (PGE)</t>
  </si>
  <si>
    <t>PE</t>
  </si>
  <si>
    <t>EP</t>
  </si>
  <si>
    <t>Passagens/deslocamento</t>
  </si>
  <si>
    <t>Diárias</t>
  </si>
  <si>
    <t>LPI</t>
  </si>
  <si>
    <t>Fábrica de Software</t>
  </si>
  <si>
    <t>3. SERVIÇOS TÉCNICOS (Serviços que não são de Consultoria)</t>
  </si>
  <si>
    <t>SUBTOTAL DE BENS</t>
  </si>
  <si>
    <t>Equipamentos de TI e Telecomunicações - Pontos de Presença interior</t>
  </si>
  <si>
    <t>LPN/PE</t>
  </si>
  <si>
    <t>Aquisição de software de análise e investigação de fraudes tributárias e crimes fiscais</t>
  </si>
  <si>
    <t>Implantação do Laboratório de Informática Forense</t>
  </si>
  <si>
    <t>Elevadores de Montenegro</t>
  </si>
  <si>
    <t>Climatização</t>
  </si>
  <si>
    <t>Equipamentos de TI e Telecomunicações - Pontos de Presença Porto Alegre</t>
  </si>
  <si>
    <t>Elevadores (4)</t>
  </si>
  <si>
    <t>Tablets (10)</t>
  </si>
  <si>
    <t>2. BENS</t>
  </si>
  <si>
    <t>SUBTOTAL DE CONSULTORIA</t>
  </si>
  <si>
    <t>SBQ</t>
  </si>
  <si>
    <t>Elaboração do Plano Estratégico de TI</t>
  </si>
  <si>
    <t>SQC</t>
  </si>
  <si>
    <t>CI</t>
  </si>
  <si>
    <t>Comunicação Interna</t>
  </si>
  <si>
    <t>SBQC</t>
  </si>
  <si>
    <t>Apoio aos gerentes de projeto para estruturação e acompanhamento da implantação de processos reprojetados</t>
  </si>
  <si>
    <t>Painel de Gestão da Saúde RS</t>
  </si>
  <si>
    <t>Desenvolvimento de Parâmetros de Custeio(Preços de Referência) em contratos de serviço.</t>
  </si>
  <si>
    <t>Desenvolvimento da modelagem de modelos preditivos de folha de pagamento, consignações, previsão de receita e fluxo de caixa, dívida pública, e gestão do gasto/programação financeira; e capacitação das equipes técnicas.</t>
  </si>
  <si>
    <t>Supervisão e assessoria da PROCERGS no desenvolvimento, customização, integração, implantação e manutenção de sistemas</t>
  </si>
  <si>
    <t>Desenvolvimento, customização, integração, implantação e manutenção do sistema de Administracao Patrimonial do Estado (APE)</t>
  </si>
  <si>
    <t>Aperfeiçoamento do processo de planejamento</t>
  </si>
  <si>
    <t>1. SERVIÇOS DE CONSULTORIA</t>
  </si>
  <si>
    <t>Contrato</t>
  </si>
  <si>
    <t>Anúncio</t>
  </si>
  <si>
    <t>(%)</t>
  </si>
  <si>
    <t>(US$ 1,00 = R$ 2,00)</t>
  </si>
  <si>
    <t>Término</t>
  </si>
  <si>
    <t>Publicação</t>
  </si>
  <si>
    <t>Local</t>
  </si>
  <si>
    <t>BID</t>
  </si>
  <si>
    <t>Aquisição</t>
  </si>
  <si>
    <t>Estimado (1000)</t>
  </si>
  <si>
    <t>Comentário</t>
  </si>
  <si>
    <t>Status</t>
  </si>
  <si>
    <t>Datas Estimadas</t>
  </si>
  <si>
    <t>Fonte</t>
  </si>
  <si>
    <t>Revisão</t>
  </si>
  <si>
    <t>Método</t>
  </si>
  <si>
    <t>Custo</t>
  </si>
  <si>
    <t>Descrição do Contrato</t>
  </si>
  <si>
    <t>Nº</t>
  </si>
  <si>
    <t>Atualizado por: Carlos Alberto Agostini</t>
  </si>
  <si>
    <t xml:space="preserve">PLANO DE AQUISIÇÕES (PA) </t>
  </si>
  <si>
    <t>Contrato de Empréstimo: 2371 OC-BR</t>
  </si>
  <si>
    <t>Programa PROFISCORS</t>
  </si>
  <si>
    <t>BRASIL</t>
  </si>
  <si>
    <r>
      <rPr>
        <b/>
        <sz val="11"/>
        <rFont val="Calibri"/>
        <family val="2"/>
        <scheme val="minor"/>
      </rPr>
      <t>Revisões BID</t>
    </r>
    <r>
      <rPr>
        <sz val="11"/>
        <rFont val="Calibri"/>
        <family val="2"/>
        <scheme val="minor"/>
      </rPr>
      <t>: EXA =Ex-ante e EXP= Ex-post</t>
    </r>
  </si>
  <si>
    <r>
      <rPr>
        <b/>
        <sz val="11"/>
        <rFont val="Calibri"/>
        <family val="2"/>
        <scheme val="minor"/>
      </rPr>
      <t>Status</t>
    </r>
    <r>
      <rPr>
        <sz val="11"/>
        <rFont val="Calibri"/>
        <family val="2"/>
        <scheme val="minor"/>
      </rPr>
      <t>: Pendente (P); Em Processo  (EP); Adjudicado (A); Cancelado (C )</t>
    </r>
  </si>
  <si>
    <t>Lei 8.666 - CD</t>
  </si>
  <si>
    <t>Redesenho de processos de trabalho e das estruturas organizacionais da SEFAZ</t>
  </si>
  <si>
    <t>01.01</t>
  </si>
  <si>
    <t>ARP</t>
  </si>
  <si>
    <t>Inscrição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</si>
  <si>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</si>
  <si>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</si>
  <si>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</si>
  <si>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</si>
  <si>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</si>
  <si>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</si>
  <si>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</si>
  <si>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</si>
  <si>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</si>
  <si>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</si>
  <si>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</si>
  <si>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</si>
  <si>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</si>
  <si>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01.16</t>
  </si>
  <si>
    <t>01.17</t>
  </si>
  <si>
    <t>01.18</t>
  </si>
  <si>
    <t>01.19</t>
  </si>
  <si>
    <t>01.20</t>
  </si>
  <si>
    <t>Escritório de Projetos - PMO (Project Management Office)</t>
  </si>
  <si>
    <t>Projeto de arquitetura e engenharia em nível executivo para a Escola Fazendária.</t>
  </si>
  <si>
    <t>Mapeamento, redesenho e implantação da gestão de processos</t>
  </si>
  <si>
    <t>Projeto de arquitetura e engenharia do Arquivo e do Almoxarifado da SEFAZ</t>
  </si>
  <si>
    <t>Identidade do Tesouro do Estado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</si>
  <si>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</si>
  <si>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</si>
  <si>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</si>
  <si>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</si>
  <si>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</si>
  <si>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</si>
  <si>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</si>
  <si>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</si>
  <si>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</si>
  <si>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</si>
  <si>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</si>
  <si>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</si>
  <si>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</si>
  <si>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</si>
  <si>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</si>
  <si>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</si>
  <si>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</si>
  <si>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</si>
  <si>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</si>
  <si>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</si>
  <si>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</si>
  <si>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</si>
  <si>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</si>
  <si>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Computadores Desktop</t>
  </si>
  <si>
    <t>Lousa Digital</t>
  </si>
  <si>
    <t>Equipamentos para o Anel de Fibra Ótica em Porto Alegre -SEFAZ-PGE-PROCERGS</t>
  </si>
  <si>
    <t>Fibras Ópticas para as Conexões Última Milha (Canoas, Caxias do Sul, Gravataí, Novo Hamburgo, Osório, Santa Rosa, Santo Ângelo, São Leopoldo, Uruguaiana)</t>
  </si>
  <si>
    <t>Fibras Ópticas para as Conexões Última Milha (Guaíba, Ijuí, Pelotas, Rio Grande, Santa Cruz do Sul, Santana do Livramento)</t>
  </si>
  <si>
    <t>Fibras Ópticas para o backbone na cidade de Guaíba</t>
  </si>
  <si>
    <t>Servidores para projeto VoIP - Telefonia IP</t>
  </si>
  <si>
    <t>Fibras Ópticas para o backbone na cidade de Ijuí</t>
  </si>
  <si>
    <t>Software de roteamento e bilhetagem para Telefonia IP</t>
  </si>
  <si>
    <t>Fibras Ópticas para o backbone na cidade de Rio Grande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</si>
  <si>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</si>
  <si>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</si>
  <si>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</si>
  <si>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</si>
  <si>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</si>
  <si>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</si>
  <si>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</si>
  <si>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</si>
  <si>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</si>
  <si>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Painel de Indicadores do Tesouro do Estado (dashboard)</t>
  </si>
  <si>
    <t>Elaboração do plano de Segurança institucional</t>
  </si>
  <si>
    <t>Projeto básico de arquitetura e projetos complementares, no prédio da Comendador Azevedo</t>
  </si>
  <si>
    <t>Projeto de recuperação do espaço físico do Posto Fiscal de Torres</t>
  </si>
  <si>
    <t>01.21</t>
  </si>
  <si>
    <t>Revisar Plano de Prevenção e Proteção contra Incêndio (PPCI)</t>
  </si>
  <si>
    <t>01.22</t>
  </si>
  <si>
    <t>Contratação de consultoria para desenvolvimento do novo Portal Transparência RS</t>
  </si>
  <si>
    <t>Contratação de profissional  para elaboração de  conteudo para desenvolvimento de curso EAD</t>
  </si>
  <si>
    <t>Gastos Operacionais</t>
  </si>
  <si>
    <t>Portal de Informações: Aquisição de Hardware (servidor) - QlikView</t>
  </si>
  <si>
    <t>Aquisição de Software de Análise de Vínculos</t>
  </si>
  <si>
    <t>Aquisição de Software de Análise Estatística e Mineração de Dados</t>
  </si>
  <si>
    <t>02.24</t>
  </si>
  <si>
    <t>Aquisição de software para geração de relatórios</t>
  </si>
  <si>
    <t>02.25</t>
  </si>
  <si>
    <t>Fitotecas Robotizadas</t>
  </si>
  <si>
    <t>02.26</t>
  </si>
  <si>
    <t>Servidores Blade</t>
  </si>
  <si>
    <t>02.27</t>
  </si>
  <si>
    <t>Servidores Rackmount</t>
  </si>
  <si>
    <t>02.28</t>
  </si>
  <si>
    <t>Portal de Informações: licenças do QlikView, desenvolvimento e treinamento</t>
  </si>
  <si>
    <t>02.29</t>
  </si>
  <si>
    <t>02.30</t>
  </si>
  <si>
    <t>Equipamentos eletrônicos para Seção de Inteligência da CAGE</t>
  </si>
  <si>
    <t>02.31</t>
  </si>
  <si>
    <t>Sistema de segurança patrimonial para a Seção de Inteligência da CAGE</t>
  </si>
  <si>
    <t>Seminários, workshops, cursos pequena duração e rede formal de ensino</t>
  </si>
  <si>
    <t>Cursos de pequena duração in company, conforme plano de capacitação</t>
  </si>
  <si>
    <t>Projeto Minerva - 2º semestre/2013</t>
  </si>
  <si>
    <t>01.15</t>
  </si>
  <si>
    <t>Controladoras de Interface E1 e Controladoras GSM - Telefonia IP</t>
  </si>
  <si>
    <t>03.10</t>
  </si>
  <si>
    <t>Desenvolvimento e implantação do Sistema RHE no IPERGS</t>
  </si>
  <si>
    <t>Aquisição de Licença de software - Desenvolvimento da modelagem de modelos preditivos</t>
  </si>
  <si>
    <t>Cursos de pequena duração in company com custo até US$ 20 mil.</t>
  </si>
  <si>
    <t>Gastos operacionais de pequeno valor com materiais e equipamentos de escritório.</t>
  </si>
  <si>
    <t>O plano de capacitação será revisado previamente pelo Banco.</t>
  </si>
  <si>
    <t>Atualização Nº: 008</t>
  </si>
  <si>
    <t>Data: 24/06/2013</t>
  </si>
  <si>
    <t>03.11</t>
  </si>
  <si>
    <t xml:space="preserve">Realização de seminários, workshops e reuniões técnicas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</si>
</sst>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right" vertical="center" wrapText="1"/>
    </xf>
    <xf numFmtId="1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9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/>
    <xf numFmtId="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/>
    <xf numFmtId="164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/>
    </xf>
    <xf numFmtId="9" fontId="1" fillId="2" borderId="2" xfId="0" applyNumberFormat="1" applyFont="1" applyFill="1" applyBorder="1" applyAlignment="1">
      <alignment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/>
    </xf>
    <xf numFmtId="9" fontId="3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/>
    <xf numFmtId="0" fontId="2" fillId="2" borderId="2" xfId="0" applyFont="1" applyFill="1" applyBorder="1" applyAlignment="1">
      <alignment horizontal="center" wrapText="1"/>
    </xf>
    <xf numFmtId="0" fontId="2" fillId="0" borderId="0" xfId="0" applyFont="1"/>
    <xf numFmtId="0" fontId="2" fillId="2" borderId="18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wrapText="1"/>
    </xf>
    <xf numFmtId="0" fontId="2" fillId="2" borderId="8" xfId="0" applyFont="1" applyFill="1" applyBorder="1" applyAlignment="1"/>
    <xf numFmtId="0" fontId="2" fillId="2" borderId="7" xfId="0" applyFont="1" applyFill="1" applyBorder="1" applyAlignment="1"/>
    <xf numFmtId="0" fontId="1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/>
    <xf numFmtId="0" fontId="1" fillId="2" borderId="15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287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tabSelected="1" showWhiteSpace="0" zoomScaleNormal="100" workbookViewId="0">
      <selection activeCell="K81" sqref="K81"/>
    </sheetView>
  </sheetViews>
  <sheetFormatPr defaultColWidth="43" defaultRowHeight="15" x14ac:dyDescent="0.25"/>
  <cols>
    <col min="1" max="1" width="5.5703125" bestFit="1" customWidth="1"/>
    <col min="2" max="2" width="55.140625" customWidth="1"/>
    <col min="3" max="3" width="18.140625" bestFit="1" customWidth="1"/>
    <col min="4" max="4" width="14" bestFit="1" customWidth="1"/>
    <col min="5" max="5" width="7.85546875" bestFit="1" customWidth="1"/>
    <col min="6" max="7" width="8.140625" bestFit="1" customWidth="1"/>
    <col min="8" max="8" width="10.42578125" bestFit="1" customWidth="1"/>
    <col min="9" max="9" width="8.7109375" bestFit="1" customWidth="1"/>
    <col min="10" max="10" width="6.42578125" bestFit="1" customWidth="1"/>
    <col min="11" max="11" width="22.85546875" customWidth="1"/>
  </cols>
  <sheetData>
    <row r="1" spans="1:11" x14ac:dyDescent="0.25">
      <c r="A1" s="60" t="s">
        <v>73</v>
      </c>
      <c r="B1" s="61"/>
      <c r="C1" s="61"/>
      <c r="D1" s="61"/>
      <c r="E1" s="61"/>
      <c r="F1" s="61"/>
      <c r="G1" s="61"/>
      <c r="H1" s="61"/>
      <c r="I1" s="61"/>
      <c r="J1" s="61"/>
      <c r="K1" s="62"/>
    </row>
    <row r="2" spans="1:11" x14ac:dyDescent="0.25">
      <c r="A2" s="63" t="s">
        <v>72</v>
      </c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x14ac:dyDescent="0.25">
      <c r="A3" s="63" t="s">
        <v>71</v>
      </c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x14ac:dyDescent="0.25">
      <c r="A4" s="63" t="s">
        <v>70</v>
      </c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x14ac:dyDescent="0.25">
      <c r="A5" s="33"/>
      <c r="B5" s="7" t="s">
        <v>186</v>
      </c>
      <c r="C5" s="58"/>
      <c r="D5" s="58"/>
      <c r="E5" s="58"/>
      <c r="F5" s="58"/>
      <c r="G5" s="58"/>
      <c r="H5" s="58"/>
      <c r="I5" s="58"/>
      <c r="J5" s="58"/>
      <c r="K5" s="59"/>
    </row>
    <row r="6" spans="1:11" x14ac:dyDescent="0.25">
      <c r="A6" s="33"/>
      <c r="B6" s="8" t="s">
        <v>185</v>
      </c>
      <c r="C6" s="58"/>
      <c r="D6" s="58"/>
      <c r="E6" s="58"/>
      <c r="F6" s="58"/>
      <c r="G6" s="58"/>
      <c r="H6" s="58"/>
      <c r="I6" s="58"/>
      <c r="J6" s="58"/>
      <c r="K6" s="59"/>
    </row>
    <row r="7" spans="1:11" ht="15.75" thickBot="1" x14ac:dyDescent="0.3">
      <c r="A7" s="9"/>
      <c r="B7" s="46" t="s">
        <v>69</v>
      </c>
      <c r="C7" s="47"/>
      <c r="D7" s="47"/>
      <c r="E7" s="47"/>
      <c r="F7" s="47"/>
      <c r="G7" s="47"/>
      <c r="H7" s="47"/>
      <c r="I7" s="47"/>
      <c r="J7" s="47"/>
      <c r="K7" s="48"/>
    </row>
    <row r="8" spans="1:11" x14ac:dyDescent="0.25">
      <c r="A8" s="49" t="s">
        <v>68</v>
      </c>
      <c r="B8" s="51" t="s">
        <v>67</v>
      </c>
      <c r="C8" s="10" t="s">
        <v>66</v>
      </c>
      <c r="D8" s="11" t="s">
        <v>65</v>
      </c>
      <c r="E8" s="53" t="s">
        <v>64</v>
      </c>
      <c r="F8" s="51" t="s">
        <v>63</v>
      </c>
      <c r="G8" s="55"/>
      <c r="H8" s="51" t="s">
        <v>62</v>
      </c>
      <c r="I8" s="51"/>
      <c r="J8" s="53" t="s">
        <v>61</v>
      </c>
      <c r="K8" s="56" t="s">
        <v>60</v>
      </c>
    </row>
    <row r="9" spans="1:11" x14ac:dyDescent="0.25">
      <c r="A9" s="50"/>
      <c r="B9" s="52"/>
      <c r="C9" s="12" t="s">
        <v>59</v>
      </c>
      <c r="D9" s="13" t="s">
        <v>58</v>
      </c>
      <c r="E9" s="54"/>
      <c r="F9" s="34" t="s">
        <v>57</v>
      </c>
      <c r="G9" s="34" t="s">
        <v>56</v>
      </c>
      <c r="H9" s="14" t="s">
        <v>55</v>
      </c>
      <c r="I9" s="14" t="s">
        <v>54</v>
      </c>
      <c r="J9" s="54"/>
      <c r="K9" s="57"/>
    </row>
    <row r="10" spans="1:11" x14ac:dyDescent="0.25">
      <c r="A10" s="50"/>
      <c r="B10" s="52"/>
      <c r="C10" s="12" t="s">
        <v>53</v>
      </c>
      <c r="D10" s="15" t="s">
        <v>3</v>
      </c>
      <c r="E10" s="16" t="s">
        <v>1</v>
      </c>
      <c r="F10" s="34" t="s">
        <v>52</v>
      </c>
      <c r="G10" s="34" t="s">
        <v>52</v>
      </c>
      <c r="H10" s="14" t="s">
        <v>51</v>
      </c>
      <c r="I10" s="14" t="s">
        <v>50</v>
      </c>
      <c r="J10" s="16" t="s">
        <v>0</v>
      </c>
      <c r="K10" s="57"/>
    </row>
    <row r="11" spans="1:11" x14ac:dyDescent="0.25">
      <c r="A11" s="41" t="s">
        <v>49</v>
      </c>
      <c r="B11" s="42"/>
      <c r="C11" s="42"/>
      <c r="D11" s="42"/>
      <c r="E11" s="42"/>
      <c r="F11" s="42"/>
      <c r="G11" s="42"/>
      <c r="H11" s="42"/>
      <c r="I11" s="42"/>
      <c r="J11" s="42"/>
      <c r="K11" s="43"/>
    </row>
    <row r="12" spans="1:11" ht="30" x14ac:dyDescent="0.25">
      <c r="A12" s="5" t="s">
        <v>78</v>
      </c>
      <c r="B12" s="4" t="s">
        <v>77</v>
      </c>
      <c r="C12" s="6">
        <v>1210</v>
      </c>
      <c r="D12" s="4" t="s">
        <v>36</v>
      </c>
      <c r="E12" s="2" t="s">
        <v>8</v>
      </c>
      <c r="F12" s="29">
        <v>1</v>
      </c>
      <c r="G12" s="29">
        <v>0</v>
      </c>
      <c r="H12" s="3">
        <v>41153</v>
      </c>
      <c r="I12" s="3">
        <v>41820</v>
      </c>
      <c r="J12" s="2" t="s">
        <v>18</v>
      </c>
      <c r="K12" s="1"/>
    </row>
    <row r="13" spans="1:11" x14ac:dyDescent="0.25">
      <c r="A13" s="5" t="s">
        <v>81</v>
      </c>
      <c r="B13" s="4" t="s">
        <v>48</v>
      </c>
      <c r="C13" s="6">
        <v>306.02999999999997</v>
      </c>
      <c r="D13" s="4" t="s">
        <v>36</v>
      </c>
      <c r="E13" s="2" t="s">
        <v>8</v>
      </c>
      <c r="F13" s="29">
        <v>1</v>
      </c>
      <c r="G13" s="29">
        <v>0</v>
      </c>
      <c r="H13" s="3">
        <v>41122</v>
      </c>
      <c r="I13" s="3">
        <v>41455</v>
      </c>
      <c r="J13" s="2" t="s">
        <v>18</v>
      </c>
      <c r="K13" s="1"/>
    </row>
    <row r="14" spans="1:11" ht="45" x14ac:dyDescent="0.25">
      <c r="A14" s="5" t="s">
        <v>82</v>
      </c>
      <c r="B14" s="4" t="s">
        <v>47</v>
      </c>
      <c r="C14" s="6">
        <v>964.99249999999995</v>
      </c>
      <c r="D14" s="4" t="s">
        <v>41</v>
      </c>
      <c r="E14" s="2" t="s">
        <v>8</v>
      </c>
      <c r="F14" s="29">
        <v>1</v>
      </c>
      <c r="G14" s="29">
        <v>0</v>
      </c>
      <c r="H14" s="3">
        <v>41334</v>
      </c>
      <c r="I14" s="3">
        <v>42643</v>
      </c>
      <c r="J14" s="2" t="s">
        <v>7</v>
      </c>
      <c r="K14" s="1"/>
    </row>
    <row r="15" spans="1:11" ht="45" x14ac:dyDescent="0.25">
      <c r="A15" s="5" t="s">
        <v>83</v>
      </c>
      <c r="B15" s="4" t="s">
        <v>46</v>
      </c>
      <c r="C15" s="6">
        <v>6666.0000099999997</v>
      </c>
      <c r="D15" s="4" t="s">
        <v>76</v>
      </c>
      <c r="E15" s="2" t="s">
        <v>8</v>
      </c>
      <c r="F15" s="29">
        <v>0</v>
      </c>
      <c r="G15" s="29">
        <v>1</v>
      </c>
      <c r="H15" s="3">
        <v>40940</v>
      </c>
      <c r="I15" s="3">
        <v>42643</v>
      </c>
      <c r="J15" s="2" t="s">
        <v>18</v>
      </c>
      <c r="K15" s="1"/>
    </row>
    <row r="16" spans="1:11" ht="75" x14ac:dyDescent="0.25">
      <c r="A16" s="5" t="s">
        <v>84</v>
      </c>
      <c r="B16" s="4" t="s">
        <v>45</v>
      </c>
      <c r="C16" s="6">
        <v>650</v>
      </c>
      <c r="D16" s="4" t="s">
        <v>9</v>
      </c>
      <c r="E16" s="2" t="s">
        <v>8</v>
      </c>
      <c r="F16" s="29">
        <v>1</v>
      </c>
      <c r="G16" s="29">
        <v>0</v>
      </c>
      <c r="H16" s="3">
        <v>41334</v>
      </c>
      <c r="I16" s="3">
        <v>42613</v>
      </c>
      <c r="J16" s="2" t="s">
        <v>7</v>
      </c>
      <c r="K16" s="1"/>
    </row>
    <row r="17" spans="1:11" ht="30" x14ac:dyDescent="0.25">
      <c r="A17" s="5" t="s">
        <v>85</v>
      </c>
      <c r="B17" s="4" t="s">
        <v>44</v>
      </c>
      <c r="C17" s="6">
        <v>200</v>
      </c>
      <c r="D17" s="4" t="s">
        <v>36</v>
      </c>
      <c r="E17" s="2" t="s">
        <v>10</v>
      </c>
      <c r="F17" s="29">
        <v>1</v>
      </c>
      <c r="G17" s="29">
        <v>0</v>
      </c>
      <c r="H17" s="3">
        <v>41183</v>
      </c>
      <c r="I17" s="3">
        <v>42004</v>
      </c>
      <c r="J17" s="2" t="s">
        <v>18</v>
      </c>
      <c r="K17" s="1"/>
    </row>
    <row r="18" spans="1:11" x14ac:dyDescent="0.25">
      <c r="A18" s="5" t="s">
        <v>86</v>
      </c>
      <c r="B18" s="4" t="s">
        <v>43</v>
      </c>
      <c r="C18" s="6">
        <v>150</v>
      </c>
      <c r="D18" s="4" t="s">
        <v>36</v>
      </c>
      <c r="E18" s="2" t="s">
        <v>10</v>
      </c>
      <c r="F18" s="29">
        <v>1</v>
      </c>
      <c r="G18" s="29">
        <v>0</v>
      </c>
      <c r="H18" s="3">
        <v>41030</v>
      </c>
      <c r="I18" s="3">
        <v>42369</v>
      </c>
      <c r="J18" s="2" t="s">
        <v>18</v>
      </c>
      <c r="K18" s="1"/>
    </row>
    <row r="19" spans="1:11" ht="45" x14ac:dyDescent="0.25">
      <c r="A19" s="5" t="s">
        <v>87</v>
      </c>
      <c r="B19" s="4" t="s">
        <v>42</v>
      </c>
      <c r="C19" s="6">
        <v>270</v>
      </c>
      <c r="D19" s="4" t="s">
        <v>41</v>
      </c>
      <c r="E19" s="2" t="s">
        <v>8</v>
      </c>
      <c r="F19" s="29">
        <v>1</v>
      </c>
      <c r="G19" s="29">
        <v>0</v>
      </c>
      <c r="H19" s="3">
        <v>41334</v>
      </c>
      <c r="I19" s="3">
        <v>41912</v>
      </c>
      <c r="J19" s="2" t="s">
        <v>7</v>
      </c>
      <c r="K19" s="1"/>
    </row>
    <row r="20" spans="1:11" x14ac:dyDescent="0.25">
      <c r="A20" s="5" t="s">
        <v>88</v>
      </c>
      <c r="B20" s="4" t="s">
        <v>99</v>
      </c>
      <c r="C20" s="6">
        <v>1000</v>
      </c>
      <c r="D20" s="4" t="s">
        <v>36</v>
      </c>
      <c r="E20" s="2" t="s">
        <v>8</v>
      </c>
      <c r="F20" s="29">
        <v>1</v>
      </c>
      <c r="G20" s="29">
        <v>0</v>
      </c>
      <c r="H20" s="3">
        <v>41334</v>
      </c>
      <c r="I20" s="3">
        <v>42063</v>
      </c>
      <c r="J20" s="2" t="s">
        <v>7</v>
      </c>
      <c r="K20" s="1"/>
    </row>
    <row r="21" spans="1:11" x14ac:dyDescent="0.25">
      <c r="A21" s="5" t="s">
        <v>89</v>
      </c>
      <c r="B21" s="4" t="s">
        <v>40</v>
      </c>
      <c r="C21" s="6">
        <v>100</v>
      </c>
      <c r="D21" s="4" t="s">
        <v>38</v>
      </c>
      <c r="E21" s="2" t="s">
        <v>10</v>
      </c>
      <c r="F21" s="29">
        <v>1</v>
      </c>
      <c r="G21" s="29">
        <v>0</v>
      </c>
      <c r="H21" s="3">
        <v>41183</v>
      </c>
      <c r="I21" s="3">
        <v>41912</v>
      </c>
      <c r="J21" s="2" t="s">
        <v>18</v>
      </c>
      <c r="K21" s="1"/>
    </row>
    <row r="22" spans="1:11" ht="30" x14ac:dyDescent="0.25">
      <c r="A22" s="5" t="s">
        <v>90</v>
      </c>
      <c r="B22" s="4" t="s">
        <v>100</v>
      </c>
      <c r="C22" s="6">
        <v>150</v>
      </c>
      <c r="D22" s="4" t="s">
        <v>38</v>
      </c>
      <c r="E22" s="2" t="s">
        <v>10</v>
      </c>
      <c r="F22" s="29">
        <v>1</v>
      </c>
      <c r="G22" s="29">
        <v>0</v>
      </c>
      <c r="H22" s="3">
        <v>41275</v>
      </c>
      <c r="I22" s="3">
        <v>41486</v>
      </c>
      <c r="J22" s="2" t="s">
        <v>18</v>
      </c>
      <c r="K22" s="1"/>
    </row>
    <row r="23" spans="1:11" x14ac:dyDescent="0.25">
      <c r="A23" s="5" t="s">
        <v>91</v>
      </c>
      <c r="B23" s="4" t="s">
        <v>37</v>
      </c>
      <c r="C23" s="6">
        <v>184.85</v>
      </c>
      <c r="D23" s="4" t="s">
        <v>36</v>
      </c>
      <c r="E23" s="2" t="s">
        <v>10</v>
      </c>
      <c r="F23" s="29">
        <v>1</v>
      </c>
      <c r="G23" s="29">
        <v>0</v>
      </c>
      <c r="H23" s="3">
        <v>41365</v>
      </c>
      <c r="I23" s="3">
        <v>41729</v>
      </c>
      <c r="J23" s="2" t="s">
        <v>7</v>
      </c>
      <c r="K23" s="1"/>
    </row>
    <row r="24" spans="1:11" x14ac:dyDescent="0.25">
      <c r="A24" s="5" t="s">
        <v>92</v>
      </c>
      <c r="B24" s="4" t="s">
        <v>146</v>
      </c>
      <c r="C24" s="6">
        <v>15</v>
      </c>
      <c r="D24" s="4" t="s">
        <v>39</v>
      </c>
      <c r="E24" s="2" t="s">
        <v>10</v>
      </c>
      <c r="F24" s="29">
        <v>1</v>
      </c>
      <c r="G24" s="29">
        <v>0</v>
      </c>
      <c r="H24" s="3">
        <v>41334</v>
      </c>
      <c r="I24" s="3">
        <v>41425</v>
      </c>
      <c r="J24" s="2" t="s">
        <v>7</v>
      </c>
      <c r="K24" s="1"/>
    </row>
    <row r="25" spans="1:11" ht="30" x14ac:dyDescent="0.25">
      <c r="A25" s="5" t="s">
        <v>93</v>
      </c>
      <c r="B25" s="4" t="s">
        <v>101</v>
      </c>
      <c r="C25" s="6">
        <v>1149.45</v>
      </c>
      <c r="D25" s="4" t="s">
        <v>36</v>
      </c>
      <c r="E25" s="2" t="s">
        <v>8</v>
      </c>
      <c r="F25" s="29">
        <v>1</v>
      </c>
      <c r="G25" s="29">
        <v>0</v>
      </c>
      <c r="H25" s="3">
        <v>41334</v>
      </c>
      <c r="I25" s="3">
        <v>42185</v>
      </c>
      <c r="J25" s="2" t="s">
        <v>7</v>
      </c>
      <c r="K25" s="1"/>
    </row>
    <row r="26" spans="1:11" ht="30" x14ac:dyDescent="0.25">
      <c r="A26" s="5" t="s">
        <v>177</v>
      </c>
      <c r="B26" s="4" t="s">
        <v>102</v>
      </c>
      <c r="C26" s="6">
        <v>75</v>
      </c>
      <c r="D26" s="4" t="s">
        <v>38</v>
      </c>
      <c r="E26" s="2" t="s">
        <v>10</v>
      </c>
      <c r="F26" s="29">
        <v>1</v>
      </c>
      <c r="G26" s="29">
        <v>0</v>
      </c>
      <c r="H26" s="3">
        <v>41334</v>
      </c>
      <c r="I26" s="3">
        <v>41547</v>
      </c>
      <c r="J26" s="2" t="s">
        <v>7</v>
      </c>
      <c r="K26" s="1"/>
    </row>
    <row r="27" spans="1:11" x14ac:dyDescent="0.25">
      <c r="A27" s="5" t="s">
        <v>94</v>
      </c>
      <c r="B27" s="4" t="s">
        <v>103</v>
      </c>
      <c r="C27" s="6">
        <v>21</v>
      </c>
      <c r="D27" s="4" t="s">
        <v>39</v>
      </c>
      <c r="E27" s="2" t="s">
        <v>10</v>
      </c>
      <c r="F27" s="29">
        <v>1</v>
      </c>
      <c r="G27" s="29">
        <v>0</v>
      </c>
      <c r="H27" s="3">
        <v>41334</v>
      </c>
      <c r="I27" s="3">
        <v>41425</v>
      </c>
      <c r="J27" s="2" t="s">
        <v>7</v>
      </c>
      <c r="K27" s="1"/>
    </row>
    <row r="28" spans="1:11" x14ac:dyDescent="0.25">
      <c r="A28" s="5" t="s">
        <v>95</v>
      </c>
      <c r="B28" s="4" t="s">
        <v>147</v>
      </c>
      <c r="C28" s="6">
        <v>19.8</v>
      </c>
      <c r="D28" s="4" t="s">
        <v>39</v>
      </c>
      <c r="E28" s="2" t="s">
        <v>10</v>
      </c>
      <c r="F28" s="29">
        <v>1</v>
      </c>
      <c r="G28" s="29">
        <v>0</v>
      </c>
      <c r="H28" s="3">
        <v>41426</v>
      </c>
      <c r="I28" s="3">
        <v>41639</v>
      </c>
      <c r="J28" s="2" t="s">
        <v>7</v>
      </c>
      <c r="K28" s="1"/>
    </row>
    <row r="29" spans="1:11" ht="30" x14ac:dyDescent="0.25">
      <c r="A29" s="5" t="s">
        <v>96</v>
      </c>
      <c r="B29" s="4" t="s">
        <v>148</v>
      </c>
      <c r="C29" s="6">
        <v>75</v>
      </c>
      <c r="D29" s="4" t="s">
        <v>38</v>
      </c>
      <c r="E29" s="2" t="s">
        <v>10</v>
      </c>
      <c r="F29" s="29">
        <v>1</v>
      </c>
      <c r="G29" s="29">
        <v>0</v>
      </c>
      <c r="H29" s="3">
        <v>41365</v>
      </c>
      <c r="I29" s="3">
        <v>41639</v>
      </c>
      <c r="J29" s="2" t="s">
        <v>7</v>
      </c>
      <c r="K29" s="1"/>
    </row>
    <row r="30" spans="1:11" ht="30" x14ac:dyDescent="0.25">
      <c r="A30" s="5" t="s">
        <v>97</v>
      </c>
      <c r="B30" s="4" t="s">
        <v>149</v>
      </c>
      <c r="C30" s="6">
        <v>52.5</v>
      </c>
      <c r="D30" s="4" t="s">
        <v>38</v>
      </c>
      <c r="E30" s="2" t="s">
        <v>10</v>
      </c>
      <c r="F30" s="29">
        <v>1</v>
      </c>
      <c r="G30" s="29">
        <v>0</v>
      </c>
      <c r="H30" s="3">
        <v>41365</v>
      </c>
      <c r="I30" s="3">
        <v>41639</v>
      </c>
      <c r="J30" s="2" t="s">
        <v>7</v>
      </c>
      <c r="K30" s="1"/>
    </row>
    <row r="31" spans="1:11" ht="30" x14ac:dyDescent="0.25">
      <c r="A31" s="5" t="s">
        <v>98</v>
      </c>
      <c r="B31" s="4" t="s">
        <v>151</v>
      </c>
      <c r="C31" s="6">
        <v>22.5</v>
      </c>
      <c r="D31" s="4" t="s">
        <v>38</v>
      </c>
      <c r="E31" s="2" t="s">
        <v>10</v>
      </c>
      <c r="F31" s="29">
        <v>1</v>
      </c>
      <c r="G31" s="29">
        <v>0</v>
      </c>
      <c r="H31" s="3">
        <v>41456</v>
      </c>
      <c r="I31" s="3">
        <v>41639</v>
      </c>
      <c r="J31" s="2" t="s">
        <v>7</v>
      </c>
      <c r="K31" s="1"/>
    </row>
    <row r="32" spans="1:11" ht="30" x14ac:dyDescent="0.25">
      <c r="A32" s="5" t="s">
        <v>150</v>
      </c>
      <c r="B32" s="4" t="s">
        <v>153</v>
      </c>
      <c r="C32" s="6">
        <v>150</v>
      </c>
      <c r="D32" s="4" t="s">
        <v>38</v>
      </c>
      <c r="E32" s="2" t="s">
        <v>10</v>
      </c>
      <c r="F32" s="29">
        <v>1</v>
      </c>
      <c r="G32" s="29">
        <v>0</v>
      </c>
      <c r="H32" s="3">
        <v>41365</v>
      </c>
      <c r="I32" s="3">
        <v>41425</v>
      </c>
      <c r="J32" s="2" t="s">
        <v>7</v>
      </c>
      <c r="K32" s="1"/>
    </row>
    <row r="33" spans="1:11" ht="30" x14ac:dyDescent="0.25">
      <c r="A33" s="5" t="s">
        <v>152</v>
      </c>
      <c r="B33" s="4" t="s">
        <v>154</v>
      </c>
      <c r="C33" s="6">
        <v>25</v>
      </c>
      <c r="D33" s="4" t="s">
        <v>39</v>
      </c>
      <c r="E33" s="2" t="s">
        <v>10</v>
      </c>
      <c r="F33" s="29">
        <v>1</v>
      </c>
      <c r="G33" s="29">
        <v>0</v>
      </c>
      <c r="H33" s="3">
        <v>41334</v>
      </c>
      <c r="I33" s="3">
        <v>41639</v>
      </c>
      <c r="J33" s="2" t="s">
        <v>7</v>
      </c>
      <c r="K33" s="1"/>
    </row>
    <row r="34" spans="1:11" ht="14.45" customHeight="1" x14ac:dyDescent="0.25">
      <c r="A34" s="44" t="s">
        <v>35</v>
      </c>
      <c r="B34" s="45"/>
      <c r="C34" s="18">
        <f>SUM(C12:C33)</f>
        <v>13457.122509999999</v>
      </c>
      <c r="D34" s="35"/>
      <c r="E34" s="19"/>
      <c r="F34" s="27">
        <f>( C34-C15 ) / C34</f>
        <v>0.50464893181685089</v>
      </c>
      <c r="G34" s="28">
        <f>+C15/C34</f>
        <v>0.49535106818314906</v>
      </c>
      <c r="H34" s="20"/>
      <c r="I34" s="20"/>
      <c r="J34" s="21"/>
      <c r="K34" s="22"/>
    </row>
    <row r="35" spans="1:11" x14ac:dyDescent="0.25">
      <c r="A35" s="23"/>
      <c r="B35" s="17"/>
      <c r="C35" s="12"/>
      <c r="D35" s="35"/>
      <c r="E35" s="19"/>
      <c r="F35" s="30"/>
      <c r="G35" s="30"/>
      <c r="H35" s="20"/>
      <c r="I35" s="20"/>
      <c r="J35" s="21"/>
      <c r="K35" s="22"/>
    </row>
    <row r="36" spans="1:11" x14ac:dyDescent="0.25">
      <c r="A36" s="41" t="s">
        <v>34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x14ac:dyDescent="0.25">
      <c r="A37" s="5" t="s">
        <v>104</v>
      </c>
      <c r="B37" s="4" t="s">
        <v>33</v>
      </c>
      <c r="C37" s="6">
        <v>15</v>
      </c>
      <c r="D37" s="4" t="s">
        <v>15</v>
      </c>
      <c r="E37" s="2" t="s">
        <v>10</v>
      </c>
      <c r="F37" s="29">
        <v>1</v>
      </c>
      <c r="G37" s="29">
        <v>0</v>
      </c>
      <c r="H37" s="3">
        <v>41456</v>
      </c>
      <c r="I37" s="3">
        <v>41639</v>
      </c>
      <c r="J37" s="2" t="s">
        <v>7</v>
      </c>
      <c r="K37" s="1"/>
    </row>
    <row r="38" spans="1:11" ht="30" x14ac:dyDescent="0.25">
      <c r="A38" s="5" t="s">
        <v>105</v>
      </c>
      <c r="B38" s="4" t="s">
        <v>31</v>
      </c>
      <c r="C38" s="6">
        <v>522.21</v>
      </c>
      <c r="D38" s="4" t="s">
        <v>17</v>
      </c>
      <c r="E38" s="2" t="s">
        <v>10</v>
      </c>
      <c r="F38" s="29">
        <v>1</v>
      </c>
      <c r="G38" s="29">
        <v>0</v>
      </c>
      <c r="H38" s="3">
        <v>41122</v>
      </c>
      <c r="I38" s="3">
        <v>41639</v>
      </c>
      <c r="J38" s="2" t="s">
        <v>18</v>
      </c>
      <c r="K38" s="1"/>
    </row>
    <row r="39" spans="1:11" x14ac:dyDescent="0.25">
      <c r="A39" s="5" t="s">
        <v>106</v>
      </c>
      <c r="B39" s="4" t="s">
        <v>30</v>
      </c>
      <c r="C39" s="6">
        <v>1082.55</v>
      </c>
      <c r="D39" s="4" t="s">
        <v>11</v>
      </c>
      <c r="E39" s="2" t="s">
        <v>10</v>
      </c>
      <c r="F39" s="29">
        <v>1</v>
      </c>
      <c r="G39" s="29">
        <v>0</v>
      </c>
      <c r="H39" s="3">
        <v>41030</v>
      </c>
      <c r="I39" s="3">
        <v>41729</v>
      </c>
      <c r="J39" s="2" t="s">
        <v>18</v>
      </c>
      <c r="K39" s="1"/>
    </row>
    <row r="40" spans="1:11" x14ac:dyDescent="0.25">
      <c r="A40" s="5" t="s">
        <v>107</v>
      </c>
      <c r="B40" s="4" t="s">
        <v>29</v>
      </c>
      <c r="C40" s="6">
        <v>53.5</v>
      </c>
      <c r="D40" s="4" t="s">
        <v>15</v>
      </c>
      <c r="E40" s="2" t="s">
        <v>10</v>
      </c>
      <c r="F40" s="29">
        <v>1</v>
      </c>
      <c r="G40" s="29">
        <v>0</v>
      </c>
      <c r="H40" s="3">
        <v>41153</v>
      </c>
      <c r="I40" s="3">
        <v>41274</v>
      </c>
      <c r="J40" s="2" t="s">
        <v>18</v>
      </c>
      <c r="K40" s="1"/>
    </row>
    <row r="41" spans="1:11" ht="75" x14ac:dyDescent="0.25">
      <c r="A41" s="5" t="s">
        <v>108</v>
      </c>
      <c r="B41" s="4" t="s">
        <v>155</v>
      </c>
      <c r="C41" s="6">
        <v>30</v>
      </c>
      <c r="D41" s="4" t="s">
        <v>76</v>
      </c>
      <c r="E41" s="2" t="s">
        <v>10</v>
      </c>
      <c r="F41" s="29">
        <v>1</v>
      </c>
      <c r="G41" s="29">
        <v>0</v>
      </c>
      <c r="H41" s="3">
        <v>41334</v>
      </c>
      <c r="I41" s="3">
        <v>42643</v>
      </c>
      <c r="J41" s="2" t="s">
        <v>7</v>
      </c>
      <c r="K41" s="1" t="s">
        <v>183</v>
      </c>
    </row>
    <row r="42" spans="1:11" ht="30" x14ac:dyDescent="0.25">
      <c r="A42" s="5" t="s">
        <v>109</v>
      </c>
      <c r="B42" s="4" t="s">
        <v>156</v>
      </c>
      <c r="C42" s="6">
        <v>251.1</v>
      </c>
      <c r="D42" s="4" t="s">
        <v>79</v>
      </c>
      <c r="E42" s="2" t="s">
        <v>8</v>
      </c>
      <c r="F42" s="29">
        <v>1</v>
      </c>
      <c r="G42" s="29">
        <v>0</v>
      </c>
      <c r="H42" s="3">
        <v>41334</v>
      </c>
      <c r="I42" s="3">
        <v>41698</v>
      </c>
      <c r="J42" s="2" t="s">
        <v>7</v>
      </c>
      <c r="K42" s="1"/>
    </row>
    <row r="43" spans="1:11" x14ac:dyDescent="0.25">
      <c r="A43" s="5" t="s">
        <v>110</v>
      </c>
      <c r="B43" s="4" t="s">
        <v>28</v>
      </c>
      <c r="C43" s="6">
        <v>350</v>
      </c>
      <c r="D43" s="4" t="s">
        <v>26</v>
      </c>
      <c r="E43" s="2" t="s">
        <v>10</v>
      </c>
      <c r="F43" s="29">
        <v>1</v>
      </c>
      <c r="G43" s="29">
        <v>0</v>
      </c>
      <c r="H43" s="3">
        <v>41334</v>
      </c>
      <c r="I43" s="3">
        <v>41639</v>
      </c>
      <c r="J43" s="2" t="s">
        <v>7</v>
      </c>
      <c r="K43" s="1"/>
    </row>
    <row r="44" spans="1:11" ht="30" x14ac:dyDescent="0.25">
      <c r="A44" s="5" t="s">
        <v>111</v>
      </c>
      <c r="B44" s="4" t="s">
        <v>27</v>
      </c>
      <c r="C44" s="6">
        <v>150</v>
      </c>
      <c r="D44" s="4" t="s">
        <v>26</v>
      </c>
      <c r="E44" s="2" t="s">
        <v>10</v>
      </c>
      <c r="F44" s="29">
        <v>1</v>
      </c>
      <c r="G44" s="29">
        <v>0</v>
      </c>
      <c r="H44" s="3">
        <v>41334</v>
      </c>
      <c r="I44" s="3">
        <v>41608</v>
      </c>
      <c r="J44" s="2" t="s">
        <v>7</v>
      </c>
      <c r="K44" s="1"/>
    </row>
    <row r="45" spans="1:11" ht="30" x14ac:dyDescent="0.25">
      <c r="A45" s="5" t="s">
        <v>112</v>
      </c>
      <c r="B45" s="4" t="s">
        <v>181</v>
      </c>
      <c r="C45" s="6">
        <v>122.4</v>
      </c>
      <c r="D45" s="4" t="s">
        <v>9</v>
      </c>
      <c r="E45" s="2" t="s">
        <v>8</v>
      </c>
      <c r="F45" s="29">
        <v>1</v>
      </c>
      <c r="G45" s="29">
        <v>0</v>
      </c>
      <c r="H45" s="3">
        <v>41334</v>
      </c>
      <c r="I45" s="3">
        <v>42643</v>
      </c>
      <c r="J45" s="2" t="s">
        <v>7</v>
      </c>
      <c r="K45" s="1"/>
    </row>
    <row r="46" spans="1:11" ht="30" x14ac:dyDescent="0.25">
      <c r="A46" s="5" t="s">
        <v>113</v>
      </c>
      <c r="B46" s="4" t="s">
        <v>25</v>
      </c>
      <c r="C46" s="6">
        <v>626.42999999999995</v>
      </c>
      <c r="D46" s="4" t="s">
        <v>17</v>
      </c>
      <c r="E46" s="2" t="s">
        <v>10</v>
      </c>
      <c r="F46" s="29">
        <v>1</v>
      </c>
      <c r="G46" s="29">
        <v>0</v>
      </c>
      <c r="H46" s="3">
        <v>41153</v>
      </c>
      <c r="I46" s="3">
        <v>41639</v>
      </c>
      <c r="J46" s="2" t="s">
        <v>18</v>
      </c>
      <c r="K46" s="1"/>
    </row>
    <row r="47" spans="1:11" x14ac:dyDescent="0.25">
      <c r="A47" s="5" t="s">
        <v>114</v>
      </c>
      <c r="B47" s="4" t="s">
        <v>128</v>
      </c>
      <c r="C47" s="6">
        <v>9.6</v>
      </c>
      <c r="D47" s="4" t="s">
        <v>15</v>
      </c>
      <c r="E47" s="2" t="s">
        <v>10</v>
      </c>
      <c r="F47" s="29">
        <v>1</v>
      </c>
      <c r="G47" s="29">
        <v>0</v>
      </c>
      <c r="H47" s="3">
        <v>41334</v>
      </c>
      <c r="I47" s="3">
        <v>41425</v>
      </c>
      <c r="J47" s="2" t="s">
        <v>7</v>
      </c>
      <c r="K47" s="1"/>
    </row>
    <row r="48" spans="1:11" x14ac:dyDescent="0.25">
      <c r="A48" s="5" t="s">
        <v>115</v>
      </c>
      <c r="B48" s="4" t="s">
        <v>127</v>
      </c>
      <c r="C48" s="6">
        <v>400</v>
      </c>
      <c r="D48" s="4" t="s">
        <v>17</v>
      </c>
      <c r="E48" s="2" t="s">
        <v>10</v>
      </c>
      <c r="F48" s="29">
        <v>1</v>
      </c>
      <c r="G48" s="29">
        <v>0</v>
      </c>
      <c r="H48" s="3">
        <v>41334</v>
      </c>
      <c r="I48" s="3">
        <v>41455</v>
      </c>
      <c r="J48" s="2" t="s">
        <v>7</v>
      </c>
      <c r="K48" s="1"/>
    </row>
    <row r="49" spans="1:11" ht="30" x14ac:dyDescent="0.25">
      <c r="A49" s="5" t="s">
        <v>116</v>
      </c>
      <c r="B49" s="4" t="s">
        <v>129</v>
      </c>
      <c r="C49" s="6">
        <v>75</v>
      </c>
      <c r="D49" s="4" t="s">
        <v>15</v>
      </c>
      <c r="E49" s="2" t="s">
        <v>10</v>
      </c>
      <c r="F49" s="29">
        <v>1</v>
      </c>
      <c r="G49" s="29">
        <v>0</v>
      </c>
      <c r="H49" s="3">
        <v>41218</v>
      </c>
      <c r="I49" s="3">
        <v>41305</v>
      </c>
      <c r="J49" s="2" t="s">
        <v>18</v>
      </c>
      <c r="K49" s="1"/>
    </row>
    <row r="50" spans="1:11" ht="45" x14ac:dyDescent="0.25">
      <c r="A50" s="5" t="s">
        <v>117</v>
      </c>
      <c r="B50" s="4" t="s">
        <v>130</v>
      </c>
      <c r="C50" s="6">
        <v>125</v>
      </c>
      <c r="D50" s="4" t="s">
        <v>79</v>
      </c>
      <c r="E50" s="2" t="s">
        <v>10</v>
      </c>
      <c r="F50" s="29">
        <v>1</v>
      </c>
      <c r="G50" s="29">
        <v>0</v>
      </c>
      <c r="H50" s="3">
        <v>41334</v>
      </c>
      <c r="I50" s="3">
        <v>41394</v>
      </c>
      <c r="J50" s="2" t="s">
        <v>7</v>
      </c>
      <c r="K50" s="1"/>
    </row>
    <row r="51" spans="1:11" ht="45" x14ac:dyDescent="0.25">
      <c r="A51" s="5" t="s">
        <v>118</v>
      </c>
      <c r="B51" s="4" t="s">
        <v>131</v>
      </c>
      <c r="C51" s="6">
        <v>150</v>
      </c>
      <c r="D51" s="4" t="s">
        <v>79</v>
      </c>
      <c r="E51" s="2" t="s">
        <v>10</v>
      </c>
      <c r="F51" s="29">
        <v>1</v>
      </c>
      <c r="G51" s="29">
        <v>0</v>
      </c>
      <c r="H51" s="3">
        <v>41334</v>
      </c>
      <c r="I51" s="3">
        <v>41455</v>
      </c>
      <c r="J51" s="2" t="s">
        <v>7</v>
      </c>
      <c r="K51" s="1"/>
    </row>
    <row r="52" spans="1:11" x14ac:dyDescent="0.25">
      <c r="A52" s="5" t="s">
        <v>119</v>
      </c>
      <c r="B52" s="4" t="s">
        <v>132</v>
      </c>
      <c r="C52" s="6">
        <v>75</v>
      </c>
      <c r="D52" s="4" t="s">
        <v>79</v>
      </c>
      <c r="E52" s="2" t="s">
        <v>10</v>
      </c>
      <c r="F52" s="29">
        <v>1</v>
      </c>
      <c r="G52" s="29">
        <v>0</v>
      </c>
      <c r="H52" s="3">
        <v>41334</v>
      </c>
      <c r="I52" s="3">
        <v>41455</v>
      </c>
      <c r="J52" s="2" t="s">
        <v>7</v>
      </c>
      <c r="K52" s="1"/>
    </row>
    <row r="53" spans="1:11" ht="30" x14ac:dyDescent="0.25">
      <c r="A53" s="5" t="s">
        <v>120</v>
      </c>
      <c r="B53" s="4" t="s">
        <v>178</v>
      </c>
      <c r="C53" s="6">
        <v>99.85</v>
      </c>
      <c r="D53" s="4" t="s">
        <v>79</v>
      </c>
      <c r="E53" s="2" t="s">
        <v>10</v>
      </c>
      <c r="F53" s="29">
        <v>1</v>
      </c>
      <c r="G53" s="29">
        <v>0</v>
      </c>
      <c r="H53" s="3">
        <v>41334</v>
      </c>
      <c r="I53" s="3">
        <v>41455</v>
      </c>
      <c r="J53" s="2" t="s">
        <v>7</v>
      </c>
      <c r="K53" s="1"/>
    </row>
    <row r="54" spans="1:11" x14ac:dyDescent="0.25">
      <c r="A54" s="5" t="s">
        <v>121</v>
      </c>
      <c r="B54" s="4" t="s">
        <v>133</v>
      </c>
      <c r="C54" s="6">
        <v>39.200000000000003</v>
      </c>
      <c r="D54" s="4" t="s">
        <v>79</v>
      </c>
      <c r="E54" s="2" t="s">
        <v>10</v>
      </c>
      <c r="F54" s="29">
        <v>1</v>
      </c>
      <c r="G54" s="29">
        <v>0</v>
      </c>
      <c r="H54" s="3">
        <v>41334</v>
      </c>
      <c r="I54" s="3">
        <v>41455</v>
      </c>
      <c r="J54" s="2" t="s">
        <v>7</v>
      </c>
      <c r="K54" s="1"/>
    </row>
    <row r="55" spans="1:11" x14ac:dyDescent="0.25">
      <c r="A55" s="5" t="s">
        <v>122</v>
      </c>
      <c r="B55" s="4" t="s">
        <v>135</v>
      </c>
      <c r="C55" s="6">
        <v>30</v>
      </c>
      <c r="D55" s="4" t="s">
        <v>79</v>
      </c>
      <c r="E55" s="2" t="s">
        <v>10</v>
      </c>
      <c r="F55" s="29">
        <v>1</v>
      </c>
      <c r="G55" s="29">
        <v>0</v>
      </c>
      <c r="H55" s="3">
        <v>41334</v>
      </c>
      <c r="I55" s="3">
        <v>41394</v>
      </c>
      <c r="J55" s="2" t="s">
        <v>7</v>
      </c>
      <c r="K55" s="1"/>
    </row>
    <row r="56" spans="1:11" x14ac:dyDescent="0.25">
      <c r="A56" s="5" t="s">
        <v>123</v>
      </c>
      <c r="B56" s="4" t="s">
        <v>134</v>
      </c>
      <c r="C56" s="6">
        <v>40</v>
      </c>
      <c r="D56" s="4" t="s">
        <v>79</v>
      </c>
      <c r="E56" s="2" t="s">
        <v>10</v>
      </c>
      <c r="F56" s="29">
        <v>1</v>
      </c>
      <c r="G56" s="29">
        <v>0</v>
      </c>
      <c r="H56" s="3">
        <v>41334</v>
      </c>
      <c r="I56" s="3">
        <v>41455</v>
      </c>
      <c r="J56" s="2" t="s">
        <v>7</v>
      </c>
      <c r="K56" s="1"/>
    </row>
    <row r="57" spans="1:11" x14ac:dyDescent="0.25">
      <c r="A57" s="5" t="s">
        <v>124</v>
      </c>
      <c r="B57" s="4" t="s">
        <v>136</v>
      </c>
      <c r="C57" s="6">
        <v>220</v>
      </c>
      <c r="D57" s="4" t="s">
        <v>79</v>
      </c>
      <c r="E57" s="2" t="s">
        <v>10</v>
      </c>
      <c r="F57" s="29">
        <v>1</v>
      </c>
      <c r="G57" s="29">
        <v>0</v>
      </c>
      <c r="H57" s="3">
        <v>41334</v>
      </c>
      <c r="I57" s="3">
        <v>41455</v>
      </c>
      <c r="J57" s="2" t="s">
        <v>7</v>
      </c>
      <c r="K57" s="1"/>
    </row>
    <row r="58" spans="1:11" x14ac:dyDescent="0.25">
      <c r="A58" s="5" t="s">
        <v>125</v>
      </c>
      <c r="B58" s="4" t="s">
        <v>157</v>
      </c>
      <c r="C58" s="6">
        <v>276</v>
      </c>
      <c r="D58" s="4" t="s">
        <v>9</v>
      </c>
      <c r="E58" s="2" t="s">
        <v>8</v>
      </c>
      <c r="F58" s="29">
        <v>1</v>
      </c>
      <c r="G58" s="29">
        <v>0</v>
      </c>
      <c r="H58" s="3">
        <v>41334</v>
      </c>
      <c r="I58" s="3">
        <v>41453</v>
      </c>
      <c r="J58" s="2" t="s">
        <v>7</v>
      </c>
      <c r="K58" s="1"/>
    </row>
    <row r="59" spans="1:11" ht="30" x14ac:dyDescent="0.25">
      <c r="A59" s="5" t="s">
        <v>126</v>
      </c>
      <c r="B59" s="4" t="s">
        <v>158</v>
      </c>
      <c r="C59" s="6">
        <v>220</v>
      </c>
      <c r="D59" s="4" t="s">
        <v>9</v>
      </c>
      <c r="E59" s="2" t="s">
        <v>8</v>
      </c>
      <c r="F59" s="29">
        <v>1</v>
      </c>
      <c r="G59" s="29">
        <v>0</v>
      </c>
      <c r="H59" s="3">
        <v>41334</v>
      </c>
      <c r="I59" s="3">
        <v>41453</v>
      </c>
      <c r="J59" s="2" t="s">
        <v>7</v>
      </c>
      <c r="K59" s="1"/>
    </row>
    <row r="60" spans="1:11" x14ac:dyDescent="0.25">
      <c r="A60" s="5" t="s">
        <v>159</v>
      </c>
      <c r="B60" s="4" t="s">
        <v>160</v>
      </c>
      <c r="C60" s="6">
        <v>200</v>
      </c>
      <c r="D60" s="4" t="s">
        <v>9</v>
      </c>
      <c r="E60" s="2" t="s">
        <v>8</v>
      </c>
      <c r="F60" s="29">
        <v>1</v>
      </c>
      <c r="G60" s="29">
        <v>0</v>
      </c>
      <c r="H60" s="3">
        <v>41334</v>
      </c>
      <c r="I60" s="3">
        <v>41453</v>
      </c>
      <c r="J60" s="2" t="s">
        <v>7</v>
      </c>
      <c r="K60" s="1"/>
    </row>
    <row r="61" spans="1:11" x14ac:dyDescent="0.25">
      <c r="A61" s="5" t="s">
        <v>161</v>
      </c>
      <c r="B61" s="4" t="s">
        <v>162</v>
      </c>
      <c r="C61" s="6">
        <v>357.07</v>
      </c>
      <c r="D61" s="4" t="s">
        <v>79</v>
      </c>
      <c r="E61" s="2" t="s">
        <v>8</v>
      </c>
      <c r="F61" s="29">
        <v>1</v>
      </c>
      <c r="G61" s="29">
        <v>0</v>
      </c>
      <c r="H61" s="3">
        <v>41275</v>
      </c>
      <c r="I61" s="3">
        <v>41364</v>
      </c>
      <c r="J61" s="2" t="s">
        <v>18</v>
      </c>
      <c r="K61" s="1"/>
    </row>
    <row r="62" spans="1:11" x14ac:dyDescent="0.25">
      <c r="A62" s="5" t="s">
        <v>163</v>
      </c>
      <c r="B62" s="4" t="s">
        <v>164</v>
      </c>
      <c r="C62" s="6">
        <v>1424</v>
      </c>
      <c r="D62" s="4" t="s">
        <v>79</v>
      </c>
      <c r="E62" s="2" t="s">
        <v>8</v>
      </c>
      <c r="F62" s="29">
        <v>1</v>
      </c>
      <c r="G62" s="29">
        <v>0</v>
      </c>
      <c r="H62" s="3">
        <v>41275</v>
      </c>
      <c r="I62" s="3">
        <v>41364</v>
      </c>
      <c r="J62" s="2" t="s">
        <v>18</v>
      </c>
      <c r="K62" s="1"/>
    </row>
    <row r="63" spans="1:11" x14ac:dyDescent="0.25">
      <c r="A63" s="5" t="s">
        <v>165</v>
      </c>
      <c r="B63" s="4" t="s">
        <v>166</v>
      </c>
      <c r="C63" s="6">
        <v>507.83499999999998</v>
      </c>
      <c r="D63" s="4" t="s">
        <v>79</v>
      </c>
      <c r="E63" s="2" t="s">
        <v>8</v>
      </c>
      <c r="F63" s="29">
        <v>1</v>
      </c>
      <c r="G63" s="29">
        <v>0</v>
      </c>
      <c r="H63" s="3">
        <v>41275</v>
      </c>
      <c r="I63" s="3">
        <v>41364</v>
      </c>
      <c r="J63" s="2" t="s">
        <v>18</v>
      </c>
      <c r="K63" s="1"/>
    </row>
    <row r="64" spans="1:11" ht="30" x14ac:dyDescent="0.25">
      <c r="A64" s="5" t="s">
        <v>167</v>
      </c>
      <c r="B64" s="4" t="s">
        <v>168</v>
      </c>
      <c r="C64" s="6">
        <v>1150</v>
      </c>
      <c r="D64" s="4" t="s">
        <v>17</v>
      </c>
      <c r="E64" s="2" t="s">
        <v>10</v>
      </c>
      <c r="F64" s="29">
        <v>1</v>
      </c>
      <c r="G64" s="29">
        <v>0</v>
      </c>
      <c r="H64" s="3">
        <v>41334</v>
      </c>
      <c r="I64" s="3">
        <v>42643</v>
      </c>
      <c r="J64" s="2" t="s">
        <v>7</v>
      </c>
      <c r="K64" s="1"/>
    </row>
    <row r="65" spans="1:12" x14ac:dyDescent="0.25">
      <c r="A65" s="5" t="s">
        <v>169</v>
      </c>
      <c r="B65" s="4" t="s">
        <v>32</v>
      </c>
      <c r="C65" s="6">
        <v>633.29999999999995</v>
      </c>
      <c r="D65" s="4" t="s">
        <v>11</v>
      </c>
      <c r="E65" s="2" t="s">
        <v>10</v>
      </c>
      <c r="F65" s="29">
        <v>1</v>
      </c>
      <c r="G65" s="29">
        <v>0</v>
      </c>
      <c r="H65" s="3">
        <v>41334</v>
      </c>
      <c r="I65" s="3">
        <v>41820</v>
      </c>
      <c r="J65" s="2" t="s">
        <v>7</v>
      </c>
      <c r="K65" s="1"/>
    </row>
    <row r="66" spans="1:12" ht="30" x14ac:dyDescent="0.25">
      <c r="A66" s="5" t="s">
        <v>170</v>
      </c>
      <c r="B66" s="4" t="s">
        <v>171</v>
      </c>
      <c r="C66" s="6">
        <v>26.4</v>
      </c>
      <c r="D66" s="4" t="s">
        <v>17</v>
      </c>
      <c r="E66" s="2" t="s">
        <v>10</v>
      </c>
      <c r="F66" s="29">
        <v>1</v>
      </c>
      <c r="G66" s="29">
        <v>0</v>
      </c>
      <c r="H66" s="3">
        <v>41334</v>
      </c>
      <c r="I66" s="3">
        <v>41425</v>
      </c>
      <c r="J66" s="2" t="s">
        <v>7</v>
      </c>
      <c r="K66" s="1"/>
    </row>
    <row r="67" spans="1:12" ht="30" x14ac:dyDescent="0.25">
      <c r="A67" s="5" t="s">
        <v>172</v>
      </c>
      <c r="B67" s="4" t="s">
        <v>173</v>
      </c>
      <c r="C67" s="6">
        <v>7.5</v>
      </c>
      <c r="D67" s="4" t="s">
        <v>17</v>
      </c>
      <c r="E67" s="2" t="s">
        <v>10</v>
      </c>
      <c r="F67" s="29">
        <v>1</v>
      </c>
      <c r="G67" s="29">
        <v>0</v>
      </c>
      <c r="H67" s="3">
        <v>41456</v>
      </c>
      <c r="I67" s="3">
        <v>41519</v>
      </c>
      <c r="J67" s="2" t="s">
        <v>7</v>
      </c>
      <c r="K67" s="1"/>
    </row>
    <row r="68" spans="1:12" x14ac:dyDescent="0.25">
      <c r="A68" s="70" t="s">
        <v>24</v>
      </c>
      <c r="B68" s="71"/>
      <c r="C68" s="18">
        <f>SUM(C37:C67)</f>
        <v>9268.9449999999979</v>
      </c>
      <c r="D68" s="35"/>
      <c r="E68" s="19"/>
      <c r="F68" s="32">
        <v>1</v>
      </c>
      <c r="G68" s="32">
        <v>0</v>
      </c>
      <c r="H68" s="20"/>
      <c r="I68" s="20"/>
      <c r="J68" s="21"/>
      <c r="K68" s="22"/>
    </row>
    <row r="69" spans="1:12" x14ac:dyDescent="0.25">
      <c r="A69" s="23"/>
      <c r="B69" s="17"/>
      <c r="C69" s="12"/>
      <c r="D69" s="35"/>
      <c r="E69" s="19"/>
      <c r="F69" s="24"/>
      <c r="G69" s="24"/>
      <c r="H69" s="20"/>
      <c r="I69" s="20"/>
      <c r="J69" s="21"/>
      <c r="K69" s="22"/>
    </row>
    <row r="70" spans="1:12" x14ac:dyDescent="0.25">
      <c r="A70" s="72" t="s">
        <v>23</v>
      </c>
      <c r="B70" s="73"/>
      <c r="C70" s="73"/>
      <c r="D70" s="73"/>
      <c r="E70" s="73"/>
      <c r="F70" s="73"/>
      <c r="G70" s="73"/>
      <c r="H70" s="73"/>
      <c r="I70" s="73"/>
      <c r="J70" s="73"/>
      <c r="K70" s="74"/>
    </row>
    <row r="71" spans="1:12" x14ac:dyDescent="0.25">
      <c r="A71" s="5" t="s">
        <v>137</v>
      </c>
      <c r="B71" s="4" t="s">
        <v>22</v>
      </c>
      <c r="C71" s="6">
        <v>9640</v>
      </c>
      <c r="D71" s="4" t="s">
        <v>21</v>
      </c>
      <c r="E71" s="2" t="s">
        <v>8</v>
      </c>
      <c r="F71" s="29">
        <v>1</v>
      </c>
      <c r="G71" s="29">
        <v>0</v>
      </c>
      <c r="H71" s="3">
        <v>41334</v>
      </c>
      <c r="I71" s="3">
        <v>42613</v>
      </c>
      <c r="J71" s="2" t="s">
        <v>7</v>
      </c>
      <c r="K71" s="1"/>
    </row>
    <row r="72" spans="1:12" x14ac:dyDescent="0.25">
      <c r="A72" s="5" t="s">
        <v>138</v>
      </c>
      <c r="B72" s="4" t="s">
        <v>20</v>
      </c>
      <c r="C72" s="6">
        <v>471.75124</v>
      </c>
      <c r="D72" s="4" t="s">
        <v>13</v>
      </c>
      <c r="E72" s="2" t="s">
        <v>10</v>
      </c>
      <c r="F72" s="29">
        <v>1</v>
      </c>
      <c r="G72" s="29">
        <v>0</v>
      </c>
      <c r="H72" s="3">
        <v>40940</v>
      </c>
      <c r="I72" s="3">
        <v>42613</v>
      </c>
      <c r="J72" s="2" t="s">
        <v>18</v>
      </c>
      <c r="K72" s="1"/>
    </row>
    <row r="73" spans="1:12" x14ac:dyDescent="0.25">
      <c r="A73" s="5" t="s">
        <v>139</v>
      </c>
      <c r="B73" s="4" t="s">
        <v>19</v>
      </c>
      <c r="C73" s="6">
        <v>304.52881500000001</v>
      </c>
      <c r="D73" s="4" t="s">
        <v>13</v>
      </c>
      <c r="E73" s="2" t="s">
        <v>10</v>
      </c>
      <c r="F73" s="29">
        <v>1</v>
      </c>
      <c r="G73" s="29">
        <v>0</v>
      </c>
      <c r="H73" s="3">
        <v>40940</v>
      </c>
      <c r="I73" s="3">
        <v>42613</v>
      </c>
      <c r="J73" s="2" t="s">
        <v>18</v>
      </c>
      <c r="K73" s="1"/>
    </row>
    <row r="74" spans="1:12" ht="60" x14ac:dyDescent="0.25">
      <c r="A74" s="5" t="s">
        <v>140</v>
      </c>
      <c r="B74" s="4" t="s">
        <v>174</v>
      </c>
      <c r="C74" s="6">
        <v>947.62844999999993</v>
      </c>
      <c r="D74" s="4" t="s">
        <v>80</v>
      </c>
      <c r="E74" s="2" t="s">
        <v>10</v>
      </c>
      <c r="F74" s="29">
        <v>1</v>
      </c>
      <c r="G74" s="29">
        <v>0</v>
      </c>
      <c r="H74" s="3">
        <v>40940</v>
      </c>
      <c r="I74" s="3">
        <v>42613</v>
      </c>
      <c r="J74" s="2" t="s">
        <v>18</v>
      </c>
      <c r="K74" s="1" t="s">
        <v>184</v>
      </c>
    </row>
    <row r="75" spans="1:12" x14ac:dyDescent="0.25">
      <c r="A75" s="5" t="s">
        <v>141</v>
      </c>
      <c r="B75" s="4" t="s">
        <v>16</v>
      </c>
      <c r="C75" s="6">
        <v>95</v>
      </c>
      <c r="D75" s="4" t="s">
        <v>15</v>
      </c>
      <c r="E75" s="2" t="s">
        <v>10</v>
      </c>
      <c r="F75" s="29">
        <v>1</v>
      </c>
      <c r="G75" s="29">
        <v>0</v>
      </c>
      <c r="H75" s="3">
        <v>41334</v>
      </c>
      <c r="I75" s="3">
        <v>41425</v>
      </c>
      <c r="J75" s="2" t="s">
        <v>7</v>
      </c>
      <c r="K75" s="1"/>
    </row>
    <row r="76" spans="1:12" x14ac:dyDescent="0.25">
      <c r="A76" s="5" t="s">
        <v>142</v>
      </c>
      <c r="B76" s="4" t="s">
        <v>14</v>
      </c>
      <c r="C76" s="6">
        <v>50</v>
      </c>
      <c r="D76" s="4" t="s">
        <v>13</v>
      </c>
      <c r="E76" s="2" t="s">
        <v>10</v>
      </c>
      <c r="F76" s="29">
        <v>1</v>
      </c>
      <c r="G76" s="29">
        <v>0</v>
      </c>
      <c r="H76" s="3">
        <v>41183</v>
      </c>
      <c r="I76" s="3">
        <v>42643</v>
      </c>
      <c r="J76" s="2" t="s">
        <v>18</v>
      </c>
      <c r="K76" s="1"/>
    </row>
    <row r="77" spans="1:12" ht="30" x14ac:dyDescent="0.25">
      <c r="A77" s="5" t="s">
        <v>143</v>
      </c>
      <c r="B77" s="4" t="s">
        <v>12</v>
      </c>
      <c r="C77" s="6">
        <v>403.2</v>
      </c>
      <c r="D77" s="4" t="s">
        <v>11</v>
      </c>
      <c r="E77" s="2" t="s">
        <v>10</v>
      </c>
      <c r="F77" s="29">
        <v>1</v>
      </c>
      <c r="G77" s="29">
        <v>0</v>
      </c>
      <c r="H77" s="3">
        <v>41334</v>
      </c>
      <c r="I77" s="3">
        <v>41851</v>
      </c>
      <c r="J77" s="2" t="s">
        <v>7</v>
      </c>
      <c r="K77" s="1"/>
    </row>
    <row r="78" spans="1:12" ht="60" x14ac:dyDescent="0.25">
      <c r="A78" s="5" t="s">
        <v>144</v>
      </c>
      <c r="B78" s="4" t="s">
        <v>175</v>
      </c>
      <c r="C78" s="6">
        <v>387.44603499999999</v>
      </c>
      <c r="D78" s="4" t="s">
        <v>9</v>
      </c>
      <c r="E78" s="2" t="s">
        <v>10</v>
      </c>
      <c r="F78" s="29">
        <v>1</v>
      </c>
      <c r="G78" s="29">
        <v>0</v>
      </c>
      <c r="H78" s="3">
        <v>41334</v>
      </c>
      <c r="I78" s="3">
        <v>42613</v>
      </c>
      <c r="J78" s="2" t="s">
        <v>7</v>
      </c>
      <c r="K78" s="1" t="s">
        <v>182</v>
      </c>
      <c r="L78" s="38"/>
    </row>
    <row r="79" spans="1:12" x14ac:dyDescent="0.25">
      <c r="A79" s="5" t="s">
        <v>145</v>
      </c>
      <c r="B79" s="4" t="s">
        <v>176</v>
      </c>
      <c r="C79" s="6">
        <v>90</v>
      </c>
      <c r="D79" s="4" t="s">
        <v>9</v>
      </c>
      <c r="E79" s="2" t="s">
        <v>8</v>
      </c>
      <c r="F79" s="29">
        <v>1</v>
      </c>
      <c r="G79" s="29">
        <v>0</v>
      </c>
      <c r="H79" s="3">
        <v>41487</v>
      </c>
      <c r="I79" s="3">
        <v>41639</v>
      </c>
      <c r="J79" s="2" t="s">
        <v>7</v>
      </c>
      <c r="K79" s="1"/>
    </row>
    <row r="80" spans="1:12" x14ac:dyDescent="0.25">
      <c r="A80" s="5" t="s">
        <v>179</v>
      </c>
      <c r="B80" s="4" t="s">
        <v>180</v>
      </c>
      <c r="C80" s="6">
        <v>1297.7202</v>
      </c>
      <c r="D80" s="4" t="s">
        <v>9</v>
      </c>
      <c r="E80" s="2" t="s">
        <v>8</v>
      </c>
      <c r="F80" s="29">
        <v>1</v>
      </c>
      <c r="G80" s="29">
        <v>0</v>
      </c>
      <c r="H80" s="3">
        <v>41334</v>
      </c>
      <c r="I80" s="3">
        <v>41974</v>
      </c>
      <c r="J80" s="2" t="s">
        <v>7</v>
      </c>
      <c r="K80" s="1"/>
    </row>
    <row r="81" spans="1:11" x14ac:dyDescent="0.25">
      <c r="A81" s="39" t="s">
        <v>187</v>
      </c>
      <c r="B81" s="4" t="s">
        <v>188</v>
      </c>
      <c r="C81" s="6">
        <v>50</v>
      </c>
      <c r="D81" s="4" t="s">
        <v>15</v>
      </c>
      <c r="E81" s="2" t="s">
        <v>10</v>
      </c>
      <c r="F81" s="29">
        <v>1</v>
      </c>
      <c r="G81" s="29">
        <v>0</v>
      </c>
      <c r="H81" s="3">
        <v>41426</v>
      </c>
      <c r="I81" s="3">
        <v>41974</v>
      </c>
      <c r="J81" s="2" t="s">
        <v>7</v>
      </c>
      <c r="K81" s="40"/>
    </row>
    <row r="82" spans="1:11" x14ac:dyDescent="0.25">
      <c r="A82" s="45" t="s">
        <v>6</v>
      </c>
      <c r="B82" s="45"/>
      <c r="C82" s="18">
        <f>SUM(C71:C81)</f>
        <v>13737.274740000001</v>
      </c>
      <c r="D82" s="36"/>
      <c r="E82" s="19"/>
      <c r="F82" s="31">
        <v>1</v>
      </c>
      <c r="G82" s="31">
        <v>0</v>
      </c>
      <c r="H82" s="20"/>
      <c r="I82" s="20"/>
      <c r="J82" s="21"/>
      <c r="K82" s="37"/>
    </row>
    <row r="83" spans="1:11" x14ac:dyDescent="0.25">
      <c r="A83" s="44" t="s">
        <v>5</v>
      </c>
      <c r="B83" s="45"/>
      <c r="C83" s="18">
        <f>C34+C68+C82</f>
        <v>36463.342250000002</v>
      </c>
      <c r="D83" s="35"/>
      <c r="E83" s="19"/>
      <c r="F83" s="32">
        <f>+(C83-C15)/C83</f>
        <v>0.81718625889265539</v>
      </c>
      <c r="G83" s="32">
        <f>+C15/C83</f>
        <v>0.18281374110734458</v>
      </c>
      <c r="H83" s="20"/>
      <c r="I83" s="20"/>
      <c r="J83" s="21"/>
      <c r="K83" s="22"/>
    </row>
    <row r="84" spans="1:11" x14ac:dyDescent="0.25">
      <c r="A84" s="75" t="s">
        <v>4</v>
      </c>
      <c r="B84" s="68"/>
      <c r="C84" s="68"/>
      <c r="D84" s="68"/>
      <c r="E84" s="68"/>
      <c r="F84" s="68"/>
      <c r="G84" s="68"/>
      <c r="H84" s="68"/>
      <c r="I84" s="68"/>
      <c r="J84" s="68"/>
      <c r="K84" s="69"/>
    </row>
    <row r="85" spans="1:11" x14ac:dyDescent="0.25">
      <c r="A85" s="25" t="s">
        <v>3</v>
      </c>
      <c r="B85" s="64" t="s">
        <v>2</v>
      </c>
      <c r="C85" s="65"/>
      <c r="D85" s="64"/>
      <c r="E85" s="64"/>
      <c r="F85" s="64"/>
      <c r="G85" s="64"/>
      <c r="H85" s="64"/>
      <c r="I85" s="64"/>
      <c r="J85" s="64"/>
      <c r="K85" s="66"/>
    </row>
    <row r="86" spans="1:11" x14ac:dyDescent="0.25">
      <c r="A86" s="26" t="s">
        <v>1</v>
      </c>
      <c r="B86" s="67" t="s">
        <v>74</v>
      </c>
      <c r="C86" s="67"/>
      <c r="D86" s="68"/>
      <c r="E86" s="68"/>
      <c r="F86" s="68"/>
      <c r="G86" s="68"/>
      <c r="H86" s="68"/>
      <c r="I86" s="68"/>
      <c r="J86" s="68"/>
      <c r="K86" s="69"/>
    </row>
    <row r="87" spans="1:11" x14ac:dyDescent="0.25">
      <c r="A87" s="26" t="s">
        <v>0</v>
      </c>
      <c r="B87" s="67" t="s">
        <v>75</v>
      </c>
      <c r="C87" s="67"/>
      <c r="D87" s="68"/>
      <c r="E87" s="68"/>
      <c r="F87" s="68"/>
      <c r="G87" s="68"/>
      <c r="H87" s="68"/>
      <c r="I87" s="68"/>
      <c r="J87" s="68"/>
      <c r="K87" s="69"/>
    </row>
  </sheetData>
  <mergeCells count="25">
    <mergeCell ref="B85:K85"/>
    <mergeCell ref="B86:K86"/>
    <mergeCell ref="B87:K87"/>
    <mergeCell ref="A68:B68"/>
    <mergeCell ref="A70:K70"/>
    <mergeCell ref="A82:B82"/>
    <mergeCell ref="A83:B83"/>
    <mergeCell ref="A84:K84"/>
    <mergeCell ref="C6:K6"/>
    <mergeCell ref="A1:K1"/>
    <mergeCell ref="A2:K2"/>
    <mergeCell ref="A3:K3"/>
    <mergeCell ref="A4:K4"/>
    <mergeCell ref="C5:K5"/>
    <mergeCell ref="A11:K11"/>
    <mergeCell ref="A34:B34"/>
    <mergeCell ref="A36:K36"/>
    <mergeCell ref="B7:K7"/>
    <mergeCell ref="A8:A10"/>
    <mergeCell ref="B8:B10"/>
    <mergeCell ref="E8:E9"/>
    <mergeCell ref="F8:G8"/>
    <mergeCell ref="H8:I8"/>
    <mergeCell ref="J8:J9"/>
    <mergeCell ref="K8:K10"/>
  </mergeCells>
  <pageMargins left="0.51181102362204722" right="0.35433070866141736" top="1.1811023622047245" bottom="1.1811023622047245" header="0.31496062992125984" footer="0.31496062992125984"/>
  <pageSetup paperSize="9" scale="57" fitToHeight="0" orientation="portrait" r:id="rId1"/>
  <headerFooter>
    <oddHeader>&amp;RPágina:&amp;P/&amp;N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0" workbookViewId="0">
      <selection activeCell="A71" sqref="A1:L1048576"/>
    </sheetView>
  </sheetViews>
  <sheetFormatPr defaultColWidth="43"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37881891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2371/OC-BR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52E96B8EE48F343B9840EC1AFC4650E" ma:contentTypeVersion="0" ma:contentTypeDescription="A content type to manage public (operations) IDB documents" ma:contentTypeScope="" ma:versionID="d53d3e5eaa574be8dfd03a6f232c180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2C7AD2-CCCE-4AA9-8C4C-A0F07E7783F8}"/>
</file>

<file path=customXml/itemProps2.xml><?xml version="1.0" encoding="utf-8"?>
<ds:datastoreItem xmlns:ds="http://schemas.openxmlformats.org/officeDocument/2006/customXml" ds:itemID="{AEA82CD1-3D37-46E9-A382-ADEFC1E41C63}"/>
</file>

<file path=customXml/itemProps3.xml><?xml version="1.0" encoding="utf-8"?>
<ds:datastoreItem xmlns:ds="http://schemas.openxmlformats.org/officeDocument/2006/customXml" ds:itemID="{33281DE6-4FFB-4F53-A2D1-BEDC05F41760}"/>
</file>

<file path=customXml/itemProps4.xml><?xml version="1.0" encoding="utf-8"?>
<ds:datastoreItem xmlns:ds="http://schemas.openxmlformats.org/officeDocument/2006/customXml" ds:itemID="{4CBF5468-3557-405F-9CBF-26BEB14348AB}"/>
</file>

<file path=customXml/itemProps5.xml><?xml version="1.0" encoding="utf-8"?>
<ds:datastoreItem xmlns:ds="http://schemas.openxmlformats.org/officeDocument/2006/customXml" ds:itemID="{E565B274-6BC9-4D0B-AA05-DF683D1D25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PA 008-PA_PARA_Publicação</vt:lpstr>
      <vt:lpstr>Plan1</vt:lpstr>
      <vt:lpstr>'PA 008-PA_PARA_Publicação'!Titulos_de_impressao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 PROFISCO_RS) - Jun 2013</dc:title>
  <dc:creator>Carlos Alberto Agostini</dc:creator>
  <cp:lastModifiedBy>Zulma Rejane Alves Rodrigues</cp:lastModifiedBy>
  <cp:lastPrinted>2013-02-22T20:16:07Z</cp:lastPrinted>
  <dcterms:created xsi:type="dcterms:W3CDTF">2012-08-24T15:29:24Z</dcterms:created>
  <dcterms:modified xsi:type="dcterms:W3CDTF">2013-06-28T13:16:06Z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0x01010046CF21643EE8D14686A648AA6DAD089200C52E96B8EE48F343B9840EC1AFC4650E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