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5480" windowHeight="11640"/>
  </bookViews>
  <sheets>
    <sheet name="PA 011-PA_PARA_Publicação" sheetId="1" r:id="rId1"/>
    <sheet name="Plan1" sheetId="2" r:id="rId2"/>
  </sheets>
  <definedNames>
    <definedName name="_xlnm.Print_Area" localSheetId="0">'PA 011-PA_PARA_Publicação'!#REF!</definedName>
    <definedName name="_xlnm.Print_Titles" localSheetId="0">'PA 011-PA_PARA_Publicação'!$1:$10</definedName>
  </definedNames>
  <calcPr calcId="145621"/>
</workbook>
</file>

<file path=xl/calcChain.xml><?xml version="1.0" encoding="utf-8"?>
<calcChain xmlns="http://schemas.openxmlformats.org/spreadsheetml/2006/main">
  <c r="C117" i="1" l="1"/>
  <c r="C138" i="1" l="1"/>
  <c r="C56" i="1"/>
  <c r="F56" i="1" s="1"/>
  <c r="G56" i="1" s="1"/>
  <c r="C143" i="1"/>
  <c r="C144" i="1" l="1"/>
  <c r="F144" i="1" s="1"/>
  <c r="G144" i="1" s="1"/>
</calcChain>
</file>

<file path=xl/sharedStrings.xml><?xml version="1.0" encoding="utf-8"?>
<sst xmlns="http://schemas.openxmlformats.org/spreadsheetml/2006/main" count="720" uniqueCount="326">
  <si>
    <t>(3)</t>
  </si>
  <si>
    <t>(2)</t>
  </si>
  <si>
    <t>Métodos de Aquisição: (a) BID: LPI: Licitação Pública Internacional; LPN: Licitação Pública Nacional; CP: Comparação de Preços; CD: Contratação Direta; SBQ: Seleção Baseada na Qualidade; SBQC: Seleção Baseada na Qualidade e Custo; SQC: Seleção Baseada nas Qualificações dos Consultores; SBMC: Seleção Baseada no Menor Custo; SBOF: Seleção Baseada em Orçamento Fixo; CD: Contratação Direta; CI: Consultor Individual. (b) Lei 8.666: CC: Carta  Convite; TP: Tomada de Preço; Concorrência Pública Nacional; PE: Pregão Eletrônico; ARP: Ata de Registro de Preços, PP: Pregão Presencial, CD: Contratação Direta.</t>
  </si>
  <si>
    <t>(1)</t>
  </si>
  <si>
    <t>Notas:</t>
  </si>
  <si>
    <t>VALOR TOTAL</t>
  </si>
  <si>
    <t>SUBTOTAL DE  SERVIÇOS TÉCNICOS</t>
  </si>
  <si>
    <t>P</t>
  </si>
  <si>
    <t>EXA</t>
  </si>
  <si>
    <t>CD</t>
  </si>
  <si>
    <t>EXP</t>
  </si>
  <si>
    <t>LPN</t>
  </si>
  <si>
    <t>Norma Interna</t>
  </si>
  <si>
    <t>Gastos com Publicidade</t>
  </si>
  <si>
    <t>CP</t>
  </si>
  <si>
    <t>Curso de Extensão em Processo Civil (PGE)</t>
  </si>
  <si>
    <t>PE</t>
  </si>
  <si>
    <t>EP</t>
  </si>
  <si>
    <t>Passagens/deslocamento</t>
  </si>
  <si>
    <t>Diárias</t>
  </si>
  <si>
    <t>LPI</t>
  </si>
  <si>
    <t>Fábrica de Software</t>
  </si>
  <si>
    <t>3. SERVIÇOS TÉCNICOS (Serviços que não são de Consultoria)</t>
  </si>
  <si>
    <t>SUBTOTAL DE BENS</t>
  </si>
  <si>
    <t>2. BENS</t>
  </si>
  <si>
    <t>SUBTOTAL DE CONSULTORIA</t>
  </si>
  <si>
    <t>SBQ</t>
  </si>
  <si>
    <t>SQC</t>
  </si>
  <si>
    <t>CI</t>
  </si>
  <si>
    <t>Desenvolvimento, customização, integração, implantação e manutenção do sistema de Administracao Patrimonial do Estado (APE)</t>
  </si>
  <si>
    <t>1. SERVIÇOS DE CONSULTORIA</t>
  </si>
  <si>
    <t>Contrato</t>
  </si>
  <si>
    <t>Anúncio</t>
  </si>
  <si>
    <t>(%)</t>
  </si>
  <si>
    <t>Término</t>
  </si>
  <si>
    <t>Publicação</t>
  </si>
  <si>
    <t>Local</t>
  </si>
  <si>
    <t>BID</t>
  </si>
  <si>
    <t>Aquisição</t>
  </si>
  <si>
    <t>Estimado (1000)</t>
  </si>
  <si>
    <t>Comentário</t>
  </si>
  <si>
    <t>Status</t>
  </si>
  <si>
    <t>Datas Estimadas</t>
  </si>
  <si>
    <t>Fonte</t>
  </si>
  <si>
    <t>Revisão</t>
  </si>
  <si>
    <t>Método</t>
  </si>
  <si>
    <t>Custo</t>
  </si>
  <si>
    <t>Descrição do Contrato</t>
  </si>
  <si>
    <t>Nº</t>
  </si>
  <si>
    <t>Atualizado por: Carlos Alberto Agostini</t>
  </si>
  <si>
    <t xml:space="preserve">PLANO DE AQUISIÇÕES (PA) </t>
  </si>
  <si>
    <t>Contrato de Empréstimo: 2371 OC-BR</t>
  </si>
  <si>
    <t>Programa PROFISCORS</t>
  </si>
  <si>
    <t>BRASIL</t>
  </si>
  <si>
    <r>
      <rPr>
        <b/>
        <sz val="11"/>
        <rFont val="Calibri"/>
        <family val="2"/>
        <scheme val="minor"/>
      </rPr>
      <t>Revisões BID</t>
    </r>
    <r>
      <rPr>
        <sz val="11"/>
        <rFont val="Calibri"/>
        <family val="2"/>
        <scheme val="minor"/>
      </rPr>
      <t>: EXA =Ex-ante e EXP= Ex-post</t>
    </r>
  </si>
  <si>
    <r>
      <rPr>
        <b/>
        <sz val="11"/>
        <rFont val="Calibri"/>
        <family val="2"/>
        <scheme val="minor"/>
      </rPr>
      <t>Status</t>
    </r>
    <r>
      <rPr>
        <sz val="11"/>
        <rFont val="Calibri"/>
        <family val="2"/>
        <scheme val="minor"/>
      </rPr>
      <t>: Pendente (P); Em Processo  (EP); Adjudicado (A); Cancelado (C )</t>
    </r>
  </si>
  <si>
    <t>Lei 8.666 - CD</t>
  </si>
  <si>
    <t>Redesenho de processos de trabalho e das estruturas organizacionais da SEFAZ</t>
  </si>
  <si>
    <t>01.01</t>
  </si>
  <si>
    <t>ARP</t>
  </si>
  <si>
    <t>Inscrição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</si>
  <si>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</si>
  <si>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</si>
  <si>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</si>
  <si>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</si>
  <si>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</si>
  <si>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</si>
  <si>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</si>
  <si>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</si>
  <si>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</si>
  <si>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</si>
  <si>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</si>
  <si>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</si>
  <si>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</si>
  <si>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01.16</t>
  </si>
  <si>
    <t>01.17</t>
  </si>
  <si>
    <t>01.18</t>
  </si>
  <si>
    <t>Escritório de Projetos - PMO (Project Management Office)</t>
  </si>
  <si>
    <t>Mapeamento, redesenho e implantação da gestão de processos</t>
  </si>
  <si>
    <t>Projeto de arquitetura e engenharia do Arquivo e do Almoxarifado da SEFAZ</t>
  </si>
  <si>
    <t>02.01</t>
  </si>
  <si>
    <t>02.02</t>
  </si>
  <si>
    <t>02.03</t>
  </si>
  <si>
    <t>02.04</t>
  </si>
  <si>
    <t>02.05</t>
  </si>
  <si>
    <t>02.06</t>
  </si>
  <si>
    <t>02.07</t>
  </si>
  <si>
    <t>02.09</t>
  </si>
  <si>
    <t>02.10</t>
  </si>
  <si>
    <t>02.11</t>
  </si>
  <si>
    <t>02.13</t>
  </si>
  <si>
    <t>02.14</t>
  </si>
  <si>
    <t>02.15</t>
  </si>
  <si>
    <t>02.16</t>
  </si>
  <si>
    <t>02.17</t>
  </si>
  <si>
    <t>02.18</t>
  </si>
  <si>
    <t>02.19</t>
  </si>
  <si>
    <t>02.21</t>
  </si>
  <si>
    <t>02.22</t>
  </si>
  <si>
    <t>02.23</t>
  </si>
  <si>
    <t>Computadores Desktop</t>
  </si>
  <si>
    <t>Fibras Ópticas para as Conexões Última Milha (Guaíba, Ijuí, Pelotas, Rio Grande, Santa Cruz do Sul, Santana do Livramento)</t>
  </si>
  <si>
    <t>Servidores para projeto VoIP - Telefonia IP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</si>
  <si>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</si>
  <si>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</si>
  <si>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</si>
  <si>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</si>
  <si>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</si>
  <si>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</si>
  <si>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</si>
  <si>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</si>
  <si>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</si>
  <si>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Projeto de recuperação do espaço físico do Posto Fiscal de Torres</t>
  </si>
  <si>
    <t>Gastos Operacionais</t>
  </si>
  <si>
    <t>02.24</t>
  </si>
  <si>
    <t>02.26</t>
  </si>
  <si>
    <t>02.27</t>
  </si>
  <si>
    <t>02.28</t>
  </si>
  <si>
    <t>Portal de Informações: licenças do QlikView, desenvolvimento e treinamento</t>
  </si>
  <si>
    <t>02.29</t>
  </si>
  <si>
    <t>02.30</t>
  </si>
  <si>
    <t>02.31</t>
  </si>
  <si>
    <t>Sistema de segurança patrimonial para a Seção de Inteligência da CAGE</t>
  </si>
  <si>
    <t>Seminários, workshops, cursos pequena duração e rede formal de ensino</t>
  </si>
  <si>
    <t>Cursos de pequena duração in company, conforme plano de capacitação</t>
  </si>
  <si>
    <t>Projeto Minerva - 2º semestre/2013</t>
  </si>
  <si>
    <t>01.15</t>
  </si>
  <si>
    <t>Controladoras de Interface E1 e Controladoras GSM - Telefonia IP</t>
  </si>
  <si>
    <t>03.10</t>
  </si>
  <si>
    <t>Cursos de pequena duração in company com custo até US$ 20 mil.</t>
  </si>
  <si>
    <t>Assessoria especializada na gestão de Projetos do Tesouro</t>
  </si>
  <si>
    <t>Assessoria especializada na instalação do sistema de climatização</t>
  </si>
  <si>
    <t>Assessoria especializada na instalação dos elevadores</t>
  </si>
  <si>
    <t>Desenvolvimento do modelo de gestão de contratos</t>
  </si>
  <si>
    <t>Elaboração de  conteudo para desenvolvimento de curso EAD</t>
  </si>
  <si>
    <t>Novo Portal Transparência RS</t>
  </si>
  <si>
    <t>Padrão visual das Unidades da Receita Estadual</t>
  </si>
  <si>
    <t>Plano Estratégico de TI</t>
  </si>
  <si>
    <t>Projeto de remodelação das calçadas do prédio sede e revitalização do pátio interno</t>
  </si>
  <si>
    <t>Projetos Executivos do Plano de Segurança Institucional da SEFAZ</t>
  </si>
  <si>
    <t>Sistema de Gestão de Segurança da Informação</t>
  </si>
  <si>
    <t>Termo de referência será revisado ex-post.</t>
  </si>
  <si>
    <t xml:space="preserve">Termo de referência será revisado ex-post. </t>
  </si>
  <si>
    <t>02.32</t>
  </si>
  <si>
    <t>02.33</t>
  </si>
  <si>
    <t>02.34</t>
  </si>
  <si>
    <t>02.35</t>
  </si>
  <si>
    <t>02.36</t>
  </si>
  <si>
    <t>02.37</t>
  </si>
  <si>
    <t>02.38</t>
  </si>
  <si>
    <t>Atualização do Software de Gestão de Auditorias - AAF</t>
  </si>
  <si>
    <t>Balanceador de Carga de Tráfego de Dados</t>
  </si>
  <si>
    <t>Equipamentos de Apoio para a PGE</t>
  </si>
  <si>
    <t>Equipamentos de Informática para a PGE</t>
  </si>
  <si>
    <t>Gastos operacionais de pequeno valor com materiais e equipamentos de escritório.</t>
  </si>
  <si>
    <t>Livros e coletâneas jurídicas (mídia impressa e eletrônica)</t>
  </si>
  <si>
    <t>Especificações técnicas serão revisadas ex-post.</t>
  </si>
  <si>
    <t>OLT - Optical Line Termination</t>
  </si>
  <si>
    <t>ONT - Optical Network Termination</t>
  </si>
  <si>
    <t>Router Switch de Core e Firewall</t>
  </si>
  <si>
    <t>Software de Análise Estatística e Mineração de Dados</t>
  </si>
  <si>
    <t>Software de Análise de Vínculos</t>
  </si>
  <si>
    <t>Software para geração de relatórios</t>
  </si>
  <si>
    <t>Up grade do sistema de comunicação da SEFAZ para VOIP</t>
  </si>
  <si>
    <t>Realização de seminários, workshops e reuniões técnicas</t>
  </si>
  <si>
    <t>O plano de capacitação será revisado previamente pelo Banco.</t>
  </si>
  <si>
    <t>Serviços de Apoio à Gestão de Infraestrutura e Suporte</t>
  </si>
  <si>
    <t>Datacenter Sites 1 e 2</t>
  </si>
  <si>
    <t xml:space="preserve"> Especificações técnicas serão revisadas ex-post.</t>
  </si>
  <si>
    <t>Equipamentos de Apoio para a PGE - Picotadoras</t>
  </si>
  <si>
    <t>Equipamentos de Informática para a PGE - Ultrabooks</t>
  </si>
  <si>
    <t>Impressoras multifuncionais</t>
  </si>
  <si>
    <t>Equipamentos para o Anel de Fibra Ótica em Porto Alegre - SEFAZ-PGE-PROCERGS</t>
  </si>
  <si>
    <t>03.11</t>
  </si>
  <si>
    <t>Fibras ópticas para Última Milha e Backbone</t>
  </si>
  <si>
    <t>01.19</t>
  </si>
  <si>
    <t>01.20</t>
  </si>
  <si>
    <t>01.21</t>
  </si>
  <si>
    <t>01.22</t>
  </si>
  <si>
    <t>01.23</t>
  </si>
  <si>
    <t>01.24</t>
  </si>
  <si>
    <t>01.25</t>
  </si>
  <si>
    <t>01.26</t>
  </si>
  <si>
    <t>01.27</t>
  </si>
  <si>
    <t>01.28</t>
  </si>
  <si>
    <t>01.29</t>
  </si>
  <si>
    <t>A</t>
  </si>
  <si>
    <t>Supervisão e assessoria da PROCERGS no desenvolvimento, customização, integração, implantação e manutenção de sistemas</t>
  </si>
  <si>
    <t>Projeto de arquitetura e engenharia em nível executivo para a Escola Fazendária.</t>
  </si>
  <si>
    <t>Painel de Indicadores do Tesouro do Estado (dashboard)</t>
  </si>
  <si>
    <t>Painel de Gestão da Saúde RS</t>
  </si>
  <si>
    <t>Identidade do Tesouro do Estado</t>
  </si>
  <si>
    <t>Desenvolvimento de Parâmetros de Custeio(Preços de Referência) em contratos de serviço.</t>
  </si>
  <si>
    <t>Consultor Individual para apoio na instrumentalização do processo de aquisição e treinamento da equipe</t>
  </si>
  <si>
    <t>Comunicação Interna</t>
  </si>
  <si>
    <t>Gestão por Competências - PGE</t>
  </si>
  <si>
    <t>Projeto do Sistema de Gestão da Segurança da Informação</t>
  </si>
  <si>
    <t>Gestão por Competências - SEFAZ</t>
  </si>
  <si>
    <t>Consultoria Específica Especializada para implantação, execução e gestão do Plano de Comunicação do Tesouro do Estado</t>
  </si>
  <si>
    <t>02.39</t>
  </si>
  <si>
    <t>02.40</t>
  </si>
  <si>
    <t>02.41</t>
  </si>
  <si>
    <t>02.42</t>
  </si>
  <si>
    <t>02.43</t>
  </si>
  <si>
    <t>02.44</t>
  </si>
  <si>
    <t>02.45</t>
  </si>
  <si>
    <t>Aquisição de laptops para a Divisão de Controle da Adminisitração Indireta</t>
  </si>
  <si>
    <t xml:space="preserve">Especificações técnicas serão revisadas ex-post. </t>
  </si>
  <si>
    <t>Portal de Informações: Aquisição de Hardware (servidor) - BI</t>
  </si>
  <si>
    <t>Sistema de Gerência Centralizado, IPS Tipo I e IPS Tipo II</t>
  </si>
  <si>
    <t>Climatização</t>
  </si>
  <si>
    <t>Elevadores (4)</t>
  </si>
  <si>
    <t>Equipamentos de TI e Telecomunicações - Pontos de Presença interior</t>
  </si>
  <si>
    <t>Equipamentos de TI e Telecomunicações - Pontos de Presença Porto Alegre</t>
  </si>
  <si>
    <t>Fibras Ópticas para o backbone na cidade de Guaíba</t>
  </si>
  <si>
    <t>Fibras Ópticas para o backbone na cidade de Ijuí</t>
  </si>
  <si>
    <t>Fibras ópticas para o backbone na cidade de Rio Grande</t>
  </si>
  <si>
    <t>Fitotecas Robotizadas</t>
  </si>
  <si>
    <t>Licenças de Software - Sites 1 e 2</t>
  </si>
  <si>
    <t>Servidores Blade</t>
  </si>
  <si>
    <t>Servidores Rackmount</t>
  </si>
  <si>
    <t>03.12</t>
  </si>
  <si>
    <t>03.13</t>
  </si>
  <si>
    <t>Atualização do Parque de Licenças de Software</t>
  </si>
  <si>
    <t>Desenvolvimento e implantação do Sistema RHE no IPERGS</t>
  </si>
  <si>
    <t>Projeto Minerva - 1º semestre/2013</t>
  </si>
  <si>
    <t>Projeto Minerva - 2º semestre/2012</t>
  </si>
  <si>
    <t>02.46</t>
  </si>
  <si>
    <t>Atualização Nº: 011</t>
  </si>
  <si>
    <t>01.30</t>
  </si>
  <si>
    <t>Assessoria Especializada na gestão de Projetos da CAGE</t>
  </si>
  <si>
    <t>01.31</t>
  </si>
  <si>
    <t>01.32</t>
  </si>
  <si>
    <t>Implementação melhorias na Gestão do Conhecimento</t>
  </si>
  <si>
    <t>01.33</t>
  </si>
  <si>
    <t>01.34</t>
  </si>
  <si>
    <t>01.35</t>
  </si>
  <si>
    <t>Precificação de insumos do IPE-SAÚDE</t>
  </si>
  <si>
    <t>01.36</t>
  </si>
  <si>
    <t>Programa de desenvolvimento de gestores da SEFAZ</t>
  </si>
  <si>
    <t>01.37</t>
  </si>
  <si>
    <t>Assessoria para apoio da UCP</t>
  </si>
  <si>
    <t>01.38</t>
  </si>
  <si>
    <t>Assessoria Especializada para o Escritório de Projetos RE</t>
  </si>
  <si>
    <t>01.39</t>
  </si>
  <si>
    <t>Implantação de Escritório de Processos</t>
  </si>
  <si>
    <t>01.40</t>
  </si>
  <si>
    <t>Melhoria dos processos de pagamentos em folha</t>
  </si>
  <si>
    <t>01.41</t>
  </si>
  <si>
    <t>01.42</t>
  </si>
  <si>
    <t>Reestruturação do Atendimento da Folha de Pagamento</t>
  </si>
  <si>
    <t>02.47</t>
  </si>
  <si>
    <t>Revista dos Tribunais</t>
  </si>
  <si>
    <t>02.48</t>
  </si>
  <si>
    <t>Scanners</t>
  </si>
  <si>
    <t>02.49</t>
  </si>
  <si>
    <t>Sistema de Gestão de Riscos para Administração Estadual</t>
  </si>
  <si>
    <t>02.50</t>
  </si>
  <si>
    <t>Equipamentos de TI e Telecomunicações - Conexão Backbone</t>
  </si>
  <si>
    <t>02.51</t>
  </si>
  <si>
    <t>Aquisição de softwares para desenvolvimento de cursos em EAD</t>
  </si>
  <si>
    <t>02.52</t>
  </si>
  <si>
    <t>Livros e coletaneas técnicas de interesse fazendário (mídia impressa e eletônica)</t>
  </si>
  <si>
    <t>As especificações técnicas serão revisadas ex-post.</t>
  </si>
  <si>
    <t>02.53</t>
  </si>
  <si>
    <t>Nobreaks</t>
  </si>
  <si>
    <t>02.54</t>
  </si>
  <si>
    <t>Televisores para videoconferência</t>
  </si>
  <si>
    <t>02.55</t>
  </si>
  <si>
    <t>Switches 24 GigE</t>
  </si>
  <si>
    <t>02.56</t>
  </si>
  <si>
    <t>Switches 48 GigE</t>
  </si>
  <si>
    <t>02.57</t>
  </si>
  <si>
    <t>Brasil-ID - Solução de Trânsito Controlado para Otimização da Circulação de Mercadorias</t>
  </si>
  <si>
    <t>02.58</t>
  </si>
  <si>
    <t>Solução de Data Warehouse, Appliance de BD - 50TB</t>
  </si>
  <si>
    <t>03.14</t>
  </si>
  <si>
    <t>Projeto Minerva - 1º semestre/2014</t>
  </si>
  <si>
    <t>03.15</t>
  </si>
  <si>
    <t>Projeto Minerva - 2º semestre/2014</t>
  </si>
  <si>
    <t>03.16</t>
  </si>
  <si>
    <t>Capacitação em Contabilidade Pública para Gestores Estaduais</t>
  </si>
  <si>
    <t>03.17</t>
  </si>
  <si>
    <t>03.18</t>
  </si>
  <si>
    <t>4. OBRAS</t>
  </si>
  <si>
    <t>04.01</t>
  </si>
  <si>
    <t>Contratar empresa para realizar obras da escola fazendária</t>
  </si>
  <si>
    <t>SUBTOTAL DE  OBRAS</t>
  </si>
  <si>
    <t>Plano Diretor de TI-TE</t>
  </si>
  <si>
    <t>Portal de Informações: Criação de Painéis Gerenciais</t>
  </si>
  <si>
    <t>01.43</t>
  </si>
  <si>
    <t>Elaboração de projetos de engenharia-RE</t>
  </si>
  <si>
    <t>01.44</t>
  </si>
  <si>
    <t>C</t>
  </si>
  <si>
    <t>02.08</t>
  </si>
  <si>
    <t>Equipamentos para o Posto Fiscal Virtual</t>
  </si>
  <si>
    <t>02.12</t>
  </si>
  <si>
    <t>Lousa Digital</t>
  </si>
  <si>
    <t>02.20</t>
  </si>
  <si>
    <t>Tablets (10)</t>
  </si>
  <si>
    <t>02.25</t>
  </si>
  <si>
    <t>Fibras Ópticas para as Conexões Última Milha (Canoas, Caxias do Sul, Gravataí, Novo Hamburgo, Osório, Santa Rosa, Santo Ângelo, São Leopoldo, Uruguaiana)</t>
  </si>
  <si>
    <t>A aquisição foi incorporada no item 02.09 Fibras ópticas para Última Milha e Backbone.</t>
  </si>
  <si>
    <t>Equipamentos para a sala de assistência à saúde</t>
  </si>
  <si>
    <t>02.59</t>
  </si>
  <si>
    <t xml:space="preserve"> Especificações técnicas serão revisadas ex-post._x000D_
</t>
  </si>
  <si>
    <t>Realização de encontro Interinstitucional</t>
  </si>
  <si>
    <t>Planta de Valores Urbano e Rural do RS</t>
  </si>
  <si>
    <t>03.19</t>
  </si>
  <si>
    <t>Serviço Especializado na produção de video institucional para a CAGE</t>
  </si>
  <si>
    <t>04.02</t>
  </si>
  <si>
    <t>04.03</t>
  </si>
  <si>
    <t>Restauro-Recuperação e Reestruturação- Modernização</t>
  </si>
  <si>
    <t>(US$ 1,00 = R$ 2,20)</t>
  </si>
  <si>
    <t>Alocação de recursos adicionais da contrapartida</t>
  </si>
  <si>
    <t>Aperfeiçoamento do processo de planejamento - SEFAZ</t>
  </si>
  <si>
    <t>Consultoria para Desenvolvimento de modelos de análise estatística de dados para auditoria preventiva e preditiva</t>
  </si>
  <si>
    <t>Consultoria para Melhoria na Excelência da Gestão</t>
  </si>
  <si>
    <t>Especificações técnicas serão revisadas ex-post. Reprogramado.</t>
  </si>
  <si>
    <t xml:space="preserve"> Especificações técnicas serão revisadas ex-post. Reprogramado.</t>
  </si>
  <si>
    <t xml:space="preserve"> Especificações técnicas serão revisadas ex-post. Reprogramado._x000D_
</t>
  </si>
  <si>
    <t>Elevador de Montenegro</t>
  </si>
  <si>
    <t>Exclusividade de emissão de periódicos  pela editora Revista dos Tribunais Ltda.</t>
  </si>
  <si>
    <t>Equipamentos para o Laboratório de Informática Forense</t>
  </si>
  <si>
    <t>Readequação da infraestrutura do Posto Fiscal de Torres</t>
  </si>
  <si>
    <t>Data: 25/04/2014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</si>
</sst>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6]mmm\-yy;@"/>
  </numFmts>
  <fonts count="7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i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08">
    <xf numFmtId="0" fontId="0" fillId="0" borderId="0" xfId="0"/>
    <xf numFmtId="14" fontId="1" fillId="2" borderId="0" xfId="0" applyNumberFormat="1" applyFont="1" applyFill="1" applyBorder="1" applyAlignment="1">
      <alignment horizontal="left" vertical="center"/>
    </xf>
    <xf numFmtId="0" fontId="1" fillId="2" borderId="0" xfId="0" applyFont="1" applyFill="1" applyBorder="1"/>
    <xf numFmtId="0" fontId="1" fillId="2" borderId="9" xfId="0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center"/>
    </xf>
    <xf numFmtId="0" fontId="1" fillId="2" borderId="5" xfId="0" applyFont="1" applyFill="1" applyBorder="1" applyAlignment="1"/>
    <xf numFmtId="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/>
    <xf numFmtId="164" fontId="1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4" fontId="1" fillId="2" borderId="2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164" fontId="2" fillId="2" borderId="2" xfId="0" applyNumberFormat="1" applyFont="1" applyFill="1" applyBorder="1"/>
    <xf numFmtId="0" fontId="2" fillId="2" borderId="2" xfId="0" applyFont="1" applyFill="1" applyBorder="1" applyAlignment="1">
      <alignment horizont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/>
    </xf>
    <xf numFmtId="9" fontId="2" fillId="2" borderId="2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/>
    <xf numFmtId="0" fontId="2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/>
    <xf numFmtId="0" fontId="0" fillId="2" borderId="3" xfId="0" applyFont="1" applyFill="1" applyBorder="1" applyAlignment="1">
      <alignment vertical="center"/>
    </xf>
    <xf numFmtId="0" fontId="0" fillId="2" borderId="2" xfId="0" applyFont="1" applyFill="1" applyBorder="1" applyAlignment="1">
      <alignment vertical="center" wrapText="1"/>
    </xf>
    <xf numFmtId="4" fontId="0" fillId="2" borderId="2" xfId="0" applyNumberFormat="1" applyFont="1" applyFill="1" applyBorder="1" applyAlignment="1">
      <alignment horizontal="right" vertical="center" wrapText="1"/>
    </xf>
    <xf numFmtId="0" fontId="0" fillId="2" borderId="2" xfId="0" applyFont="1" applyFill="1" applyBorder="1" applyAlignment="1">
      <alignment horizontal="center" vertical="center" wrapText="1"/>
    </xf>
    <xf numFmtId="9" fontId="0" fillId="2" borderId="2" xfId="0" applyNumberFormat="1" applyFont="1" applyFill="1" applyBorder="1" applyAlignment="1">
      <alignment horizontal="center" vertical="center" wrapText="1"/>
    </xf>
    <xf numFmtId="164" fontId="0" fillId="2" borderId="2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/>
    </xf>
    <xf numFmtId="0" fontId="0" fillId="2" borderId="2" xfId="0" applyFont="1" applyFill="1" applyBorder="1" applyAlignment="1"/>
    <xf numFmtId="0" fontId="6" fillId="2" borderId="2" xfId="0" applyFont="1" applyFill="1" applyBorder="1" applyAlignment="1">
      <alignment horizontal="center"/>
    </xf>
    <xf numFmtId="9" fontId="5" fillId="2" borderId="2" xfId="0" applyNumberFormat="1" applyFont="1" applyFill="1" applyBorder="1" applyAlignment="1">
      <alignment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164" fontId="0" fillId="2" borderId="2" xfId="0" applyNumberFormat="1" applyFont="1" applyFill="1" applyBorder="1"/>
    <xf numFmtId="0" fontId="0" fillId="2" borderId="2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wrapText="1"/>
    </xf>
    <xf numFmtId="9" fontId="5" fillId="2" borderId="2" xfId="0" applyNumberFormat="1" applyFont="1" applyFill="1" applyBorder="1" applyAlignment="1">
      <alignment horizontal="center"/>
    </xf>
    <xf numFmtId="4" fontId="1" fillId="2" borderId="19" xfId="0" applyNumberFormat="1" applyFont="1" applyFill="1" applyBorder="1" applyAlignment="1">
      <alignment horizontal="right"/>
    </xf>
    <xf numFmtId="0" fontId="2" fillId="2" borderId="19" xfId="0" applyFont="1" applyFill="1" applyBorder="1" applyAlignment="1"/>
    <xf numFmtId="0" fontId="4" fillId="2" borderId="19" xfId="0" applyFont="1" applyFill="1" applyBorder="1" applyAlignment="1">
      <alignment horizontal="center"/>
    </xf>
    <xf numFmtId="9" fontId="1" fillId="2" borderId="19" xfId="0" applyNumberFormat="1" applyFont="1" applyFill="1" applyBorder="1" applyAlignment="1">
      <alignment horizontal="center"/>
    </xf>
    <xf numFmtId="164" fontId="2" fillId="2" borderId="19" xfId="0" applyNumberFormat="1" applyFont="1" applyFill="1" applyBorder="1"/>
    <xf numFmtId="0" fontId="2" fillId="2" borderId="19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 vertical="center"/>
    </xf>
    <xf numFmtId="4" fontId="1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/>
    <xf numFmtId="0" fontId="4" fillId="2" borderId="0" xfId="0" applyFont="1" applyFill="1" applyBorder="1" applyAlignment="1">
      <alignment horizontal="center"/>
    </xf>
    <xf numFmtId="9" fontId="1" fillId="2" borderId="0" xfId="0" applyNumberFormat="1" applyFont="1" applyFill="1" applyBorder="1" applyAlignment="1">
      <alignment horizontal="center"/>
    </xf>
    <xf numFmtId="164" fontId="2" fillId="2" borderId="0" xfId="0" applyNumberFormat="1" applyFont="1" applyFill="1" applyBorder="1"/>
    <xf numFmtId="0" fontId="2" fillId="2" borderId="0" xfId="0" applyFont="1" applyFill="1" applyBorder="1" applyAlignment="1">
      <alignment horizontal="center"/>
    </xf>
    <xf numFmtId="0" fontId="0" fillId="0" borderId="0" xfId="0" applyBorder="1"/>
    <xf numFmtId="0" fontId="2" fillId="2" borderId="19" xfId="0" applyFont="1" applyFill="1" applyBorder="1" applyAlignment="1">
      <alignment horizontal="center" wrapText="1"/>
    </xf>
    <xf numFmtId="0" fontId="1" fillId="2" borderId="20" xfId="0" applyFont="1" applyFill="1" applyBorder="1" applyAlignment="1">
      <alignment horizontal="left" vertical="center"/>
    </xf>
    <xf numFmtId="0" fontId="1" fillId="2" borderId="21" xfId="0" applyFont="1" applyFill="1" applyBorder="1" applyAlignment="1">
      <alignment horizontal="left" vertical="center"/>
    </xf>
    <xf numFmtId="4" fontId="1" fillId="2" borderId="21" xfId="0" applyNumberFormat="1" applyFont="1" applyFill="1" applyBorder="1" applyAlignment="1">
      <alignment horizontal="right"/>
    </xf>
    <xf numFmtId="0" fontId="2" fillId="2" borderId="21" xfId="0" applyFont="1" applyFill="1" applyBorder="1" applyAlignment="1"/>
    <xf numFmtId="0" fontId="4" fillId="2" borderId="21" xfId="0" applyFont="1" applyFill="1" applyBorder="1" applyAlignment="1">
      <alignment horizontal="center"/>
    </xf>
    <xf numFmtId="9" fontId="1" fillId="2" borderId="21" xfId="0" applyNumberFormat="1" applyFont="1" applyFill="1" applyBorder="1" applyAlignment="1">
      <alignment horizontal="center"/>
    </xf>
    <xf numFmtId="164" fontId="2" fillId="2" borderId="21" xfId="0" applyNumberFormat="1" applyFont="1" applyFill="1" applyBorder="1"/>
    <xf numFmtId="0" fontId="2" fillId="2" borderId="21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wrapText="1"/>
    </xf>
    <xf numFmtId="4" fontId="0" fillId="0" borderId="0" xfId="0" applyNumberFormat="1"/>
    <xf numFmtId="9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wrapText="1"/>
    </xf>
    <xf numFmtId="0" fontId="2" fillId="2" borderId="8" xfId="0" applyFont="1" applyFill="1" applyBorder="1" applyAlignment="1"/>
    <xf numFmtId="0" fontId="2" fillId="2" borderId="7" xfId="0" applyFont="1" applyFill="1" applyBorder="1" applyAlignment="1"/>
    <xf numFmtId="0" fontId="1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/>
    <xf numFmtId="0" fontId="2" fillId="2" borderId="2" xfId="0" applyFont="1" applyFill="1" applyBorder="1" applyAlignment="1"/>
    <xf numFmtId="0" fontId="2" fillId="2" borderId="1" xfId="0" applyFont="1" applyFill="1" applyBorder="1" applyAlignment="1"/>
    <xf numFmtId="0" fontId="5" fillId="2" borderId="15" xfId="0" applyFont="1" applyFill="1" applyBorder="1" applyAlignment="1">
      <alignment horizontal="left" vertical="center"/>
    </xf>
    <xf numFmtId="0" fontId="5" fillId="2" borderId="18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19" xfId="0" applyFont="1" applyFill="1" applyBorder="1" applyAlignment="1">
      <alignment horizontal="left" vertical="center"/>
    </xf>
    <xf numFmtId="4" fontId="1" fillId="2" borderId="6" xfId="0" applyNumberFormat="1" applyFont="1" applyFill="1" applyBorder="1" applyAlignment="1">
      <alignment horizontal="left"/>
    </xf>
    <xf numFmtId="0" fontId="2" fillId="2" borderId="5" xfId="0" applyFont="1" applyFill="1" applyBorder="1" applyAlignment="1"/>
    <xf numFmtId="0" fontId="2" fillId="2" borderId="4" xfId="0" applyFont="1" applyFill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22872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0"/>
  <sheetViews>
    <sheetView tabSelected="1" showWhiteSpace="0" topLeftCell="A76" zoomScaleNormal="100" workbookViewId="0">
      <selection activeCell="M140" sqref="M140"/>
    </sheetView>
  </sheetViews>
  <sheetFormatPr defaultColWidth="43" defaultRowHeight="15" x14ac:dyDescent="0.25"/>
  <cols>
    <col min="1" max="1" width="5.5703125" bestFit="1" customWidth="1"/>
    <col min="2" max="2" width="55.140625" customWidth="1"/>
    <col min="3" max="3" width="18.140625" bestFit="1" customWidth="1"/>
    <col min="4" max="4" width="14" bestFit="1" customWidth="1"/>
    <col min="5" max="5" width="7.85546875" bestFit="1" customWidth="1"/>
    <col min="6" max="6" width="9.5703125" bestFit="1" customWidth="1"/>
    <col min="7" max="7" width="10.28515625" bestFit="1" customWidth="1"/>
    <col min="8" max="8" width="10.42578125" bestFit="1" customWidth="1"/>
    <col min="9" max="9" width="8.7109375" bestFit="1" customWidth="1"/>
    <col min="10" max="10" width="6.42578125" bestFit="1" customWidth="1"/>
    <col min="11" max="11" width="22.85546875" customWidth="1"/>
  </cols>
  <sheetData>
    <row r="1" spans="1:11" x14ac:dyDescent="0.25">
      <c r="A1" s="88" t="s">
        <v>53</v>
      </c>
      <c r="B1" s="89"/>
      <c r="C1" s="89"/>
      <c r="D1" s="89"/>
      <c r="E1" s="89"/>
      <c r="F1" s="89"/>
      <c r="G1" s="89"/>
      <c r="H1" s="89"/>
      <c r="I1" s="89"/>
      <c r="J1" s="89"/>
      <c r="K1" s="90"/>
    </row>
    <row r="2" spans="1:11" x14ac:dyDescent="0.25">
      <c r="A2" s="91" t="s">
        <v>52</v>
      </c>
      <c r="B2" s="86"/>
      <c r="C2" s="86"/>
      <c r="D2" s="86"/>
      <c r="E2" s="86"/>
      <c r="F2" s="86"/>
      <c r="G2" s="86"/>
      <c r="H2" s="86"/>
      <c r="I2" s="86"/>
      <c r="J2" s="86"/>
      <c r="K2" s="87"/>
    </row>
    <row r="3" spans="1:11" x14ac:dyDescent="0.25">
      <c r="A3" s="91" t="s">
        <v>51</v>
      </c>
      <c r="B3" s="86"/>
      <c r="C3" s="86"/>
      <c r="D3" s="86"/>
      <c r="E3" s="86"/>
      <c r="F3" s="86"/>
      <c r="G3" s="86"/>
      <c r="H3" s="86"/>
      <c r="I3" s="86"/>
      <c r="J3" s="86"/>
      <c r="K3" s="87"/>
    </row>
    <row r="4" spans="1:11" x14ac:dyDescent="0.25">
      <c r="A4" s="91" t="s">
        <v>50</v>
      </c>
      <c r="B4" s="86"/>
      <c r="C4" s="86"/>
      <c r="D4" s="86"/>
      <c r="E4" s="86"/>
      <c r="F4" s="86"/>
      <c r="G4" s="86"/>
      <c r="H4" s="86"/>
      <c r="I4" s="86"/>
      <c r="J4" s="86"/>
      <c r="K4" s="87"/>
    </row>
    <row r="5" spans="1:11" x14ac:dyDescent="0.25">
      <c r="A5" s="17"/>
      <c r="B5" s="1" t="s">
        <v>325</v>
      </c>
      <c r="C5" s="86"/>
      <c r="D5" s="86"/>
      <c r="E5" s="86"/>
      <c r="F5" s="86"/>
      <c r="G5" s="86"/>
      <c r="H5" s="86"/>
      <c r="I5" s="86"/>
      <c r="J5" s="86"/>
      <c r="K5" s="87"/>
    </row>
    <row r="6" spans="1:11" x14ac:dyDescent="0.25">
      <c r="A6" s="17"/>
      <c r="B6" s="2" t="s">
        <v>228</v>
      </c>
      <c r="C6" s="86"/>
      <c r="D6" s="86"/>
      <c r="E6" s="86"/>
      <c r="F6" s="86"/>
      <c r="G6" s="86"/>
      <c r="H6" s="86"/>
      <c r="I6" s="86"/>
      <c r="J6" s="86"/>
      <c r="K6" s="87"/>
    </row>
    <row r="7" spans="1:11" ht="15.75" thickBot="1" x14ac:dyDescent="0.3">
      <c r="A7" s="3"/>
      <c r="B7" s="74" t="s">
        <v>49</v>
      </c>
      <c r="C7" s="75"/>
      <c r="D7" s="75"/>
      <c r="E7" s="75"/>
      <c r="F7" s="75"/>
      <c r="G7" s="75"/>
      <c r="H7" s="75"/>
      <c r="I7" s="75"/>
      <c r="J7" s="75"/>
      <c r="K7" s="76"/>
    </row>
    <row r="8" spans="1:11" x14ac:dyDescent="0.25">
      <c r="A8" s="77" t="s">
        <v>48</v>
      </c>
      <c r="B8" s="79" t="s">
        <v>47</v>
      </c>
      <c r="C8" s="4" t="s">
        <v>46</v>
      </c>
      <c r="D8" s="5" t="s">
        <v>45</v>
      </c>
      <c r="E8" s="81" t="s">
        <v>44</v>
      </c>
      <c r="F8" s="79" t="s">
        <v>43</v>
      </c>
      <c r="G8" s="83"/>
      <c r="H8" s="79" t="s">
        <v>42</v>
      </c>
      <c r="I8" s="79"/>
      <c r="J8" s="81" t="s">
        <v>41</v>
      </c>
      <c r="K8" s="84" t="s">
        <v>40</v>
      </c>
    </row>
    <row r="9" spans="1:11" x14ac:dyDescent="0.25">
      <c r="A9" s="78"/>
      <c r="B9" s="80"/>
      <c r="C9" s="6" t="s">
        <v>39</v>
      </c>
      <c r="D9" s="7" t="s">
        <v>38</v>
      </c>
      <c r="E9" s="82"/>
      <c r="F9" s="18" t="s">
        <v>37</v>
      </c>
      <c r="G9" s="18" t="s">
        <v>36</v>
      </c>
      <c r="H9" s="8" t="s">
        <v>35</v>
      </c>
      <c r="I9" s="8" t="s">
        <v>34</v>
      </c>
      <c r="J9" s="82"/>
      <c r="K9" s="85"/>
    </row>
    <row r="10" spans="1:11" x14ac:dyDescent="0.25">
      <c r="A10" s="78"/>
      <c r="B10" s="80"/>
      <c r="C10" s="6" t="s">
        <v>313</v>
      </c>
      <c r="D10" s="9" t="s">
        <v>3</v>
      </c>
      <c r="E10" s="9" t="s">
        <v>1</v>
      </c>
      <c r="F10" s="18" t="s">
        <v>33</v>
      </c>
      <c r="G10" s="18" t="s">
        <v>33</v>
      </c>
      <c r="H10" s="8" t="s">
        <v>32</v>
      </c>
      <c r="I10" s="8" t="s">
        <v>31</v>
      </c>
      <c r="J10" s="9" t="s">
        <v>0</v>
      </c>
      <c r="K10" s="85"/>
    </row>
    <row r="11" spans="1:11" x14ac:dyDescent="0.25">
      <c r="A11" s="66" t="s">
        <v>30</v>
      </c>
      <c r="B11" s="67"/>
      <c r="C11" s="67"/>
      <c r="D11" s="67"/>
      <c r="E11" s="67"/>
      <c r="F11" s="67"/>
      <c r="G11" s="67"/>
      <c r="H11" s="67"/>
      <c r="I11" s="67"/>
      <c r="J11" s="67"/>
      <c r="K11" s="68"/>
    </row>
    <row r="12" spans="1:11" ht="45" x14ac:dyDescent="0.25">
      <c r="A12" s="22" t="s">
        <v>58</v>
      </c>
      <c r="B12" s="23" t="s">
        <v>198</v>
      </c>
      <c r="C12" s="24">
        <v>86.113636363636346</v>
      </c>
      <c r="D12" s="23" t="s">
        <v>27</v>
      </c>
      <c r="E12" s="25" t="s">
        <v>10</v>
      </c>
      <c r="F12" s="26">
        <v>1</v>
      </c>
      <c r="G12" s="26">
        <v>0</v>
      </c>
      <c r="H12" s="27">
        <v>41669</v>
      </c>
      <c r="I12" s="27">
        <v>42004</v>
      </c>
      <c r="J12" s="25" t="s">
        <v>17</v>
      </c>
      <c r="K12" s="28"/>
    </row>
    <row r="13" spans="1:11" ht="30" x14ac:dyDescent="0.25">
      <c r="A13" s="22" t="s">
        <v>61</v>
      </c>
      <c r="B13" s="23" t="s">
        <v>133</v>
      </c>
      <c r="C13" s="24">
        <v>23.863636363636363</v>
      </c>
      <c r="D13" s="23" t="s">
        <v>27</v>
      </c>
      <c r="E13" s="25" t="s">
        <v>10</v>
      </c>
      <c r="F13" s="26">
        <v>1</v>
      </c>
      <c r="G13" s="26">
        <v>0</v>
      </c>
      <c r="H13" s="27">
        <v>41760</v>
      </c>
      <c r="I13" s="27">
        <v>42004</v>
      </c>
      <c r="J13" s="25" t="s">
        <v>7</v>
      </c>
      <c r="K13" s="28" t="s">
        <v>141</v>
      </c>
    </row>
    <row r="14" spans="1:11" x14ac:dyDescent="0.25">
      <c r="A14" s="22" t="s">
        <v>62</v>
      </c>
      <c r="B14" s="23" t="s">
        <v>197</v>
      </c>
      <c r="C14" s="24">
        <v>291.13636363636363</v>
      </c>
      <c r="D14" s="23" t="s">
        <v>26</v>
      </c>
      <c r="E14" s="25" t="s">
        <v>8</v>
      </c>
      <c r="F14" s="26">
        <v>1</v>
      </c>
      <c r="G14" s="26">
        <v>0</v>
      </c>
      <c r="H14" s="27">
        <v>41683</v>
      </c>
      <c r="I14" s="27">
        <v>42628</v>
      </c>
      <c r="J14" s="25" t="s">
        <v>17</v>
      </c>
      <c r="K14" s="28"/>
    </row>
    <row r="15" spans="1:11" x14ac:dyDescent="0.25">
      <c r="A15" s="22" t="s">
        <v>63</v>
      </c>
      <c r="B15" s="23" t="s">
        <v>135</v>
      </c>
      <c r="C15" s="24">
        <v>145.45454545454544</v>
      </c>
      <c r="D15" s="23" t="s">
        <v>27</v>
      </c>
      <c r="E15" s="25" t="s">
        <v>10</v>
      </c>
      <c r="F15" s="26">
        <v>1</v>
      </c>
      <c r="G15" s="26">
        <v>0</v>
      </c>
      <c r="H15" s="27">
        <v>41730</v>
      </c>
      <c r="I15" s="27">
        <v>42216</v>
      </c>
      <c r="J15" s="25" t="s">
        <v>7</v>
      </c>
      <c r="K15" s="28"/>
    </row>
    <row r="16" spans="1:11" x14ac:dyDescent="0.25">
      <c r="A16" s="22" t="s">
        <v>64</v>
      </c>
      <c r="B16" s="23" t="s">
        <v>137</v>
      </c>
      <c r="C16" s="24">
        <v>168.04545454545453</v>
      </c>
      <c r="D16" s="23" t="s">
        <v>27</v>
      </c>
      <c r="E16" s="25" t="s">
        <v>10</v>
      </c>
      <c r="F16" s="26">
        <v>1</v>
      </c>
      <c r="G16" s="26">
        <v>0</v>
      </c>
      <c r="H16" s="27">
        <v>41760</v>
      </c>
      <c r="I16" s="27">
        <v>42155</v>
      </c>
      <c r="J16" s="25" t="s">
        <v>7</v>
      </c>
      <c r="K16" s="28"/>
    </row>
    <row r="17" spans="1:11" ht="30" x14ac:dyDescent="0.25">
      <c r="A17" s="22" t="s">
        <v>65</v>
      </c>
      <c r="B17" s="23" t="s">
        <v>79</v>
      </c>
      <c r="C17" s="24">
        <v>68.181818181818173</v>
      </c>
      <c r="D17" s="23" t="s">
        <v>27</v>
      </c>
      <c r="E17" s="25" t="s">
        <v>10</v>
      </c>
      <c r="F17" s="26">
        <v>1</v>
      </c>
      <c r="G17" s="26">
        <v>0</v>
      </c>
      <c r="H17" s="27">
        <v>41791</v>
      </c>
      <c r="I17" s="27">
        <v>42094</v>
      </c>
      <c r="J17" s="25" t="s">
        <v>7</v>
      </c>
      <c r="K17" s="28" t="s">
        <v>141</v>
      </c>
    </row>
    <row r="18" spans="1:11" ht="30" x14ac:dyDescent="0.25">
      <c r="A18" s="22" t="s">
        <v>66</v>
      </c>
      <c r="B18" s="23" t="s">
        <v>138</v>
      </c>
      <c r="C18" s="24">
        <v>54.54545454545454</v>
      </c>
      <c r="D18" s="23" t="s">
        <v>27</v>
      </c>
      <c r="E18" s="25" t="s">
        <v>10</v>
      </c>
      <c r="F18" s="26">
        <v>1</v>
      </c>
      <c r="G18" s="26">
        <v>0</v>
      </c>
      <c r="H18" s="27">
        <v>42005</v>
      </c>
      <c r="I18" s="27">
        <v>42185</v>
      </c>
      <c r="J18" s="25" t="s">
        <v>7</v>
      </c>
      <c r="K18" s="28" t="s">
        <v>141</v>
      </c>
    </row>
    <row r="19" spans="1:11" ht="30" x14ac:dyDescent="0.25">
      <c r="A19" s="22" t="s">
        <v>67</v>
      </c>
      <c r="B19" s="23" t="s">
        <v>196</v>
      </c>
      <c r="C19" s="24">
        <v>133.36363636363635</v>
      </c>
      <c r="D19" s="23" t="s">
        <v>28</v>
      </c>
      <c r="E19" s="25" t="s">
        <v>10</v>
      </c>
      <c r="F19" s="26">
        <v>1</v>
      </c>
      <c r="G19" s="26">
        <v>0</v>
      </c>
      <c r="H19" s="27">
        <v>41640</v>
      </c>
      <c r="I19" s="27">
        <v>42035</v>
      </c>
      <c r="J19" s="25" t="s">
        <v>186</v>
      </c>
      <c r="K19" s="28" t="s">
        <v>142</v>
      </c>
    </row>
    <row r="20" spans="1:11" ht="30" x14ac:dyDescent="0.25">
      <c r="A20" s="22" t="s">
        <v>68</v>
      </c>
      <c r="B20" s="23" t="s">
        <v>139</v>
      </c>
      <c r="C20" s="24">
        <v>45.272727272727266</v>
      </c>
      <c r="D20" s="23" t="s">
        <v>27</v>
      </c>
      <c r="E20" s="25" t="s">
        <v>10</v>
      </c>
      <c r="F20" s="26">
        <v>1</v>
      </c>
      <c r="G20" s="26">
        <v>0</v>
      </c>
      <c r="H20" s="27">
        <v>41730</v>
      </c>
      <c r="I20" s="27">
        <v>42004</v>
      </c>
      <c r="J20" s="25" t="s">
        <v>7</v>
      </c>
      <c r="K20" s="28" t="s">
        <v>142</v>
      </c>
    </row>
    <row r="21" spans="1:11" x14ac:dyDescent="0.25">
      <c r="A21" s="22" t="s">
        <v>69</v>
      </c>
      <c r="B21" s="23" t="s">
        <v>140</v>
      </c>
      <c r="C21" s="24">
        <v>512.36363636363637</v>
      </c>
      <c r="D21" s="23" t="s">
        <v>26</v>
      </c>
      <c r="E21" s="25" t="s">
        <v>8</v>
      </c>
      <c r="F21" s="26">
        <v>1</v>
      </c>
      <c r="G21" s="26">
        <v>0</v>
      </c>
      <c r="H21" s="27">
        <v>42064</v>
      </c>
      <c r="I21" s="27">
        <v>42369</v>
      </c>
      <c r="J21" s="25" t="s">
        <v>7</v>
      </c>
      <c r="K21" s="28"/>
    </row>
    <row r="22" spans="1:11" x14ac:dyDescent="0.25">
      <c r="A22" s="22" t="s">
        <v>70</v>
      </c>
      <c r="B22" s="23" t="s">
        <v>315</v>
      </c>
      <c r="C22" s="24">
        <v>278.20909090909089</v>
      </c>
      <c r="D22" s="23" t="s">
        <v>26</v>
      </c>
      <c r="E22" s="25" t="s">
        <v>8</v>
      </c>
      <c r="F22" s="26">
        <v>1</v>
      </c>
      <c r="G22" s="26">
        <v>0</v>
      </c>
      <c r="H22" s="27">
        <v>41122</v>
      </c>
      <c r="I22" s="27">
        <v>42155</v>
      </c>
      <c r="J22" s="25" t="s">
        <v>17</v>
      </c>
      <c r="K22" s="28"/>
    </row>
    <row r="23" spans="1:11" ht="30" x14ac:dyDescent="0.25">
      <c r="A23" s="22" t="s">
        <v>71</v>
      </c>
      <c r="B23" s="23" t="s">
        <v>130</v>
      </c>
      <c r="C23" s="24">
        <v>58.151127272727265</v>
      </c>
      <c r="D23" s="23" t="s">
        <v>28</v>
      </c>
      <c r="E23" s="25" t="s">
        <v>10</v>
      </c>
      <c r="F23" s="26">
        <v>1</v>
      </c>
      <c r="G23" s="26">
        <v>0</v>
      </c>
      <c r="H23" s="27">
        <v>41523</v>
      </c>
      <c r="I23" s="27">
        <v>42172</v>
      </c>
      <c r="J23" s="25" t="s">
        <v>186</v>
      </c>
      <c r="K23" s="28" t="s">
        <v>141</v>
      </c>
    </row>
    <row r="24" spans="1:11" ht="30" x14ac:dyDescent="0.25">
      <c r="A24" s="22" t="s">
        <v>72</v>
      </c>
      <c r="B24" s="23" t="s">
        <v>131</v>
      </c>
      <c r="C24" s="24">
        <v>27.527272727272727</v>
      </c>
      <c r="D24" s="23" t="s">
        <v>28</v>
      </c>
      <c r="E24" s="25" t="s">
        <v>10</v>
      </c>
      <c r="F24" s="26">
        <v>1</v>
      </c>
      <c r="G24" s="26">
        <v>0</v>
      </c>
      <c r="H24" s="27">
        <v>41554</v>
      </c>
      <c r="I24" s="27">
        <v>41973</v>
      </c>
      <c r="J24" s="25" t="s">
        <v>186</v>
      </c>
      <c r="K24" s="28" t="s">
        <v>141</v>
      </c>
    </row>
    <row r="25" spans="1:11" ht="30" x14ac:dyDescent="0.25">
      <c r="A25" s="22" t="s">
        <v>73</v>
      </c>
      <c r="B25" s="23" t="s">
        <v>132</v>
      </c>
      <c r="C25" s="24">
        <v>22.727272727272727</v>
      </c>
      <c r="D25" s="23" t="s">
        <v>28</v>
      </c>
      <c r="E25" s="25" t="s">
        <v>10</v>
      </c>
      <c r="F25" s="26">
        <v>1</v>
      </c>
      <c r="G25" s="26">
        <v>0</v>
      </c>
      <c r="H25" s="27">
        <v>41548</v>
      </c>
      <c r="I25" s="27">
        <v>41973</v>
      </c>
      <c r="J25" s="25" t="s">
        <v>186</v>
      </c>
      <c r="K25" s="28" t="s">
        <v>141</v>
      </c>
    </row>
    <row r="26" spans="1:11" x14ac:dyDescent="0.25">
      <c r="A26" s="22" t="s">
        <v>126</v>
      </c>
      <c r="B26" s="23" t="s">
        <v>77</v>
      </c>
      <c r="C26" s="24">
        <v>554.09090909090901</v>
      </c>
      <c r="D26" s="23" t="s">
        <v>26</v>
      </c>
      <c r="E26" s="25" t="s">
        <v>8</v>
      </c>
      <c r="F26" s="26">
        <v>1</v>
      </c>
      <c r="G26" s="26">
        <v>0</v>
      </c>
      <c r="H26" s="27">
        <v>41481</v>
      </c>
      <c r="I26" s="27">
        <v>42124</v>
      </c>
      <c r="J26" s="25" t="s">
        <v>17</v>
      </c>
      <c r="K26" s="28"/>
    </row>
    <row r="27" spans="1:11" x14ac:dyDescent="0.25">
      <c r="A27" s="22" t="s">
        <v>74</v>
      </c>
      <c r="B27" s="23" t="s">
        <v>195</v>
      </c>
      <c r="C27" s="24">
        <v>272.72727272727269</v>
      </c>
      <c r="D27" s="23" t="s">
        <v>26</v>
      </c>
      <c r="E27" s="25" t="s">
        <v>8</v>
      </c>
      <c r="F27" s="26">
        <v>1</v>
      </c>
      <c r="G27" s="26">
        <v>0</v>
      </c>
      <c r="H27" s="27">
        <v>41572</v>
      </c>
      <c r="I27" s="27">
        <v>41974</v>
      </c>
      <c r="J27" s="25" t="s">
        <v>17</v>
      </c>
      <c r="K27" s="28"/>
    </row>
    <row r="28" spans="1:11" ht="30" x14ac:dyDescent="0.25">
      <c r="A28" s="22" t="s">
        <v>75</v>
      </c>
      <c r="B28" s="23" t="s">
        <v>78</v>
      </c>
      <c r="C28" s="24">
        <v>1044.9545454545455</v>
      </c>
      <c r="D28" s="23" t="s">
        <v>26</v>
      </c>
      <c r="E28" s="25" t="s">
        <v>8</v>
      </c>
      <c r="F28" s="26">
        <v>1</v>
      </c>
      <c r="G28" s="26">
        <v>0</v>
      </c>
      <c r="H28" s="27">
        <v>41572</v>
      </c>
      <c r="I28" s="27">
        <v>42369</v>
      </c>
      <c r="J28" s="25" t="s">
        <v>17</v>
      </c>
      <c r="K28" s="28"/>
    </row>
    <row r="29" spans="1:11" ht="30" x14ac:dyDescent="0.25">
      <c r="A29" s="22" t="s">
        <v>76</v>
      </c>
      <c r="B29" s="23" t="s">
        <v>136</v>
      </c>
      <c r="C29" s="24">
        <v>51.327272727272721</v>
      </c>
      <c r="D29" s="23" t="s">
        <v>28</v>
      </c>
      <c r="E29" s="25" t="s">
        <v>10</v>
      </c>
      <c r="F29" s="26">
        <v>1</v>
      </c>
      <c r="G29" s="26">
        <v>0</v>
      </c>
      <c r="H29" s="27">
        <v>41484</v>
      </c>
      <c r="I29" s="27">
        <v>41790</v>
      </c>
      <c r="J29" s="25" t="s">
        <v>186</v>
      </c>
      <c r="K29" s="28" t="s">
        <v>142</v>
      </c>
    </row>
    <row r="30" spans="1:11" ht="30" x14ac:dyDescent="0.25">
      <c r="A30" s="22" t="s">
        <v>175</v>
      </c>
      <c r="B30" s="23" t="s">
        <v>112</v>
      </c>
      <c r="C30" s="24">
        <v>35.429104545454543</v>
      </c>
      <c r="D30" s="23" t="s">
        <v>27</v>
      </c>
      <c r="E30" s="25" t="s">
        <v>10</v>
      </c>
      <c r="F30" s="26">
        <v>1</v>
      </c>
      <c r="G30" s="26">
        <v>0</v>
      </c>
      <c r="H30" s="27">
        <v>41484</v>
      </c>
      <c r="I30" s="27">
        <v>41759</v>
      </c>
      <c r="J30" s="25" t="s">
        <v>186</v>
      </c>
      <c r="K30" s="28" t="s">
        <v>141</v>
      </c>
    </row>
    <row r="31" spans="1:11" ht="30" x14ac:dyDescent="0.25">
      <c r="A31" s="22" t="s">
        <v>176</v>
      </c>
      <c r="B31" s="23" t="s">
        <v>57</v>
      </c>
      <c r="C31" s="24">
        <v>1100</v>
      </c>
      <c r="D31" s="23" t="s">
        <v>26</v>
      </c>
      <c r="E31" s="25" t="s">
        <v>8</v>
      </c>
      <c r="F31" s="26">
        <v>1</v>
      </c>
      <c r="G31" s="26">
        <v>0</v>
      </c>
      <c r="H31" s="27">
        <v>41153</v>
      </c>
      <c r="I31" s="27">
        <v>42338</v>
      </c>
      <c r="J31" s="25" t="s">
        <v>17</v>
      </c>
      <c r="K31" s="28"/>
    </row>
    <row r="32" spans="1:11" x14ac:dyDescent="0.25">
      <c r="A32" s="22" t="s">
        <v>177</v>
      </c>
      <c r="B32" s="23" t="s">
        <v>194</v>
      </c>
      <c r="C32" s="24">
        <v>111.63636363636363</v>
      </c>
      <c r="D32" s="23" t="s">
        <v>27</v>
      </c>
      <c r="E32" s="25" t="s">
        <v>8</v>
      </c>
      <c r="F32" s="26">
        <v>1</v>
      </c>
      <c r="G32" s="26">
        <v>0</v>
      </c>
      <c r="H32" s="27">
        <v>41183</v>
      </c>
      <c r="I32" s="27">
        <v>42004</v>
      </c>
      <c r="J32" s="25" t="s">
        <v>186</v>
      </c>
      <c r="K32" s="28"/>
    </row>
    <row r="33" spans="1:11" ht="30" x14ac:dyDescent="0.25">
      <c r="A33" s="22" t="s">
        <v>178</v>
      </c>
      <c r="B33" s="23" t="s">
        <v>193</v>
      </c>
      <c r="C33" s="24">
        <v>16.985836363636363</v>
      </c>
      <c r="D33" s="23" t="s">
        <v>28</v>
      </c>
      <c r="E33" s="25" t="s">
        <v>8</v>
      </c>
      <c r="F33" s="26">
        <v>1</v>
      </c>
      <c r="G33" s="26">
        <v>0</v>
      </c>
      <c r="H33" s="27">
        <v>41122</v>
      </c>
      <c r="I33" s="27">
        <v>41364</v>
      </c>
      <c r="J33" s="25" t="s">
        <v>186</v>
      </c>
      <c r="K33" s="28"/>
    </row>
    <row r="34" spans="1:11" ht="30" x14ac:dyDescent="0.25">
      <c r="A34" s="22" t="s">
        <v>179</v>
      </c>
      <c r="B34" s="23" t="s">
        <v>192</v>
      </c>
      <c r="C34" s="24">
        <v>181.67272727272726</v>
      </c>
      <c r="D34" s="23" t="s">
        <v>26</v>
      </c>
      <c r="E34" s="25" t="s">
        <v>10</v>
      </c>
      <c r="F34" s="26">
        <v>1</v>
      </c>
      <c r="G34" s="26">
        <v>0</v>
      </c>
      <c r="H34" s="27">
        <v>41061</v>
      </c>
      <c r="I34" s="27">
        <v>42171</v>
      </c>
      <c r="J34" s="25" t="s">
        <v>186</v>
      </c>
      <c r="K34" s="28"/>
    </row>
    <row r="35" spans="1:11" ht="30" x14ac:dyDescent="0.25">
      <c r="A35" s="22" t="s">
        <v>180</v>
      </c>
      <c r="B35" s="23" t="s">
        <v>134</v>
      </c>
      <c r="C35" s="24">
        <v>20.727272727272727</v>
      </c>
      <c r="D35" s="23" t="s">
        <v>28</v>
      </c>
      <c r="E35" s="25" t="s">
        <v>10</v>
      </c>
      <c r="F35" s="26">
        <v>1</v>
      </c>
      <c r="G35" s="26">
        <v>0</v>
      </c>
      <c r="H35" s="27">
        <v>41395</v>
      </c>
      <c r="I35" s="27">
        <v>41639</v>
      </c>
      <c r="J35" s="25" t="s">
        <v>186</v>
      </c>
      <c r="K35" s="28"/>
    </row>
    <row r="36" spans="1:11" ht="30" x14ac:dyDescent="0.25">
      <c r="A36" s="22" t="s">
        <v>181</v>
      </c>
      <c r="B36" s="23" t="s">
        <v>191</v>
      </c>
      <c r="C36" s="24">
        <v>19.09090909090909</v>
      </c>
      <c r="D36" s="23" t="s">
        <v>28</v>
      </c>
      <c r="E36" s="25" t="s">
        <v>10</v>
      </c>
      <c r="F36" s="26">
        <v>1</v>
      </c>
      <c r="G36" s="26">
        <v>0</v>
      </c>
      <c r="H36" s="27">
        <v>41456</v>
      </c>
      <c r="I36" s="27">
        <v>41639</v>
      </c>
      <c r="J36" s="25" t="s">
        <v>186</v>
      </c>
      <c r="K36" s="28" t="s">
        <v>141</v>
      </c>
    </row>
    <row r="37" spans="1:11" x14ac:dyDescent="0.25">
      <c r="A37" s="22" t="s">
        <v>182</v>
      </c>
      <c r="B37" s="23" t="s">
        <v>190</v>
      </c>
      <c r="C37" s="24">
        <v>124.99999999999999</v>
      </c>
      <c r="D37" s="23" t="s">
        <v>26</v>
      </c>
      <c r="E37" s="25" t="s">
        <v>10</v>
      </c>
      <c r="F37" s="26">
        <v>1</v>
      </c>
      <c r="G37" s="26">
        <v>0</v>
      </c>
      <c r="H37" s="27">
        <v>41061</v>
      </c>
      <c r="I37" s="27">
        <v>41973</v>
      </c>
      <c r="J37" s="25" t="s">
        <v>186</v>
      </c>
      <c r="K37" s="28"/>
    </row>
    <row r="38" spans="1:11" x14ac:dyDescent="0.25">
      <c r="A38" s="22" t="s">
        <v>183</v>
      </c>
      <c r="B38" s="23" t="s">
        <v>189</v>
      </c>
      <c r="C38" s="24">
        <v>13.614545454545453</v>
      </c>
      <c r="D38" s="23" t="s">
        <v>28</v>
      </c>
      <c r="E38" s="25" t="s">
        <v>10</v>
      </c>
      <c r="F38" s="26">
        <v>1</v>
      </c>
      <c r="G38" s="26">
        <v>0</v>
      </c>
      <c r="H38" s="27">
        <v>41334</v>
      </c>
      <c r="I38" s="27">
        <v>41578</v>
      </c>
      <c r="J38" s="25" t="s">
        <v>186</v>
      </c>
      <c r="K38" s="28"/>
    </row>
    <row r="39" spans="1:11" ht="30" x14ac:dyDescent="0.25">
      <c r="A39" s="22" t="s">
        <v>184</v>
      </c>
      <c r="B39" s="23" t="s">
        <v>188</v>
      </c>
      <c r="C39" s="24">
        <v>136.36363636363635</v>
      </c>
      <c r="D39" s="23" t="s">
        <v>27</v>
      </c>
      <c r="E39" s="25" t="s">
        <v>10</v>
      </c>
      <c r="F39" s="26">
        <v>1</v>
      </c>
      <c r="G39" s="26">
        <v>0</v>
      </c>
      <c r="H39" s="27">
        <v>41306</v>
      </c>
      <c r="I39" s="27">
        <v>41730</v>
      </c>
      <c r="J39" s="25" t="s">
        <v>186</v>
      </c>
      <c r="K39" s="28"/>
    </row>
    <row r="40" spans="1:11" ht="45" x14ac:dyDescent="0.25">
      <c r="A40" s="22" t="s">
        <v>185</v>
      </c>
      <c r="B40" s="23" t="s">
        <v>187</v>
      </c>
      <c r="C40" s="24">
        <v>6059.9999999999991</v>
      </c>
      <c r="D40" s="23" t="s">
        <v>56</v>
      </c>
      <c r="E40" s="25" t="s">
        <v>10</v>
      </c>
      <c r="F40" s="26">
        <v>0</v>
      </c>
      <c r="G40" s="26">
        <v>1</v>
      </c>
      <c r="H40" s="27">
        <v>40940</v>
      </c>
      <c r="I40" s="27">
        <v>42643</v>
      </c>
      <c r="J40" s="25" t="s">
        <v>186</v>
      </c>
      <c r="K40" s="28"/>
    </row>
    <row r="41" spans="1:11" ht="30" x14ac:dyDescent="0.25">
      <c r="A41" s="22" t="s">
        <v>229</v>
      </c>
      <c r="B41" s="23" t="s">
        <v>230</v>
      </c>
      <c r="C41" s="24">
        <v>54.54545454545454</v>
      </c>
      <c r="D41" s="23" t="s">
        <v>28</v>
      </c>
      <c r="E41" s="25" t="s">
        <v>10</v>
      </c>
      <c r="F41" s="26">
        <v>1</v>
      </c>
      <c r="G41" s="26">
        <v>0</v>
      </c>
      <c r="H41" s="27">
        <v>41791</v>
      </c>
      <c r="I41" s="27">
        <v>42369</v>
      </c>
      <c r="J41" s="25" t="s">
        <v>7</v>
      </c>
      <c r="K41" s="28" t="s">
        <v>142</v>
      </c>
    </row>
    <row r="42" spans="1:11" ht="30" x14ac:dyDescent="0.25">
      <c r="A42" s="22" t="s">
        <v>231</v>
      </c>
      <c r="B42" s="23" t="s">
        <v>316</v>
      </c>
      <c r="C42" s="24">
        <v>29.545454545454543</v>
      </c>
      <c r="D42" s="23" t="s">
        <v>27</v>
      </c>
      <c r="E42" s="25" t="s">
        <v>10</v>
      </c>
      <c r="F42" s="26">
        <v>1</v>
      </c>
      <c r="G42" s="26">
        <v>0</v>
      </c>
      <c r="H42" s="27">
        <v>41852</v>
      </c>
      <c r="I42" s="27">
        <v>42613</v>
      </c>
      <c r="J42" s="25" t="s">
        <v>7</v>
      </c>
      <c r="K42" s="28" t="s">
        <v>141</v>
      </c>
    </row>
    <row r="43" spans="1:11" x14ac:dyDescent="0.25">
      <c r="A43" s="22" t="s">
        <v>232</v>
      </c>
      <c r="B43" s="23" t="s">
        <v>233</v>
      </c>
      <c r="C43" s="24">
        <v>109.09090909090908</v>
      </c>
      <c r="D43" s="23" t="s">
        <v>27</v>
      </c>
      <c r="E43" s="25" t="s">
        <v>10</v>
      </c>
      <c r="F43" s="26">
        <v>1</v>
      </c>
      <c r="G43" s="26">
        <v>0</v>
      </c>
      <c r="H43" s="27">
        <v>41730</v>
      </c>
      <c r="I43" s="27">
        <v>42551</v>
      </c>
      <c r="J43" s="25" t="s">
        <v>7</v>
      </c>
      <c r="K43" s="28"/>
    </row>
    <row r="44" spans="1:11" ht="30" x14ac:dyDescent="0.25">
      <c r="A44" s="22" t="s">
        <v>234</v>
      </c>
      <c r="B44" s="23" t="s">
        <v>288</v>
      </c>
      <c r="C44" s="24">
        <v>78.625454545454545</v>
      </c>
      <c r="D44" s="23" t="s">
        <v>28</v>
      </c>
      <c r="E44" s="25" t="s">
        <v>10</v>
      </c>
      <c r="F44" s="26">
        <v>1</v>
      </c>
      <c r="G44" s="26">
        <v>0</v>
      </c>
      <c r="H44" s="27">
        <v>41730</v>
      </c>
      <c r="I44" s="27">
        <v>41943</v>
      </c>
      <c r="J44" s="25" t="s">
        <v>7</v>
      </c>
      <c r="K44" s="28" t="s">
        <v>142</v>
      </c>
    </row>
    <row r="45" spans="1:11" ht="30" x14ac:dyDescent="0.25">
      <c r="A45" s="22" t="s">
        <v>235</v>
      </c>
      <c r="B45" s="23" t="s">
        <v>237</v>
      </c>
      <c r="C45" s="24">
        <v>90.909090909090907</v>
      </c>
      <c r="D45" s="23" t="s">
        <v>28</v>
      </c>
      <c r="E45" s="25" t="s">
        <v>10</v>
      </c>
      <c r="F45" s="26">
        <v>1</v>
      </c>
      <c r="G45" s="26">
        <v>0</v>
      </c>
      <c r="H45" s="27">
        <v>41730</v>
      </c>
      <c r="I45" s="27">
        <v>42004</v>
      </c>
      <c r="J45" s="25" t="s">
        <v>7</v>
      </c>
      <c r="K45" s="28" t="s">
        <v>141</v>
      </c>
    </row>
    <row r="46" spans="1:11" x14ac:dyDescent="0.25">
      <c r="A46" s="22" t="s">
        <v>236</v>
      </c>
      <c r="B46" s="23" t="s">
        <v>239</v>
      </c>
      <c r="C46" s="24">
        <v>204.54545454545453</v>
      </c>
      <c r="D46" s="23" t="s">
        <v>27</v>
      </c>
      <c r="E46" s="25" t="s">
        <v>10</v>
      </c>
      <c r="F46" s="26">
        <v>1</v>
      </c>
      <c r="G46" s="26">
        <v>0</v>
      </c>
      <c r="H46" s="27">
        <v>41821</v>
      </c>
      <c r="I46" s="27">
        <v>42369</v>
      </c>
      <c r="J46" s="25" t="s">
        <v>7</v>
      </c>
      <c r="K46" s="28"/>
    </row>
    <row r="47" spans="1:11" ht="30" x14ac:dyDescent="0.25">
      <c r="A47" s="22" t="s">
        <v>238</v>
      </c>
      <c r="B47" s="23" t="s">
        <v>241</v>
      </c>
      <c r="C47" s="24">
        <v>54.54545454545454</v>
      </c>
      <c r="D47" s="23" t="s">
        <v>28</v>
      </c>
      <c r="E47" s="25" t="s">
        <v>10</v>
      </c>
      <c r="F47" s="26">
        <v>1</v>
      </c>
      <c r="G47" s="26">
        <v>0</v>
      </c>
      <c r="H47" s="27">
        <v>41730</v>
      </c>
      <c r="I47" s="27">
        <v>42004</v>
      </c>
      <c r="J47" s="25" t="s">
        <v>7</v>
      </c>
      <c r="K47" s="28" t="s">
        <v>141</v>
      </c>
    </row>
    <row r="48" spans="1:11" x14ac:dyDescent="0.25">
      <c r="A48" s="22" t="s">
        <v>240</v>
      </c>
      <c r="B48" s="23" t="s">
        <v>247</v>
      </c>
      <c r="C48" s="24">
        <v>29.545454545454543</v>
      </c>
      <c r="D48" s="23" t="s">
        <v>28</v>
      </c>
      <c r="E48" s="25" t="s">
        <v>10</v>
      </c>
      <c r="F48" s="26">
        <v>1</v>
      </c>
      <c r="G48" s="26">
        <v>0</v>
      </c>
      <c r="H48" s="27">
        <v>41730</v>
      </c>
      <c r="I48" s="27">
        <v>42004</v>
      </c>
      <c r="J48" s="25" t="s">
        <v>7</v>
      </c>
      <c r="K48" s="28"/>
    </row>
    <row r="49" spans="1:11" x14ac:dyDescent="0.25">
      <c r="A49" s="22" t="s">
        <v>242</v>
      </c>
      <c r="B49" s="23" t="s">
        <v>250</v>
      </c>
      <c r="C49" s="24">
        <v>40.909090909090907</v>
      </c>
      <c r="D49" s="23" t="s">
        <v>28</v>
      </c>
      <c r="E49" s="25" t="s">
        <v>10</v>
      </c>
      <c r="F49" s="26">
        <v>1</v>
      </c>
      <c r="G49" s="26">
        <v>0</v>
      </c>
      <c r="H49" s="27">
        <v>41730</v>
      </c>
      <c r="I49" s="27">
        <v>42248</v>
      </c>
      <c r="J49" s="25" t="s">
        <v>7</v>
      </c>
      <c r="K49" s="28"/>
    </row>
    <row r="50" spans="1:11" ht="30" x14ac:dyDescent="0.25">
      <c r="A50" s="22" t="s">
        <v>244</v>
      </c>
      <c r="B50" s="23" t="s">
        <v>289</v>
      </c>
      <c r="C50" s="24">
        <v>70.909090909090907</v>
      </c>
      <c r="D50" s="23" t="s">
        <v>28</v>
      </c>
      <c r="E50" s="25" t="s">
        <v>10</v>
      </c>
      <c r="F50" s="26">
        <v>1</v>
      </c>
      <c r="G50" s="26">
        <v>0</v>
      </c>
      <c r="H50" s="27">
        <v>41761</v>
      </c>
      <c r="I50" s="27">
        <v>42155</v>
      </c>
      <c r="J50" s="25" t="s">
        <v>7</v>
      </c>
      <c r="K50" s="28" t="s">
        <v>141</v>
      </c>
    </row>
    <row r="51" spans="1:11" x14ac:dyDescent="0.25">
      <c r="A51" s="22" t="s">
        <v>246</v>
      </c>
      <c r="B51" s="23" t="s">
        <v>245</v>
      </c>
      <c r="C51" s="24">
        <v>159.09090909090907</v>
      </c>
      <c r="D51" s="23" t="s">
        <v>27</v>
      </c>
      <c r="E51" s="25" t="s">
        <v>10</v>
      </c>
      <c r="F51" s="26">
        <v>1</v>
      </c>
      <c r="G51" s="26">
        <v>0</v>
      </c>
      <c r="H51" s="27">
        <v>41791</v>
      </c>
      <c r="I51" s="27">
        <v>42004</v>
      </c>
      <c r="J51" s="25" t="s">
        <v>7</v>
      </c>
      <c r="K51" s="28"/>
    </row>
    <row r="52" spans="1:11" ht="30" x14ac:dyDescent="0.25">
      <c r="A52" s="22" t="s">
        <v>248</v>
      </c>
      <c r="B52" s="23" t="s">
        <v>243</v>
      </c>
      <c r="C52" s="24">
        <v>85.090909090909079</v>
      </c>
      <c r="D52" s="23" t="s">
        <v>28</v>
      </c>
      <c r="E52" s="25" t="s">
        <v>10</v>
      </c>
      <c r="F52" s="26">
        <v>1</v>
      </c>
      <c r="G52" s="26">
        <v>0</v>
      </c>
      <c r="H52" s="27">
        <v>41730</v>
      </c>
      <c r="I52" s="27">
        <v>42004</v>
      </c>
      <c r="J52" s="25" t="s">
        <v>7</v>
      </c>
      <c r="K52" s="28" t="s">
        <v>141</v>
      </c>
    </row>
    <row r="53" spans="1:11" x14ac:dyDescent="0.25">
      <c r="A53" s="22" t="s">
        <v>249</v>
      </c>
      <c r="B53" s="23" t="s">
        <v>291</v>
      </c>
      <c r="C53" s="24">
        <v>125.1151909090909</v>
      </c>
      <c r="D53" s="23" t="s">
        <v>27</v>
      </c>
      <c r="E53" s="25" t="s">
        <v>10</v>
      </c>
      <c r="F53" s="26">
        <v>1</v>
      </c>
      <c r="G53" s="26">
        <v>0</v>
      </c>
      <c r="H53" s="27">
        <v>41760</v>
      </c>
      <c r="I53" s="27">
        <v>42004</v>
      </c>
      <c r="J53" s="25" t="s">
        <v>7</v>
      </c>
      <c r="K53" s="28"/>
    </row>
    <row r="54" spans="1:11" x14ac:dyDescent="0.25">
      <c r="A54" s="22" t="s">
        <v>290</v>
      </c>
      <c r="B54" s="23" t="s">
        <v>317</v>
      </c>
      <c r="C54" s="24">
        <v>159.09090909090907</v>
      </c>
      <c r="D54" s="23" t="s">
        <v>27</v>
      </c>
      <c r="E54" s="25" t="s">
        <v>10</v>
      </c>
      <c r="F54" s="26">
        <v>1</v>
      </c>
      <c r="G54" s="26">
        <v>0</v>
      </c>
      <c r="H54" s="27">
        <v>41791</v>
      </c>
      <c r="I54" s="27">
        <v>42004</v>
      </c>
      <c r="J54" s="25" t="s">
        <v>7</v>
      </c>
      <c r="K54" s="28"/>
    </row>
    <row r="55" spans="1:11" ht="30" x14ac:dyDescent="0.25">
      <c r="A55" s="22" t="s">
        <v>292</v>
      </c>
      <c r="B55" s="23" t="s">
        <v>273</v>
      </c>
      <c r="C55" s="24">
        <v>12383.263636363636</v>
      </c>
      <c r="D55" s="23" t="s">
        <v>26</v>
      </c>
      <c r="E55" s="25" t="s">
        <v>8</v>
      </c>
      <c r="F55" s="26">
        <v>0.5</v>
      </c>
      <c r="G55" s="26">
        <v>0.5</v>
      </c>
      <c r="H55" s="27">
        <v>41730</v>
      </c>
      <c r="I55" s="27">
        <v>42613</v>
      </c>
      <c r="J55" s="25" t="s">
        <v>7</v>
      </c>
      <c r="K55" s="28"/>
    </row>
    <row r="56" spans="1:11" ht="14.45" customHeight="1" x14ac:dyDescent="0.25">
      <c r="A56" s="69" t="s">
        <v>25</v>
      </c>
      <c r="B56" s="70"/>
      <c r="C56" s="29">
        <f>C12+C13+C14+C15+C16+C17+C18+C19+C20+C21+C22+C23+C24+C25+C26+C27+C28+C29+C30+C31+C32+C33+C34+C35+C36+C37+C38+C39+C40+C41+C42+C43+C44+C45+C46+C47+C48+C49+C50+C51+C52+C53+C54+C55</f>
        <v>25333.39853181818</v>
      </c>
      <c r="D56" s="30"/>
      <c r="E56" s="31"/>
      <c r="F56" s="32">
        <f>(C56-(C40+(C55/2)))/C56</f>
        <v>0.51638419919088063</v>
      </c>
      <c r="G56" s="33">
        <f>1-F56</f>
        <v>0.48361580080911937</v>
      </c>
      <c r="H56" s="34"/>
      <c r="I56" s="34"/>
      <c r="J56" s="35"/>
      <c r="K56" s="36"/>
    </row>
    <row r="57" spans="1:11" x14ac:dyDescent="0.25">
      <c r="A57" s="71" t="s">
        <v>24</v>
      </c>
      <c r="B57" s="72"/>
      <c r="C57" s="72"/>
      <c r="D57" s="72"/>
      <c r="E57" s="72"/>
      <c r="F57" s="72"/>
      <c r="G57" s="72"/>
      <c r="H57" s="72"/>
      <c r="I57" s="72"/>
      <c r="J57" s="72"/>
      <c r="K57" s="73"/>
    </row>
    <row r="58" spans="1:11" ht="30" x14ac:dyDescent="0.25">
      <c r="A58" s="22" t="s">
        <v>80</v>
      </c>
      <c r="B58" s="23" t="s">
        <v>206</v>
      </c>
      <c r="C58" s="24">
        <v>102.27272727272727</v>
      </c>
      <c r="D58" s="23" t="s">
        <v>16</v>
      </c>
      <c r="E58" s="25" t="s">
        <v>10</v>
      </c>
      <c r="F58" s="26">
        <v>1</v>
      </c>
      <c r="G58" s="26">
        <v>0</v>
      </c>
      <c r="H58" s="27">
        <v>41821</v>
      </c>
      <c r="I58" s="27">
        <v>42004</v>
      </c>
      <c r="J58" s="25" t="s">
        <v>7</v>
      </c>
      <c r="K58" s="28" t="s">
        <v>207</v>
      </c>
    </row>
    <row r="59" spans="1:11" ht="30" x14ac:dyDescent="0.25">
      <c r="A59" s="22" t="s">
        <v>81</v>
      </c>
      <c r="B59" s="23" t="s">
        <v>100</v>
      </c>
      <c r="C59" s="24">
        <v>1052.5</v>
      </c>
      <c r="D59" s="23" t="s">
        <v>16</v>
      </c>
      <c r="E59" s="25" t="s">
        <v>10</v>
      </c>
      <c r="F59" s="26">
        <v>1</v>
      </c>
      <c r="G59" s="26">
        <v>0</v>
      </c>
      <c r="H59" s="27">
        <v>41609</v>
      </c>
      <c r="I59" s="27">
        <v>42004</v>
      </c>
      <c r="J59" s="25" t="s">
        <v>17</v>
      </c>
      <c r="K59" s="28" t="s">
        <v>207</v>
      </c>
    </row>
    <row r="60" spans="1:11" ht="45" x14ac:dyDescent="0.25">
      <c r="A60" s="22" t="s">
        <v>82</v>
      </c>
      <c r="B60" s="23" t="s">
        <v>29</v>
      </c>
      <c r="C60" s="24">
        <v>1019.6363636363635</v>
      </c>
      <c r="D60" s="23" t="s">
        <v>11</v>
      </c>
      <c r="E60" s="25" t="s">
        <v>10</v>
      </c>
      <c r="F60" s="26">
        <v>1</v>
      </c>
      <c r="G60" s="26">
        <v>0</v>
      </c>
      <c r="H60" s="27">
        <v>41759</v>
      </c>
      <c r="I60" s="27">
        <v>42643</v>
      </c>
      <c r="J60" s="25" t="s">
        <v>7</v>
      </c>
      <c r="K60" s="28"/>
    </row>
    <row r="61" spans="1:11" ht="30" x14ac:dyDescent="0.25">
      <c r="A61" s="22" t="s">
        <v>83</v>
      </c>
      <c r="B61" s="23" t="s">
        <v>152</v>
      </c>
      <c r="C61" s="24">
        <v>141.76590909090908</v>
      </c>
      <c r="D61" s="23" t="s">
        <v>16</v>
      </c>
      <c r="E61" s="25" t="s">
        <v>10</v>
      </c>
      <c r="F61" s="26">
        <v>1</v>
      </c>
      <c r="G61" s="26">
        <v>0</v>
      </c>
      <c r="H61" s="27">
        <v>41759</v>
      </c>
      <c r="I61" s="27">
        <v>41820</v>
      </c>
      <c r="J61" s="25" t="s">
        <v>7</v>
      </c>
      <c r="K61" s="28" t="s">
        <v>156</v>
      </c>
    </row>
    <row r="62" spans="1:11" ht="30" x14ac:dyDescent="0.25">
      <c r="A62" s="22" t="s">
        <v>84</v>
      </c>
      <c r="B62" s="23" t="s">
        <v>169</v>
      </c>
      <c r="C62" s="24">
        <v>29.545454545454543</v>
      </c>
      <c r="D62" s="23" t="s">
        <v>16</v>
      </c>
      <c r="E62" s="25" t="s">
        <v>10</v>
      </c>
      <c r="F62" s="26">
        <v>1</v>
      </c>
      <c r="G62" s="26">
        <v>0</v>
      </c>
      <c r="H62" s="27">
        <v>41730</v>
      </c>
      <c r="I62" s="27">
        <v>41851</v>
      </c>
      <c r="J62" s="25" t="s">
        <v>7</v>
      </c>
      <c r="K62" s="28" t="s">
        <v>168</v>
      </c>
    </row>
    <row r="63" spans="1:11" ht="30" x14ac:dyDescent="0.25">
      <c r="A63" s="22" t="s">
        <v>85</v>
      </c>
      <c r="B63" s="23" t="s">
        <v>153</v>
      </c>
      <c r="C63" s="24">
        <v>9.3068181818181817</v>
      </c>
      <c r="D63" s="23" t="s">
        <v>16</v>
      </c>
      <c r="E63" s="25" t="s">
        <v>10</v>
      </c>
      <c r="F63" s="26">
        <v>1</v>
      </c>
      <c r="G63" s="26">
        <v>0</v>
      </c>
      <c r="H63" s="27">
        <v>41759</v>
      </c>
      <c r="I63" s="27">
        <v>41820</v>
      </c>
      <c r="J63" s="25" t="s">
        <v>7</v>
      </c>
      <c r="K63" s="28" t="s">
        <v>168</v>
      </c>
    </row>
    <row r="64" spans="1:11" ht="30" x14ac:dyDescent="0.25">
      <c r="A64" s="22" t="s">
        <v>86</v>
      </c>
      <c r="B64" s="23" t="s">
        <v>170</v>
      </c>
      <c r="C64" s="24">
        <v>204.54545454545453</v>
      </c>
      <c r="D64" s="23" t="s">
        <v>16</v>
      </c>
      <c r="E64" s="25" t="s">
        <v>10</v>
      </c>
      <c r="F64" s="26">
        <v>1</v>
      </c>
      <c r="G64" s="26">
        <v>0</v>
      </c>
      <c r="H64" s="27">
        <v>41759</v>
      </c>
      <c r="I64" s="27">
        <v>41820</v>
      </c>
      <c r="J64" s="25" t="s">
        <v>7</v>
      </c>
      <c r="K64" s="28" t="s">
        <v>168</v>
      </c>
    </row>
    <row r="65" spans="1:11" x14ac:dyDescent="0.25">
      <c r="A65" s="22" t="s">
        <v>294</v>
      </c>
      <c r="B65" s="23" t="s">
        <v>295</v>
      </c>
      <c r="C65" s="24">
        <v>136.36363636363635</v>
      </c>
      <c r="D65" s="23" t="s">
        <v>16</v>
      </c>
      <c r="E65" s="25" t="s">
        <v>10</v>
      </c>
      <c r="F65" s="26">
        <v>1</v>
      </c>
      <c r="G65" s="26">
        <v>0</v>
      </c>
      <c r="H65" s="27">
        <v>41699</v>
      </c>
      <c r="I65" s="27">
        <v>41820</v>
      </c>
      <c r="J65" s="25" t="s">
        <v>293</v>
      </c>
      <c r="K65" s="28"/>
    </row>
    <row r="66" spans="1:11" x14ac:dyDescent="0.25">
      <c r="A66" s="22" t="s">
        <v>87</v>
      </c>
      <c r="B66" s="23" t="s">
        <v>174</v>
      </c>
      <c r="C66" s="24">
        <v>2184.3213636363635</v>
      </c>
      <c r="D66" s="23" t="s">
        <v>59</v>
      </c>
      <c r="E66" s="25" t="s">
        <v>8</v>
      </c>
      <c r="F66" s="26">
        <v>1</v>
      </c>
      <c r="G66" s="26">
        <v>0</v>
      </c>
      <c r="H66" s="27">
        <v>41733</v>
      </c>
      <c r="I66" s="27">
        <v>42004</v>
      </c>
      <c r="J66" s="25" t="s">
        <v>17</v>
      </c>
      <c r="K66" s="28"/>
    </row>
    <row r="67" spans="1:11" ht="45" x14ac:dyDescent="0.25">
      <c r="A67" s="22" t="s">
        <v>88</v>
      </c>
      <c r="B67" s="23" t="s">
        <v>171</v>
      </c>
      <c r="C67" s="24">
        <v>58.18181818181818</v>
      </c>
      <c r="D67" s="23" t="s">
        <v>16</v>
      </c>
      <c r="E67" s="25" t="s">
        <v>10</v>
      </c>
      <c r="F67" s="26">
        <v>1</v>
      </c>
      <c r="G67" s="26">
        <v>0</v>
      </c>
      <c r="H67" s="27">
        <v>41759</v>
      </c>
      <c r="I67" s="27">
        <v>41820</v>
      </c>
      <c r="J67" s="25" t="s">
        <v>7</v>
      </c>
      <c r="K67" s="28" t="s">
        <v>318</v>
      </c>
    </row>
    <row r="68" spans="1:11" ht="30" x14ac:dyDescent="0.25">
      <c r="A68" s="22" t="s">
        <v>89</v>
      </c>
      <c r="B68" s="23" t="s">
        <v>155</v>
      </c>
      <c r="C68" s="24">
        <v>63.636363636363633</v>
      </c>
      <c r="D68" s="23" t="s">
        <v>16</v>
      </c>
      <c r="E68" s="25" t="s">
        <v>10</v>
      </c>
      <c r="F68" s="26">
        <v>1</v>
      </c>
      <c r="G68" s="26">
        <v>0</v>
      </c>
      <c r="H68" s="27">
        <v>41759</v>
      </c>
      <c r="I68" s="27">
        <v>41820</v>
      </c>
      <c r="J68" s="25" t="s">
        <v>7</v>
      </c>
      <c r="K68" s="28" t="s">
        <v>168</v>
      </c>
    </row>
    <row r="69" spans="1:11" ht="30" x14ac:dyDescent="0.25">
      <c r="A69" s="22" t="s">
        <v>296</v>
      </c>
      <c r="B69" s="23" t="s">
        <v>297</v>
      </c>
      <c r="C69" s="24">
        <v>8.7272727272727266</v>
      </c>
      <c r="D69" s="23" t="s">
        <v>14</v>
      </c>
      <c r="E69" s="25" t="s">
        <v>10</v>
      </c>
      <c r="F69" s="26">
        <v>1</v>
      </c>
      <c r="G69" s="26">
        <v>0</v>
      </c>
      <c r="H69" s="27">
        <v>41640</v>
      </c>
      <c r="I69" s="27">
        <v>41729</v>
      </c>
      <c r="J69" s="25" t="s">
        <v>293</v>
      </c>
      <c r="K69" s="28" t="s">
        <v>156</v>
      </c>
    </row>
    <row r="70" spans="1:11" ht="45" x14ac:dyDescent="0.25">
      <c r="A70" s="22" t="s">
        <v>90</v>
      </c>
      <c r="B70" s="23" t="s">
        <v>157</v>
      </c>
      <c r="C70" s="24">
        <v>113.53636363636363</v>
      </c>
      <c r="D70" s="23" t="s">
        <v>59</v>
      </c>
      <c r="E70" s="25" t="s">
        <v>10</v>
      </c>
      <c r="F70" s="26">
        <v>1</v>
      </c>
      <c r="G70" s="26">
        <v>0</v>
      </c>
      <c r="H70" s="27">
        <v>41730</v>
      </c>
      <c r="I70" s="27">
        <v>42004</v>
      </c>
      <c r="J70" s="25" t="s">
        <v>7</v>
      </c>
      <c r="K70" s="28" t="s">
        <v>319</v>
      </c>
    </row>
    <row r="71" spans="1:11" ht="60" x14ac:dyDescent="0.25">
      <c r="A71" s="22" t="s">
        <v>91</v>
      </c>
      <c r="B71" s="23" t="s">
        <v>158</v>
      </c>
      <c r="C71" s="24">
        <v>5.3272727272727272</v>
      </c>
      <c r="D71" s="23" t="s">
        <v>59</v>
      </c>
      <c r="E71" s="25" t="s">
        <v>10</v>
      </c>
      <c r="F71" s="26">
        <v>1</v>
      </c>
      <c r="G71" s="26">
        <v>0</v>
      </c>
      <c r="H71" s="27">
        <v>41730</v>
      </c>
      <c r="I71" s="27">
        <v>42004</v>
      </c>
      <c r="J71" s="25" t="s">
        <v>7</v>
      </c>
      <c r="K71" s="28" t="s">
        <v>320</v>
      </c>
    </row>
    <row r="72" spans="1:11" ht="60" x14ac:dyDescent="0.25">
      <c r="A72" s="22" t="s">
        <v>92</v>
      </c>
      <c r="B72" s="23" t="s">
        <v>102</v>
      </c>
      <c r="C72" s="24">
        <v>19.09090909090909</v>
      </c>
      <c r="D72" s="23" t="s">
        <v>59</v>
      </c>
      <c r="E72" s="25" t="s">
        <v>10</v>
      </c>
      <c r="F72" s="26">
        <v>1</v>
      </c>
      <c r="G72" s="26">
        <v>0</v>
      </c>
      <c r="H72" s="27">
        <v>41730</v>
      </c>
      <c r="I72" s="27">
        <v>42004</v>
      </c>
      <c r="J72" s="25" t="s">
        <v>7</v>
      </c>
      <c r="K72" s="28" t="s">
        <v>320</v>
      </c>
    </row>
    <row r="73" spans="1:11" ht="60" x14ac:dyDescent="0.25">
      <c r="A73" s="22" t="s">
        <v>93</v>
      </c>
      <c r="B73" s="23" t="s">
        <v>122</v>
      </c>
      <c r="C73" s="24">
        <v>6.8181818181818175</v>
      </c>
      <c r="D73" s="23" t="s">
        <v>14</v>
      </c>
      <c r="E73" s="25" t="s">
        <v>10</v>
      </c>
      <c r="F73" s="26">
        <v>1</v>
      </c>
      <c r="G73" s="26">
        <v>0</v>
      </c>
      <c r="H73" s="27">
        <v>41852</v>
      </c>
      <c r="I73" s="27">
        <v>42004</v>
      </c>
      <c r="J73" s="25" t="s">
        <v>7</v>
      </c>
      <c r="K73" s="28" t="s">
        <v>320</v>
      </c>
    </row>
    <row r="74" spans="1:11" ht="60" x14ac:dyDescent="0.25">
      <c r="A74" s="22" t="s">
        <v>94</v>
      </c>
      <c r="B74" s="23" t="s">
        <v>161</v>
      </c>
      <c r="C74" s="24">
        <v>37.272727272727266</v>
      </c>
      <c r="D74" s="23" t="s">
        <v>59</v>
      </c>
      <c r="E74" s="25" t="s">
        <v>10</v>
      </c>
      <c r="F74" s="26">
        <v>1</v>
      </c>
      <c r="G74" s="26">
        <v>0</v>
      </c>
      <c r="H74" s="27">
        <v>41852</v>
      </c>
      <c r="I74" s="27">
        <v>42005</v>
      </c>
      <c r="J74" s="25" t="s">
        <v>7</v>
      </c>
      <c r="K74" s="28" t="s">
        <v>320</v>
      </c>
    </row>
    <row r="75" spans="1:11" x14ac:dyDescent="0.25">
      <c r="A75" s="22" t="s">
        <v>95</v>
      </c>
      <c r="B75" s="23" t="s">
        <v>160</v>
      </c>
      <c r="C75" s="24">
        <v>183.09090909090909</v>
      </c>
      <c r="D75" s="23" t="s">
        <v>9</v>
      </c>
      <c r="E75" s="25" t="s">
        <v>8</v>
      </c>
      <c r="F75" s="26">
        <v>1</v>
      </c>
      <c r="G75" s="26">
        <v>0</v>
      </c>
      <c r="H75" s="27">
        <v>41852</v>
      </c>
      <c r="I75" s="27">
        <v>42551</v>
      </c>
      <c r="J75" s="25" t="s">
        <v>7</v>
      </c>
      <c r="K75" s="28"/>
    </row>
    <row r="76" spans="1:11" x14ac:dyDescent="0.25">
      <c r="A76" s="22" t="s">
        <v>96</v>
      </c>
      <c r="B76" s="23" t="s">
        <v>162</v>
      </c>
      <c r="C76" s="24">
        <v>136.36363636363635</v>
      </c>
      <c r="D76" s="23" t="s">
        <v>59</v>
      </c>
      <c r="E76" s="25" t="s">
        <v>8</v>
      </c>
      <c r="F76" s="26">
        <v>1</v>
      </c>
      <c r="G76" s="26">
        <v>0</v>
      </c>
      <c r="H76" s="27">
        <v>41852</v>
      </c>
      <c r="I76" s="27">
        <v>42582</v>
      </c>
      <c r="J76" s="25" t="s">
        <v>7</v>
      </c>
      <c r="K76" s="28"/>
    </row>
    <row r="77" spans="1:11" x14ac:dyDescent="0.25">
      <c r="A77" s="22" t="s">
        <v>298</v>
      </c>
      <c r="B77" s="23" t="s">
        <v>299</v>
      </c>
      <c r="C77" s="24">
        <v>13.636363636363635</v>
      </c>
      <c r="D77" s="23" t="s">
        <v>14</v>
      </c>
      <c r="E77" s="25" t="s">
        <v>10</v>
      </c>
      <c r="F77" s="26">
        <v>1</v>
      </c>
      <c r="G77" s="26">
        <v>0</v>
      </c>
      <c r="H77" s="27">
        <v>41699</v>
      </c>
      <c r="I77" s="27">
        <v>41820</v>
      </c>
      <c r="J77" s="25" t="s">
        <v>293</v>
      </c>
      <c r="K77" s="28"/>
    </row>
    <row r="78" spans="1:11" x14ac:dyDescent="0.25">
      <c r="A78" s="22" t="s">
        <v>97</v>
      </c>
      <c r="B78" s="23" t="s">
        <v>150</v>
      </c>
      <c r="C78" s="24">
        <v>200.75454545454545</v>
      </c>
      <c r="D78" s="23" t="s">
        <v>9</v>
      </c>
      <c r="E78" s="25" t="s">
        <v>8</v>
      </c>
      <c r="F78" s="26">
        <v>1</v>
      </c>
      <c r="G78" s="26">
        <v>0</v>
      </c>
      <c r="H78" s="27">
        <v>41546</v>
      </c>
      <c r="I78" s="27">
        <v>42637</v>
      </c>
      <c r="J78" s="25" t="s">
        <v>186</v>
      </c>
      <c r="K78" s="28"/>
    </row>
    <row r="79" spans="1:11" x14ac:dyDescent="0.25">
      <c r="A79" s="22" t="s">
        <v>98</v>
      </c>
      <c r="B79" s="23" t="s">
        <v>151</v>
      </c>
      <c r="C79" s="24">
        <v>227.27272727272725</v>
      </c>
      <c r="D79" s="23" t="s">
        <v>59</v>
      </c>
      <c r="E79" s="25" t="s">
        <v>8</v>
      </c>
      <c r="F79" s="26">
        <v>1</v>
      </c>
      <c r="G79" s="26">
        <v>0</v>
      </c>
      <c r="H79" s="27">
        <v>41556</v>
      </c>
      <c r="I79" s="27">
        <v>41763</v>
      </c>
      <c r="J79" s="25" t="s">
        <v>186</v>
      </c>
      <c r="K79" s="28"/>
    </row>
    <row r="80" spans="1:11" x14ac:dyDescent="0.25">
      <c r="A80" s="22" t="s">
        <v>99</v>
      </c>
      <c r="B80" s="23" t="s">
        <v>167</v>
      </c>
      <c r="C80" s="24">
        <v>14763.014999999999</v>
      </c>
      <c r="D80" s="23" t="s">
        <v>9</v>
      </c>
      <c r="E80" s="25" t="s">
        <v>8</v>
      </c>
      <c r="F80" s="26">
        <v>1</v>
      </c>
      <c r="G80" s="26">
        <v>0</v>
      </c>
      <c r="H80" s="27">
        <v>41550</v>
      </c>
      <c r="I80" s="27">
        <v>42094</v>
      </c>
      <c r="J80" s="25" t="s">
        <v>17</v>
      </c>
      <c r="K80" s="28"/>
    </row>
    <row r="81" spans="1:11" x14ac:dyDescent="0.25">
      <c r="A81" s="22" t="s">
        <v>114</v>
      </c>
      <c r="B81" s="23" t="s">
        <v>321</v>
      </c>
      <c r="C81" s="24">
        <v>48.636363636363633</v>
      </c>
      <c r="D81" s="23" t="s">
        <v>14</v>
      </c>
      <c r="E81" s="25" t="s">
        <v>10</v>
      </c>
      <c r="F81" s="26">
        <v>1</v>
      </c>
      <c r="G81" s="26">
        <v>0</v>
      </c>
      <c r="H81" s="27">
        <v>41153</v>
      </c>
      <c r="I81" s="27">
        <v>41851</v>
      </c>
      <c r="J81" s="25" t="s">
        <v>17</v>
      </c>
      <c r="K81" s="28"/>
    </row>
    <row r="82" spans="1:11" ht="75" x14ac:dyDescent="0.25">
      <c r="A82" s="22" t="s">
        <v>300</v>
      </c>
      <c r="B82" s="23" t="s">
        <v>301</v>
      </c>
      <c r="C82" s="24">
        <v>168.18181818181816</v>
      </c>
      <c r="D82" s="23" t="s">
        <v>59</v>
      </c>
      <c r="E82" s="25" t="s">
        <v>10</v>
      </c>
      <c r="F82" s="26">
        <v>1</v>
      </c>
      <c r="G82" s="26">
        <v>0</v>
      </c>
      <c r="H82" s="27">
        <v>41244</v>
      </c>
      <c r="I82" s="27">
        <v>41851</v>
      </c>
      <c r="J82" s="25" t="s">
        <v>293</v>
      </c>
      <c r="K82" s="28" t="s">
        <v>302</v>
      </c>
    </row>
    <row r="83" spans="1:11" ht="75" x14ac:dyDescent="0.25">
      <c r="A83" s="22" t="s">
        <v>115</v>
      </c>
      <c r="B83" s="23" t="s">
        <v>113</v>
      </c>
      <c r="C83" s="24">
        <v>27.27272727272727</v>
      </c>
      <c r="D83" s="23" t="s">
        <v>56</v>
      </c>
      <c r="E83" s="25" t="s">
        <v>10</v>
      </c>
      <c r="F83" s="26">
        <v>1</v>
      </c>
      <c r="G83" s="26">
        <v>0</v>
      </c>
      <c r="H83" s="27">
        <v>41426</v>
      </c>
      <c r="I83" s="27">
        <v>42643</v>
      </c>
      <c r="J83" s="25" t="s">
        <v>17</v>
      </c>
      <c r="K83" s="28" t="s">
        <v>154</v>
      </c>
    </row>
    <row r="84" spans="1:11" ht="30" x14ac:dyDescent="0.25">
      <c r="A84" s="22" t="s">
        <v>116</v>
      </c>
      <c r="B84" s="23" t="s">
        <v>208</v>
      </c>
      <c r="C84" s="24">
        <v>57.301818181818177</v>
      </c>
      <c r="D84" s="23" t="s">
        <v>59</v>
      </c>
      <c r="E84" s="25" t="s">
        <v>8</v>
      </c>
      <c r="F84" s="26">
        <v>1</v>
      </c>
      <c r="G84" s="26">
        <v>0</v>
      </c>
      <c r="H84" s="27">
        <v>41556</v>
      </c>
      <c r="I84" s="27">
        <v>42004</v>
      </c>
      <c r="J84" s="25" t="s">
        <v>186</v>
      </c>
      <c r="K84" s="28"/>
    </row>
    <row r="85" spans="1:11" ht="30" x14ac:dyDescent="0.25">
      <c r="A85" s="22" t="s">
        <v>117</v>
      </c>
      <c r="B85" s="23" t="s">
        <v>118</v>
      </c>
      <c r="C85" s="24">
        <v>447.27272727272725</v>
      </c>
      <c r="D85" s="23" t="s">
        <v>16</v>
      </c>
      <c r="E85" s="25" t="s">
        <v>10</v>
      </c>
      <c r="F85" s="26">
        <v>1</v>
      </c>
      <c r="G85" s="26">
        <v>0</v>
      </c>
      <c r="H85" s="27">
        <v>41395</v>
      </c>
      <c r="I85" s="27">
        <v>42643</v>
      </c>
      <c r="J85" s="25" t="s">
        <v>186</v>
      </c>
      <c r="K85" s="28"/>
    </row>
    <row r="86" spans="1:11" x14ac:dyDescent="0.25">
      <c r="A86" s="22" t="s">
        <v>119</v>
      </c>
      <c r="B86" s="23" t="s">
        <v>159</v>
      </c>
      <c r="C86" s="24">
        <v>636.36363636363626</v>
      </c>
      <c r="D86" s="23" t="s">
        <v>59</v>
      </c>
      <c r="E86" s="25" t="s">
        <v>8</v>
      </c>
      <c r="F86" s="26">
        <v>1</v>
      </c>
      <c r="G86" s="26">
        <v>0</v>
      </c>
      <c r="H86" s="27">
        <v>41556</v>
      </c>
      <c r="I86" s="27">
        <v>41758</v>
      </c>
      <c r="J86" s="25" t="s">
        <v>186</v>
      </c>
      <c r="K86" s="28"/>
    </row>
    <row r="87" spans="1:11" x14ac:dyDescent="0.25">
      <c r="A87" s="22" t="s">
        <v>120</v>
      </c>
      <c r="B87" s="23" t="s">
        <v>209</v>
      </c>
      <c r="C87" s="24">
        <v>508.18181818181813</v>
      </c>
      <c r="D87" s="23" t="s">
        <v>59</v>
      </c>
      <c r="E87" s="25" t="s">
        <v>8</v>
      </c>
      <c r="F87" s="26">
        <v>1</v>
      </c>
      <c r="G87" s="26">
        <v>0</v>
      </c>
      <c r="H87" s="27">
        <v>41556</v>
      </c>
      <c r="I87" s="27">
        <v>41750</v>
      </c>
      <c r="J87" s="25" t="s">
        <v>186</v>
      </c>
      <c r="K87" s="28"/>
    </row>
    <row r="88" spans="1:11" x14ac:dyDescent="0.25">
      <c r="A88" s="22" t="s">
        <v>121</v>
      </c>
      <c r="B88" s="23" t="s">
        <v>163</v>
      </c>
      <c r="C88" s="24">
        <v>205.40919090909088</v>
      </c>
      <c r="D88" s="23" t="s">
        <v>9</v>
      </c>
      <c r="E88" s="25" t="s">
        <v>8</v>
      </c>
      <c r="F88" s="26">
        <v>1</v>
      </c>
      <c r="G88" s="26">
        <v>0</v>
      </c>
      <c r="H88" s="27">
        <v>41558</v>
      </c>
      <c r="I88" s="27">
        <v>42535</v>
      </c>
      <c r="J88" s="25" t="s">
        <v>186</v>
      </c>
      <c r="K88" s="28"/>
    </row>
    <row r="89" spans="1:11" x14ac:dyDescent="0.25">
      <c r="A89" s="22" t="s">
        <v>143</v>
      </c>
      <c r="B89" s="23" t="s">
        <v>210</v>
      </c>
      <c r="C89" s="24">
        <v>848.15723636363623</v>
      </c>
      <c r="D89" s="23" t="s">
        <v>11</v>
      </c>
      <c r="E89" s="25" t="s">
        <v>10</v>
      </c>
      <c r="F89" s="26">
        <v>1</v>
      </c>
      <c r="G89" s="26">
        <v>0</v>
      </c>
      <c r="H89" s="27">
        <v>41395</v>
      </c>
      <c r="I89" s="27">
        <v>42247</v>
      </c>
      <c r="J89" s="25" t="s">
        <v>186</v>
      </c>
      <c r="K89" s="28"/>
    </row>
    <row r="90" spans="1:11" ht="30" x14ac:dyDescent="0.25">
      <c r="A90" s="22" t="s">
        <v>144</v>
      </c>
      <c r="B90" s="23" t="s">
        <v>127</v>
      </c>
      <c r="C90" s="24">
        <v>90.648009090909085</v>
      </c>
      <c r="D90" s="23" t="s">
        <v>59</v>
      </c>
      <c r="E90" s="25" t="s">
        <v>10</v>
      </c>
      <c r="F90" s="26">
        <v>1</v>
      </c>
      <c r="G90" s="26">
        <v>0</v>
      </c>
      <c r="H90" s="27">
        <v>41249</v>
      </c>
      <c r="I90" s="27">
        <v>41928</v>
      </c>
      <c r="J90" s="25" t="s">
        <v>186</v>
      </c>
      <c r="K90" s="28"/>
    </row>
    <row r="91" spans="1:11" x14ac:dyDescent="0.25">
      <c r="A91" s="22" t="s">
        <v>145</v>
      </c>
      <c r="B91" s="23" t="s">
        <v>211</v>
      </c>
      <c r="C91" s="24">
        <v>574.81818181818176</v>
      </c>
      <c r="D91" s="23" t="s">
        <v>11</v>
      </c>
      <c r="E91" s="25" t="s">
        <v>10</v>
      </c>
      <c r="F91" s="26">
        <v>1</v>
      </c>
      <c r="G91" s="26">
        <v>0</v>
      </c>
      <c r="H91" s="27">
        <v>41306</v>
      </c>
      <c r="I91" s="27">
        <v>42551</v>
      </c>
      <c r="J91" s="25" t="s">
        <v>186</v>
      </c>
      <c r="K91" s="28"/>
    </row>
    <row r="92" spans="1:11" ht="30" x14ac:dyDescent="0.25">
      <c r="A92" s="22" t="s">
        <v>146</v>
      </c>
      <c r="B92" s="23" t="s">
        <v>212</v>
      </c>
      <c r="C92" s="24">
        <v>634.5454545454545</v>
      </c>
      <c r="D92" s="23" t="s">
        <v>16</v>
      </c>
      <c r="E92" s="25" t="s">
        <v>10</v>
      </c>
      <c r="F92" s="26">
        <v>1</v>
      </c>
      <c r="G92" s="26">
        <v>0</v>
      </c>
      <c r="H92" s="27">
        <v>41214</v>
      </c>
      <c r="I92" s="27">
        <v>41790</v>
      </c>
      <c r="J92" s="25" t="s">
        <v>186</v>
      </c>
      <c r="K92" s="28"/>
    </row>
    <row r="93" spans="1:11" ht="30" x14ac:dyDescent="0.25">
      <c r="A93" s="22" t="s">
        <v>147</v>
      </c>
      <c r="B93" s="23" t="s">
        <v>213</v>
      </c>
      <c r="C93" s="24">
        <v>590.45454545454538</v>
      </c>
      <c r="D93" s="23" t="s">
        <v>16</v>
      </c>
      <c r="E93" s="25" t="s">
        <v>10</v>
      </c>
      <c r="F93" s="26">
        <v>1</v>
      </c>
      <c r="G93" s="26">
        <v>0</v>
      </c>
      <c r="H93" s="27">
        <v>41214</v>
      </c>
      <c r="I93" s="27">
        <v>41759</v>
      </c>
      <c r="J93" s="25" t="s">
        <v>186</v>
      </c>
      <c r="K93" s="28"/>
    </row>
    <row r="94" spans="1:11" ht="30" x14ac:dyDescent="0.25">
      <c r="A94" s="22" t="s">
        <v>148</v>
      </c>
      <c r="B94" s="23" t="s">
        <v>172</v>
      </c>
      <c r="C94" s="24">
        <v>41.202249999999992</v>
      </c>
      <c r="D94" s="23" t="s">
        <v>59</v>
      </c>
      <c r="E94" s="25" t="s">
        <v>10</v>
      </c>
      <c r="F94" s="26">
        <v>1</v>
      </c>
      <c r="G94" s="26">
        <v>0</v>
      </c>
      <c r="H94" s="27">
        <v>41528</v>
      </c>
      <c r="I94" s="27">
        <v>41928</v>
      </c>
      <c r="J94" s="25" t="s">
        <v>186</v>
      </c>
      <c r="K94" s="28"/>
    </row>
    <row r="95" spans="1:11" ht="45" x14ac:dyDescent="0.25">
      <c r="A95" s="22" t="s">
        <v>149</v>
      </c>
      <c r="B95" s="23" t="s">
        <v>101</v>
      </c>
      <c r="C95" s="24">
        <v>84.983145454545465</v>
      </c>
      <c r="D95" s="23" t="s">
        <v>59</v>
      </c>
      <c r="E95" s="25" t="s">
        <v>10</v>
      </c>
      <c r="F95" s="26">
        <v>1</v>
      </c>
      <c r="G95" s="26">
        <v>0</v>
      </c>
      <c r="H95" s="27">
        <v>41244</v>
      </c>
      <c r="I95" s="27">
        <v>41928</v>
      </c>
      <c r="J95" s="25" t="s">
        <v>186</v>
      </c>
      <c r="K95" s="28"/>
    </row>
    <row r="96" spans="1:11" x14ac:dyDescent="0.25">
      <c r="A96" s="22" t="s">
        <v>199</v>
      </c>
      <c r="B96" s="23" t="s">
        <v>214</v>
      </c>
      <c r="C96" s="24">
        <v>57.6961409090909</v>
      </c>
      <c r="D96" s="23" t="s">
        <v>59</v>
      </c>
      <c r="E96" s="25" t="s">
        <v>10</v>
      </c>
      <c r="F96" s="26">
        <v>1</v>
      </c>
      <c r="G96" s="26">
        <v>0</v>
      </c>
      <c r="H96" s="27">
        <v>41249</v>
      </c>
      <c r="I96" s="27">
        <v>41892</v>
      </c>
      <c r="J96" s="25" t="s">
        <v>186</v>
      </c>
      <c r="K96" s="28"/>
    </row>
    <row r="97" spans="1:11" x14ac:dyDescent="0.25">
      <c r="A97" s="22" t="s">
        <v>200</v>
      </c>
      <c r="B97" s="23" t="s">
        <v>215</v>
      </c>
      <c r="C97" s="24">
        <v>22.037172727272726</v>
      </c>
      <c r="D97" s="23" t="s">
        <v>59</v>
      </c>
      <c r="E97" s="25" t="s">
        <v>10</v>
      </c>
      <c r="F97" s="26">
        <v>1</v>
      </c>
      <c r="G97" s="26">
        <v>0</v>
      </c>
      <c r="H97" s="27">
        <v>41249</v>
      </c>
      <c r="I97" s="27">
        <v>41892</v>
      </c>
      <c r="J97" s="25" t="s">
        <v>186</v>
      </c>
      <c r="K97" s="28"/>
    </row>
    <row r="98" spans="1:11" x14ac:dyDescent="0.25">
      <c r="A98" s="22" t="s">
        <v>201</v>
      </c>
      <c r="B98" s="23" t="s">
        <v>216</v>
      </c>
      <c r="C98" s="24">
        <v>146.01025454545453</v>
      </c>
      <c r="D98" s="23" t="s">
        <v>59</v>
      </c>
      <c r="E98" s="25" t="s">
        <v>10</v>
      </c>
      <c r="F98" s="26">
        <v>1</v>
      </c>
      <c r="G98" s="26">
        <v>0</v>
      </c>
      <c r="H98" s="27">
        <v>41244</v>
      </c>
      <c r="I98" s="27">
        <v>41820</v>
      </c>
      <c r="J98" s="25" t="s">
        <v>186</v>
      </c>
      <c r="K98" s="28"/>
    </row>
    <row r="99" spans="1:11" x14ac:dyDescent="0.25">
      <c r="A99" s="22" t="s">
        <v>202</v>
      </c>
      <c r="B99" s="23" t="s">
        <v>217</v>
      </c>
      <c r="C99" s="24">
        <v>324.60909090909087</v>
      </c>
      <c r="D99" s="23" t="s">
        <v>59</v>
      </c>
      <c r="E99" s="25" t="s">
        <v>8</v>
      </c>
      <c r="F99" s="26">
        <v>1</v>
      </c>
      <c r="G99" s="26">
        <v>0</v>
      </c>
      <c r="H99" s="27">
        <v>41274</v>
      </c>
      <c r="I99" s="27">
        <v>41820</v>
      </c>
      <c r="J99" s="25" t="s">
        <v>186</v>
      </c>
      <c r="K99" s="28"/>
    </row>
    <row r="100" spans="1:11" x14ac:dyDescent="0.25">
      <c r="A100" s="22" t="s">
        <v>203</v>
      </c>
      <c r="B100" s="23" t="s">
        <v>218</v>
      </c>
      <c r="C100" s="24">
        <v>1450.6636363636362</v>
      </c>
      <c r="D100" s="23" t="s">
        <v>59</v>
      </c>
      <c r="E100" s="25" t="s">
        <v>8</v>
      </c>
      <c r="F100" s="26">
        <v>1</v>
      </c>
      <c r="G100" s="26">
        <v>0</v>
      </c>
      <c r="H100" s="27">
        <v>41091</v>
      </c>
      <c r="I100" s="27">
        <v>41608</v>
      </c>
      <c r="J100" s="25" t="s">
        <v>186</v>
      </c>
      <c r="K100" s="28"/>
    </row>
    <row r="101" spans="1:11" x14ac:dyDescent="0.25">
      <c r="A101" s="22" t="s">
        <v>204</v>
      </c>
      <c r="B101" s="23" t="s">
        <v>219</v>
      </c>
      <c r="C101" s="24">
        <v>1294.5454545454545</v>
      </c>
      <c r="D101" s="23" t="s">
        <v>59</v>
      </c>
      <c r="E101" s="25" t="s">
        <v>8</v>
      </c>
      <c r="F101" s="26">
        <v>1</v>
      </c>
      <c r="G101" s="26">
        <v>0</v>
      </c>
      <c r="H101" s="27">
        <v>41274</v>
      </c>
      <c r="I101" s="27">
        <v>41820</v>
      </c>
      <c r="J101" s="25" t="s">
        <v>186</v>
      </c>
      <c r="K101" s="28"/>
    </row>
    <row r="102" spans="1:11" x14ac:dyDescent="0.25">
      <c r="A102" s="22" t="s">
        <v>205</v>
      </c>
      <c r="B102" s="23" t="s">
        <v>220</v>
      </c>
      <c r="C102" s="24">
        <v>461.66818181818178</v>
      </c>
      <c r="D102" s="23" t="s">
        <v>59</v>
      </c>
      <c r="E102" s="25" t="s">
        <v>8</v>
      </c>
      <c r="F102" s="26">
        <v>1</v>
      </c>
      <c r="G102" s="26">
        <v>0</v>
      </c>
      <c r="H102" s="27">
        <v>41274</v>
      </c>
      <c r="I102" s="27">
        <v>41820</v>
      </c>
      <c r="J102" s="25" t="s">
        <v>186</v>
      </c>
      <c r="K102" s="28"/>
    </row>
    <row r="103" spans="1:11" x14ac:dyDescent="0.25">
      <c r="A103" s="22" t="s">
        <v>227</v>
      </c>
      <c r="B103" s="23" t="s">
        <v>223</v>
      </c>
      <c r="C103" s="24">
        <v>3963.6363636363635</v>
      </c>
      <c r="D103" s="23" t="s">
        <v>9</v>
      </c>
      <c r="E103" s="25" t="s">
        <v>8</v>
      </c>
      <c r="F103" s="26">
        <v>1</v>
      </c>
      <c r="G103" s="26">
        <v>0</v>
      </c>
      <c r="H103" s="27">
        <v>41730</v>
      </c>
      <c r="I103" s="27">
        <v>42735</v>
      </c>
      <c r="J103" s="25" t="s">
        <v>7</v>
      </c>
      <c r="K103" s="28"/>
    </row>
    <row r="104" spans="1:11" ht="60" x14ac:dyDescent="0.25">
      <c r="A104" s="22" t="s">
        <v>251</v>
      </c>
      <c r="B104" s="23" t="s">
        <v>252</v>
      </c>
      <c r="C104" s="24">
        <v>27.27272727272727</v>
      </c>
      <c r="D104" s="23" t="s">
        <v>9</v>
      </c>
      <c r="E104" s="25" t="s">
        <v>10</v>
      </c>
      <c r="F104" s="26">
        <v>1</v>
      </c>
      <c r="G104" s="26">
        <v>0</v>
      </c>
      <c r="H104" s="27">
        <v>41759</v>
      </c>
      <c r="I104" s="27">
        <v>41790</v>
      </c>
      <c r="J104" s="25" t="s">
        <v>7</v>
      </c>
      <c r="K104" s="28" t="s">
        <v>322</v>
      </c>
    </row>
    <row r="105" spans="1:11" ht="30" x14ac:dyDescent="0.25">
      <c r="A105" s="22" t="s">
        <v>253</v>
      </c>
      <c r="B105" s="23" t="s">
        <v>254</v>
      </c>
      <c r="C105" s="24">
        <v>16.363636363636363</v>
      </c>
      <c r="D105" s="23" t="s">
        <v>16</v>
      </c>
      <c r="E105" s="25" t="s">
        <v>10</v>
      </c>
      <c r="F105" s="26">
        <v>1</v>
      </c>
      <c r="G105" s="26">
        <v>0</v>
      </c>
      <c r="H105" s="27">
        <v>41744</v>
      </c>
      <c r="I105" s="27">
        <v>41820</v>
      </c>
      <c r="J105" s="25" t="s">
        <v>7</v>
      </c>
      <c r="K105" s="28" t="s">
        <v>156</v>
      </c>
    </row>
    <row r="106" spans="1:11" x14ac:dyDescent="0.25">
      <c r="A106" s="22" t="s">
        <v>255</v>
      </c>
      <c r="B106" s="23" t="s">
        <v>256</v>
      </c>
      <c r="C106" s="24">
        <v>204.54545454545453</v>
      </c>
      <c r="D106" s="23" t="s">
        <v>16</v>
      </c>
      <c r="E106" s="25" t="s">
        <v>10</v>
      </c>
      <c r="F106" s="26">
        <v>1</v>
      </c>
      <c r="G106" s="26">
        <v>0</v>
      </c>
      <c r="H106" s="27">
        <v>41913</v>
      </c>
      <c r="I106" s="27">
        <v>42369</v>
      </c>
      <c r="J106" s="25" t="s">
        <v>7</v>
      </c>
      <c r="K106" s="28"/>
    </row>
    <row r="107" spans="1:11" ht="30" x14ac:dyDescent="0.25">
      <c r="A107" s="22" t="s">
        <v>257</v>
      </c>
      <c r="B107" s="23" t="s">
        <v>258</v>
      </c>
      <c r="C107" s="24">
        <v>351.14590909090907</v>
      </c>
      <c r="D107" s="23" t="s">
        <v>59</v>
      </c>
      <c r="E107" s="25" t="s">
        <v>8</v>
      </c>
      <c r="F107" s="26">
        <v>1</v>
      </c>
      <c r="G107" s="26">
        <v>0</v>
      </c>
      <c r="H107" s="27">
        <v>41730</v>
      </c>
      <c r="I107" s="27">
        <v>42004</v>
      </c>
      <c r="J107" s="25" t="s">
        <v>7</v>
      </c>
      <c r="K107" s="28"/>
    </row>
    <row r="108" spans="1:11" ht="30" x14ac:dyDescent="0.25">
      <c r="A108" s="22" t="s">
        <v>259</v>
      </c>
      <c r="B108" s="23" t="s">
        <v>260</v>
      </c>
      <c r="C108" s="24">
        <v>22.727272727272727</v>
      </c>
      <c r="D108" s="23" t="s">
        <v>16</v>
      </c>
      <c r="E108" s="25" t="s">
        <v>10</v>
      </c>
      <c r="F108" s="26">
        <v>1</v>
      </c>
      <c r="G108" s="26">
        <v>0</v>
      </c>
      <c r="H108" s="27">
        <v>41760</v>
      </c>
      <c r="I108" s="27">
        <v>42369</v>
      </c>
      <c r="J108" s="25" t="s">
        <v>7</v>
      </c>
      <c r="K108" s="28" t="s">
        <v>156</v>
      </c>
    </row>
    <row r="109" spans="1:11" ht="45" x14ac:dyDescent="0.25">
      <c r="A109" s="22" t="s">
        <v>261</v>
      </c>
      <c r="B109" s="23" t="s">
        <v>262</v>
      </c>
      <c r="C109" s="24">
        <v>31.818181818181817</v>
      </c>
      <c r="D109" s="23" t="s">
        <v>16</v>
      </c>
      <c r="E109" s="25" t="s">
        <v>10</v>
      </c>
      <c r="F109" s="26">
        <v>1</v>
      </c>
      <c r="G109" s="26">
        <v>0</v>
      </c>
      <c r="H109" s="27">
        <v>41760</v>
      </c>
      <c r="I109" s="27">
        <v>42369</v>
      </c>
      <c r="J109" s="25" t="s">
        <v>7</v>
      </c>
      <c r="K109" s="28" t="s">
        <v>263</v>
      </c>
    </row>
    <row r="110" spans="1:11" ht="30" x14ac:dyDescent="0.25">
      <c r="A110" s="22" t="s">
        <v>264</v>
      </c>
      <c r="B110" s="23" t="s">
        <v>265</v>
      </c>
      <c r="C110" s="24">
        <v>79.545454545454533</v>
      </c>
      <c r="D110" s="23" t="s">
        <v>16</v>
      </c>
      <c r="E110" s="25" t="s">
        <v>10</v>
      </c>
      <c r="F110" s="26">
        <v>1</v>
      </c>
      <c r="G110" s="26">
        <v>0</v>
      </c>
      <c r="H110" s="27">
        <v>41759</v>
      </c>
      <c r="I110" s="27">
        <v>42004</v>
      </c>
      <c r="J110" s="25" t="s">
        <v>7</v>
      </c>
      <c r="K110" s="28" t="s">
        <v>156</v>
      </c>
    </row>
    <row r="111" spans="1:11" ht="30" x14ac:dyDescent="0.25">
      <c r="A111" s="22" t="s">
        <v>266</v>
      </c>
      <c r="B111" s="23" t="s">
        <v>267</v>
      </c>
      <c r="C111" s="24">
        <v>45.454545454545453</v>
      </c>
      <c r="D111" s="23" t="s">
        <v>16</v>
      </c>
      <c r="E111" s="25" t="s">
        <v>10</v>
      </c>
      <c r="F111" s="26">
        <v>1</v>
      </c>
      <c r="G111" s="26">
        <v>0</v>
      </c>
      <c r="H111" s="27">
        <v>41759</v>
      </c>
      <c r="I111" s="27">
        <v>41820</v>
      </c>
      <c r="J111" s="25" t="s">
        <v>7</v>
      </c>
      <c r="K111" s="28" t="s">
        <v>156</v>
      </c>
    </row>
    <row r="112" spans="1:11" ht="30" x14ac:dyDescent="0.25">
      <c r="A112" s="22" t="s">
        <v>268</v>
      </c>
      <c r="B112" s="23" t="s">
        <v>303</v>
      </c>
      <c r="C112" s="24">
        <v>90.909090909090907</v>
      </c>
      <c r="D112" s="23" t="s">
        <v>14</v>
      </c>
      <c r="E112" s="25" t="s">
        <v>10</v>
      </c>
      <c r="F112" s="26">
        <v>1</v>
      </c>
      <c r="G112" s="26">
        <v>0</v>
      </c>
      <c r="H112" s="27">
        <v>41821</v>
      </c>
      <c r="I112" s="27">
        <v>42004</v>
      </c>
      <c r="J112" s="25" t="s">
        <v>7</v>
      </c>
      <c r="K112" s="28" t="s">
        <v>156</v>
      </c>
    </row>
    <row r="113" spans="1:12" ht="30" x14ac:dyDescent="0.25">
      <c r="A113" s="22" t="s">
        <v>270</v>
      </c>
      <c r="B113" s="23" t="s">
        <v>269</v>
      </c>
      <c r="C113" s="24">
        <v>88.97727272727272</v>
      </c>
      <c r="D113" s="23" t="s">
        <v>59</v>
      </c>
      <c r="E113" s="25" t="s">
        <v>10</v>
      </c>
      <c r="F113" s="26">
        <v>1</v>
      </c>
      <c r="G113" s="26">
        <v>0</v>
      </c>
      <c r="H113" s="27">
        <v>41759</v>
      </c>
      <c r="I113" s="27">
        <v>42004</v>
      </c>
      <c r="J113" s="25" t="s">
        <v>7</v>
      </c>
      <c r="K113" s="28" t="s">
        <v>156</v>
      </c>
    </row>
    <row r="114" spans="1:12" x14ac:dyDescent="0.25">
      <c r="A114" s="22" t="s">
        <v>272</v>
      </c>
      <c r="B114" s="23" t="s">
        <v>271</v>
      </c>
      <c r="C114" s="24">
        <v>626.5454545454545</v>
      </c>
      <c r="D114" s="23" t="s">
        <v>59</v>
      </c>
      <c r="E114" s="25" t="s">
        <v>8</v>
      </c>
      <c r="F114" s="26">
        <v>1</v>
      </c>
      <c r="G114" s="26">
        <v>0</v>
      </c>
      <c r="H114" s="27">
        <v>41759</v>
      </c>
      <c r="I114" s="27">
        <v>42004</v>
      </c>
      <c r="J114" s="25" t="s">
        <v>7</v>
      </c>
      <c r="K114" s="28"/>
    </row>
    <row r="115" spans="1:12" x14ac:dyDescent="0.25">
      <c r="A115" s="22" t="s">
        <v>274</v>
      </c>
      <c r="B115" s="23" t="s">
        <v>275</v>
      </c>
      <c r="C115" s="24">
        <v>4090.9090909090905</v>
      </c>
      <c r="D115" s="23" t="s">
        <v>16</v>
      </c>
      <c r="E115" s="25" t="s">
        <v>10</v>
      </c>
      <c r="F115" s="26">
        <v>1</v>
      </c>
      <c r="G115" s="26">
        <v>0</v>
      </c>
      <c r="H115" s="27">
        <v>41730</v>
      </c>
      <c r="I115" s="27">
        <v>42004</v>
      </c>
      <c r="J115" s="25" t="s">
        <v>7</v>
      </c>
      <c r="K115" s="28"/>
    </row>
    <row r="116" spans="1:12" ht="45" x14ac:dyDescent="0.25">
      <c r="A116" s="22" t="s">
        <v>304</v>
      </c>
      <c r="B116" s="23" t="s">
        <v>323</v>
      </c>
      <c r="C116" s="24">
        <v>381.81818181818181</v>
      </c>
      <c r="D116" s="23" t="s">
        <v>16</v>
      </c>
      <c r="E116" s="25" t="s">
        <v>10</v>
      </c>
      <c r="F116" s="26">
        <v>1</v>
      </c>
      <c r="G116" s="26">
        <v>0</v>
      </c>
      <c r="H116" s="27">
        <v>41760</v>
      </c>
      <c r="I116" s="27">
        <v>41882</v>
      </c>
      <c r="J116" s="25" t="s">
        <v>7</v>
      </c>
      <c r="K116" s="28" t="s">
        <v>305</v>
      </c>
    </row>
    <row r="117" spans="1:12" x14ac:dyDescent="0.25">
      <c r="A117" s="98" t="s">
        <v>23</v>
      </c>
      <c r="B117" s="99"/>
      <c r="C117" s="29">
        <f>C58+C59+C60+C61+C62+C63+C64+C66+C67+C68+C70+C71+C72+C73+C74+C75+C76+C78+C79+C80+C81+C83+C84+C85+C86+C87+C88+C89+C90+C91+C92+C93+C94+C95+C96+C97+C98+C99+C100+C101+C102+C103+C104+C105+C106+C107+C108+C109+C110+C111+C112+C113+C114+C115+C116</f>
        <v>39132.400218181821</v>
      </c>
      <c r="D117" s="30"/>
      <c r="E117" s="31"/>
      <c r="F117" s="37">
        <v>1</v>
      </c>
      <c r="G117" s="37">
        <v>0</v>
      </c>
      <c r="H117" s="34"/>
      <c r="I117" s="34"/>
      <c r="J117" s="35"/>
      <c r="K117" s="36"/>
      <c r="L117" s="64"/>
    </row>
    <row r="118" spans="1:12" x14ac:dyDescent="0.25">
      <c r="A118" s="100" t="s">
        <v>22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2"/>
      <c r="L118" s="64"/>
    </row>
    <row r="119" spans="1:12" x14ac:dyDescent="0.25">
      <c r="A119" s="22" t="s">
        <v>103</v>
      </c>
      <c r="B119" s="23" t="s">
        <v>21</v>
      </c>
      <c r="C119" s="24">
        <v>5264.6889363636365</v>
      </c>
      <c r="D119" s="23" t="s">
        <v>20</v>
      </c>
      <c r="E119" s="25" t="s">
        <v>8</v>
      </c>
      <c r="F119" s="26">
        <v>1</v>
      </c>
      <c r="G119" s="26">
        <v>0</v>
      </c>
      <c r="H119" s="27">
        <v>41671</v>
      </c>
      <c r="I119" s="27">
        <v>42613</v>
      </c>
      <c r="J119" s="25" t="s">
        <v>17</v>
      </c>
      <c r="K119" s="28"/>
    </row>
    <row r="120" spans="1:12" x14ac:dyDescent="0.25">
      <c r="A120" s="22" t="s">
        <v>104</v>
      </c>
      <c r="B120" s="23" t="s">
        <v>166</v>
      </c>
      <c r="C120" s="24">
        <v>454.5454545454545</v>
      </c>
      <c r="D120" s="23" t="s">
        <v>11</v>
      </c>
      <c r="E120" s="25" t="s">
        <v>10</v>
      </c>
      <c r="F120" s="26">
        <v>1</v>
      </c>
      <c r="G120" s="26">
        <v>0</v>
      </c>
      <c r="H120" s="27">
        <v>41730</v>
      </c>
      <c r="I120" s="27">
        <v>42369</v>
      </c>
      <c r="J120" s="25" t="s">
        <v>7</v>
      </c>
      <c r="K120" s="28"/>
    </row>
    <row r="121" spans="1:12" x14ac:dyDescent="0.25">
      <c r="A121" s="22" t="s">
        <v>105</v>
      </c>
      <c r="B121" s="23" t="s">
        <v>15</v>
      </c>
      <c r="C121" s="24">
        <v>35.303277272727279</v>
      </c>
      <c r="D121" s="23" t="s">
        <v>14</v>
      </c>
      <c r="E121" s="25" t="s">
        <v>10</v>
      </c>
      <c r="F121" s="26">
        <v>1</v>
      </c>
      <c r="G121" s="26">
        <v>0</v>
      </c>
      <c r="H121" s="27">
        <v>41547</v>
      </c>
      <c r="I121" s="27">
        <v>42094</v>
      </c>
      <c r="J121" s="25" t="s">
        <v>186</v>
      </c>
      <c r="K121" s="28"/>
    </row>
    <row r="122" spans="1:12" ht="60" x14ac:dyDescent="0.25">
      <c r="A122" s="22" t="s">
        <v>106</v>
      </c>
      <c r="B122" s="23" t="s">
        <v>124</v>
      </c>
      <c r="C122" s="24">
        <v>352.22366818181814</v>
      </c>
      <c r="D122" s="23" t="s">
        <v>9</v>
      </c>
      <c r="E122" s="25" t="s">
        <v>10</v>
      </c>
      <c r="F122" s="26">
        <v>1</v>
      </c>
      <c r="G122" s="26">
        <v>0</v>
      </c>
      <c r="H122" s="27">
        <v>41334</v>
      </c>
      <c r="I122" s="27">
        <v>42613</v>
      </c>
      <c r="J122" s="25" t="s">
        <v>17</v>
      </c>
      <c r="K122" s="28" t="s">
        <v>129</v>
      </c>
    </row>
    <row r="123" spans="1:12" x14ac:dyDescent="0.25">
      <c r="A123" s="22" t="s">
        <v>107</v>
      </c>
      <c r="B123" s="23" t="s">
        <v>19</v>
      </c>
      <c r="C123" s="24">
        <v>428.86454545454541</v>
      </c>
      <c r="D123" s="23" t="s">
        <v>12</v>
      </c>
      <c r="E123" s="25" t="s">
        <v>10</v>
      </c>
      <c r="F123" s="26">
        <v>1</v>
      </c>
      <c r="G123" s="26">
        <v>0</v>
      </c>
      <c r="H123" s="27">
        <v>40940</v>
      </c>
      <c r="I123" s="27">
        <v>42613</v>
      </c>
      <c r="J123" s="25" t="s">
        <v>17</v>
      </c>
      <c r="K123" s="28"/>
    </row>
    <row r="124" spans="1:12" x14ac:dyDescent="0.25">
      <c r="A124" s="22" t="s">
        <v>108</v>
      </c>
      <c r="B124" s="23" t="s">
        <v>13</v>
      </c>
      <c r="C124" s="24">
        <v>45.454545454545453</v>
      </c>
      <c r="D124" s="23" t="s">
        <v>12</v>
      </c>
      <c r="E124" s="25" t="s">
        <v>10</v>
      </c>
      <c r="F124" s="26">
        <v>1</v>
      </c>
      <c r="G124" s="26">
        <v>0</v>
      </c>
      <c r="H124" s="27">
        <v>41183</v>
      </c>
      <c r="I124" s="27">
        <v>42643</v>
      </c>
      <c r="J124" s="25" t="s">
        <v>17</v>
      </c>
      <c r="K124" s="28"/>
    </row>
    <row r="125" spans="1:12" x14ac:dyDescent="0.25">
      <c r="A125" s="22" t="s">
        <v>109</v>
      </c>
      <c r="B125" s="23" t="s">
        <v>18</v>
      </c>
      <c r="C125" s="24">
        <v>276.84545454545452</v>
      </c>
      <c r="D125" s="23" t="s">
        <v>12</v>
      </c>
      <c r="E125" s="25" t="s">
        <v>10</v>
      </c>
      <c r="F125" s="26">
        <v>1</v>
      </c>
      <c r="G125" s="26">
        <v>0</v>
      </c>
      <c r="H125" s="27">
        <v>40940</v>
      </c>
      <c r="I125" s="27">
        <v>42613</v>
      </c>
      <c r="J125" s="25" t="s">
        <v>17</v>
      </c>
      <c r="K125" s="28"/>
    </row>
    <row r="126" spans="1:12" x14ac:dyDescent="0.25">
      <c r="A126" s="22" t="s">
        <v>110</v>
      </c>
      <c r="B126" s="23" t="s">
        <v>164</v>
      </c>
      <c r="C126" s="24">
        <v>45.454545454545453</v>
      </c>
      <c r="D126" s="23" t="s">
        <v>14</v>
      </c>
      <c r="E126" s="25" t="s">
        <v>10</v>
      </c>
      <c r="F126" s="26">
        <v>1</v>
      </c>
      <c r="G126" s="26">
        <v>0</v>
      </c>
      <c r="H126" s="27">
        <v>41426</v>
      </c>
      <c r="I126" s="27">
        <v>42004</v>
      </c>
      <c r="J126" s="25" t="s">
        <v>186</v>
      </c>
      <c r="K126" s="28"/>
    </row>
    <row r="127" spans="1:12" ht="60" x14ac:dyDescent="0.25">
      <c r="A127" s="22" t="s">
        <v>111</v>
      </c>
      <c r="B127" s="23" t="s">
        <v>123</v>
      </c>
      <c r="C127" s="24">
        <v>861.48040909090901</v>
      </c>
      <c r="D127" s="23" t="s">
        <v>60</v>
      </c>
      <c r="E127" s="25" t="s">
        <v>10</v>
      </c>
      <c r="F127" s="26">
        <v>1</v>
      </c>
      <c r="G127" s="26">
        <v>0</v>
      </c>
      <c r="H127" s="27">
        <v>40940</v>
      </c>
      <c r="I127" s="27">
        <v>42613</v>
      </c>
      <c r="J127" s="25" t="s">
        <v>17</v>
      </c>
      <c r="K127" s="28" t="s">
        <v>165</v>
      </c>
    </row>
    <row r="128" spans="1:12" x14ac:dyDescent="0.25">
      <c r="A128" s="22" t="s">
        <v>128</v>
      </c>
      <c r="B128" s="23" t="s">
        <v>224</v>
      </c>
      <c r="C128" s="24">
        <v>1179.7456363636363</v>
      </c>
      <c r="D128" s="23" t="s">
        <v>9</v>
      </c>
      <c r="E128" s="25" t="s">
        <v>8</v>
      </c>
      <c r="F128" s="26">
        <v>1</v>
      </c>
      <c r="G128" s="26">
        <v>0</v>
      </c>
      <c r="H128" s="27">
        <v>41334</v>
      </c>
      <c r="I128" s="27">
        <v>42035</v>
      </c>
      <c r="J128" s="25" t="s">
        <v>186</v>
      </c>
      <c r="K128" s="28"/>
    </row>
    <row r="129" spans="1:11" x14ac:dyDescent="0.25">
      <c r="A129" s="22" t="s">
        <v>173</v>
      </c>
      <c r="B129" s="23" t="s">
        <v>226</v>
      </c>
      <c r="C129" s="24">
        <v>27.27272727272727</v>
      </c>
      <c r="D129" s="23" t="s">
        <v>9</v>
      </c>
      <c r="E129" s="25" t="s">
        <v>8</v>
      </c>
      <c r="F129" s="26">
        <v>1</v>
      </c>
      <c r="G129" s="26">
        <v>0</v>
      </c>
      <c r="H129" s="27">
        <v>41122</v>
      </c>
      <c r="I129" s="27">
        <v>41274</v>
      </c>
      <c r="J129" s="25" t="s">
        <v>186</v>
      </c>
      <c r="K129" s="28"/>
    </row>
    <row r="130" spans="1:11" x14ac:dyDescent="0.25">
      <c r="A130" s="22" t="s">
        <v>221</v>
      </c>
      <c r="B130" s="23" t="s">
        <v>225</v>
      </c>
      <c r="C130" s="24">
        <v>54.54545454545454</v>
      </c>
      <c r="D130" s="23" t="s">
        <v>9</v>
      </c>
      <c r="E130" s="25" t="s">
        <v>8</v>
      </c>
      <c r="F130" s="26">
        <v>1</v>
      </c>
      <c r="G130" s="26">
        <v>0</v>
      </c>
      <c r="H130" s="27">
        <v>41244</v>
      </c>
      <c r="I130" s="27">
        <v>41394</v>
      </c>
      <c r="J130" s="25" t="s">
        <v>186</v>
      </c>
      <c r="K130" s="28"/>
    </row>
    <row r="131" spans="1:11" x14ac:dyDescent="0.25">
      <c r="A131" s="22" t="s">
        <v>222</v>
      </c>
      <c r="B131" s="23" t="s">
        <v>125</v>
      </c>
      <c r="C131" s="24">
        <v>54.54545454545454</v>
      </c>
      <c r="D131" s="23" t="s">
        <v>9</v>
      </c>
      <c r="E131" s="25" t="s">
        <v>8</v>
      </c>
      <c r="F131" s="26">
        <v>1</v>
      </c>
      <c r="G131" s="26">
        <v>0</v>
      </c>
      <c r="H131" s="27">
        <v>41435</v>
      </c>
      <c r="I131" s="27">
        <v>41648</v>
      </c>
      <c r="J131" s="25" t="s">
        <v>186</v>
      </c>
      <c r="K131" s="28"/>
    </row>
    <row r="132" spans="1:11" x14ac:dyDescent="0.25">
      <c r="A132" s="22" t="s">
        <v>276</v>
      </c>
      <c r="B132" s="23" t="s">
        <v>277</v>
      </c>
      <c r="C132" s="24">
        <v>27.27272727272727</v>
      </c>
      <c r="D132" s="23" t="s">
        <v>9</v>
      </c>
      <c r="E132" s="25" t="s">
        <v>8</v>
      </c>
      <c r="F132" s="26">
        <v>1</v>
      </c>
      <c r="G132" s="26">
        <v>0</v>
      </c>
      <c r="H132" s="27">
        <v>41640</v>
      </c>
      <c r="I132" s="27">
        <v>41820</v>
      </c>
      <c r="J132" s="25" t="s">
        <v>186</v>
      </c>
      <c r="K132" s="28"/>
    </row>
    <row r="133" spans="1:11" x14ac:dyDescent="0.25">
      <c r="A133" s="22" t="s">
        <v>278</v>
      </c>
      <c r="B133" s="23" t="s">
        <v>279</v>
      </c>
      <c r="C133" s="24">
        <v>54.54545454545454</v>
      </c>
      <c r="D133" s="23" t="s">
        <v>9</v>
      </c>
      <c r="E133" s="25" t="s">
        <v>8</v>
      </c>
      <c r="F133" s="26">
        <v>1</v>
      </c>
      <c r="G133" s="26">
        <v>0</v>
      </c>
      <c r="H133" s="27">
        <v>41821</v>
      </c>
      <c r="I133" s="27">
        <v>42004</v>
      </c>
      <c r="J133" s="25" t="s">
        <v>7</v>
      </c>
      <c r="K133" s="28"/>
    </row>
    <row r="134" spans="1:11" ht="30" x14ac:dyDescent="0.25">
      <c r="A134" s="22" t="s">
        <v>280</v>
      </c>
      <c r="B134" s="23" t="s">
        <v>281</v>
      </c>
      <c r="C134" s="24">
        <v>63.636363636363633</v>
      </c>
      <c r="D134" s="23" t="s">
        <v>14</v>
      </c>
      <c r="E134" s="25" t="s">
        <v>10</v>
      </c>
      <c r="F134" s="26">
        <v>1</v>
      </c>
      <c r="G134" s="26">
        <v>0</v>
      </c>
      <c r="H134" s="27">
        <v>41913</v>
      </c>
      <c r="I134" s="27">
        <v>42369</v>
      </c>
      <c r="J134" s="25" t="s">
        <v>7</v>
      </c>
      <c r="K134" s="28"/>
    </row>
    <row r="135" spans="1:11" ht="30" x14ac:dyDescent="0.25">
      <c r="A135" s="22" t="s">
        <v>282</v>
      </c>
      <c r="B135" s="23" t="s">
        <v>306</v>
      </c>
      <c r="C135" s="24">
        <v>22.727272727272727</v>
      </c>
      <c r="D135" s="23" t="s">
        <v>14</v>
      </c>
      <c r="E135" s="25" t="s">
        <v>10</v>
      </c>
      <c r="F135" s="26">
        <v>1</v>
      </c>
      <c r="G135" s="26">
        <v>0</v>
      </c>
      <c r="H135" s="27">
        <v>41759</v>
      </c>
      <c r="I135" s="27">
        <v>42003</v>
      </c>
      <c r="J135" s="25" t="s">
        <v>7</v>
      </c>
      <c r="K135" s="28" t="s">
        <v>156</v>
      </c>
    </row>
    <row r="136" spans="1:11" ht="30" x14ac:dyDescent="0.25">
      <c r="A136" s="22" t="s">
        <v>283</v>
      </c>
      <c r="B136" s="23" t="s">
        <v>307</v>
      </c>
      <c r="C136" s="24">
        <v>91.636363636363626</v>
      </c>
      <c r="D136" s="23" t="s">
        <v>14</v>
      </c>
      <c r="E136" s="25" t="s">
        <v>10</v>
      </c>
      <c r="F136" s="26">
        <v>1</v>
      </c>
      <c r="G136" s="26">
        <v>0</v>
      </c>
      <c r="H136" s="27">
        <v>41730</v>
      </c>
      <c r="I136" s="27">
        <v>41943</v>
      </c>
      <c r="J136" s="25" t="s">
        <v>7</v>
      </c>
      <c r="K136" s="28" t="s">
        <v>156</v>
      </c>
    </row>
    <row r="137" spans="1:11" ht="30" x14ac:dyDescent="0.25">
      <c r="A137" s="22" t="s">
        <v>308</v>
      </c>
      <c r="B137" s="23" t="s">
        <v>309</v>
      </c>
      <c r="C137" s="24">
        <v>27.27272727272727</v>
      </c>
      <c r="D137" s="23" t="s">
        <v>14</v>
      </c>
      <c r="E137" s="25" t="s">
        <v>10</v>
      </c>
      <c r="F137" s="26">
        <v>1</v>
      </c>
      <c r="G137" s="26">
        <v>0</v>
      </c>
      <c r="H137" s="27">
        <v>41792</v>
      </c>
      <c r="I137" s="27">
        <v>41912</v>
      </c>
      <c r="J137" s="25" t="s">
        <v>7</v>
      </c>
      <c r="K137" s="28" t="s">
        <v>156</v>
      </c>
    </row>
    <row r="138" spans="1:11" x14ac:dyDescent="0.25">
      <c r="A138" s="103" t="s">
        <v>6</v>
      </c>
      <c r="B138" s="103"/>
      <c r="C138" s="10">
        <f>C119+C120+C121+C122+C123+C124+C125+C126+C127+C128+C129+C130+C131+C132+C133+C134+C135+C136+C137</f>
        <v>9368.0610181818174</v>
      </c>
      <c r="D138" s="19"/>
      <c r="E138" s="11"/>
      <c r="F138" s="16">
        <v>1</v>
      </c>
      <c r="G138" s="16">
        <v>0</v>
      </c>
      <c r="H138" s="12"/>
      <c r="I138" s="12"/>
      <c r="J138" s="13"/>
      <c r="K138" s="20"/>
    </row>
    <row r="139" spans="1:11" x14ac:dyDescent="0.25">
      <c r="A139" s="100" t="s">
        <v>284</v>
      </c>
      <c r="B139" s="101"/>
      <c r="C139" s="101"/>
      <c r="D139" s="101"/>
      <c r="E139" s="101"/>
      <c r="F139" s="101"/>
      <c r="G139" s="101"/>
      <c r="H139" s="101"/>
      <c r="I139" s="101"/>
      <c r="J139" s="101"/>
      <c r="K139" s="102"/>
    </row>
    <row r="140" spans="1:11" x14ac:dyDescent="0.25">
      <c r="A140" s="22" t="s">
        <v>285</v>
      </c>
      <c r="B140" s="23" t="s">
        <v>286</v>
      </c>
      <c r="C140" s="24">
        <v>636.36363636363626</v>
      </c>
      <c r="D140" s="23" t="s">
        <v>11</v>
      </c>
      <c r="E140" s="25" t="s">
        <v>8</v>
      </c>
      <c r="F140" s="26">
        <v>1</v>
      </c>
      <c r="G140" s="26">
        <v>0</v>
      </c>
      <c r="H140" s="27">
        <v>41883</v>
      </c>
      <c r="I140" s="27">
        <v>42368</v>
      </c>
      <c r="J140" s="25" t="s">
        <v>7</v>
      </c>
      <c r="K140" s="28"/>
    </row>
    <row r="141" spans="1:11" x14ac:dyDescent="0.25">
      <c r="A141" s="22" t="s">
        <v>310</v>
      </c>
      <c r="B141" s="23" t="s">
        <v>324</v>
      </c>
      <c r="C141" s="24">
        <v>818.18181818181813</v>
      </c>
      <c r="D141" s="23" t="s">
        <v>11</v>
      </c>
      <c r="E141" s="25" t="s">
        <v>10</v>
      </c>
      <c r="F141" s="26">
        <v>1</v>
      </c>
      <c r="G141" s="26">
        <v>0</v>
      </c>
      <c r="H141" s="27">
        <v>41883</v>
      </c>
      <c r="I141" s="27">
        <v>42369</v>
      </c>
      <c r="J141" s="25" t="s">
        <v>7</v>
      </c>
      <c r="K141" s="28"/>
    </row>
    <row r="142" spans="1:11" x14ac:dyDescent="0.25">
      <c r="A142" s="22" t="s">
        <v>311</v>
      </c>
      <c r="B142" s="23" t="s">
        <v>312</v>
      </c>
      <c r="C142" s="24">
        <v>240.90909090909088</v>
      </c>
      <c r="D142" s="23" t="s">
        <v>14</v>
      </c>
      <c r="E142" s="25" t="s">
        <v>10</v>
      </c>
      <c r="F142" s="26">
        <v>1</v>
      </c>
      <c r="G142" s="26">
        <v>0</v>
      </c>
      <c r="H142" s="27">
        <v>41913</v>
      </c>
      <c r="I142" s="27">
        <v>42185</v>
      </c>
      <c r="J142" s="25" t="s">
        <v>7</v>
      </c>
      <c r="K142" s="28"/>
    </row>
    <row r="143" spans="1:11" x14ac:dyDescent="0.25">
      <c r="A143" s="103" t="s">
        <v>287</v>
      </c>
      <c r="B143" s="103"/>
      <c r="C143" s="10">
        <f>SUM(C140:C142)</f>
        <v>1695.4545454545455</v>
      </c>
      <c r="D143" s="21"/>
      <c r="E143" s="11"/>
      <c r="F143" s="65">
        <v>1</v>
      </c>
      <c r="G143" s="65">
        <v>0</v>
      </c>
      <c r="H143" s="12"/>
      <c r="I143" s="12"/>
      <c r="J143" s="13"/>
      <c r="K143" s="20"/>
    </row>
    <row r="144" spans="1:11" ht="15.75" thickBot="1" x14ac:dyDescent="0.3">
      <c r="A144" s="104" t="s">
        <v>5</v>
      </c>
      <c r="B144" s="104"/>
      <c r="C144" s="38">
        <f>C56+C117+C138+C143</f>
        <v>75529.314313636365</v>
      </c>
      <c r="D144" s="39"/>
      <c r="E144" s="40"/>
      <c r="F144" s="41">
        <f>(C144-(C40+(C55/2)))/C144</f>
        <v>0.83778971212016073</v>
      </c>
      <c r="G144" s="41">
        <f>1-F144</f>
        <v>0.16221028787983927</v>
      </c>
      <c r="H144" s="42"/>
      <c r="I144" s="42"/>
      <c r="J144" s="43"/>
      <c r="K144" s="52"/>
    </row>
    <row r="145" spans="1:11" s="51" customFormat="1" ht="15.75" thickBot="1" x14ac:dyDescent="0.3">
      <c r="A145" s="53" t="s">
        <v>314</v>
      </c>
      <c r="B145" s="54"/>
      <c r="C145" s="55"/>
      <c r="D145" s="56"/>
      <c r="E145" s="57"/>
      <c r="F145" s="58"/>
      <c r="G145" s="58"/>
      <c r="H145" s="59"/>
      <c r="I145" s="59"/>
      <c r="J145" s="60"/>
      <c r="K145" s="61"/>
    </row>
    <row r="146" spans="1:11" s="51" customFormat="1" x14ac:dyDescent="0.25">
      <c r="A146" s="62"/>
      <c r="B146" s="44"/>
      <c r="C146" s="45"/>
      <c r="D146" s="46"/>
      <c r="E146" s="47"/>
      <c r="F146" s="48"/>
      <c r="G146" s="48"/>
      <c r="H146" s="49"/>
      <c r="I146" s="49"/>
      <c r="J146" s="50"/>
      <c r="K146" s="63"/>
    </row>
    <row r="147" spans="1:11" x14ac:dyDescent="0.25">
      <c r="A147" s="105" t="s">
        <v>4</v>
      </c>
      <c r="B147" s="106"/>
      <c r="C147" s="106"/>
      <c r="D147" s="106"/>
      <c r="E147" s="106"/>
      <c r="F147" s="106"/>
      <c r="G147" s="106"/>
      <c r="H147" s="106"/>
      <c r="I147" s="106"/>
      <c r="J147" s="106"/>
      <c r="K147" s="107"/>
    </row>
    <row r="148" spans="1:11" x14ac:dyDescent="0.25">
      <c r="A148" s="14" t="s">
        <v>3</v>
      </c>
      <c r="B148" s="92" t="s">
        <v>2</v>
      </c>
      <c r="C148" s="93"/>
      <c r="D148" s="92"/>
      <c r="E148" s="92"/>
      <c r="F148" s="92"/>
      <c r="G148" s="92"/>
      <c r="H148" s="92"/>
      <c r="I148" s="92"/>
      <c r="J148" s="92"/>
      <c r="K148" s="94"/>
    </row>
    <row r="149" spans="1:11" x14ac:dyDescent="0.25">
      <c r="A149" s="15" t="s">
        <v>1</v>
      </c>
      <c r="B149" s="95" t="s">
        <v>54</v>
      </c>
      <c r="C149" s="95"/>
      <c r="D149" s="96"/>
      <c r="E149" s="96"/>
      <c r="F149" s="96"/>
      <c r="G149" s="96"/>
      <c r="H149" s="96"/>
      <c r="I149" s="96"/>
      <c r="J149" s="96"/>
      <c r="K149" s="97"/>
    </row>
    <row r="150" spans="1:11" x14ac:dyDescent="0.25">
      <c r="A150" s="15" t="s">
        <v>0</v>
      </c>
      <c r="B150" s="95" t="s">
        <v>55</v>
      </c>
      <c r="C150" s="95"/>
      <c r="D150" s="96"/>
      <c r="E150" s="96"/>
      <c r="F150" s="96"/>
      <c r="G150" s="96"/>
      <c r="H150" s="96"/>
      <c r="I150" s="96"/>
      <c r="J150" s="96"/>
      <c r="K150" s="97"/>
    </row>
  </sheetData>
  <mergeCells count="27">
    <mergeCell ref="B148:K148"/>
    <mergeCell ref="B149:K149"/>
    <mergeCell ref="B150:K150"/>
    <mergeCell ref="A117:B117"/>
    <mergeCell ref="A118:K118"/>
    <mergeCell ref="A138:B138"/>
    <mergeCell ref="A144:B144"/>
    <mergeCell ref="A147:K147"/>
    <mergeCell ref="A139:K139"/>
    <mergeCell ref="A143:B143"/>
    <mergeCell ref="C6:K6"/>
    <mergeCell ref="A1:K1"/>
    <mergeCell ref="A2:K2"/>
    <mergeCell ref="A3:K3"/>
    <mergeCell ref="A4:K4"/>
    <mergeCell ref="C5:K5"/>
    <mergeCell ref="A11:K11"/>
    <mergeCell ref="A56:B56"/>
    <mergeCell ref="A57:K57"/>
    <mergeCell ref="B7:K7"/>
    <mergeCell ref="A8:A10"/>
    <mergeCell ref="B8:B10"/>
    <mergeCell ref="E8:E9"/>
    <mergeCell ref="F8:G8"/>
    <mergeCell ref="H8:I8"/>
    <mergeCell ref="J8:J9"/>
    <mergeCell ref="K8:K10"/>
  </mergeCells>
  <pageMargins left="0.51181102362204722" right="0.35433070866141736" top="1.1811023622047245" bottom="1.1811023622047245" header="0.31496062992125984" footer="0.31496062992125984"/>
  <pageSetup paperSize="9" scale="57" fitToHeight="0" orientation="portrait" r:id="rId1"/>
  <headerFooter>
    <oddHeader>&amp;RPágina:&amp;P/&amp;N</oddHeader>
  </headerFooter>
  <ignoredErrors>
    <ignoredError sqref="D10:E10 J10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AN1048576"/>
    </sheetView>
  </sheetViews>
  <sheetFormatPr defaultColWidth="43" defaultRowHeight="15" x14ac:dyDescent="0.25"/>
  <sheetData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38760044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2371/OC-BR</Approval_x0020_Number>
    <Document_x0020_Author xmlns="9c571b2f-e523-4ab2-ba2e-09e151a03ef4">Dezolt, Ana Lucia Paiva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BR-L1251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Plan&lt;/USER_STAGE&gt;&lt;PD_OBJ_TYPE&gt;0&lt;/PD_OBJ_TYPE&gt;&lt;MAKERECORD&gt;N&lt;/MAKERECORD&gt;&lt;PD_FILEPT_NO&gt;PO-BR-L1251-GS&lt;/PD_FILEPT_NO&gt;&lt;/Data&gt;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C52E96B8EE48F343B9840EC1AFC4650E" ma:contentTypeVersion="0" ma:contentTypeDescription="A content type to manage public (operations) IDB documents" ma:contentTypeScope="" ma:versionID="d53d3e5eaa574be8dfd03a6f232c180b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9382BB7-6185-4AC6-9529-838D74D17A13}"/>
</file>

<file path=customXml/itemProps2.xml><?xml version="1.0" encoding="utf-8"?>
<ds:datastoreItem xmlns:ds="http://schemas.openxmlformats.org/officeDocument/2006/customXml" ds:itemID="{E132FCC9-E906-4830-89E9-57BF43447166}"/>
</file>

<file path=customXml/itemProps3.xml><?xml version="1.0" encoding="utf-8"?>
<ds:datastoreItem xmlns:ds="http://schemas.openxmlformats.org/officeDocument/2006/customXml" ds:itemID="{8221C88C-1029-4F2D-880B-F328E3823958}"/>
</file>

<file path=customXml/itemProps4.xml><?xml version="1.0" encoding="utf-8"?>
<ds:datastoreItem xmlns:ds="http://schemas.openxmlformats.org/officeDocument/2006/customXml" ds:itemID="{1B1B104B-8259-4167-8BAD-27F3BF080EF7}"/>
</file>

<file path=customXml/itemProps5.xml><?xml version="1.0" encoding="utf-8"?>
<ds:datastoreItem xmlns:ds="http://schemas.openxmlformats.org/officeDocument/2006/customXml" ds:itemID="{6AEAA6D0-352C-405F-8AE4-B5AD404A71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PA 011-PA_PARA_Publicação</vt:lpstr>
      <vt:lpstr>Plan1</vt:lpstr>
      <vt:lpstr>'PA 011-PA_PARA_Publicação'!Titulos_de_impressao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(BR-L1251 PROFISCO_RS) - Abril 2014</dc:title>
  <dc:creator>Carlos Alberto Agostini</dc:creator>
  <cp:lastModifiedBy>Zulma Rejane Alves Rodrigues</cp:lastModifiedBy>
  <cp:lastPrinted>2013-11-01T19:52:27Z</cp:lastPrinted>
  <dcterms:created xsi:type="dcterms:W3CDTF">2012-08-24T15:29:24Z</dcterms:created>
  <dcterms:modified xsi:type="dcterms:W3CDTF">2014-04-25T17:53:21Z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0x01010046CF21643EE8D14686A648AA6DAD089200C52E96B8EE48F343B9840EC1AFC4650E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