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302/15 LifeCycle Milestones/"/>
    </mc:Choice>
  </mc:AlternateContent>
  <xr:revisionPtr revIDLastSave="7" documentId="13_ncr:1_{9D8E5038-235E-45A8-B5A9-57E913C4B9D3}" xr6:coauthVersionLast="36" xr6:coauthVersionMax="36" xr10:uidLastSave="{D0B31E05-4023-4FAE-B4C8-22D54559A52F}"/>
  <bookViews>
    <workbookView xWindow="0" yWindow="0" windowWidth="23040" windowHeight="9072" xr2:uid="{00000000-000D-0000-FFFF-FFFF00000000}"/>
  </bookViews>
  <sheets>
    <sheet name="PEP" sheetId="1" r:id="rId1"/>
    <sheet name="Matriz costos s PEP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82" i="1" l="1"/>
  <c r="AM82" i="1"/>
  <c r="AL82" i="1"/>
  <c r="AK82" i="1"/>
  <c r="AM85" i="1"/>
  <c r="AL85" i="1"/>
  <c r="AL48" i="1"/>
  <c r="AM49" i="1"/>
  <c r="AL49" i="1"/>
  <c r="AN8" i="1"/>
  <c r="AM8" i="1"/>
  <c r="AL8" i="1"/>
  <c r="AK8" i="1"/>
  <c r="AK46" i="1"/>
  <c r="AM45" i="1"/>
  <c r="AL45" i="1"/>
  <c r="AN45" i="1" s="1"/>
  <c r="AK45" i="1"/>
  <c r="AN5" i="1"/>
  <c r="AM5" i="1"/>
  <c r="AL5" i="1"/>
  <c r="AK5" i="1"/>
  <c r="AL7" i="1" l="1"/>
  <c r="AL84" i="1" l="1"/>
  <c r="AL47" i="1"/>
  <c r="AM83" i="1" l="1"/>
  <c r="AL83" i="1"/>
  <c r="AK83" i="1"/>
  <c r="AN83" i="1" s="1"/>
  <c r="AN84" i="1"/>
  <c r="AM46" i="1"/>
  <c r="AL46" i="1"/>
  <c r="AN47" i="1"/>
  <c r="AN7" i="1"/>
  <c r="AM6" i="1"/>
  <c r="AL6" i="1"/>
  <c r="AK6" i="1"/>
  <c r="AL185" i="1"/>
  <c r="AK185" i="1"/>
  <c r="AL111" i="1"/>
  <c r="AM111" i="1"/>
  <c r="AN111" i="1"/>
  <c r="AL137" i="1"/>
  <c r="AM137" i="1" s="1"/>
  <c r="AN6" i="1" l="1"/>
  <c r="AN46" i="1"/>
  <c r="B9" i="2"/>
  <c r="B6" i="2"/>
  <c r="B3" i="2"/>
  <c r="A12" i="2"/>
  <c r="A11" i="2"/>
  <c r="A10" i="2"/>
  <c r="A9" i="2"/>
  <c r="A8" i="2"/>
  <c r="A7" i="2"/>
  <c r="A6" i="2"/>
  <c r="A5" i="2"/>
  <c r="A4" i="2"/>
  <c r="A3" i="2"/>
  <c r="A2" i="2"/>
  <c r="AM186" i="1"/>
  <c r="AM20" i="1"/>
  <c r="AL20" i="1"/>
  <c r="AK20" i="1"/>
  <c r="AN37" i="1"/>
  <c r="AN74" i="1"/>
  <c r="AN68" i="1"/>
  <c r="AN62" i="1"/>
  <c r="AN56" i="1"/>
  <c r="AN50" i="1"/>
  <c r="AK49" i="1"/>
  <c r="AN32" i="1"/>
  <c r="AN21" i="1"/>
  <c r="AN15" i="1"/>
  <c r="AN10" i="1"/>
  <c r="AM9" i="1"/>
  <c r="AK9" i="1"/>
  <c r="AL9" i="1"/>
  <c r="AM92" i="1"/>
  <c r="AL92" i="1"/>
  <c r="AK92" i="1"/>
  <c r="AK85" i="1" s="1"/>
  <c r="AN93" i="1"/>
  <c r="AN99" i="1"/>
  <c r="AN86" i="1"/>
  <c r="AM136" i="1"/>
  <c r="AN180" i="1"/>
  <c r="AN149" i="1" s="1"/>
  <c r="AM149" i="1"/>
  <c r="AL149" i="1"/>
  <c r="AL136" i="1"/>
  <c r="AN136" i="1"/>
  <c r="AK149" i="1"/>
  <c r="AK110" i="1" s="1"/>
  <c r="AN186" i="1" l="1"/>
  <c r="AM185" i="1"/>
  <c r="AN49" i="1"/>
  <c r="AN48" i="1" s="1"/>
  <c r="AN20" i="1"/>
  <c r="AN9" i="1"/>
  <c r="AN92" i="1"/>
  <c r="AN85" i="1" s="1"/>
  <c r="B10" i="2" s="1"/>
  <c r="B8" i="2" s="1"/>
  <c r="AL110" i="1"/>
  <c r="AM110" i="1"/>
  <c r="AN110" i="1"/>
  <c r="B11" i="2" s="1"/>
  <c r="B4" i="2" l="1"/>
  <c r="B2" i="2" s="1"/>
  <c r="B7" i="2"/>
  <c r="B5" i="2" s="1"/>
  <c r="AN185" i="1"/>
  <c r="B12" i="2" s="1"/>
  <c r="B13" i="2" l="1"/>
  <c r="AN1" i="1"/>
</calcChain>
</file>

<file path=xl/sharedStrings.xml><?xml version="1.0" encoding="utf-8"?>
<sst xmlns="http://schemas.openxmlformats.org/spreadsheetml/2006/main" count="672" uniqueCount="132">
  <si>
    <t>ID</t>
  </si>
  <si>
    <t xml:space="preserve">Descripción </t>
  </si>
  <si>
    <t>Cronograma</t>
  </si>
  <si>
    <t>Producto MR</t>
  </si>
  <si>
    <t>Unidad de medida</t>
  </si>
  <si>
    <t>Ejecución física</t>
  </si>
  <si>
    <t>Ejecución financiera</t>
  </si>
  <si>
    <t>TOTAL</t>
  </si>
  <si>
    <t>Componente 1. Empleabilidad de beneficiarios de programas de protección social</t>
  </si>
  <si>
    <t>1.1.</t>
  </si>
  <si>
    <t>Subcomponente 1.1. Apoyo al ingreso con contraprestación en formación de capital humano</t>
  </si>
  <si>
    <t>Transferencias Hacemos Futuro</t>
  </si>
  <si>
    <t xml:space="preserve">Personas por año que reciben una transferencia de ingreso con contraprestación de formación </t>
  </si>
  <si>
    <t>Número de personas / año</t>
  </si>
  <si>
    <t>1.2.</t>
  </si>
  <si>
    <t>Subcomponente 1.2. Gestión de la información de programas de ingreso con contraprestación en inversión en capital humano</t>
  </si>
  <si>
    <t>1.2.1.</t>
  </si>
  <si>
    <t>Instrumento de relevamiento de competencias y trayectorias laborales validado en pilotos</t>
  </si>
  <si>
    <t>Equipamiento dispositivos periféricos</t>
  </si>
  <si>
    <t>Especificaciones técnicas formuladas</t>
  </si>
  <si>
    <t>x</t>
  </si>
  <si>
    <t>Documento de licitación formulado</t>
  </si>
  <si>
    <t>Contrato firmado (preparación de ofertas + evaluación + adjudicación)</t>
  </si>
  <si>
    <t>Hardware entregado</t>
  </si>
  <si>
    <t>Licencia adquirida</t>
  </si>
  <si>
    <t>Licencia disponible</t>
  </si>
  <si>
    <t>1.2.2.</t>
  </si>
  <si>
    <t>Sistema predictivo de focos de demanda laboral</t>
  </si>
  <si>
    <t>Consultoría modelo predictivo</t>
  </si>
  <si>
    <t>Acuerdo con ministerios para acceso a base de datos</t>
  </si>
  <si>
    <t>Base de datos a integrar definidos</t>
  </si>
  <si>
    <t>TDR formulados</t>
  </si>
  <si>
    <t>Lista corta definida (AEI + evaluación)</t>
  </si>
  <si>
    <t>Documento de solicitud de propuestas formulado</t>
  </si>
  <si>
    <t>Contrato firmado (preparación de propuestas + evaluación + adjudicación)</t>
  </si>
  <si>
    <t>Etapa 1 de la consultoría realizada</t>
  </si>
  <si>
    <t>Capacitación Etapa 1 de la consultoría realizada</t>
  </si>
  <si>
    <t>Etapa 2 de la consultoría realizada</t>
  </si>
  <si>
    <t>Capacitación Etapa 2 de la consultoría realizada</t>
  </si>
  <si>
    <t>Víaticos y costos de participación en eventos</t>
  </si>
  <si>
    <t>Hito: Diseño y testeo del instrumento de relevamiento de competencias y trayectorias laborales</t>
  </si>
  <si>
    <t>Diagnóstico</t>
  </si>
  <si>
    <t>Selección de muestras</t>
  </si>
  <si>
    <t>Definición del instrumento</t>
  </si>
  <si>
    <t>Ejecución del relevamiento</t>
  </si>
  <si>
    <t>Evaluación de relevamiento y lecciones aprendidas</t>
  </si>
  <si>
    <t>Entrega del informe</t>
  </si>
  <si>
    <t>Componente 2. Continuidad educativa de jóvenes de familias vulnerables</t>
  </si>
  <si>
    <t>2.1.</t>
  </si>
  <si>
    <t>Subcomponente 2.1. Becas para el acceso a educación básica, terciaria y superior para jóvenes de familias vulnerables.</t>
  </si>
  <si>
    <t>Transferencias Progresar</t>
  </si>
  <si>
    <t>Jóvenes de 18 a 30 años que reciben transferencia de ingreso con una contraprestación educativa</t>
  </si>
  <si>
    <t xml:space="preserve">2.2. </t>
  </si>
  <si>
    <t>Subcomponente 2.2. Gestión de la información de programas nacionales de becas dirigidos a jóvenes de familias vulnerables.</t>
  </si>
  <si>
    <t xml:space="preserve">Sistema de Gestión Integral de Progresar </t>
  </si>
  <si>
    <t>plataforma informática</t>
  </si>
  <si>
    <t>Plataforma Integral de Gestión y Control de Becas</t>
  </si>
  <si>
    <t>Ejecución de la consultoría</t>
  </si>
  <si>
    <t>Sistema Informático Gestión para Institutos No Universitarios y Deployment</t>
  </si>
  <si>
    <t>Integración Software Organismos (MEDUC, ANSES, SIU, INET, INFOD, SIGEVA)</t>
  </si>
  <si>
    <t>Integración Provincias (Nominalidad)</t>
  </si>
  <si>
    <t>Componente 3. Accesibilidad al transporte público.</t>
  </si>
  <si>
    <t>3.1.</t>
  </si>
  <si>
    <t>Subcomponente 3.1. Subsidio a la tarifa de transporte público focalizado en poblaciones vulnerables.</t>
  </si>
  <si>
    <t>Transferencias Tarifa Social SUBE</t>
  </si>
  <si>
    <t xml:space="preserve">Número de usos de la tarjeta SUBE con el subsidio de la tarifa social </t>
  </si>
  <si>
    <t>3.2.</t>
  </si>
  <si>
    <t>Subcomponente 3.2. Gestión de la información del sistema de transporte público.</t>
  </si>
  <si>
    <t>3.2.1.</t>
  </si>
  <si>
    <t>Encuesta de movilidad en el transporte público automotor de AMBA</t>
  </si>
  <si>
    <t>Encuesta</t>
  </si>
  <si>
    <t>Consultoría ejecutada</t>
  </si>
  <si>
    <t>3.2.2.</t>
  </si>
  <si>
    <t>Sistema de Gestión de Flota consolidado</t>
  </si>
  <si>
    <t>Consultoria de Perfiles especializados para el potenciamiento de uso de software de provision de datos de las unidades moviles, Gestion de Flota.</t>
  </si>
  <si>
    <t>Consultoría Tecnológica para equipo embarcado</t>
  </si>
  <si>
    <t>Hito: Que el Ministerio de Transporte haya firmado al menos dos convenios con áreas externas al AMBA para la implementación de SUBE en esas jurisdicciones</t>
  </si>
  <si>
    <t>Ordenamiento de líneas</t>
  </si>
  <si>
    <t>Convenios tripartitos (jurisdicción, Ministerio y Nación Servicios) Rosario</t>
  </si>
  <si>
    <t>X</t>
  </si>
  <si>
    <t>Convenios tripartitos (jurisdicción, Ministerio y Nación Servicios) Mendoza</t>
  </si>
  <si>
    <t>4.1.</t>
  </si>
  <si>
    <t>Sistema Integrado de Información Social desarrollado</t>
  </si>
  <si>
    <t>sistema</t>
  </si>
  <si>
    <t>4.1.1.</t>
  </si>
  <si>
    <t>Equipamiento informático de Big Data Appliance</t>
  </si>
  <si>
    <t>4.1.2</t>
  </si>
  <si>
    <t>Equipamiento informático de Modelo de Gestión</t>
  </si>
  <si>
    <t>4.1.3.</t>
  </si>
  <si>
    <t>Capacitación, acompañamiento, implementación de licencias SAS</t>
  </si>
  <si>
    <t>4.1.4.</t>
  </si>
  <si>
    <t>Diseño de sistema de calidad y homologación y manuales de procedimiento y homologación</t>
  </si>
  <si>
    <t>4.1.5.</t>
  </si>
  <si>
    <t>Implementación de ficha social en terreno</t>
  </si>
  <si>
    <t>4.1.7.</t>
  </si>
  <si>
    <t>Gastos movilidad</t>
  </si>
  <si>
    <t>4.2.</t>
  </si>
  <si>
    <t>Modelo de Gestión de la Información desarrollado</t>
  </si>
  <si>
    <t>modelo de gestión</t>
  </si>
  <si>
    <t>4.2.1</t>
  </si>
  <si>
    <t>Diseño e implementación del modelo de gestión</t>
  </si>
  <si>
    <t>4.2.2.</t>
  </si>
  <si>
    <t>4.2.3.</t>
  </si>
  <si>
    <t>4.2.4.</t>
  </si>
  <si>
    <t>Servicios de no consultoria</t>
  </si>
  <si>
    <t>Evaluaciones de programas</t>
  </si>
  <si>
    <t>Evaluaciones de los programas del sistema de protección social realizadas</t>
  </si>
  <si>
    <t>evaluaciones</t>
  </si>
  <si>
    <t>4.2.1.</t>
  </si>
  <si>
    <t>Evaluación de procesos, resultados e impactos del programa Hacemos Futuro: diseño de los instrumentos y recolección de la información basal y de seguimiento de la evaluación</t>
  </si>
  <si>
    <t>Evaluación de procesos, resultados e impactos del programa Hacemos Futuro: plataforma de comunicación con beneficiarios, que permita enviar información customizada y darle seguimiento al proceso de búsqueda de empleo</t>
  </si>
  <si>
    <t>Evaluación de procesos, resultados e impactos de la Tarifa Social (SUBE): estudio cualitativo</t>
  </si>
  <si>
    <t>Evaluación de procesos, resultados e impactos de la Tarifa Social (SUBE): diseño de la estrategia de mensajes para promover la aplicación a la tarifa social, así como la implementación de la misma</t>
  </si>
  <si>
    <t>4.2.5.</t>
  </si>
  <si>
    <t>Evaluación de procesos, resultados e impactos del programa Becas PROGRESAR (nivel secundario): diseño de la estrategia de búsqueda y de la recolección de información</t>
  </si>
  <si>
    <t>4.2.6.</t>
  </si>
  <si>
    <t>Relevamiento de la necesidad de los programas (taller u otro)</t>
  </si>
  <si>
    <t>Diseño del modelo de reporte</t>
  </si>
  <si>
    <t>Elaboración de los primeros dos reportes</t>
  </si>
  <si>
    <t>Auditoría externa</t>
  </si>
  <si>
    <t>Componente</t>
  </si>
  <si>
    <t>Monto</t>
  </si>
  <si>
    <t>Auditoría</t>
  </si>
  <si>
    <t xml:space="preserve">Hito: Que el Ministerio de Educación haya diseñado una evaluación experimental para identificar el impacto de intervenciones complementarias a las Becas Progresar para evitar la deserción escolar. </t>
  </si>
  <si>
    <t>TDR elaborado</t>
  </si>
  <si>
    <t xml:space="preserve">Acuerdo TDR </t>
  </si>
  <si>
    <t>Ley de Presupuesto 2019</t>
  </si>
  <si>
    <t>Presentación al Banco</t>
  </si>
  <si>
    <t>Hito: Entrega de dos reportes de monitoreo de alguno de los siguientes programas: Hacemos Futuro; Tarifa Social de transporte (SUBE); Becas PROGRESAR.</t>
  </si>
  <si>
    <t>Hito: Que el Ministerio de Hacienda presente al Banco el crédito presupuestario necesario para por lo menos mantener la cobertura de los tres programas</t>
  </si>
  <si>
    <t>Número de usos</t>
  </si>
  <si>
    <t>Componente 4. Apoyo al Consejo Nacional de Coordinación de Políticas Sociales.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</si>
</sst>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textRotation="90"/>
    </xf>
    <xf numFmtId="164" fontId="3" fillId="0" borderId="0" xfId="1" applyNumberFormat="1" applyFont="1"/>
    <xf numFmtId="165" fontId="3" fillId="0" borderId="0" xfId="2" applyNumberFormat="1" applyFont="1"/>
    <xf numFmtId="164" fontId="5" fillId="0" borderId="0" xfId="1" applyNumberFormat="1" applyFont="1"/>
    <xf numFmtId="0" fontId="5" fillId="0" borderId="0" xfId="0" applyFont="1"/>
    <xf numFmtId="0" fontId="3" fillId="0" borderId="1" xfId="0" applyFont="1" applyBorder="1"/>
    <xf numFmtId="164" fontId="3" fillId="0" borderId="1" xfId="1" applyNumberFormat="1" applyFont="1" applyBorder="1"/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 wrapText="1"/>
    </xf>
    <xf numFmtId="16" fontId="4" fillId="3" borderId="1" xfId="0" applyNumberFormat="1" applyFont="1" applyFill="1" applyBorder="1" applyAlignment="1">
      <alignment vertical="center" textRotation="90"/>
    </xf>
    <xf numFmtId="165" fontId="4" fillId="3" borderId="1" xfId="2" applyNumberFormat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16" fontId="3" fillId="2" borderId="1" xfId="0" applyNumberFormat="1" applyFont="1" applyFill="1" applyBorder="1" applyAlignment="1">
      <alignment vertical="center" textRotation="90"/>
    </xf>
    <xf numFmtId="16" fontId="3" fillId="2" borderId="1" xfId="0" applyNumberFormat="1" applyFont="1" applyFill="1" applyBorder="1" applyAlignment="1">
      <alignment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16" fontId="5" fillId="0" borderId="1" xfId="0" applyNumberFormat="1" applyFont="1" applyBorder="1" applyAlignment="1">
      <alignment vertical="center" textRotation="90"/>
    </xf>
    <xf numFmtId="16" fontId="5" fillId="0" borderId="1" xfId="0" applyNumberFormat="1" applyFont="1" applyBorder="1" applyAlignment="1">
      <alignment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textRotation="90"/>
    </xf>
    <xf numFmtId="165" fontId="3" fillId="0" borderId="1" xfId="2" applyNumberFormat="1" applyFont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textRotation="90"/>
    </xf>
    <xf numFmtId="165" fontId="4" fillId="4" borderId="1" xfId="2" applyNumberFormat="1" applyFont="1" applyFill="1" applyBorder="1"/>
    <xf numFmtId="164" fontId="4" fillId="4" borderId="1" xfId="1" applyNumberFormat="1" applyFont="1" applyFill="1" applyBorder="1"/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textRotation="90"/>
    </xf>
    <xf numFmtId="165" fontId="3" fillId="5" borderId="1" xfId="2" applyNumberFormat="1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textRotation="90"/>
    </xf>
    <xf numFmtId="165" fontId="4" fillId="6" borderId="1" xfId="2" applyNumberFormat="1" applyFont="1" applyFill="1" applyBorder="1"/>
    <xf numFmtId="164" fontId="4" fillId="6" borderId="1" xfId="1" applyNumberFormat="1" applyFont="1" applyFill="1" applyBorder="1"/>
    <xf numFmtId="0" fontId="3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textRotation="90"/>
    </xf>
    <xf numFmtId="165" fontId="3" fillId="7" borderId="1" xfId="2" applyNumberFormat="1" applyFont="1" applyFill="1" applyBorder="1" applyAlignment="1">
      <alignment vertical="center"/>
    </xf>
    <xf numFmtId="164" fontId="3" fillId="7" borderId="1" xfId="1" applyNumberFormat="1" applyFont="1" applyFill="1" applyBorder="1" applyAlignment="1">
      <alignment vertical="center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textRotation="90"/>
    </xf>
    <xf numFmtId="165" fontId="4" fillId="8" borderId="1" xfId="2" applyNumberFormat="1" applyFont="1" applyFill="1" applyBorder="1" applyAlignment="1">
      <alignment vertical="center"/>
    </xf>
    <xf numFmtId="164" fontId="4" fillId="8" borderId="1" xfId="1" applyNumberFormat="1" applyFont="1" applyFill="1" applyBorder="1" applyAlignment="1">
      <alignment vertical="center"/>
    </xf>
    <xf numFmtId="0" fontId="3" fillId="11" borderId="1" xfId="0" applyFont="1" applyFill="1" applyBorder="1" applyAlignment="1">
      <alignment horizontal="left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textRotation="90"/>
    </xf>
    <xf numFmtId="165" fontId="3" fillId="11" borderId="1" xfId="2" applyNumberFormat="1" applyFont="1" applyFill="1" applyBorder="1"/>
    <xf numFmtId="164" fontId="3" fillId="11" borderId="1" xfId="1" applyNumberFormat="1" applyFont="1" applyFill="1" applyBorder="1"/>
    <xf numFmtId="0" fontId="4" fillId="10" borderId="1" xfId="0" applyFont="1" applyFill="1" applyBorder="1" applyAlignment="1">
      <alignment horizontal="left"/>
    </xf>
    <xf numFmtId="0" fontId="4" fillId="10" borderId="1" xfId="0" applyFont="1" applyFill="1" applyBorder="1" applyAlignment="1">
      <alignment wrapText="1"/>
    </xf>
    <xf numFmtId="0" fontId="4" fillId="10" borderId="1" xfId="0" applyFont="1" applyFill="1" applyBorder="1" applyAlignment="1">
      <alignment textRotation="90"/>
    </xf>
    <xf numFmtId="165" fontId="4" fillId="10" borderId="1" xfId="2" applyNumberFormat="1" applyFont="1" applyFill="1" applyBorder="1"/>
    <xf numFmtId="164" fontId="4" fillId="10" borderId="1" xfId="1" applyNumberFormat="1" applyFont="1" applyFill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textRotation="90"/>
    </xf>
    <xf numFmtId="165" fontId="5" fillId="0" borderId="1" xfId="2" applyNumberFormat="1" applyFont="1" applyBorder="1"/>
    <xf numFmtId="164" fontId="5" fillId="0" borderId="1" xfId="1" applyNumberFormat="1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textRotation="90"/>
    </xf>
    <xf numFmtId="0" fontId="5" fillId="9" borderId="1" xfId="0" applyFont="1" applyFill="1" applyBorder="1" applyAlignment="1">
      <alignment horizontal="left" vertical="center"/>
    </xf>
    <xf numFmtId="0" fontId="5" fillId="9" borderId="1" xfId="0" applyFont="1" applyFill="1" applyBorder="1" applyAlignment="1">
      <alignment vertical="center" wrapText="1"/>
    </xf>
    <xf numFmtId="0" fontId="5" fillId="9" borderId="1" xfId="0" applyFont="1" applyFill="1" applyBorder="1" applyAlignment="1">
      <alignment vertical="center" textRotation="90"/>
    </xf>
    <xf numFmtId="165" fontId="5" fillId="9" borderId="1" xfId="2" applyNumberFormat="1" applyFont="1" applyFill="1" applyBorder="1" applyAlignment="1">
      <alignment vertical="center"/>
    </xf>
    <xf numFmtId="164" fontId="5" fillId="9" borderId="1" xfId="1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left"/>
    </xf>
    <xf numFmtId="0" fontId="5" fillId="9" borderId="1" xfId="0" applyFont="1" applyFill="1" applyBorder="1" applyAlignment="1">
      <alignment wrapText="1"/>
    </xf>
    <xf numFmtId="0" fontId="5" fillId="9" borderId="1" xfId="0" applyFont="1" applyFill="1" applyBorder="1" applyAlignment="1">
      <alignment textRotation="90"/>
    </xf>
    <xf numFmtId="165" fontId="5" fillId="9" borderId="1" xfId="2" applyNumberFormat="1" applyFont="1" applyFill="1" applyBorder="1"/>
    <xf numFmtId="164" fontId="5" fillId="9" borderId="1" xfId="1" applyNumberFormat="1" applyFont="1" applyFill="1" applyBorder="1"/>
    <xf numFmtId="16" fontId="4" fillId="3" borderId="1" xfId="0" applyNumberFormat="1" applyFont="1" applyFill="1" applyBorder="1" applyAlignment="1">
      <alignment vertical="center" wrapText="1"/>
    </xf>
    <xf numFmtId="0" fontId="3" fillId="12" borderId="1" xfId="0" applyFont="1" applyFill="1" applyBorder="1" applyAlignment="1">
      <alignment horizontal="left"/>
    </xf>
    <xf numFmtId="0" fontId="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textRotation="90"/>
    </xf>
    <xf numFmtId="165" fontId="3" fillId="12" borderId="1" xfId="2" applyNumberFormat="1" applyFont="1" applyFill="1" applyBorder="1"/>
    <xf numFmtId="164" fontId="3" fillId="12" borderId="1" xfId="1" applyNumberFormat="1" applyFont="1" applyFill="1" applyBorder="1"/>
    <xf numFmtId="0" fontId="3" fillId="0" borderId="1" xfId="0" applyFont="1" applyBorder="1" applyAlignment="1">
      <alignment horizontal="left" vertical="center"/>
    </xf>
    <xf numFmtId="16" fontId="3" fillId="0" borderId="1" xfId="0" applyNumberFormat="1" applyFont="1" applyBorder="1" applyAlignment="1">
      <alignment vertical="center" textRotation="90"/>
    </xf>
    <xf numFmtId="16" fontId="3" fillId="0" borderId="1" xfId="0" applyNumberFormat="1" applyFont="1" applyBorder="1" applyAlignment="1">
      <alignment vertical="center" wrapText="1"/>
    </xf>
    <xf numFmtId="165" fontId="3" fillId="0" borderId="1" xfId="2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13" borderId="1" xfId="0" applyFont="1" applyFill="1" applyBorder="1" applyAlignment="1">
      <alignment horizontal="left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textRotation="90"/>
    </xf>
    <xf numFmtId="165" fontId="3" fillId="13" borderId="1" xfId="2" applyNumberFormat="1" applyFont="1" applyFill="1" applyBorder="1"/>
    <xf numFmtId="164" fontId="3" fillId="13" borderId="1" xfId="1" applyNumberFormat="1" applyFont="1" applyFill="1" applyBorder="1"/>
    <xf numFmtId="0" fontId="3" fillId="14" borderId="1" xfId="0" applyFont="1" applyFill="1" applyBorder="1" applyAlignment="1">
      <alignment horizontal="left"/>
    </xf>
    <xf numFmtId="0" fontId="3" fillId="14" borderId="1" xfId="0" applyFont="1" applyFill="1" applyBorder="1" applyAlignment="1">
      <alignment wrapText="1"/>
    </xf>
    <xf numFmtId="0" fontId="3" fillId="14" borderId="1" xfId="0" applyFont="1" applyFill="1" applyBorder="1" applyAlignment="1">
      <alignment textRotation="90"/>
    </xf>
    <xf numFmtId="165" fontId="3" fillId="14" borderId="1" xfId="2" applyNumberFormat="1" applyFont="1" applyFill="1" applyBorder="1"/>
    <xf numFmtId="164" fontId="3" fillId="14" borderId="1" xfId="1" applyNumberFormat="1" applyFont="1" applyFill="1" applyBorder="1"/>
    <xf numFmtId="0" fontId="0" fillId="0" borderId="0" xfId="0" applyAlignment="1">
      <alignment wrapText="1"/>
    </xf>
    <xf numFmtId="164" fontId="0" fillId="0" borderId="0" xfId="1" applyNumberFormat="1" applyFont="1"/>
    <xf numFmtId="0" fontId="0" fillId="0" borderId="2" xfId="0" applyBorder="1" applyAlignment="1">
      <alignment wrapText="1"/>
    </xf>
    <xf numFmtId="164" fontId="0" fillId="0" borderId="2" xfId="1" applyNumberFormat="1" applyFont="1" applyBorder="1"/>
    <xf numFmtId="0" fontId="6" fillId="0" borderId="2" xfId="0" applyFont="1" applyBorder="1" applyAlignment="1">
      <alignment wrapText="1"/>
    </xf>
    <xf numFmtId="164" fontId="6" fillId="0" borderId="2" xfId="1" applyNumberFormat="1" applyFont="1" applyBorder="1"/>
    <xf numFmtId="165" fontId="5" fillId="0" borderId="1" xfId="2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0" fontId="3" fillId="15" borderId="1" xfId="0" applyFont="1" applyFill="1" applyBorder="1" applyAlignment="1">
      <alignment horizontal="left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 applyAlignment="1">
      <alignment textRotation="90"/>
    </xf>
    <xf numFmtId="165" fontId="3" fillId="15" borderId="1" xfId="2" applyNumberFormat="1" applyFont="1" applyFill="1" applyBorder="1"/>
    <xf numFmtId="164" fontId="3" fillId="15" borderId="1" xfId="1" applyNumberFormat="1" applyFont="1" applyFill="1" applyBorder="1"/>
    <xf numFmtId="165" fontId="5" fillId="16" borderId="1" xfId="2" applyNumberFormat="1" applyFont="1" applyFill="1" applyBorder="1" applyAlignment="1">
      <alignment vertical="center"/>
    </xf>
    <xf numFmtId="0" fontId="3" fillId="17" borderId="0" xfId="0" applyFont="1" applyFill="1" applyAlignment="1">
      <alignment horizontal="left"/>
    </xf>
    <xf numFmtId="0" fontId="3" fillId="17" borderId="0" xfId="0" applyFont="1" applyFill="1" applyAlignment="1">
      <alignment wrapText="1"/>
    </xf>
    <xf numFmtId="0" fontId="3" fillId="17" borderId="0" xfId="0" applyFont="1" applyFill="1" applyAlignment="1">
      <alignment textRotation="90"/>
    </xf>
    <xf numFmtId="0" fontId="3" fillId="17" borderId="0" xfId="0" applyFont="1" applyFill="1"/>
    <xf numFmtId="164" fontId="3" fillId="17" borderId="0" xfId="1" applyNumberFormat="1" applyFont="1" applyFill="1"/>
    <xf numFmtId="0" fontId="3" fillId="17" borderId="1" xfId="0" applyFont="1" applyFill="1" applyBorder="1"/>
    <xf numFmtId="164" fontId="3" fillId="17" borderId="1" xfId="1" applyNumberFormat="1" applyFont="1" applyFill="1" applyBorder="1"/>
    <xf numFmtId="16" fontId="2" fillId="17" borderId="1" xfId="0" applyNumberFormat="1" applyFont="1" applyFill="1" applyBorder="1" applyAlignment="1">
      <alignment textRotation="90"/>
    </xf>
    <xf numFmtId="0" fontId="5" fillId="18" borderId="1" xfId="0" applyFont="1" applyFill="1" applyBorder="1" applyAlignment="1">
      <alignment vertical="center" wrapText="1"/>
    </xf>
    <xf numFmtId="16" fontId="5" fillId="16" borderId="1" xfId="0" applyNumberFormat="1" applyFont="1" applyFill="1" applyBorder="1" applyAlignment="1">
      <alignment vertical="center" wrapText="1"/>
    </xf>
    <xf numFmtId="164" fontId="3" fillId="17" borderId="1" xfId="1" applyNumberFormat="1" applyFont="1" applyFill="1" applyBorder="1" applyAlignment="1">
      <alignment horizontal="center"/>
    </xf>
    <xf numFmtId="0" fontId="3" fillId="17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1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97"/>
  <sheetViews>
    <sheetView tabSelected="1" zoomScale="76" zoomScaleNormal="76" workbookViewId="0">
      <pane xSplit="2" ySplit="4" topLeftCell="Q83" activePane="bottomRight" state="frozen"/>
      <selection pane="topRight" activeCell="C1" sqref="C1"/>
      <selection pane="bottomLeft" activeCell="A5" sqref="A5"/>
      <selection pane="bottomRight" activeCell="B110" sqref="B110"/>
    </sheetView>
  </sheetViews>
  <sheetFormatPr defaultColWidth="8.88671875" defaultRowHeight="12" x14ac:dyDescent="0.25"/>
  <cols>
    <col min="1" max="1" width="5.6640625" style="3" customWidth="1"/>
    <col min="2" max="2" width="53.6640625" style="2" customWidth="1"/>
    <col min="3" max="30" width="2.33203125" style="4" customWidth="1"/>
    <col min="31" max="31" width="27.6640625" style="2" customWidth="1"/>
    <col min="32" max="32" width="11.33203125" style="2" customWidth="1"/>
    <col min="33" max="33" width="13.77734375" style="1" customWidth="1"/>
    <col min="34" max="34" width="13.6640625" style="1" customWidth="1"/>
    <col min="35" max="35" width="10.88671875" style="1" customWidth="1"/>
    <col min="36" max="36" width="17.77734375" style="1" customWidth="1"/>
    <col min="37" max="37" width="17.109375" style="5" customWidth="1"/>
    <col min="38" max="38" width="17" style="5" customWidth="1"/>
    <col min="39" max="40" width="15.33203125" style="5" customWidth="1"/>
    <col min="41" max="41" width="17" style="5" customWidth="1"/>
    <col min="42" max="42" width="8.88671875" style="5"/>
    <col min="43" max="16384" width="8.88671875" style="1"/>
  </cols>
  <sheetData>
    <row r="1" spans="1:42" x14ac:dyDescent="0.25">
      <c r="A1" s="121"/>
      <c r="B1" s="122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2"/>
      <c r="AF1" s="122"/>
      <c r="AG1" s="124"/>
      <c r="AH1" s="124"/>
      <c r="AI1" s="124"/>
      <c r="AJ1" s="124"/>
      <c r="AK1" s="125"/>
      <c r="AL1" s="125"/>
      <c r="AM1" s="125"/>
      <c r="AN1" s="125">
        <f>+AN5+AN45+AN82+AN110+AN185</f>
        <v>900000000</v>
      </c>
    </row>
    <row r="2" spans="1:42" ht="18" customHeight="1" x14ac:dyDescent="0.25">
      <c r="A2" s="132" t="s">
        <v>0</v>
      </c>
      <c r="B2" s="133" t="s">
        <v>1</v>
      </c>
      <c r="C2" s="134" t="s">
        <v>2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3" t="s">
        <v>3</v>
      </c>
      <c r="AF2" s="133" t="s">
        <v>4</v>
      </c>
      <c r="AG2" s="134" t="s">
        <v>5</v>
      </c>
      <c r="AH2" s="134"/>
      <c r="AI2" s="134"/>
      <c r="AJ2" s="134"/>
      <c r="AK2" s="131" t="s">
        <v>6</v>
      </c>
      <c r="AL2" s="131"/>
      <c r="AM2" s="131"/>
      <c r="AN2" s="131"/>
    </row>
    <row r="3" spans="1:42" ht="18.600000000000001" customHeight="1" x14ac:dyDescent="0.25">
      <c r="A3" s="132"/>
      <c r="B3" s="133"/>
      <c r="C3" s="134">
        <v>2018</v>
      </c>
      <c r="D3" s="134"/>
      <c r="E3" s="134"/>
      <c r="F3" s="134"/>
      <c r="G3" s="134">
        <v>2019</v>
      </c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>
        <v>2020</v>
      </c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3"/>
      <c r="AF3" s="133"/>
      <c r="AG3" s="126">
        <v>2018</v>
      </c>
      <c r="AH3" s="126">
        <v>2019</v>
      </c>
      <c r="AI3" s="126">
        <v>2020</v>
      </c>
      <c r="AJ3" s="126" t="s">
        <v>7</v>
      </c>
      <c r="AK3" s="126">
        <v>2018</v>
      </c>
      <c r="AL3" s="126">
        <v>2019</v>
      </c>
      <c r="AM3" s="126">
        <v>2020</v>
      </c>
      <c r="AN3" s="127" t="s">
        <v>7</v>
      </c>
    </row>
    <row r="4" spans="1:42" ht="33" customHeight="1" x14ac:dyDescent="0.25">
      <c r="A4" s="132"/>
      <c r="B4" s="133"/>
      <c r="C4" s="128">
        <v>43361</v>
      </c>
      <c r="D4" s="128">
        <v>43391</v>
      </c>
      <c r="E4" s="128">
        <v>43422</v>
      </c>
      <c r="F4" s="128">
        <v>43452</v>
      </c>
      <c r="G4" s="128">
        <v>43119</v>
      </c>
      <c r="H4" s="128">
        <v>43150</v>
      </c>
      <c r="I4" s="128">
        <v>43178</v>
      </c>
      <c r="J4" s="128">
        <v>43209</v>
      </c>
      <c r="K4" s="128">
        <v>43239</v>
      </c>
      <c r="L4" s="128">
        <v>43270</v>
      </c>
      <c r="M4" s="128">
        <v>43300</v>
      </c>
      <c r="N4" s="128">
        <v>43331</v>
      </c>
      <c r="O4" s="128">
        <v>43362</v>
      </c>
      <c r="P4" s="128">
        <v>43392</v>
      </c>
      <c r="Q4" s="128">
        <v>43423</v>
      </c>
      <c r="R4" s="128">
        <v>43453</v>
      </c>
      <c r="S4" s="128">
        <v>43120</v>
      </c>
      <c r="T4" s="128">
        <v>43151</v>
      </c>
      <c r="U4" s="128">
        <v>43179</v>
      </c>
      <c r="V4" s="128">
        <v>43210</v>
      </c>
      <c r="W4" s="128">
        <v>43240</v>
      </c>
      <c r="X4" s="128">
        <v>43271</v>
      </c>
      <c r="Y4" s="128">
        <v>43301</v>
      </c>
      <c r="Z4" s="128">
        <v>43332</v>
      </c>
      <c r="AA4" s="128">
        <v>43363</v>
      </c>
      <c r="AB4" s="128">
        <v>43393</v>
      </c>
      <c r="AC4" s="128">
        <v>43424</v>
      </c>
      <c r="AD4" s="128">
        <v>43454</v>
      </c>
      <c r="AE4" s="133"/>
      <c r="AF4" s="133"/>
      <c r="AG4" s="126"/>
      <c r="AH4" s="126"/>
      <c r="AI4" s="126"/>
      <c r="AJ4" s="126"/>
      <c r="AK4" s="127"/>
      <c r="AL4" s="127"/>
      <c r="AM4" s="127"/>
      <c r="AN4" s="127"/>
    </row>
    <row r="5" spans="1:42" ht="33" customHeight="1" x14ac:dyDescent="0.25">
      <c r="A5" s="11">
        <v>1</v>
      </c>
      <c r="B5" s="12" t="s">
        <v>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86"/>
      <c r="AF5" s="86"/>
      <c r="AG5" s="14"/>
      <c r="AH5" s="14"/>
      <c r="AI5" s="14"/>
      <c r="AJ5" s="14"/>
      <c r="AK5" s="15">
        <f>+AK6+AK8</f>
        <v>146971429</v>
      </c>
      <c r="AL5" s="15">
        <f>+AL6+AL8</f>
        <v>292478571</v>
      </c>
      <c r="AM5" s="15">
        <f>+AM6+AM8</f>
        <v>750000</v>
      </c>
      <c r="AN5" s="15">
        <f>+AK5+AL5+AM5</f>
        <v>440200000</v>
      </c>
    </row>
    <row r="6" spans="1:42" ht="24" x14ac:dyDescent="0.25">
      <c r="A6" s="16" t="s">
        <v>9</v>
      </c>
      <c r="B6" s="17" t="s">
        <v>10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9"/>
      <c r="AF6" s="20"/>
      <c r="AG6" s="21"/>
      <c r="AH6" s="21"/>
      <c r="AI6" s="21"/>
      <c r="AJ6" s="21"/>
      <c r="AK6" s="22">
        <f>+AK7</f>
        <v>146971429</v>
      </c>
      <c r="AL6" s="22">
        <f>+AL7</f>
        <v>291228571</v>
      </c>
      <c r="AM6" s="22">
        <f>+AM7</f>
        <v>0</v>
      </c>
      <c r="AN6" s="22">
        <f>+AK6+AL6+AM6</f>
        <v>438200000</v>
      </c>
    </row>
    <row r="7" spans="1:42" s="8" customFormat="1" ht="67.2" customHeight="1" x14ac:dyDescent="0.25">
      <c r="A7" s="23"/>
      <c r="B7" s="129" t="s">
        <v>11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130" t="s">
        <v>12</v>
      </c>
      <c r="AF7" s="27" t="s">
        <v>13</v>
      </c>
      <c r="AG7" s="113">
        <v>234176</v>
      </c>
      <c r="AH7" s="113">
        <v>234176</v>
      </c>
      <c r="AI7" s="113">
        <v>0</v>
      </c>
      <c r="AJ7" s="113">
        <v>234176</v>
      </c>
      <c r="AK7" s="114">
        <v>146971429</v>
      </c>
      <c r="AL7" s="114">
        <f>437856000-AK7+344000</f>
        <v>291228571</v>
      </c>
      <c r="AM7" s="114"/>
      <c r="AN7" s="114">
        <f>+AK7+AL7+AM7</f>
        <v>438200000</v>
      </c>
      <c r="AO7" s="7"/>
      <c r="AP7" s="7"/>
    </row>
    <row r="8" spans="1:42" ht="24" x14ac:dyDescent="0.25">
      <c r="A8" s="16" t="s">
        <v>14</v>
      </c>
      <c r="B8" s="17" t="s">
        <v>15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9"/>
      <c r="AF8" s="19"/>
      <c r="AG8" s="21"/>
      <c r="AH8" s="21"/>
      <c r="AI8" s="21"/>
      <c r="AJ8" s="21"/>
      <c r="AK8" s="22">
        <f>+AK9+AK20</f>
        <v>0</v>
      </c>
      <c r="AL8" s="22">
        <f>+AL9+AL20</f>
        <v>1250000</v>
      </c>
      <c r="AM8" s="22">
        <f>+AM9+AM20</f>
        <v>750000</v>
      </c>
      <c r="AN8" s="22">
        <f>+AN9+AN20</f>
        <v>2000000</v>
      </c>
    </row>
    <row r="9" spans="1:42" s="8" customFormat="1" ht="58.5" customHeight="1" x14ac:dyDescent="0.25">
      <c r="A9" s="23" t="s">
        <v>16</v>
      </c>
      <c r="B9" s="24" t="s">
        <v>17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4" t="s">
        <v>17</v>
      </c>
      <c r="AF9" s="26"/>
      <c r="AG9" s="28">
        <v>0</v>
      </c>
      <c r="AH9" s="28">
        <v>1</v>
      </c>
      <c r="AI9" s="28">
        <v>0</v>
      </c>
      <c r="AJ9" s="28">
        <v>1</v>
      </c>
      <c r="AK9" s="29">
        <f>+AK10+AK15</f>
        <v>0</v>
      </c>
      <c r="AL9" s="29">
        <f>+AL10+AL15</f>
        <v>68000</v>
      </c>
      <c r="AM9" s="29">
        <f>+AM10+AM15</f>
        <v>0</v>
      </c>
      <c r="AN9" s="29">
        <f>+AN10+AN15</f>
        <v>68000</v>
      </c>
      <c r="AO9" s="7"/>
      <c r="AP9" s="7"/>
    </row>
    <row r="10" spans="1:42" s="8" customFormat="1" x14ac:dyDescent="0.25">
      <c r="A10" s="23"/>
      <c r="B10" s="24" t="s">
        <v>18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6"/>
      <c r="AF10" s="26"/>
      <c r="AG10" s="28"/>
      <c r="AH10" s="28"/>
      <c r="AI10" s="28"/>
      <c r="AJ10" s="28"/>
      <c r="AK10" s="29">
        <v>0</v>
      </c>
      <c r="AL10" s="96">
        <v>50000</v>
      </c>
      <c r="AM10" s="29">
        <v>0</v>
      </c>
      <c r="AN10" s="29">
        <f>+AK10+AL10+AM10</f>
        <v>50000</v>
      </c>
      <c r="AO10" s="7"/>
      <c r="AP10" s="7"/>
    </row>
    <row r="11" spans="1:42" x14ac:dyDescent="0.25">
      <c r="A11" s="30"/>
      <c r="B11" s="31" t="s">
        <v>19</v>
      </c>
      <c r="C11" s="32"/>
      <c r="D11" s="32"/>
      <c r="E11" s="32" t="s">
        <v>20</v>
      </c>
      <c r="F11" s="32" t="s">
        <v>20</v>
      </c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1"/>
      <c r="AF11" s="31"/>
      <c r="AG11" s="33"/>
      <c r="AH11" s="33"/>
      <c r="AI11" s="33"/>
      <c r="AJ11" s="33"/>
      <c r="AK11" s="10"/>
      <c r="AL11" s="10"/>
      <c r="AM11" s="10"/>
      <c r="AN11" s="10"/>
    </row>
    <row r="12" spans="1:42" x14ac:dyDescent="0.25">
      <c r="A12" s="30"/>
      <c r="B12" s="31" t="s">
        <v>21</v>
      </c>
      <c r="C12" s="32"/>
      <c r="D12" s="32"/>
      <c r="E12" s="32"/>
      <c r="F12" s="32"/>
      <c r="G12" s="32" t="s">
        <v>20</v>
      </c>
      <c r="H12" s="32" t="s">
        <v>20</v>
      </c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1"/>
      <c r="AF12" s="31"/>
      <c r="AG12" s="33"/>
      <c r="AH12" s="33"/>
      <c r="AI12" s="33"/>
      <c r="AJ12" s="33"/>
      <c r="AK12" s="10"/>
      <c r="AL12" s="10"/>
      <c r="AM12" s="10"/>
      <c r="AN12" s="10"/>
    </row>
    <row r="13" spans="1:42" x14ac:dyDescent="0.25">
      <c r="A13" s="30"/>
      <c r="B13" s="31" t="s">
        <v>22</v>
      </c>
      <c r="C13" s="32"/>
      <c r="D13" s="32"/>
      <c r="E13" s="32"/>
      <c r="F13" s="32"/>
      <c r="G13" s="32"/>
      <c r="H13" s="32"/>
      <c r="I13" s="32" t="s">
        <v>20</v>
      </c>
      <c r="J13" s="32" t="s">
        <v>20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1"/>
      <c r="AF13" s="31"/>
      <c r="AG13" s="33"/>
      <c r="AH13" s="33"/>
      <c r="AI13" s="33"/>
      <c r="AJ13" s="33"/>
      <c r="AK13" s="10"/>
      <c r="AL13" s="10"/>
      <c r="AM13" s="10"/>
      <c r="AN13" s="10"/>
    </row>
    <row r="14" spans="1:42" x14ac:dyDescent="0.25">
      <c r="A14" s="30"/>
      <c r="B14" s="31" t="s">
        <v>23</v>
      </c>
      <c r="C14" s="32"/>
      <c r="D14" s="32"/>
      <c r="E14" s="32"/>
      <c r="F14" s="32"/>
      <c r="G14" s="32"/>
      <c r="H14" s="32"/>
      <c r="I14" s="32"/>
      <c r="J14" s="32"/>
      <c r="K14" s="32" t="s">
        <v>20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1"/>
      <c r="AF14" s="31"/>
      <c r="AG14" s="33"/>
      <c r="AH14" s="33"/>
      <c r="AI14" s="33"/>
      <c r="AJ14" s="33"/>
      <c r="AK14" s="10"/>
      <c r="AL14" s="10"/>
      <c r="AM14" s="10"/>
      <c r="AN14" s="10"/>
    </row>
    <row r="15" spans="1:42" x14ac:dyDescent="0.25">
      <c r="A15" s="92"/>
      <c r="B15" s="24" t="s">
        <v>24</v>
      </c>
      <c r="C15" s="93"/>
      <c r="D15" s="93"/>
      <c r="E15" s="32" t="s">
        <v>20</v>
      </c>
      <c r="F15" s="32" t="s">
        <v>20</v>
      </c>
      <c r="G15" s="32"/>
      <c r="H15" s="32"/>
      <c r="I15" s="32"/>
      <c r="J15" s="32"/>
      <c r="K15" s="32"/>
      <c r="L15" s="32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 s="94"/>
      <c r="AG15" s="95"/>
      <c r="AH15" s="95"/>
      <c r="AI15" s="95"/>
      <c r="AJ15" s="95"/>
      <c r="AK15" s="96">
        <v>0</v>
      </c>
      <c r="AL15" s="96">
        <v>18000</v>
      </c>
      <c r="AM15" s="96">
        <v>0</v>
      </c>
      <c r="AN15" s="29">
        <f>+AK15+AL15+AM15</f>
        <v>18000</v>
      </c>
    </row>
    <row r="16" spans="1:42" x14ac:dyDescent="0.25">
      <c r="A16" s="30"/>
      <c r="B16" s="31" t="s">
        <v>19</v>
      </c>
      <c r="C16" s="32"/>
      <c r="D16" s="32"/>
      <c r="E16" s="32"/>
      <c r="F16" s="32"/>
      <c r="G16" s="32" t="s">
        <v>20</v>
      </c>
      <c r="H16" s="32" t="s">
        <v>20</v>
      </c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1"/>
      <c r="AF16" s="31"/>
      <c r="AG16" s="33"/>
      <c r="AH16" s="33"/>
      <c r="AI16" s="33"/>
      <c r="AJ16" s="33"/>
      <c r="AK16" s="10"/>
      <c r="AL16" s="10"/>
      <c r="AM16" s="10"/>
      <c r="AN16" s="10"/>
    </row>
    <row r="17" spans="1:42" x14ac:dyDescent="0.25">
      <c r="A17" s="30"/>
      <c r="B17" s="31" t="s">
        <v>21</v>
      </c>
      <c r="C17" s="32"/>
      <c r="D17" s="32"/>
      <c r="E17" s="32"/>
      <c r="F17" s="32"/>
      <c r="G17" s="32"/>
      <c r="H17" s="32"/>
      <c r="I17" s="32" t="s">
        <v>20</v>
      </c>
      <c r="J17" s="32" t="s">
        <v>20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1"/>
      <c r="AF17" s="31"/>
      <c r="AG17" s="33"/>
      <c r="AH17" s="33"/>
      <c r="AI17" s="33"/>
      <c r="AJ17" s="33"/>
      <c r="AK17" s="10"/>
      <c r="AL17" s="10"/>
      <c r="AM17" s="10"/>
      <c r="AN17" s="10"/>
    </row>
    <row r="18" spans="1:42" x14ac:dyDescent="0.25">
      <c r="A18" s="30"/>
      <c r="B18" s="31" t="s">
        <v>22</v>
      </c>
      <c r="C18" s="32"/>
      <c r="D18" s="32"/>
      <c r="E18" s="32"/>
      <c r="F18" s="32"/>
      <c r="G18" s="32"/>
      <c r="H18" s="32"/>
      <c r="I18" s="32"/>
      <c r="J18" s="32"/>
      <c r="K18" s="32" t="s">
        <v>20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1"/>
      <c r="AF18" s="31"/>
      <c r="AG18" s="33"/>
      <c r="AH18" s="33"/>
      <c r="AI18" s="33"/>
      <c r="AJ18" s="33"/>
      <c r="AK18" s="10"/>
      <c r="AL18" s="10"/>
      <c r="AM18" s="10"/>
      <c r="AN18" s="10"/>
    </row>
    <row r="19" spans="1:42" x14ac:dyDescent="0.25">
      <c r="A19" s="30"/>
      <c r="B19" s="31" t="s">
        <v>25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1"/>
      <c r="AF19" s="31"/>
      <c r="AG19" s="33"/>
      <c r="AH19" s="33"/>
      <c r="AI19" s="33"/>
      <c r="AJ19" s="33"/>
      <c r="AK19" s="10"/>
      <c r="AL19" s="10"/>
      <c r="AM19" s="10"/>
      <c r="AN19" s="10"/>
    </row>
    <row r="20" spans="1:42" s="8" customFormat="1" ht="24" x14ac:dyDescent="0.25">
      <c r="A20" s="69" t="s">
        <v>26</v>
      </c>
      <c r="B20" s="70" t="s">
        <v>27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0" t="s">
        <v>27</v>
      </c>
      <c r="AF20" s="70"/>
      <c r="AG20" s="72"/>
      <c r="AH20" s="72"/>
      <c r="AI20" s="72">
        <v>1</v>
      </c>
      <c r="AJ20" s="72"/>
      <c r="AK20" s="73">
        <f>+AK21+AK32+AK37</f>
        <v>0</v>
      </c>
      <c r="AL20" s="73">
        <f>+AL21+AL32+AL37</f>
        <v>1182000</v>
      </c>
      <c r="AM20" s="73">
        <f>+AM21+AM32+AM37</f>
        <v>750000</v>
      </c>
      <c r="AN20" s="73">
        <f>+AN21+AN32+AN37</f>
        <v>1932000</v>
      </c>
      <c r="AO20" s="7"/>
      <c r="AP20" s="7"/>
    </row>
    <row r="21" spans="1:42" s="8" customFormat="1" x14ac:dyDescent="0.25">
      <c r="A21" s="69"/>
      <c r="B21" s="70" t="s">
        <v>28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0"/>
      <c r="AF21" s="70"/>
      <c r="AG21" s="72"/>
      <c r="AH21" s="72"/>
      <c r="AI21" s="72"/>
      <c r="AJ21" s="72"/>
      <c r="AK21" s="10">
        <v>0</v>
      </c>
      <c r="AL21" s="10">
        <v>750000</v>
      </c>
      <c r="AM21" s="10">
        <v>750000</v>
      </c>
      <c r="AN21" s="10">
        <f>SUM(AK21:AM21)</f>
        <v>1500000</v>
      </c>
      <c r="AO21" s="7"/>
      <c r="AP21" s="7"/>
    </row>
    <row r="22" spans="1:42" s="8" customFormat="1" x14ac:dyDescent="0.25">
      <c r="A22" s="69"/>
      <c r="B22" s="31" t="s">
        <v>29</v>
      </c>
      <c r="C22" s="71"/>
      <c r="D22" s="71"/>
      <c r="E22" s="71" t="s">
        <v>20</v>
      </c>
      <c r="F22" s="71" t="s">
        <v>20</v>
      </c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0"/>
      <c r="AF22" s="70"/>
      <c r="AG22" s="72"/>
      <c r="AH22" s="72"/>
      <c r="AI22" s="72"/>
      <c r="AJ22" s="72"/>
      <c r="AK22" s="10"/>
      <c r="AL22" s="10"/>
      <c r="AM22" s="10"/>
      <c r="AN22" s="10"/>
      <c r="AO22" s="7"/>
      <c r="AP22" s="7"/>
    </row>
    <row r="23" spans="1:42" x14ac:dyDescent="0.25">
      <c r="A23" s="30"/>
      <c r="B23" s="9" t="s">
        <v>30</v>
      </c>
      <c r="C23" s="32"/>
      <c r="D23" s="32"/>
      <c r="E23" s="32" t="s">
        <v>20</v>
      </c>
      <c r="F23" s="32" t="s">
        <v>20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1"/>
      <c r="AF23" s="31"/>
      <c r="AG23" s="33"/>
      <c r="AH23" s="33"/>
      <c r="AI23" s="33"/>
      <c r="AJ23" s="33"/>
      <c r="AK23" s="10"/>
      <c r="AL23" s="10"/>
      <c r="AM23" s="10"/>
      <c r="AN23" s="10"/>
    </row>
    <row r="24" spans="1:42" x14ac:dyDescent="0.25">
      <c r="A24" s="30"/>
      <c r="B24" s="31" t="s">
        <v>31</v>
      </c>
      <c r="C24" s="32"/>
      <c r="D24" s="32"/>
      <c r="E24" s="32" t="s">
        <v>20</v>
      </c>
      <c r="F24" s="32" t="s">
        <v>20</v>
      </c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1"/>
      <c r="AF24" s="31"/>
      <c r="AG24" s="33"/>
      <c r="AH24" s="33"/>
      <c r="AI24" s="33"/>
      <c r="AJ24" s="33"/>
      <c r="AK24" s="10"/>
      <c r="AL24" s="10"/>
      <c r="AM24" s="10"/>
      <c r="AN24" s="10"/>
    </row>
    <row r="25" spans="1:42" x14ac:dyDescent="0.25">
      <c r="A25" s="30"/>
      <c r="B25" s="31" t="s">
        <v>32</v>
      </c>
      <c r="C25" s="32"/>
      <c r="D25" s="32"/>
      <c r="E25" s="32"/>
      <c r="F25" s="32"/>
      <c r="G25" s="32" t="s">
        <v>20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1"/>
      <c r="AF25" s="31"/>
      <c r="AG25" s="33"/>
      <c r="AH25" s="33"/>
      <c r="AI25" s="33"/>
      <c r="AJ25" s="33"/>
      <c r="AK25" s="10"/>
      <c r="AL25" s="10"/>
      <c r="AM25" s="10"/>
      <c r="AN25" s="10"/>
    </row>
    <row r="26" spans="1:42" x14ac:dyDescent="0.25">
      <c r="A26" s="30"/>
      <c r="B26" s="31" t="s">
        <v>33</v>
      </c>
      <c r="C26" s="32"/>
      <c r="D26" s="32"/>
      <c r="E26" s="32"/>
      <c r="F26" s="32"/>
      <c r="G26" s="32"/>
      <c r="H26" s="32" t="s">
        <v>20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1"/>
      <c r="AF26" s="31"/>
      <c r="AG26" s="33"/>
      <c r="AH26" s="33"/>
      <c r="AI26" s="33"/>
      <c r="AJ26" s="33"/>
      <c r="AK26" s="10"/>
      <c r="AL26" s="10"/>
      <c r="AM26" s="10"/>
      <c r="AN26" s="10"/>
    </row>
    <row r="27" spans="1:42" x14ac:dyDescent="0.25">
      <c r="A27" s="30"/>
      <c r="B27" s="31" t="s">
        <v>34</v>
      </c>
      <c r="C27" s="32"/>
      <c r="D27" s="32"/>
      <c r="E27" s="32"/>
      <c r="F27" s="32"/>
      <c r="G27" s="32"/>
      <c r="H27" s="32"/>
      <c r="I27" s="32" t="s">
        <v>20</v>
      </c>
      <c r="J27" s="32" t="s">
        <v>20</v>
      </c>
      <c r="K27" s="32" t="s">
        <v>20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1"/>
      <c r="AF27" s="31"/>
      <c r="AG27" s="33"/>
      <c r="AH27" s="33"/>
      <c r="AI27" s="33"/>
      <c r="AJ27" s="33"/>
      <c r="AK27" s="10"/>
      <c r="AL27" s="10"/>
      <c r="AM27" s="10"/>
      <c r="AN27" s="10"/>
    </row>
    <row r="28" spans="1:42" x14ac:dyDescent="0.25">
      <c r="A28" s="30"/>
      <c r="B28" s="31" t="s">
        <v>35</v>
      </c>
      <c r="C28" s="32"/>
      <c r="D28" s="32"/>
      <c r="E28" s="32"/>
      <c r="F28" s="32"/>
      <c r="G28" s="32"/>
      <c r="H28" s="32"/>
      <c r="I28" s="32"/>
      <c r="J28" s="32"/>
      <c r="K28" s="32" t="s">
        <v>20</v>
      </c>
      <c r="L28" s="32" t="s">
        <v>20</v>
      </c>
      <c r="M28" s="32" t="s">
        <v>20</v>
      </c>
      <c r="N28" s="32" t="s">
        <v>20</v>
      </c>
      <c r="O28" s="32" t="s">
        <v>20</v>
      </c>
      <c r="P28" s="32" t="s">
        <v>20</v>
      </c>
      <c r="Q28" s="32" t="s">
        <v>20</v>
      </c>
      <c r="R28" s="32" t="s">
        <v>20</v>
      </c>
      <c r="S28" s="32" t="s">
        <v>20</v>
      </c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1"/>
      <c r="AF28" s="31"/>
      <c r="AG28" s="33"/>
      <c r="AH28" s="33"/>
      <c r="AI28" s="33"/>
      <c r="AJ28" s="33"/>
      <c r="AK28" s="10"/>
      <c r="AL28" s="10"/>
      <c r="AM28" s="10"/>
      <c r="AN28" s="10"/>
    </row>
    <row r="29" spans="1:42" x14ac:dyDescent="0.25">
      <c r="A29" s="30"/>
      <c r="B29" s="31" t="s">
        <v>36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 t="s">
        <v>20</v>
      </c>
      <c r="S29" s="32" t="s">
        <v>20</v>
      </c>
      <c r="T29" s="32" t="s">
        <v>20</v>
      </c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1"/>
      <c r="AF29" s="31"/>
      <c r="AG29" s="33"/>
      <c r="AH29" s="33"/>
      <c r="AI29" s="33"/>
      <c r="AJ29" s="33"/>
      <c r="AK29" s="10"/>
      <c r="AL29" s="10"/>
      <c r="AM29" s="10"/>
      <c r="AN29" s="10"/>
    </row>
    <row r="30" spans="1:42" x14ac:dyDescent="0.25">
      <c r="A30" s="30"/>
      <c r="B30" s="31" t="s">
        <v>37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 t="s">
        <v>20</v>
      </c>
      <c r="S30" s="32" t="s">
        <v>20</v>
      </c>
      <c r="T30" s="32" t="s">
        <v>20</v>
      </c>
      <c r="U30" s="32" t="s">
        <v>20</v>
      </c>
      <c r="V30" s="32" t="s">
        <v>20</v>
      </c>
      <c r="W30" s="32" t="s">
        <v>20</v>
      </c>
      <c r="X30" s="32"/>
      <c r="Y30" s="32"/>
      <c r="Z30" s="32"/>
      <c r="AA30" s="32"/>
      <c r="AB30" s="32"/>
      <c r="AC30" s="32"/>
      <c r="AD30" s="32"/>
      <c r="AE30" s="31"/>
      <c r="AF30" s="31"/>
      <c r="AG30" s="33"/>
      <c r="AH30" s="33"/>
      <c r="AI30" s="33"/>
      <c r="AJ30" s="33"/>
      <c r="AK30" s="10"/>
      <c r="AL30" s="10"/>
      <c r="AM30" s="10"/>
      <c r="AN30" s="10"/>
    </row>
    <row r="31" spans="1:42" x14ac:dyDescent="0.25">
      <c r="A31" s="30"/>
      <c r="B31" s="31" t="s">
        <v>38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 t="s">
        <v>20</v>
      </c>
      <c r="X31" s="32" t="s">
        <v>20</v>
      </c>
      <c r="Y31" s="32" t="s">
        <v>20</v>
      </c>
      <c r="Z31" s="32"/>
      <c r="AA31" s="32"/>
      <c r="AB31" s="32"/>
      <c r="AC31" s="32"/>
      <c r="AD31" s="32"/>
      <c r="AE31" s="31"/>
      <c r="AF31" s="31"/>
      <c r="AG31" s="33"/>
      <c r="AH31" s="33"/>
      <c r="AI31" s="33"/>
      <c r="AJ31" s="33"/>
      <c r="AK31" s="10"/>
      <c r="AL31" s="10"/>
      <c r="AM31" s="10"/>
      <c r="AN31" s="10"/>
    </row>
    <row r="32" spans="1:42" s="8" customFormat="1" x14ac:dyDescent="0.25">
      <c r="A32" s="69"/>
      <c r="B32" s="70" t="s">
        <v>23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0"/>
      <c r="AF32" s="70"/>
      <c r="AG32" s="72"/>
      <c r="AH32" s="72"/>
      <c r="AI32" s="72"/>
      <c r="AJ32" s="72"/>
      <c r="AK32" s="10">
        <v>0</v>
      </c>
      <c r="AL32" s="10">
        <v>412000</v>
      </c>
      <c r="AM32" s="10">
        <v>0</v>
      </c>
      <c r="AN32" s="10">
        <f>SUM(AK32:AM32)</f>
        <v>412000</v>
      </c>
      <c r="AO32" s="7"/>
      <c r="AP32" s="7"/>
    </row>
    <row r="33" spans="1:42" x14ac:dyDescent="0.25">
      <c r="A33" s="30"/>
      <c r="B33" s="31" t="s">
        <v>19</v>
      </c>
      <c r="C33" s="32"/>
      <c r="D33" s="32"/>
      <c r="E33" s="32" t="s">
        <v>20</v>
      </c>
      <c r="F33" s="32" t="s">
        <v>20</v>
      </c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1"/>
      <c r="AF33" s="31"/>
      <c r="AG33" s="33"/>
      <c r="AH33" s="33"/>
      <c r="AI33" s="33"/>
      <c r="AJ33" s="33"/>
      <c r="AK33" s="10"/>
      <c r="AL33" s="10"/>
      <c r="AM33" s="10"/>
      <c r="AN33" s="10"/>
    </row>
    <row r="34" spans="1:42" x14ac:dyDescent="0.25">
      <c r="A34" s="30"/>
      <c r="B34" s="31" t="s">
        <v>21</v>
      </c>
      <c r="C34" s="32"/>
      <c r="D34" s="32"/>
      <c r="E34" s="32"/>
      <c r="F34" s="32"/>
      <c r="G34" s="32" t="s">
        <v>20</v>
      </c>
      <c r="H34" s="32" t="s">
        <v>20</v>
      </c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1"/>
      <c r="AF34" s="31"/>
      <c r="AG34" s="33"/>
      <c r="AH34" s="33"/>
      <c r="AI34" s="33"/>
      <c r="AJ34" s="33"/>
      <c r="AK34" s="10"/>
      <c r="AL34" s="10"/>
      <c r="AM34" s="10"/>
      <c r="AN34" s="10"/>
    </row>
    <row r="35" spans="1:42" x14ac:dyDescent="0.25">
      <c r="A35" s="30"/>
      <c r="B35" s="31" t="s">
        <v>22</v>
      </c>
      <c r="C35" s="32"/>
      <c r="D35" s="32"/>
      <c r="E35" s="32"/>
      <c r="F35" s="32"/>
      <c r="G35" s="32"/>
      <c r="H35" s="32"/>
      <c r="I35" s="32" t="s">
        <v>20</v>
      </c>
      <c r="J35" s="32" t="s">
        <v>20</v>
      </c>
      <c r="K35" s="32" t="s">
        <v>20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1"/>
      <c r="AF35" s="31"/>
      <c r="AG35" s="33"/>
      <c r="AH35" s="33"/>
      <c r="AI35" s="33"/>
      <c r="AJ35" s="33"/>
      <c r="AK35" s="10"/>
      <c r="AL35" s="10"/>
      <c r="AM35" s="10"/>
      <c r="AN35" s="10"/>
    </row>
    <row r="36" spans="1:42" x14ac:dyDescent="0.25">
      <c r="A36" s="30"/>
      <c r="B36" s="31" t="s">
        <v>23</v>
      </c>
      <c r="C36" s="32"/>
      <c r="D36" s="32"/>
      <c r="E36" s="32"/>
      <c r="F36" s="32"/>
      <c r="G36" s="32"/>
      <c r="H36" s="32"/>
      <c r="I36" s="32"/>
      <c r="J36" s="32"/>
      <c r="K36" s="32"/>
      <c r="L36" s="32" t="s">
        <v>20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1"/>
      <c r="AF36" s="31"/>
      <c r="AG36" s="33"/>
      <c r="AH36" s="33"/>
      <c r="AI36" s="33"/>
      <c r="AJ36" s="33"/>
      <c r="AK36" s="10"/>
      <c r="AL36" s="10"/>
      <c r="AM36" s="10"/>
      <c r="AN36" s="10"/>
    </row>
    <row r="37" spans="1:42" x14ac:dyDescent="0.25">
      <c r="A37" s="30"/>
      <c r="B37" s="31" t="s">
        <v>39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1"/>
      <c r="AF37" s="31"/>
      <c r="AG37" s="33"/>
      <c r="AH37" s="33"/>
      <c r="AI37" s="33"/>
      <c r="AJ37" s="33"/>
      <c r="AK37" s="10">
        <v>0</v>
      </c>
      <c r="AL37" s="10">
        <v>20000</v>
      </c>
      <c r="AM37" s="10">
        <v>0</v>
      </c>
      <c r="AN37" s="10">
        <f>SUM(AK37:AM37)</f>
        <v>20000</v>
      </c>
    </row>
    <row r="38" spans="1:42" ht="24" x14ac:dyDescent="0.25">
      <c r="A38" s="97"/>
      <c r="B38" s="98" t="s">
        <v>40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8"/>
      <c r="AF38" s="98"/>
      <c r="AG38" s="100"/>
      <c r="AH38" s="100"/>
      <c r="AI38" s="100"/>
      <c r="AJ38" s="100"/>
      <c r="AK38" s="101"/>
      <c r="AL38" s="101"/>
      <c r="AM38" s="101"/>
      <c r="AN38" s="101"/>
    </row>
    <row r="39" spans="1:42" x14ac:dyDescent="0.25">
      <c r="A39" s="30"/>
      <c r="B39" s="31" t="s">
        <v>41</v>
      </c>
      <c r="C39" s="32" t="s">
        <v>20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1"/>
      <c r="AF39" s="31"/>
      <c r="AG39" s="33"/>
      <c r="AH39" s="33"/>
      <c r="AI39" s="33"/>
      <c r="AJ39" s="33"/>
      <c r="AK39" s="10"/>
      <c r="AL39" s="10"/>
      <c r="AM39" s="10"/>
      <c r="AN39" s="10"/>
    </row>
    <row r="40" spans="1:42" x14ac:dyDescent="0.25">
      <c r="A40" s="30"/>
      <c r="B40" s="2" t="s">
        <v>42</v>
      </c>
      <c r="C40" s="32" t="s">
        <v>20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1"/>
      <c r="AF40" s="31"/>
      <c r="AG40" s="33"/>
      <c r="AH40" s="33"/>
      <c r="AI40" s="33"/>
      <c r="AJ40" s="33"/>
      <c r="AK40" s="10"/>
      <c r="AL40" s="10"/>
      <c r="AM40" s="10"/>
      <c r="AN40" s="10"/>
    </row>
    <row r="41" spans="1:42" x14ac:dyDescent="0.25">
      <c r="A41" s="30"/>
      <c r="B41" s="2" t="s">
        <v>43</v>
      </c>
      <c r="C41" s="32"/>
      <c r="D41" s="32" t="s">
        <v>20</v>
      </c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1"/>
      <c r="AF41" s="31"/>
      <c r="AG41" s="33"/>
      <c r="AH41" s="33"/>
      <c r="AI41" s="33"/>
      <c r="AJ41" s="33"/>
      <c r="AK41" s="10"/>
      <c r="AL41" s="10"/>
      <c r="AM41" s="10"/>
      <c r="AN41" s="10"/>
    </row>
    <row r="42" spans="1:42" x14ac:dyDescent="0.25">
      <c r="A42" s="30"/>
      <c r="B42" s="1" t="s">
        <v>44</v>
      </c>
      <c r="C42" s="32"/>
      <c r="D42" s="32"/>
      <c r="E42" s="32" t="s">
        <v>20</v>
      </c>
      <c r="F42" s="32" t="s">
        <v>20</v>
      </c>
      <c r="G42" s="32" t="s">
        <v>20</v>
      </c>
      <c r="H42" s="32" t="s">
        <v>20</v>
      </c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1"/>
      <c r="AF42" s="31"/>
      <c r="AG42" s="33"/>
      <c r="AH42" s="33"/>
      <c r="AI42" s="33"/>
      <c r="AJ42" s="33"/>
      <c r="AK42" s="10"/>
      <c r="AL42" s="10"/>
      <c r="AM42" s="10"/>
      <c r="AN42" s="10"/>
    </row>
    <row r="43" spans="1:42" x14ac:dyDescent="0.25">
      <c r="A43" s="30"/>
      <c r="B43" s="1" t="s">
        <v>45</v>
      </c>
      <c r="C43" s="32"/>
      <c r="D43" s="32"/>
      <c r="E43" s="32"/>
      <c r="F43" s="32"/>
      <c r="G43" s="32"/>
      <c r="H43" s="32"/>
      <c r="I43" s="32" t="s">
        <v>20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1"/>
      <c r="AF43" s="31"/>
      <c r="AG43" s="33"/>
      <c r="AH43" s="33"/>
      <c r="AI43" s="33"/>
      <c r="AJ43" s="33"/>
      <c r="AK43" s="10"/>
      <c r="AL43" s="10"/>
      <c r="AM43" s="10"/>
      <c r="AN43" s="10"/>
    </row>
    <row r="44" spans="1:42" x14ac:dyDescent="0.25">
      <c r="A44" s="30"/>
      <c r="B44" s="31" t="s">
        <v>46</v>
      </c>
      <c r="C44" s="32"/>
      <c r="D44" s="32"/>
      <c r="E44" s="32"/>
      <c r="F44" s="32"/>
      <c r="G44" s="32"/>
      <c r="H44" s="32"/>
      <c r="I44" s="32" t="s">
        <v>20</v>
      </c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1"/>
      <c r="AF44" s="31"/>
      <c r="AG44" s="33"/>
      <c r="AH44" s="33"/>
      <c r="AI44" s="33"/>
      <c r="AJ44" s="33"/>
      <c r="AK44" s="10"/>
      <c r="AL44" s="10"/>
      <c r="AM44" s="10"/>
      <c r="AN44" s="10"/>
    </row>
    <row r="45" spans="1:42" x14ac:dyDescent="0.25">
      <c r="A45" s="34">
        <v>2</v>
      </c>
      <c r="B45" s="35" t="s">
        <v>47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5"/>
      <c r="AF45" s="35"/>
      <c r="AG45" s="37"/>
      <c r="AH45" s="37"/>
      <c r="AI45" s="37"/>
      <c r="AJ45" s="37"/>
      <c r="AK45" s="38">
        <f>+AK46+AK48</f>
        <v>88816517</v>
      </c>
      <c r="AL45" s="38">
        <f t="shared" ref="AL45:AM45" si="0">+AL46+AL48</f>
        <v>99018483</v>
      </c>
      <c r="AM45" s="38">
        <f t="shared" si="0"/>
        <v>0</v>
      </c>
      <c r="AN45" s="38">
        <f>+AK45+AL45+AM45</f>
        <v>187835000</v>
      </c>
    </row>
    <row r="46" spans="1:42" ht="24" x14ac:dyDescent="0.25">
      <c r="A46" s="39" t="s">
        <v>48</v>
      </c>
      <c r="B46" s="40" t="s">
        <v>49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0"/>
      <c r="AF46" s="40"/>
      <c r="AG46" s="42"/>
      <c r="AH46" s="42"/>
      <c r="AI46" s="42"/>
      <c r="AJ46" s="42"/>
      <c r="AK46" s="43">
        <f>+AK47</f>
        <v>88816517</v>
      </c>
      <c r="AL46" s="43">
        <f>+AL47</f>
        <v>96718483</v>
      </c>
      <c r="AM46" s="43">
        <f>+AM47</f>
        <v>0</v>
      </c>
      <c r="AN46" s="43">
        <f>+AK46+AL46+AM46</f>
        <v>185535000</v>
      </c>
    </row>
    <row r="47" spans="1:42" s="8" customFormat="1" ht="36" x14ac:dyDescent="0.25">
      <c r="A47" s="74"/>
      <c r="B47" s="24" t="s">
        <v>50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24" t="s">
        <v>51</v>
      </c>
      <c r="AF47" s="27" t="s">
        <v>13</v>
      </c>
      <c r="AG47" s="28">
        <v>536621</v>
      </c>
      <c r="AH47" s="28">
        <v>545543</v>
      </c>
      <c r="AI47" s="28">
        <v>0</v>
      </c>
      <c r="AJ47" s="28">
        <v>545543</v>
      </c>
      <c r="AK47" s="29">
        <v>88816517</v>
      </c>
      <c r="AL47" s="29">
        <f>185535000-AK47</f>
        <v>96718483</v>
      </c>
      <c r="AM47" s="29">
        <v>0</v>
      </c>
      <c r="AN47" s="29">
        <f>+AK47+AL47+AM47</f>
        <v>185535000</v>
      </c>
      <c r="AO47" s="7"/>
      <c r="AP47" s="7"/>
    </row>
    <row r="48" spans="1:42" ht="24" x14ac:dyDescent="0.25">
      <c r="A48" s="39" t="s">
        <v>52</v>
      </c>
      <c r="B48" s="40" t="s">
        <v>53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0"/>
      <c r="AF48" s="40"/>
      <c r="AG48" s="42"/>
      <c r="AH48" s="42"/>
      <c r="AI48" s="42"/>
      <c r="AJ48" s="42"/>
      <c r="AK48" s="43"/>
      <c r="AL48" s="43">
        <f>+AL49</f>
        <v>2300000</v>
      </c>
      <c r="AM48" s="43"/>
      <c r="AN48" s="43">
        <f>+AN49</f>
        <v>2300000</v>
      </c>
    </row>
    <row r="49" spans="1:42" s="8" customFormat="1" ht="24" x14ac:dyDescent="0.25">
      <c r="A49" s="69"/>
      <c r="B49" s="70" t="s">
        <v>54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0" t="s">
        <v>54</v>
      </c>
      <c r="AF49" s="70" t="s">
        <v>55</v>
      </c>
      <c r="AG49" s="72">
        <v>0</v>
      </c>
      <c r="AH49" s="72">
        <v>1</v>
      </c>
      <c r="AI49" s="72">
        <v>0</v>
      </c>
      <c r="AJ49" s="72">
        <v>1</v>
      </c>
      <c r="AK49" s="73">
        <f>+AK50+AK56+AK62+AK68+AK74</f>
        <v>0</v>
      </c>
      <c r="AL49" s="73">
        <f>+AL50+AL56+AL62+AL68+AL74</f>
        <v>2300000</v>
      </c>
      <c r="AM49" s="73">
        <f>+AM50+AM56+AM62+AM68+AM74</f>
        <v>0</v>
      </c>
      <c r="AN49" s="10">
        <f>SUM(AK49:AM49)</f>
        <v>2300000</v>
      </c>
      <c r="AO49" s="7"/>
      <c r="AP49" s="7"/>
    </row>
    <row r="50" spans="1:42" x14ac:dyDescent="0.25">
      <c r="A50" s="30"/>
      <c r="B50" s="70" t="s">
        <v>56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1"/>
      <c r="AF50" s="31"/>
      <c r="AG50" s="33"/>
      <c r="AH50" s="33"/>
      <c r="AI50" s="33"/>
      <c r="AJ50" s="33"/>
      <c r="AK50" s="33">
        <v>0</v>
      </c>
      <c r="AL50" s="33">
        <v>450000</v>
      </c>
      <c r="AM50" s="33">
        <v>0</v>
      </c>
      <c r="AN50" s="10">
        <f>SUM(AK50:AM50)</f>
        <v>450000</v>
      </c>
    </row>
    <row r="51" spans="1:42" x14ac:dyDescent="0.25">
      <c r="A51" s="30"/>
      <c r="B51" s="31" t="s">
        <v>31</v>
      </c>
      <c r="C51" s="32" t="s">
        <v>20</v>
      </c>
      <c r="D51" s="32" t="s">
        <v>20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1"/>
      <c r="AF51" s="31"/>
      <c r="AG51" s="33"/>
      <c r="AH51" s="33"/>
      <c r="AI51" s="33"/>
      <c r="AJ51" s="33"/>
      <c r="AK51" s="33"/>
      <c r="AL51" s="33"/>
      <c r="AM51" s="33"/>
      <c r="AN51" s="10"/>
    </row>
    <row r="52" spans="1:42" x14ac:dyDescent="0.25">
      <c r="A52" s="30"/>
      <c r="B52" s="31" t="s">
        <v>32</v>
      </c>
      <c r="C52" s="32"/>
      <c r="D52" s="32" t="s">
        <v>20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1"/>
      <c r="AF52" s="31"/>
      <c r="AG52" s="33"/>
      <c r="AH52" s="33"/>
      <c r="AI52" s="33"/>
      <c r="AJ52" s="33"/>
      <c r="AK52" s="33"/>
      <c r="AL52" s="33"/>
      <c r="AM52" s="33"/>
      <c r="AN52" s="10"/>
    </row>
    <row r="53" spans="1:42" x14ac:dyDescent="0.25">
      <c r="A53" s="30"/>
      <c r="B53" s="31" t="s">
        <v>33</v>
      </c>
      <c r="C53" s="32"/>
      <c r="D53" s="32" t="s">
        <v>20</v>
      </c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1"/>
      <c r="AF53" s="31"/>
      <c r="AG53" s="33"/>
      <c r="AH53" s="33"/>
      <c r="AI53" s="33"/>
      <c r="AJ53" s="33"/>
      <c r="AK53" s="33"/>
      <c r="AL53" s="33"/>
      <c r="AM53" s="33"/>
      <c r="AN53" s="10"/>
    </row>
    <row r="54" spans="1:42" x14ac:dyDescent="0.25">
      <c r="A54" s="30"/>
      <c r="B54" s="31" t="s">
        <v>34</v>
      </c>
      <c r="C54" s="32"/>
      <c r="D54" s="32"/>
      <c r="E54" s="32" t="s">
        <v>20</v>
      </c>
      <c r="F54" s="32" t="s">
        <v>20</v>
      </c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1"/>
      <c r="AF54" s="31"/>
      <c r="AG54" s="33"/>
      <c r="AH54" s="33"/>
      <c r="AI54" s="33"/>
      <c r="AJ54" s="33"/>
      <c r="AK54" s="33"/>
      <c r="AL54" s="33"/>
      <c r="AM54" s="33"/>
      <c r="AN54" s="10"/>
    </row>
    <row r="55" spans="1:42" x14ac:dyDescent="0.25">
      <c r="A55" s="30"/>
      <c r="B55" s="31" t="s">
        <v>57</v>
      </c>
      <c r="C55" s="32"/>
      <c r="D55" s="32"/>
      <c r="E55" s="32"/>
      <c r="F55" s="32"/>
      <c r="G55" s="32" t="s">
        <v>20</v>
      </c>
      <c r="H55" s="32" t="s">
        <v>20</v>
      </c>
      <c r="I55" s="32" t="s">
        <v>20</v>
      </c>
      <c r="J55" s="32" t="s">
        <v>20</v>
      </c>
      <c r="K55" s="32" t="s">
        <v>20</v>
      </c>
      <c r="L55" s="32" t="s">
        <v>20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1"/>
      <c r="AF55" s="31"/>
      <c r="AG55" s="33"/>
      <c r="AH55" s="33"/>
      <c r="AI55" s="33"/>
      <c r="AJ55" s="33"/>
      <c r="AK55" s="33"/>
      <c r="AL55" s="33"/>
      <c r="AM55" s="33"/>
      <c r="AN55" s="10"/>
    </row>
    <row r="56" spans="1:42" ht="24" x14ac:dyDescent="0.25">
      <c r="A56" s="30"/>
      <c r="B56" s="70" t="s">
        <v>58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1"/>
      <c r="AF56" s="31"/>
      <c r="AG56" s="33"/>
      <c r="AH56" s="33"/>
      <c r="AI56" s="33"/>
      <c r="AJ56" s="33"/>
      <c r="AK56" s="33">
        <v>0</v>
      </c>
      <c r="AL56" s="33">
        <v>880000</v>
      </c>
      <c r="AM56" s="33">
        <v>0</v>
      </c>
      <c r="AN56" s="10">
        <f>SUM(AK56:AM56)</f>
        <v>880000</v>
      </c>
    </row>
    <row r="57" spans="1:42" x14ac:dyDescent="0.25">
      <c r="A57" s="30"/>
      <c r="B57" s="31" t="s">
        <v>31</v>
      </c>
      <c r="C57" s="32" t="s">
        <v>20</v>
      </c>
      <c r="D57" s="32" t="s">
        <v>20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1"/>
      <c r="AF57" s="31"/>
      <c r="AG57" s="33"/>
      <c r="AH57" s="33"/>
      <c r="AI57" s="33"/>
      <c r="AJ57" s="33"/>
      <c r="AK57" s="33"/>
      <c r="AL57" s="33"/>
      <c r="AM57" s="33"/>
      <c r="AN57" s="10"/>
    </row>
    <row r="58" spans="1:42" x14ac:dyDescent="0.25">
      <c r="A58" s="30"/>
      <c r="B58" s="31" t="s">
        <v>32</v>
      </c>
      <c r="C58" s="32"/>
      <c r="D58" s="32" t="s">
        <v>20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1"/>
      <c r="AF58" s="31"/>
      <c r="AG58" s="33"/>
      <c r="AH58" s="33"/>
      <c r="AI58" s="33"/>
      <c r="AJ58" s="33"/>
      <c r="AK58" s="33"/>
      <c r="AL58" s="33"/>
      <c r="AM58" s="33"/>
      <c r="AN58" s="10"/>
    </row>
    <row r="59" spans="1:42" x14ac:dyDescent="0.25">
      <c r="A59" s="30"/>
      <c r="B59" s="31" t="s">
        <v>33</v>
      </c>
      <c r="C59" s="32"/>
      <c r="D59" s="32" t="s">
        <v>20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1"/>
      <c r="AF59" s="31"/>
      <c r="AG59" s="33"/>
      <c r="AH59" s="33"/>
      <c r="AI59" s="33"/>
      <c r="AJ59" s="33"/>
      <c r="AK59" s="33"/>
      <c r="AL59" s="33"/>
      <c r="AM59" s="33"/>
      <c r="AN59" s="10"/>
    </row>
    <row r="60" spans="1:42" x14ac:dyDescent="0.25">
      <c r="A60" s="30"/>
      <c r="B60" s="31" t="s">
        <v>34</v>
      </c>
      <c r="C60" s="32"/>
      <c r="D60" s="32"/>
      <c r="E60" s="32" t="s">
        <v>20</v>
      </c>
      <c r="F60" s="32" t="s">
        <v>20</v>
      </c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1"/>
      <c r="AF60" s="31"/>
      <c r="AG60" s="33"/>
      <c r="AH60" s="33"/>
      <c r="AI60" s="33"/>
      <c r="AJ60" s="33"/>
      <c r="AK60" s="33"/>
      <c r="AL60" s="33"/>
      <c r="AM60" s="33"/>
      <c r="AN60" s="10"/>
    </row>
    <row r="61" spans="1:42" x14ac:dyDescent="0.25">
      <c r="A61" s="30"/>
      <c r="B61" s="31" t="s">
        <v>57</v>
      </c>
      <c r="C61" s="32"/>
      <c r="D61" s="32"/>
      <c r="E61" s="32"/>
      <c r="F61" s="32"/>
      <c r="G61" s="32" t="s">
        <v>20</v>
      </c>
      <c r="H61" s="32" t="s">
        <v>20</v>
      </c>
      <c r="I61" s="32" t="s">
        <v>20</v>
      </c>
      <c r="J61" s="32" t="s">
        <v>20</v>
      </c>
      <c r="K61" s="32" t="s">
        <v>20</v>
      </c>
      <c r="L61" s="32" t="s">
        <v>20</v>
      </c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1"/>
      <c r="AF61" s="31"/>
      <c r="AG61" s="33"/>
      <c r="AH61" s="33"/>
      <c r="AI61" s="33"/>
      <c r="AJ61" s="33"/>
      <c r="AK61" s="33"/>
      <c r="AL61" s="33"/>
      <c r="AM61" s="33"/>
      <c r="AN61" s="10"/>
    </row>
    <row r="62" spans="1:42" ht="24" x14ac:dyDescent="0.25">
      <c r="A62" s="30"/>
      <c r="B62" s="70" t="s">
        <v>59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1"/>
      <c r="AF62" s="31"/>
      <c r="AG62" s="33"/>
      <c r="AH62" s="33"/>
      <c r="AI62" s="33"/>
      <c r="AJ62" s="33"/>
      <c r="AK62" s="33">
        <v>0</v>
      </c>
      <c r="AL62" s="33">
        <v>440000</v>
      </c>
      <c r="AM62" s="33">
        <v>0</v>
      </c>
      <c r="AN62" s="10">
        <f>SUM(AK62:AM62)</f>
        <v>440000</v>
      </c>
    </row>
    <row r="63" spans="1:42" x14ac:dyDescent="0.25">
      <c r="A63" s="30"/>
      <c r="B63" s="31" t="s">
        <v>31</v>
      </c>
      <c r="C63" s="32" t="s">
        <v>20</v>
      </c>
      <c r="D63" s="32" t="s">
        <v>20</v>
      </c>
      <c r="E63" s="32" t="s">
        <v>20</v>
      </c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1"/>
      <c r="AF63" s="31"/>
      <c r="AG63" s="33"/>
      <c r="AH63" s="33"/>
      <c r="AI63" s="33"/>
      <c r="AJ63" s="33"/>
      <c r="AK63" s="33"/>
      <c r="AL63" s="33"/>
      <c r="AM63" s="33"/>
      <c r="AN63" s="10"/>
    </row>
    <row r="64" spans="1:42" x14ac:dyDescent="0.25">
      <c r="A64" s="30"/>
      <c r="B64" s="31" t="s">
        <v>32</v>
      </c>
      <c r="C64" s="32"/>
      <c r="D64" s="32"/>
      <c r="E64" s="32" t="s">
        <v>20</v>
      </c>
      <c r="F64" s="32" t="s">
        <v>20</v>
      </c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1"/>
      <c r="AF64" s="31"/>
      <c r="AG64" s="33"/>
      <c r="AH64" s="33"/>
      <c r="AI64" s="33"/>
      <c r="AJ64" s="33"/>
      <c r="AK64" s="33"/>
      <c r="AL64" s="33"/>
      <c r="AM64" s="33"/>
      <c r="AN64" s="10"/>
    </row>
    <row r="65" spans="1:40" x14ac:dyDescent="0.25">
      <c r="A65" s="30"/>
      <c r="B65" s="31" t="s">
        <v>33</v>
      </c>
      <c r="C65" s="32"/>
      <c r="D65" s="32"/>
      <c r="E65" s="32"/>
      <c r="F65" s="32" t="s">
        <v>20</v>
      </c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1"/>
      <c r="AF65" s="31"/>
      <c r="AG65" s="33"/>
      <c r="AH65" s="33"/>
      <c r="AI65" s="33"/>
      <c r="AJ65" s="33"/>
      <c r="AK65" s="33"/>
      <c r="AL65" s="33"/>
      <c r="AM65" s="33"/>
      <c r="AN65" s="10"/>
    </row>
    <row r="66" spans="1:40" x14ac:dyDescent="0.25">
      <c r="A66" s="30"/>
      <c r="B66" s="31" t="s">
        <v>34</v>
      </c>
      <c r="C66" s="32"/>
      <c r="D66" s="32"/>
      <c r="E66" s="32"/>
      <c r="F66" s="32"/>
      <c r="G66" s="32" t="s">
        <v>20</v>
      </c>
      <c r="H66" s="32" t="s">
        <v>20</v>
      </c>
      <c r="I66" s="32" t="s">
        <v>20</v>
      </c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1"/>
      <c r="AF66" s="31"/>
      <c r="AG66" s="33"/>
      <c r="AH66" s="33"/>
      <c r="AI66" s="33"/>
      <c r="AJ66" s="33"/>
      <c r="AK66" s="33"/>
      <c r="AL66" s="33"/>
      <c r="AM66" s="33"/>
      <c r="AN66" s="10"/>
    </row>
    <row r="67" spans="1:40" x14ac:dyDescent="0.25">
      <c r="A67" s="30"/>
      <c r="B67" s="31" t="s">
        <v>57</v>
      </c>
      <c r="C67" s="32"/>
      <c r="D67" s="32"/>
      <c r="E67" s="32"/>
      <c r="F67" s="32"/>
      <c r="G67" s="32"/>
      <c r="H67" s="32"/>
      <c r="I67" s="32"/>
      <c r="J67" s="32" t="s">
        <v>20</v>
      </c>
      <c r="K67" s="32" t="s">
        <v>20</v>
      </c>
      <c r="L67" s="32" t="s">
        <v>20</v>
      </c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1"/>
      <c r="AF67" s="31"/>
      <c r="AG67" s="33"/>
      <c r="AH67" s="33"/>
      <c r="AI67" s="33"/>
      <c r="AJ67" s="33"/>
      <c r="AK67" s="33"/>
      <c r="AL67" s="33"/>
      <c r="AM67" s="33"/>
      <c r="AN67" s="10"/>
    </row>
    <row r="68" spans="1:40" x14ac:dyDescent="0.25">
      <c r="A68" s="30"/>
      <c r="B68" s="70" t="s">
        <v>60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1"/>
      <c r="AF68" s="31"/>
      <c r="AG68" s="33"/>
      <c r="AH68" s="33"/>
      <c r="AI68" s="33"/>
      <c r="AJ68" s="33"/>
      <c r="AK68" s="33">
        <v>0</v>
      </c>
      <c r="AL68" s="33">
        <v>280000</v>
      </c>
      <c r="AM68" s="33">
        <v>0</v>
      </c>
      <c r="AN68" s="10">
        <f>SUM(AK68:AM68)</f>
        <v>280000</v>
      </c>
    </row>
    <row r="69" spans="1:40" x14ac:dyDescent="0.25">
      <c r="A69" s="30"/>
      <c r="B69" s="31" t="s">
        <v>31</v>
      </c>
      <c r="C69" s="32" t="s">
        <v>20</v>
      </c>
      <c r="D69" s="32" t="s">
        <v>20</v>
      </c>
      <c r="E69" s="32" t="s">
        <v>20</v>
      </c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1"/>
      <c r="AF69" s="31"/>
      <c r="AG69" s="33"/>
      <c r="AH69" s="33"/>
      <c r="AI69" s="33"/>
      <c r="AJ69" s="33"/>
      <c r="AK69" s="33"/>
      <c r="AL69" s="33"/>
      <c r="AM69" s="33"/>
      <c r="AN69" s="10"/>
    </row>
    <row r="70" spans="1:40" x14ac:dyDescent="0.25">
      <c r="A70" s="30"/>
      <c r="B70" s="31" t="s">
        <v>32</v>
      </c>
      <c r="C70" s="32"/>
      <c r="D70" s="32"/>
      <c r="E70" s="32" t="s">
        <v>20</v>
      </c>
      <c r="F70" s="32" t="s">
        <v>20</v>
      </c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1"/>
      <c r="AF70" s="31"/>
      <c r="AG70" s="33"/>
      <c r="AH70" s="33"/>
      <c r="AI70" s="33"/>
      <c r="AJ70" s="33"/>
      <c r="AK70" s="33"/>
      <c r="AL70" s="33"/>
      <c r="AM70" s="33"/>
      <c r="AN70" s="10"/>
    </row>
    <row r="71" spans="1:40" x14ac:dyDescent="0.25">
      <c r="A71" s="30"/>
      <c r="B71" s="31" t="s">
        <v>33</v>
      </c>
      <c r="C71" s="32"/>
      <c r="D71" s="32"/>
      <c r="E71" s="32"/>
      <c r="F71" s="32" t="s">
        <v>20</v>
      </c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1"/>
      <c r="AF71" s="31"/>
      <c r="AG71" s="33"/>
      <c r="AH71" s="33"/>
      <c r="AI71" s="33"/>
      <c r="AJ71" s="33"/>
      <c r="AK71" s="33"/>
      <c r="AL71" s="33"/>
      <c r="AM71" s="33"/>
      <c r="AN71" s="10"/>
    </row>
    <row r="72" spans="1:40" x14ac:dyDescent="0.25">
      <c r="A72" s="30"/>
      <c r="B72" s="31" t="s">
        <v>34</v>
      </c>
      <c r="C72" s="32"/>
      <c r="D72" s="32"/>
      <c r="E72" s="32"/>
      <c r="F72" s="32"/>
      <c r="G72" s="32" t="s">
        <v>20</v>
      </c>
      <c r="H72" s="32" t="s">
        <v>20</v>
      </c>
      <c r="I72" s="32" t="s">
        <v>20</v>
      </c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1"/>
      <c r="AF72" s="31"/>
      <c r="AG72" s="33"/>
      <c r="AH72" s="33"/>
      <c r="AI72" s="33"/>
      <c r="AJ72" s="33"/>
      <c r="AK72" s="33"/>
      <c r="AL72" s="33"/>
      <c r="AM72" s="33"/>
      <c r="AN72" s="10"/>
    </row>
    <row r="73" spans="1:40" x14ac:dyDescent="0.25">
      <c r="A73" s="30"/>
      <c r="B73" s="31" t="s">
        <v>57</v>
      </c>
      <c r="C73" s="32"/>
      <c r="D73" s="32"/>
      <c r="E73" s="32"/>
      <c r="F73" s="32"/>
      <c r="G73" s="32"/>
      <c r="H73" s="32"/>
      <c r="I73" s="32"/>
      <c r="J73" s="32" t="s">
        <v>20</v>
      </c>
      <c r="K73" s="32" t="s">
        <v>20</v>
      </c>
      <c r="L73" s="32" t="s">
        <v>20</v>
      </c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1"/>
      <c r="AF73" s="31"/>
      <c r="AG73" s="33"/>
      <c r="AH73" s="33"/>
      <c r="AI73" s="33"/>
      <c r="AJ73" s="33"/>
      <c r="AK73" s="33"/>
      <c r="AL73" s="33"/>
      <c r="AM73" s="33"/>
      <c r="AN73" s="10"/>
    </row>
    <row r="74" spans="1:40" x14ac:dyDescent="0.25">
      <c r="A74" s="30"/>
      <c r="B74" s="70" t="s">
        <v>23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1"/>
      <c r="AF74" s="31"/>
      <c r="AG74" s="33"/>
      <c r="AH74" s="33"/>
      <c r="AI74" s="33"/>
      <c r="AJ74" s="33"/>
      <c r="AK74" s="33">
        <v>0</v>
      </c>
      <c r="AL74" s="33">
        <v>250000</v>
      </c>
      <c r="AM74" s="33">
        <v>0</v>
      </c>
      <c r="AN74" s="10">
        <f>SUM(AK74:AM74)</f>
        <v>250000</v>
      </c>
    </row>
    <row r="75" spans="1:40" x14ac:dyDescent="0.25">
      <c r="A75" s="30"/>
      <c r="B75" s="31" t="s">
        <v>19</v>
      </c>
      <c r="C75" s="32" t="s">
        <v>20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1"/>
      <c r="AF75" s="31"/>
      <c r="AG75" s="33"/>
      <c r="AH75" s="33"/>
      <c r="AI75" s="33"/>
      <c r="AJ75" s="33"/>
      <c r="AK75" s="10"/>
      <c r="AL75" s="10"/>
      <c r="AM75" s="10"/>
      <c r="AN75" s="10"/>
    </row>
    <row r="76" spans="1:40" x14ac:dyDescent="0.25">
      <c r="A76" s="30"/>
      <c r="B76" s="31" t="s">
        <v>21</v>
      </c>
      <c r="C76" s="32" t="s">
        <v>20</v>
      </c>
      <c r="D76" s="32" t="s">
        <v>20</v>
      </c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1"/>
      <c r="AF76" s="31"/>
      <c r="AG76" s="33"/>
      <c r="AH76" s="33"/>
      <c r="AI76" s="33"/>
      <c r="AJ76" s="33"/>
      <c r="AK76" s="10"/>
      <c r="AL76" s="10"/>
      <c r="AM76" s="10"/>
      <c r="AN76" s="10"/>
    </row>
    <row r="77" spans="1:40" x14ac:dyDescent="0.25">
      <c r="A77" s="30"/>
      <c r="B77" s="31" t="s">
        <v>22</v>
      </c>
      <c r="C77" s="32"/>
      <c r="D77" s="32" t="s">
        <v>20</v>
      </c>
      <c r="E77" s="32" t="s">
        <v>20</v>
      </c>
      <c r="F77" s="32" t="s">
        <v>20</v>
      </c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1"/>
      <c r="AF77" s="31"/>
      <c r="AG77" s="33"/>
      <c r="AH77" s="33"/>
      <c r="AI77" s="33"/>
      <c r="AJ77" s="33"/>
      <c r="AK77" s="10"/>
      <c r="AL77" s="10"/>
      <c r="AM77" s="10"/>
      <c r="AN77" s="10"/>
    </row>
    <row r="78" spans="1:40" x14ac:dyDescent="0.25">
      <c r="A78" s="30"/>
      <c r="B78" s="31" t="s">
        <v>23</v>
      </c>
      <c r="C78" s="32"/>
      <c r="D78" s="32"/>
      <c r="E78" s="32"/>
      <c r="F78" s="32"/>
      <c r="G78" s="32" t="s">
        <v>20</v>
      </c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1"/>
      <c r="AF78" s="31"/>
      <c r="AG78" s="33"/>
      <c r="AH78" s="33"/>
      <c r="AI78" s="33"/>
      <c r="AJ78" s="33"/>
      <c r="AK78" s="10"/>
      <c r="AL78" s="10"/>
      <c r="AM78" s="10"/>
      <c r="AN78" s="10"/>
    </row>
    <row r="79" spans="1:40" ht="36" x14ac:dyDescent="0.25">
      <c r="A79" s="102"/>
      <c r="B79" s="103" t="s">
        <v>123</v>
      </c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3"/>
      <c r="AF79" s="103"/>
      <c r="AG79" s="105"/>
      <c r="AH79" s="105"/>
      <c r="AI79" s="105"/>
      <c r="AJ79" s="105"/>
      <c r="AK79" s="106"/>
      <c r="AL79" s="106"/>
      <c r="AM79" s="106"/>
      <c r="AN79" s="106"/>
    </row>
    <row r="80" spans="1:40" x14ac:dyDescent="0.25">
      <c r="A80" s="30"/>
      <c r="B80" s="31" t="s">
        <v>124</v>
      </c>
      <c r="C80" s="32"/>
      <c r="D80" s="32" t="s">
        <v>20</v>
      </c>
      <c r="E80" s="32" t="s">
        <v>20</v>
      </c>
      <c r="F80" s="32" t="s">
        <v>20</v>
      </c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1"/>
      <c r="AF80" s="31"/>
      <c r="AG80" s="33"/>
      <c r="AH80" s="33"/>
      <c r="AI80" s="33"/>
      <c r="AJ80" s="33"/>
      <c r="AK80" s="10"/>
      <c r="AL80" s="10"/>
      <c r="AM80" s="10"/>
      <c r="AN80" s="10"/>
    </row>
    <row r="81" spans="1:42" x14ac:dyDescent="0.25">
      <c r="A81" s="30"/>
      <c r="B81" s="31" t="s">
        <v>125</v>
      </c>
      <c r="C81" s="32"/>
      <c r="D81" s="32"/>
      <c r="E81" s="32"/>
      <c r="F81" s="32"/>
      <c r="G81" s="32" t="s">
        <v>20</v>
      </c>
      <c r="H81" s="32" t="s">
        <v>20</v>
      </c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1"/>
      <c r="AF81" s="31"/>
      <c r="AG81" s="33"/>
      <c r="AH81" s="33"/>
      <c r="AI81" s="33"/>
      <c r="AJ81" s="33"/>
      <c r="AK81" s="10"/>
      <c r="AL81" s="10"/>
      <c r="AM81" s="10"/>
      <c r="AN81" s="10"/>
    </row>
    <row r="82" spans="1:42" x14ac:dyDescent="0.25">
      <c r="A82" s="44">
        <v>3</v>
      </c>
      <c r="B82" s="45" t="s">
        <v>61</v>
      </c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5"/>
      <c r="AF82" s="45"/>
      <c r="AG82" s="47"/>
      <c r="AH82" s="47"/>
      <c r="AI82" s="47"/>
      <c r="AJ82" s="47"/>
      <c r="AK82" s="48">
        <f>+AK83+AK85</f>
        <v>92060295</v>
      </c>
      <c r="AL82" s="48">
        <f t="shared" ref="AL82:AM82" si="1">+AL83+AL85</f>
        <v>176638705</v>
      </c>
      <c r="AM82" s="48">
        <f t="shared" si="1"/>
        <v>1101000</v>
      </c>
      <c r="AN82" s="48">
        <f>+AK82+AL82+AM82</f>
        <v>269800000</v>
      </c>
    </row>
    <row r="83" spans="1:42" ht="24" x14ac:dyDescent="0.25">
      <c r="A83" s="49" t="s">
        <v>62</v>
      </c>
      <c r="B83" s="50" t="s">
        <v>63</v>
      </c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0"/>
      <c r="AF83" s="50"/>
      <c r="AG83" s="52"/>
      <c r="AH83" s="52"/>
      <c r="AI83" s="52"/>
      <c r="AJ83" s="52"/>
      <c r="AK83" s="53">
        <f>+AK84</f>
        <v>92060295</v>
      </c>
      <c r="AL83" s="53">
        <f>+AL84</f>
        <v>175739705</v>
      </c>
      <c r="AM83" s="53">
        <f>+AM84</f>
        <v>0</v>
      </c>
      <c r="AN83" s="53">
        <f>+AK83+AL83+AM83</f>
        <v>267800000</v>
      </c>
    </row>
    <row r="84" spans="1:42" s="8" customFormat="1" ht="24" x14ac:dyDescent="0.25">
      <c r="A84" s="23"/>
      <c r="B84" s="24" t="s">
        <v>64</v>
      </c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24" t="s">
        <v>65</v>
      </c>
      <c r="AF84" s="24" t="s">
        <v>130</v>
      </c>
      <c r="AG84" s="120">
        <v>480000000</v>
      </c>
      <c r="AH84" s="120">
        <v>970000000</v>
      </c>
      <c r="AI84" s="28">
        <v>0</v>
      </c>
      <c r="AJ84" s="28">
        <v>1450000000</v>
      </c>
      <c r="AK84" s="29">
        <v>92060295</v>
      </c>
      <c r="AL84" s="29">
        <f>267800000-AK84</f>
        <v>175739705</v>
      </c>
      <c r="AM84" s="29">
        <v>0</v>
      </c>
      <c r="AN84" s="29">
        <f>+AK84+AL84+AM84</f>
        <v>267800000</v>
      </c>
      <c r="AO84" s="7"/>
      <c r="AP84" s="7"/>
    </row>
    <row r="85" spans="1:42" ht="24" x14ac:dyDescent="0.25">
      <c r="A85" s="49" t="s">
        <v>66</v>
      </c>
      <c r="B85" s="50" t="s">
        <v>67</v>
      </c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0"/>
      <c r="AF85" s="50"/>
      <c r="AG85" s="52"/>
      <c r="AH85" s="52"/>
      <c r="AI85" s="52"/>
      <c r="AJ85" s="52"/>
      <c r="AK85" s="53">
        <f>+AK86+AK92</f>
        <v>0</v>
      </c>
      <c r="AL85" s="53">
        <f>+AL86+AL92</f>
        <v>899000</v>
      </c>
      <c r="AM85" s="53">
        <f>+AM86+AM92</f>
        <v>1101000</v>
      </c>
      <c r="AN85" s="53">
        <f>+AN86+AN92</f>
        <v>2000000</v>
      </c>
    </row>
    <row r="86" spans="1:42" s="8" customFormat="1" ht="36" x14ac:dyDescent="0.25">
      <c r="A86" s="69" t="s">
        <v>68</v>
      </c>
      <c r="B86" s="70" t="s">
        <v>69</v>
      </c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0" t="s">
        <v>69</v>
      </c>
      <c r="AF86" s="70" t="s">
        <v>70</v>
      </c>
      <c r="AG86" s="72"/>
      <c r="AH86" s="72"/>
      <c r="AI86" s="72">
        <v>1</v>
      </c>
      <c r="AJ86" s="72">
        <v>1</v>
      </c>
      <c r="AK86" s="73">
        <v>0</v>
      </c>
      <c r="AL86" s="73">
        <v>540000</v>
      </c>
      <c r="AM86" s="73">
        <v>410000</v>
      </c>
      <c r="AN86" s="73">
        <f>SUM(AK86:AM86)</f>
        <v>950000</v>
      </c>
      <c r="AO86" s="7"/>
      <c r="AP86" s="7"/>
    </row>
    <row r="87" spans="1:42" x14ac:dyDescent="0.25">
      <c r="A87" s="30"/>
      <c r="B87" s="31" t="s">
        <v>31</v>
      </c>
      <c r="C87" s="32"/>
      <c r="D87" s="32"/>
      <c r="E87" s="32" t="s">
        <v>20</v>
      </c>
      <c r="F87" s="32" t="s">
        <v>20</v>
      </c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1"/>
      <c r="AF87" s="31"/>
      <c r="AG87" s="33"/>
      <c r="AH87" s="33"/>
      <c r="AI87" s="33"/>
      <c r="AJ87" s="33"/>
      <c r="AK87" s="10"/>
      <c r="AL87" s="10"/>
      <c r="AM87" s="10"/>
      <c r="AN87" s="10"/>
    </row>
    <row r="88" spans="1:42" x14ac:dyDescent="0.25">
      <c r="A88" s="30"/>
      <c r="B88" s="31" t="s">
        <v>32</v>
      </c>
      <c r="C88" s="32"/>
      <c r="D88" s="32"/>
      <c r="E88" s="32"/>
      <c r="F88" s="32"/>
      <c r="G88" s="32" t="s">
        <v>20</v>
      </c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1"/>
      <c r="AF88" s="31"/>
      <c r="AG88" s="33"/>
      <c r="AH88" s="33"/>
      <c r="AI88" s="33"/>
      <c r="AJ88" s="33"/>
      <c r="AK88" s="10"/>
      <c r="AL88" s="10"/>
      <c r="AM88" s="10"/>
      <c r="AN88" s="10"/>
    </row>
    <row r="89" spans="1:42" x14ac:dyDescent="0.25">
      <c r="A89" s="30"/>
      <c r="B89" s="31" t="s">
        <v>33</v>
      </c>
      <c r="C89" s="32"/>
      <c r="D89" s="32"/>
      <c r="E89" s="32"/>
      <c r="F89" s="32"/>
      <c r="G89" s="32" t="s">
        <v>20</v>
      </c>
      <c r="H89" s="32" t="s">
        <v>20</v>
      </c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1"/>
      <c r="AF89" s="31"/>
      <c r="AG89" s="33"/>
      <c r="AH89" s="33"/>
      <c r="AI89" s="33"/>
      <c r="AJ89" s="33"/>
      <c r="AK89" s="10"/>
      <c r="AL89" s="10"/>
      <c r="AM89" s="10"/>
      <c r="AN89" s="10"/>
    </row>
    <row r="90" spans="1:42" x14ac:dyDescent="0.25">
      <c r="A90" s="30"/>
      <c r="B90" s="31" t="s">
        <v>34</v>
      </c>
      <c r="C90" s="32"/>
      <c r="D90" s="32"/>
      <c r="E90" s="32"/>
      <c r="F90" s="32"/>
      <c r="G90" s="32"/>
      <c r="H90" s="32"/>
      <c r="I90" s="32" t="s">
        <v>20</v>
      </c>
      <c r="J90" s="32" t="s">
        <v>20</v>
      </c>
      <c r="K90" s="32" t="s">
        <v>20</v>
      </c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1"/>
      <c r="AF90" s="31"/>
      <c r="AG90" s="33"/>
      <c r="AH90" s="33"/>
      <c r="AI90" s="33"/>
      <c r="AJ90" s="33"/>
      <c r="AK90" s="10"/>
      <c r="AL90" s="10"/>
      <c r="AM90" s="10"/>
      <c r="AN90" s="10"/>
    </row>
    <row r="91" spans="1:42" x14ac:dyDescent="0.25">
      <c r="A91" s="30"/>
      <c r="B91" s="31" t="s">
        <v>71</v>
      </c>
      <c r="C91" s="32"/>
      <c r="D91" s="32"/>
      <c r="E91" s="32"/>
      <c r="F91" s="32"/>
      <c r="G91" s="32"/>
      <c r="H91" s="32"/>
      <c r="I91" s="32"/>
      <c r="J91" s="32"/>
      <c r="K91" s="32"/>
      <c r="L91" s="32" t="s">
        <v>20</v>
      </c>
      <c r="M91" s="32" t="s">
        <v>20</v>
      </c>
      <c r="N91" s="32" t="s">
        <v>20</v>
      </c>
      <c r="O91" s="32" t="s">
        <v>20</v>
      </c>
      <c r="P91" s="32" t="s">
        <v>20</v>
      </c>
      <c r="Q91" s="32" t="s">
        <v>20</v>
      </c>
      <c r="R91" s="32" t="s">
        <v>20</v>
      </c>
      <c r="S91" s="32" t="s">
        <v>20</v>
      </c>
      <c r="T91" s="32" t="s">
        <v>20</v>
      </c>
      <c r="U91" s="32" t="s">
        <v>20</v>
      </c>
      <c r="V91" s="32" t="s">
        <v>20</v>
      </c>
      <c r="W91" s="32" t="s">
        <v>20</v>
      </c>
      <c r="X91" s="32"/>
      <c r="Y91" s="32"/>
      <c r="Z91" s="32"/>
      <c r="AA91" s="32"/>
      <c r="AB91" s="32"/>
      <c r="AC91" s="32"/>
      <c r="AD91" s="32"/>
      <c r="AE91" s="31"/>
      <c r="AF91" s="31"/>
      <c r="AG91" s="33"/>
      <c r="AH91" s="33"/>
      <c r="AI91" s="33"/>
      <c r="AJ91" s="33"/>
      <c r="AK91" s="10"/>
      <c r="AL91" s="10"/>
      <c r="AM91" s="10"/>
      <c r="AN91" s="10"/>
    </row>
    <row r="92" spans="1:42" s="8" customFormat="1" ht="24" x14ac:dyDescent="0.25">
      <c r="A92" s="69" t="s">
        <v>72</v>
      </c>
      <c r="B92" s="70" t="s">
        <v>73</v>
      </c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0" t="s">
        <v>73</v>
      </c>
      <c r="AF92" s="70" t="s">
        <v>55</v>
      </c>
      <c r="AG92" s="72"/>
      <c r="AH92" s="72"/>
      <c r="AI92" s="72">
        <v>1</v>
      </c>
      <c r="AJ92" s="72">
        <v>1</v>
      </c>
      <c r="AK92" s="73">
        <f>+AK93+AK99</f>
        <v>0</v>
      </c>
      <c r="AL92" s="73">
        <f>+AL93+AL99</f>
        <v>359000</v>
      </c>
      <c r="AM92" s="73">
        <f>+AM93+AM99</f>
        <v>691000</v>
      </c>
      <c r="AN92" s="73">
        <f>+AN93+AN99</f>
        <v>1050000</v>
      </c>
      <c r="AO92" s="7"/>
      <c r="AP92" s="7"/>
    </row>
    <row r="93" spans="1:42" s="8" customFormat="1" ht="24" x14ac:dyDescent="0.25">
      <c r="A93" s="69"/>
      <c r="B93" s="70" t="s">
        <v>74</v>
      </c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0"/>
      <c r="AF93" s="70"/>
      <c r="AG93" s="72"/>
      <c r="AH93" s="72"/>
      <c r="AI93" s="72"/>
      <c r="AJ93" s="72"/>
      <c r="AK93" s="10">
        <v>0</v>
      </c>
      <c r="AL93" s="10">
        <v>183000</v>
      </c>
      <c r="AM93" s="10">
        <v>427000</v>
      </c>
      <c r="AN93" s="10">
        <f>SUM(AK93:AM93)</f>
        <v>610000</v>
      </c>
      <c r="AO93" s="7"/>
      <c r="AP93" s="7"/>
    </row>
    <row r="94" spans="1:42" x14ac:dyDescent="0.25">
      <c r="A94" s="30"/>
      <c r="B94" s="31" t="s">
        <v>31</v>
      </c>
      <c r="C94" s="32"/>
      <c r="D94" s="32"/>
      <c r="E94" s="32" t="s">
        <v>20</v>
      </c>
      <c r="F94" s="32" t="s">
        <v>20</v>
      </c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1"/>
      <c r="AF94" s="31"/>
      <c r="AG94" s="33"/>
      <c r="AH94" s="33"/>
      <c r="AI94" s="33"/>
      <c r="AJ94" s="33"/>
      <c r="AK94" s="10"/>
      <c r="AL94" s="10"/>
      <c r="AM94" s="10"/>
      <c r="AN94" s="10"/>
    </row>
    <row r="95" spans="1:42" x14ac:dyDescent="0.25">
      <c r="A95" s="30"/>
      <c r="B95" s="31" t="s">
        <v>32</v>
      </c>
      <c r="C95" s="32"/>
      <c r="D95" s="32"/>
      <c r="E95" s="32"/>
      <c r="F95" s="32"/>
      <c r="G95" s="32" t="s">
        <v>20</v>
      </c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1"/>
      <c r="AF95" s="31"/>
      <c r="AG95" s="33"/>
      <c r="AH95" s="33"/>
      <c r="AI95" s="33"/>
      <c r="AJ95" s="33"/>
      <c r="AK95" s="10"/>
      <c r="AL95" s="10"/>
      <c r="AM95" s="10"/>
      <c r="AN95" s="10"/>
    </row>
    <row r="96" spans="1:42" x14ac:dyDescent="0.25">
      <c r="A96" s="30"/>
      <c r="B96" s="31" t="s">
        <v>33</v>
      </c>
      <c r="C96" s="32"/>
      <c r="D96" s="32"/>
      <c r="E96" s="32"/>
      <c r="F96" s="32"/>
      <c r="G96" s="32" t="s">
        <v>20</v>
      </c>
      <c r="H96" s="32" t="s">
        <v>20</v>
      </c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1"/>
      <c r="AF96" s="31"/>
      <c r="AG96" s="33"/>
      <c r="AH96" s="33"/>
      <c r="AI96" s="33"/>
      <c r="AJ96" s="33"/>
      <c r="AK96" s="10"/>
      <c r="AL96" s="10"/>
      <c r="AM96" s="10"/>
      <c r="AN96" s="10"/>
    </row>
    <row r="97" spans="1:42" x14ac:dyDescent="0.25">
      <c r="A97" s="30"/>
      <c r="B97" s="31" t="s">
        <v>34</v>
      </c>
      <c r="C97" s="32"/>
      <c r="D97" s="32"/>
      <c r="E97" s="32"/>
      <c r="F97" s="32"/>
      <c r="G97" s="32"/>
      <c r="H97" s="32"/>
      <c r="I97" s="32" t="s">
        <v>20</v>
      </c>
      <c r="J97" s="32" t="s">
        <v>20</v>
      </c>
      <c r="K97" s="32" t="s">
        <v>20</v>
      </c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1"/>
      <c r="AF97" s="31"/>
      <c r="AG97" s="33"/>
      <c r="AH97" s="33"/>
      <c r="AI97" s="33"/>
      <c r="AJ97" s="33"/>
      <c r="AK97" s="10"/>
      <c r="AL97" s="10"/>
      <c r="AM97" s="10"/>
      <c r="AN97" s="10"/>
    </row>
    <row r="98" spans="1:42" x14ac:dyDescent="0.25">
      <c r="A98" s="30"/>
      <c r="B98" s="31" t="s">
        <v>71</v>
      </c>
      <c r="C98" s="32"/>
      <c r="D98" s="32"/>
      <c r="E98" s="32"/>
      <c r="F98" s="32"/>
      <c r="G98" s="32"/>
      <c r="H98" s="32"/>
      <c r="I98" s="32"/>
      <c r="J98" s="32"/>
      <c r="K98" s="32"/>
      <c r="L98" s="32" t="s">
        <v>20</v>
      </c>
      <c r="M98" s="32" t="s">
        <v>20</v>
      </c>
      <c r="N98" s="32" t="s">
        <v>20</v>
      </c>
      <c r="O98" s="32" t="s">
        <v>20</v>
      </c>
      <c r="P98" s="32" t="s">
        <v>20</v>
      </c>
      <c r="Q98" s="32" t="s">
        <v>20</v>
      </c>
      <c r="R98" s="32" t="s">
        <v>20</v>
      </c>
      <c r="S98" s="32" t="s">
        <v>20</v>
      </c>
      <c r="T98" s="32" t="s">
        <v>20</v>
      </c>
      <c r="U98" s="32" t="s">
        <v>20</v>
      </c>
      <c r="V98" s="32" t="s">
        <v>20</v>
      </c>
      <c r="W98" s="32" t="s">
        <v>20</v>
      </c>
      <c r="X98" s="32"/>
      <c r="Y98" s="32"/>
      <c r="Z98" s="32"/>
      <c r="AA98" s="32"/>
      <c r="AB98" s="32"/>
      <c r="AC98" s="32"/>
      <c r="AD98" s="32"/>
      <c r="AE98" s="31"/>
      <c r="AF98" s="31"/>
      <c r="AG98" s="33"/>
      <c r="AH98" s="33"/>
      <c r="AI98" s="33"/>
      <c r="AJ98" s="33"/>
      <c r="AK98" s="10"/>
      <c r="AL98" s="10"/>
      <c r="AM98" s="10"/>
      <c r="AN98" s="10"/>
    </row>
    <row r="99" spans="1:42" s="8" customFormat="1" x14ac:dyDescent="0.25">
      <c r="A99" s="69"/>
      <c r="B99" s="70" t="s">
        <v>75</v>
      </c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0"/>
      <c r="AF99" s="70"/>
      <c r="AG99" s="72"/>
      <c r="AH99" s="72"/>
      <c r="AI99" s="72"/>
      <c r="AJ99" s="72"/>
      <c r="AK99" s="10">
        <v>0</v>
      </c>
      <c r="AL99" s="10">
        <v>176000</v>
      </c>
      <c r="AM99" s="10">
        <v>264000</v>
      </c>
      <c r="AN99" s="10">
        <f>SUM(AK99:AM99)</f>
        <v>440000</v>
      </c>
      <c r="AO99" s="7"/>
      <c r="AP99" s="7"/>
    </row>
    <row r="100" spans="1:42" x14ac:dyDescent="0.25">
      <c r="A100" s="30"/>
      <c r="B100" s="31" t="s">
        <v>31</v>
      </c>
      <c r="C100" s="32"/>
      <c r="D100" s="32"/>
      <c r="E100" s="32" t="s">
        <v>20</v>
      </c>
      <c r="F100" s="32" t="s">
        <v>20</v>
      </c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1"/>
      <c r="AF100" s="31"/>
      <c r="AG100" s="33"/>
      <c r="AH100" s="33"/>
      <c r="AI100" s="33"/>
      <c r="AJ100" s="33"/>
      <c r="AK100" s="10"/>
      <c r="AL100" s="10"/>
      <c r="AM100" s="10"/>
      <c r="AN100" s="10"/>
    </row>
    <row r="101" spans="1:42" x14ac:dyDescent="0.25">
      <c r="A101" s="30"/>
      <c r="B101" s="31" t="s">
        <v>32</v>
      </c>
      <c r="C101" s="32"/>
      <c r="D101" s="32"/>
      <c r="E101" s="32"/>
      <c r="F101" s="32"/>
      <c r="G101" s="32" t="s">
        <v>20</v>
      </c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1"/>
      <c r="AF101" s="31"/>
      <c r="AG101" s="33"/>
      <c r="AH101" s="33"/>
      <c r="AI101" s="33"/>
      <c r="AJ101" s="33"/>
      <c r="AK101" s="10"/>
      <c r="AL101" s="10"/>
      <c r="AM101" s="10"/>
      <c r="AN101" s="10"/>
    </row>
    <row r="102" spans="1:42" x14ac:dyDescent="0.25">
      <c r="A102" s="30"/>
      <c r="B102" s="31" t="s">
        <v>33</v>
      </c>
      <c r="C102" s="32"/>
      <c r="D102" s="32"/>
      <c r="E102" s="32"/>
      <c r="F102" s="32"/>
      <c r="G102" s="32" t="s">
        <v>20</v>
      </c>
      <c r="H102" s="32" t="s">
        <v>20</v>
      </c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1"/>
      <c r="AF102" s="31"/>
      <c r="AG102" s="33"/>
      <c r="AH102" s="33"/>
      <c r="AI102" s="33"/>
      <c r="AJ102" s="33"/>
      <c r="AK102" s="10"/>
      <c r="AL102" s="10"/>
      <c r="AM102" s="10"/>
      <c r="AN102" s="10"/>
    </row>
    <row r="103" spans="1:42" x14ac:dyDescent="0.25">
      <c r="A103" s="30"/>
      <c r="B103" s="31" t="s">
        <v>34</v>
      </c>
      <c r="C103" s="32"/>
      <c r="D103" s="32"/>
      <c r="E103" s="32"/>
      <c r="F103" s="32"/>
      <c r="G103" s="32"/>
      <c r="H103" s="32"/>
      <c r="I103" s="32" t="s">
        <v>20</v>
      </c>
      <c r="J103" s="32" t="s">
        <v>20</v>
      </c>
      <c r="K103" s="32" t="s">
        <v>20</v>
      </c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1"/>
      <c r="AF103" s="31"/>
      <c r="AG103" s="33"/>
      <c r="AH103" s="33"/>
      <c r="AI103" s="33"/>
      <c r="AJ103" s="33"/>
      <c r="AK103" s="10"/>
      <c r="AL103" s="10"/>
      <c r="AM103" s="10"/>
      <c r="AN103" s="10"/>
    </row>
    <row r="104" spans="1:42" x14ac:dyDescent="0.25">
      <c r="A104" s="30"/>
      <c r="B104" s="31" t="s">
        <v>71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 t="s">
        <v>20</v>
      </c>
      <c r="M104" s="32" t="s">
        <v>20</v>
      </c>
      <c r="N104" s="32" t="s">
        <v>20</v>
      </c>
      <c r="O104" s="32" t="s">
        <v>20</v>
      </c>
      <c r="P104" s="32" t="s">
        <v>20</v>
      </c>
      <c r="Q104" s="32" t="s">
        <v>20</v>
      </c>
      <c r="R104" s="32" t="s">
        <v>20</v>
      </c>
      <c r="S104" s="32" t="s">
        <v>20</v>
      </c>
      <c r="T104" s="32" t="s">
        <v>20</v>
      </c>
      <c r="U104" s="32" t="s">
        <v>20</v>
      </c>
      <c r="V104" s="32" t="s">
        <v>20</v>
      </c>
      <c r="W104" s="32" t="s">
        <v>20</v>
      </c>
      <c r="X104" s="32"/>
      <c r="Y104" s="32"/>
      <c r="Z104" s="32"/>
      <c r="AA104" s="32"/>
      <c r="AB104" s="32"/>
      <c r="AC104" s="32"/>
      <c r="AD104" s="32"/>
      <c r="AE104" s="31"/>
      <c r="AF104" s="31"/>
      <c r="AG104" s="33"/>
      <c r="AH104" s="33"/>
      <c r="AI104" s="33"/>
      <c r="AJ104" s="33"/>
      <c r="AK104" s="10"/>
      <c r="AL104" s="10"/>
      <c r="AM104" s="10"/>
      <c r="AN104" s="10"/>
    </row>
    <row r="105" spans="1:42" ht="36" x14ac:dyDescent="0.25">
      <c r="A105" s="87"/>
      <c r="B105" s="88" t="s">
        <v>76</v>
      </c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8"/>
      <c r="AF105" s="88"/>
      <c r="AG105" s="90"/>
      <c r="AH105" s="90"/>
      <c r="AI105" s="90"/>
      <c r="AJ105" s="90"/>
      <c r="AK105" s="91"/>
      <c r="AL105" s="91"/>
      <c r="AM105" s="91"/>
      <c r="AN105" s="91"/>
    </row>
    <row r="106" spans="1:42" x14ac:dyDescent="0.25">
      <c r="A106" s="30"/>
      <c r="B106" s="2" t="s">
        <v>77</v>
      </c>
      <c r="C106" s="32" t="s">
        <v>20</v>
      </c>
      <c r="D106" s="32" t="s">
        <v>20</v>
      </c>
      <c r="E106" s="32" t="s">
        <v>20</v>
      </c>
      <c r="F106" s="32" t="s">
        <v>20</v>
      </c>
      <c r="G106" s="32" t="s">
        <v>20</v>
      </c>
      <c r="H106" s="32" t="s">
        <v>20</v>
      </c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1"/>
      <c r="AF106" s="31"/>
      <c r="AG106" s="33"/>
      <c r="AH106" s="33"/>
      <c r="AI106" s="33"/>
      <c r="AJ106" s="33"/>
      <c r="AK106" s="10"/>
      <c r="AL106" s="10"/>
      <c r="AM106" s="10"/>
      <c r="AN106" s="10"/>
    </row>
    <row r="107" spans="1:42" x14ac:dyDescent="0.25">
      <c r="A107" s="30"/>
      <c r="B107" s="31" t="s">
        <v>78</v>
      </c>
      <c r="C107" s="32"/>
      <c r="D107" s="32"/>
      <c r="E107" s="32"/>
      <c r="F107" s="32"/>
      <c r="G107" s="32"/>
      <c r="H107" s="32"/>
      <c r="I107" s="32" t="s">
        <v>20</v>
      </c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1"/>
      <c r="AF107" s="31"/>
      <c r="AG107" s="33"/>
      <c r="AH107" s="33"/>
      <c r="AI107" s="33"/>
      <c r="AJ107" s="33"/>
      <c r="AK107" s="10"/>
      <c r="AL107" s="10"/>
      <c r="AM107" s="10"/>
      <c r="AN107" s="10"/>
    </row>
    <row r="108" spans="1:42" x14ac:dyDescent="0.25">
      <c r="A108" s="30"/>
      <c r="B108" s="2" t="s">
        <v>77</v>
      </c>
      <c r="C108" s="32" t="s">
        <v>20</v>
      </c>
      <c r="D108" s="32" t="s">
        <v>20</v>
      </c>
      <c r="E108" s="32" t="s">
        <v>20</v>
      </c>
      <c r="F108" s="32" t="s">
        <v>20</v>
      </c>
      <c r="G108" s="32" t="s">
        <v>20</v>
      </c>
      <c r="H108" s="32" t="s">
        <v>79</v>
      </c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1"/>
      <c r="AF108" s="31"/>
      <c r="AG108" s="33"/>
      <c r="AH108" s="33"/>
      <c r="AI108" s="33"/>
      <c r="AJ108" s="33"/>
      <c r="AK108" s="10"/>
      <c r="AL108" s="10"/>
      <c r="AM108" s="10"/>
      <c r="AN108" s="10"/>
    </row>
    <row r="109" spans="1:42" x14ac:dyDescent="0.25">
      <c r="A109" s="30"/>
      <c r="B109" s="31" t="s">
        <v>80</v>
      </c>
      <c r="C109" s="32"/>
      <c r="D109" s="32"/>
      <c r="E109" s="32"/>
      <c r="F109" s="32"/>
      <c r="G109" s="32"/>
      <c r="H109" s="32"/>
      <c r="I109" s="32" t="s">
        <v>20</v>
      </c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1"/>
      <c r="AF109" s="31"/>
      <c r="AG109" s="33"/>
      <c r="AH109" s="33"/>
      <c r="AI109" s="33"/>
      <c r="AJ109" s="33"/>
      <c r="AK109" s="10"/>
      <c r="AL109" s="10"/>
      <c r="AM109" s="10"/>
      <c r="AN109" s="10"/>
    </row>
    <row r="110" spans="1:42" ht="24" x14ac:dyDescent="0.25">
      <c r="A110" s="54">
        <v>4</v>
      </c>
      <c r="B110" s="55" t="s">
        <v>131</v>
      </c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5"/>
      <c r="AF110" s="55"/>
      <c r="AG110" s="57"/>
      <c r="AH110" s="57"/>
      <c r="AI110" s="57"/>
      <c r="AJ110" s="57"/>
      <c r="AK110" s="58">
        <f>AK111+AK136+AK149</f>
        <v>0</v>
      </c>
      <c r="AL110" s="58">
        <f>AL111+AL136+AL149</f>
        <v>1259717</v>
      </c>
      <c r="AM110" s="58">
        <f>AM111+AM136+AM149</f>
        <v>690283</v>
      </c>
      <c r="AN110" s="58">
        <f>AN111+AN136+AN149</f>
        <v>1950000</v>
      </c>
    </row>
    <row r="111" spans="1:42" s="8" customFormat="1" ht="24" x14ac:dyDescent="0.25">
      <c r="A111" s="76" t="s">
        <v>81</v>
      </c>
      <c r="B111" s="77" t="s">
        <v>82</v>
      </c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7" t="s">
        <v>82</v>
      </c>
      <c r="AF111" s="77" t="s">
        <v>83</v>
      </c>
      <c r="AG111" s="79">
        <v>0</v>
      </c>
      <c r="AH111" s="79">
        <v>0</v>
      </c>
      <c r="AI111" s="79">
        <v>1</v>
      </c>
      <c r="AJ111" s="79">
        <v>1</v>
      </c>
      <c r="AK111" s="80"/>
      <c r="AL111" s="80">
        <f>+AL112+AL117+AL123+AL129+AL135</f>
        <v>711230</v>
      </c>
      <c r="AM111" s="80">
        <f>+AM112+AM117+AM123+AM129+AM135</f>
        <v>182690</v>
      </c>
      <c r="AN111" s="80">
        <f>+AN112+AN117+AN123+AN129+AN135</f>
        <v>893920</v>
      </c>
      <c r="AO111" s="7"/>
      <c r="AP111" s="7"/>
    </row>
    <row r="112" spans="1:42" x14ac:dyDescent="0.25">
      <c r="A112" s="30" t="s">
        <v>84</v>
      </c>
      <c r="B112" s="70" t="s">
        <v>85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1"/>
      <c r="AF112" s="31"/>
      <c r="AG112" s="33"/>
      <c r="AH112" s="33"/>
      <c r="AI112" s="33"/>
      <c r="AJ112" s="33"/>
      <c r="AK112" s="10"/>
      <c r="AL112" s="10">
        <v>550000</v>
      </c>
      <c r="AM112" s="10"/>
      <c r="AN112" s="10">
        <v>550000</v>
      </c>
    </row>
    <row r="113" spans="1:40" x14ac:dyDescent="0.25">
      <c r="A113" s="30"/>
      <c r="B113" s="31" t="s">
        <v>19</v>
      </c>
      <c r="C113" s="32"/>
      <c r="D113" s="32"/>
      <c r="E113" s="32" t="s">
        <v>20</v>
      </c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1"/>
      <c r="AF113" s="31"/>
      <c r="AG113" s="33"/>
      <c r="AH113" s="33"/>
      <c r="AI113" s="33"/>
      <c r="AJ113" s="33"/>
      <c r="AK113" s="10"/>
      <c r="AL113" s="10"/>
      <c r="AM113" s="10"/>
      <c r="AN113" s="10"/>
    </row>
    <row r="114" spans="1:40" x14ac:dyDescent="0.25">
      <c r="A114" s="30"/>
      <c r="B114" s="31" t="s">
        <v>21</v>
      </c>
      <c r="C114" s="32"/>
      <c r="D114" s="32"/>
      <c r="E114" s="32"/>
      <c r="F114" s="32" t="s">
        <v>20</v>
      </c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1"/>
      <c r="AF114" s="31"/>
      <c r="AG114" s="33"/>
      <c r="AH114" s="33"/>
      <c r="AI114" s="33"/>
      <c r="AJ114" s="33"/>
      <c r="AK114" s="10"/>
      <c r="AL114" s="10"/>
      <c r="AM114" s="10"/>
      <c r="AN114" s="10"/>
    </row>
    <row r="115" spans="1:40" x14ac:dyDescent="0.25">
      <c r="A115" s="30"/>
      <c r="B115" s="31" t="s">
        <v>22</v>
      </c>
      <c r="C115" s="32"/>
      <c r="D115" s="32"/>
      <c r="E115" s="32"/>
      <c r="F115" s="32"/>
      <c r="G115" s="32" t="s">
        <v>20</v>
      </c>
      <c r="H115" s="32" t="s">
        <v>20</v>
      </c>
      <c r="I115" s="32" t="s">
        <v>20</v>
      </c>
      <c r="J115" s="32" t="s">
        <v>20</v>
      </c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1"/>
      <c r="AF115" s="31"/>
      <c r="AG115" s="33"/>
      <c r="AH115" s="33"/>
      <c r="AI115" s="33"/>
      <c r="AJ115" s="33"/>
      <c r="AK115" s="10"/>
      <c r="AL115" s="10"/>
      <c r="AM115" s="10"/>
      <c r="AN115" s="10"/>
    </row>
    <row r="116" spans="1:40" x14ac:dyDescent="0.25">
      <c r="A116" s="30"/>
      <c r="B116" s="31" t="s">
        <v>23</v>
      </c>
      <c r="C116" s="32"/>
      <c r="D116" s="32"/>
      <c r="E116" s="32"/>
      <c r="F116" s="32"/>
      <c r="G116" s="32"/>
      <c r="H116" s="32"/>
      <c r="I116" s="32"/>
      <c r="J116" s="32"/>
      <c r="K116" s="32" t="s">
        <v>20</v>
      </c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1"/>
      <c r="AF116" s="31"/>
      <c r="AG116" s="33"/>
      <c r="AH116" s="33"/>
      <c r="AI116" s="33"/>
      <c r="AJ116" s="33"/>
      <c r="AK116" s="10"/>
      <c r="AL116" s="10"/>
      <c r="AM116" s="10"/>
      <c r="AN116" s="10"/>
    </row>
    <row r="117" spans="1:40" x14ac:dyDescent="0.25">
      <c r="A117" s="30" t="s">
        <v>88</v>
      </c>
      <c r="B117" s="70" t="s">
        <v>89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1"/>
      <c r="AF117" s="31"/>
      <c r="AG117" s="33"/>
      <c r="AH117" s="33"/>
      <c r="AI117" s="33"/>
      <c r="AJ117" s="33"/>
      <c r="AK117" s="10"/>
      <c r="AL117" s="10">
        <v>64000</v>
      </c>
      <c r="AM117" s="10">
        <v>20000</v>
      </c>
      <c r="AN117" s="10">
        <v>84000</v>
      </c>
    </row>
    <row r="118" spans="1:40" x14ac:dyDescent="0.25">
      <c r="A118" s="30"/>
      <c r="B118" s="31" t="s">
        <v>31</v>
      </c>
      <c r="C118" s="32"/>
      <c r="D118" s="32" t="s">
        <v>20</v>
      </c>
      <c r="E118" s="32" t="s">
        <v>20</v>
      </c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1"/>
      <c r="AF118" s="31"/>
      <c r="AG118" s="33"/>
      <c r="AH118" s="33"/>
      <c r="AI118" s="33"/>
      <c r="AJ118" s="33"/>
      <c r="AK118" s="10"/>
      <c r="AL118" s="10"/>
      <c r="AM118" s="10"/>
      <c r="AN118" s="10"/>
    </row>
    <row r="119" spans="1:40" x14ac:dyDescent="0.25">
      <c r="A119" s="30"/>
      <c r="B119" s="31" t="s">
        <v>32</v>
      </c>
      <c r="C119" s="32"/>
      <c r="D119" s="32"/>
      <c r="E119" s="32"/>
      <c r="F119" s="32" t="s">
        <v>20</v>
      </c>
      <c r="G119" s="32" t="s">
        <v>20</v>
      </c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1"/>
      <c r="AF119" s="31"/>
      <c r="AG119" s="33"/>
      <c r="AH119" s="33"/>
      <c r="AI119" s="33"/>
      <c r="AJ119" s="33"/>
      <c r="AK119" s="10"/>
      <c r="AL119" s="10"/>
      <c r="AM119" s="10"/>
      <c r="AN119" s="10"/>
    </row>
    <row r="120" spans="1:40" x14ac:dyDescent="0.25">
      <c r="A120" s="30"/>
      <c r="B120" s="31" t="s">
        <v>33</v>
      </c>
      <c r="C120" s="32"/>
      <c r="D120" s="32"/>
      <c r="E120" s="32"/>
      <c r="F120" s="32"/>
      <c r="G120" s="32" t="s">
        <v>20</v>
      </c>
      <c r="H120" s="32" t="s">
        <v>20</v>
      </c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1"/>
      <c r="AF120" s="31"/>
      <c r="AG120" s="33"/>
      <c r="AH120" s="33"/>
      <c r="AI120" s="33"/>
      <c r="AJ120" s="33"/>
      <c r="AK120" s="10"/>
      <c r="AL120" s="10"/>
      <c r="AM120" s="10"/>
      <c r="AN120" s="10"/>
    </row>
    <row r="121" spans="1:40" x14ac:dyDescent="0.25">
      <c r="A121" s="30"/>
      <c r="B121" s="31" t="s">
        <v>34</v>
      </c>
      <c r="C121" s="32"/>
      <c r="D121" s="32"/>
      <c r="E121" s="32"/>
      <c r="F121" s="32"/>
      <c r="G121" s="32"/>
      <c r="H121" s="32"/>
      <c r="I121" s="32" t="s">
        <v>20</v>
      </c>
      <c r="J121" s="32" t="s">
        <v>20</v>
      </c>
      <c r="K121" s="32" t="s">
        <v>20</v>
      </c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1"/>
      <c r="AF121" s="31"/>
      <c r="AG121" s="33"/>
      <c r="AH121" s="33"/>
      <c r="AI121" s="33"/>
      <c r="AJ121" s="33"/>
      <c r="AK121" s="10"/>
      <c r="AL121" s="10"/>
      <c r="AM121" s="10"/>
      <c r="AN121" s="10"/>
    </row>
    <row r="122" spans="1:40" x14ac:dyDescent="0.25">
      <c r="A122" s="30"/>
      <c r="B122" s="31" t="s">
        <v>71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 t="s">
        <v>20</v>
      </c>
      <c r="M122" s="32" t="s">
        <v>20</v>
      </c>
      <c r="N122" s="32" t="s">
        <v>20</v>
      </c>
      <c r="O122" s="32" t="s">
        <v>20</v>
      </c>
      <c r="P122" s="32" t="s">
        <v>20</v>
      </c>
      <c r="Q122" s="32" t="s">
        <v>20</v>
      </c>
      <c r="R122" s="32" t="s">
        <v>20</v>
      </c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1"/>
      <c r="AF122" s="31"/>
      <c r="AG122" s="33"/>
      <c r="AH122" s="33"/>
      <c r="AI122" s="33"/>
      <c r="AJ122" s="33"/>
      <c r="AK122" s="10"/>
      <c r="AL122" s="10"/>
      <c r="AM122" s="10"/>
      <c r="AN122" s="10"/>
    </row>
    <row r="123" spans="1:40" ht="24" x14ac:dyDescent="0.25">
      <c r="A123" s="30" t="s">
        <v>90</v>
      </c>
      <c r="B123" s="70" t="s">
        <v>91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1"/>
      <c r="AF123" s="31"/>
      <c r="AG123" s="33"/>
      <c r="AH123" s="33"/>
      <c r="AI123" s="33"/>
      <c r="AJ123" s="33"/>
      <c r="AK123" s="10"/>
      <c r="AL123" s="10">
        <v>41030</v>
      </c>
      <c r="AM123" s="10">
        <v>77000</v>
      </c>
      <c r="AN123" s="10">
        <v>118030</v>
      </c>
    </row>
    <row r="124" spans="1:40" x14ac:dyDescent="0.25">
      <c r="A124" s="30"/>
      <c r="B124" s="31" t="s">
        <v>31</v>
      </c>
      <c r="C124" s="32"/>
      <c r="D124" s="32" t="s">
        <v>20</v>
      </c>
      <c r="E124" s="32" t="s">
        <v>20</v>
      </c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1"/>
      <c r="AF124" s="31"/>
      <c r="AG124" s="33"/>
      <c r="AH124" s="33"/>
      <c r="AI124" s="33"/>
      <c r="AJ124" s="33"/>
      <c r="AK124" s="10"/>
      <c r="AL124" s="10"/>
      <c r="AM124" s="10"/>
      <c r="AN124" s="10"/>
    </row>
    <row r="125" spans="1:40" x14ac:dyDescent="0.25">
      <c r="A125" s="30"/>
      <c r="B125" s="31" t="s">
        <v>32</v>
      </c>
      <c r="C125" s="32"/>
      <c r="D125" s="32"/>
      <c r="E125" s="32" t="s">
        <v>20</v>
      </c>
      <c r="F125" s="32" t="s">
        <v>20</v>
      </c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1"/>
      <c r="AF125" s="31"/>
      <c r="AG125" s="33"/>
      <c r="AH125" s="33"/>
      <c r="AI125" s="33"/>
      <c r="AJ125" s="33"/>
      <c r="AK125" s="10"/>
      <c r="AL125" s="10"/>
      <c r="AM125" s="10"/>
      <c r="AN125" s="10"/>
    </row>
    <row r="126" spans="1:40" x14ac:dyDescent="0.25">
      <c r="A126" s="30"/>
      <c r="B126" s="31" t="s">
        <v>33</v>
      </c>
      <c r="C126" s="32"/>
      <c r="D126" s="32"/>
      <c r="E126" s="32"/>
      <c r="F126" s="32" t="s">
        <v>20</v>
      </c>
      <c r="G126" s="32" t="s">
        <v>20</v>
      </c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1"/>
      <c r="AF126" s="31"/>
      <c r="AG126" s="33"/>
      <c r="AH126" s="33"/>
      <c r="AI126" s="33"/>
      <c r="AJ126" s="33"/>
      <c r="AK126" s="10"/>
      <c r="AL126" s="10"/>
      <c r="AM126" s="10"/>
      <c r="AN126" s="10"/>
    </row>
    <row r="127" spans="1:40" x14ac:dyDescent="0.25">
      <c r="A127" s="30"/>
      <c r="B127" s="31" t="s">
        <v>34</v>
      </c>
      <c r="C127" s="32"/>
      <c r="D127" s="32"/>
      <c r="E127" s="32"/>
      <c r="F127" s="32"/>
      <c r="G127" s="32"/>
      <c r="H127" s="32" t="s">
        <v>20</v>
      </c>
      <c r="I127" s="32" t="s">
        <v>20</v>
      </c>
      <c r="J127" s="32" t="s">
        <v>20</v>
      </c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1"/>
      <c r="AF127" s="31"/>
      <c r="AG127" s="33"/>
      <c r="AH127" s="33"/>
      <c r="AI127" s="33"/>
      <c r="AJ127" s="33"/>
      <c r="AK127" s="10"/>
      <c r="AL127" s="10"/>
      <c r="AM127" s="10"/>
      <c r="AN127" s="10"/>
    </row>
    <row r="128" spans="1:40" x14ac:dyDescent="0.25">
      <c r="A128" s="30"/>
      <c r="B128" s="31" t="s">
        <v>71</v>
      </c>
      <c r="C128" s="32"/>
      <c r="D128" s="32"/>
      <c r="E128" s="32"/>
      <c r="F128" s="32"/>
      <c r="G128" s="32"/>
      <c r="H128" s="32"/>
      <c r="I128" s="32"/>
      <c r="J128" s="32"/>
      <c r="K128" s="32" t="s">
        <v>20</v>
      </c>
      <c r="L128" s="32" t="s">
        <v>20</v>
      </c>
      <c r="M128" s="32" t="s">
        <v>20</v>
      </c>
      <c r="N128" s="32" t="s">
        <v>20</v>
      </c>
      <c r="O128" s="32" t="s">
        <v>20</v>
      </c>
      <c r="P128" s="32" t="s">
        <v>20</v>
      </c>
      <c r="Q128" s="32" t="s">
        <v>20</v>
      </c>
      <c r="R128" s="32" t="s">
        <v>20</v>
      </c>
      <c r="S128" s="32" t="s">
        <v>20</v>
      </c>
      <c r="T128" s="32" t="s">
        <v>20</v>
      </c>
      <c r="U128" s="32" t="s">
        <v>20</v>
      </c>
      <c r="V128" s="32" t="s">
        <v>20</v>
      </c>
      <c r="W128" s="32" t="s">
        <v>20</v>
      </c>
      <c r="X128" s="32" t="s">
        <v>20</v>
      </c>
      <c r="Y128" s="32" t="s">
        <v>20</v>
      </c>
      <c r="Z128" s="32" t="s">
        <v>20</v>
      </c>
      <c r="AA128" s="32" t="s">
        <v>20</v>
      </c>
      <c r="AB128" s="32" t="s">
        <v>20</v>
      </c>
      <c r="AC128" s="32" t="s">
        <v>20</v>
      </c>
      <c r="AD128" s="32"/>
      <c r="AE128" s="31"/>
      <c r="AF128" s="31"/>
      <c r="AG128" s="33"/>
      <c r="AH128" s="33"/>
      <c r="AI128" s="33"/>
      <c r="AJ128" s="33"/>
      <c r="AK128" s="10"/>
      <c r="AL128" s="10"/>
      <c r="AM128" s="10"/>
      <c r="AN128" s="10"/>
    </row>
    <row r="129" spans="1:42" x14ac:dyDescent="0.25">
      <c r="A129" s="30" t="s">
        <v>92</v>
      </c>
      <c r="B129" s="70" t="s">
        <v>93</v>
      </c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1"/>
      <c r="AF129" s="31"/>
      <c r="AG129" s="33"/>
      <c r="AH129" s="33"/>
      <c r="AI129" s="33"/>
      <c r="AJ129" s="33"/>
      <c r="AK129" s="10"/>
      <c r="AL129" s="10">
        <v>30500</v>
      </c>
      <c r="AM129" s="10">
        <v>77000</v>
      </c>
      <c r="AN129" s="10">
        <v>107500</v>
      </c>
    </row>
    <row r="130" spans="1:42" x14ac:dyDescent="0.25">
      <c r="A130" s="30"/>
      <c r="B130" s="31" t="s">
        <v>31</v>
      </c>
      <c r="C130" s="32"/>
      <c r="D130" s="32" t="s">
        <v>20</v>
      </c>
      <c r="E130" s="32" t="s">
        <v>20</v>
      </c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1"/>
      <c r="AF130" s="31"/>
      <c r="AG130" s="33"/>
      <c r="AH130" s="33"/>
      <c r="AI130" s="33"/>
      <c r="AJ130" s="33"/>
      <c r="AK130" s="10"/>
      <c r="AL130" s="10"/>
      <c r="AM130" s="10"/>
      <c r="AN130" s="10"/>
    </row>
    <row r="131" spans="1:42" x14ac:dyDescent="0.25">
      <c r="A131" s="30"/>
      <c r="B131" s="31" t="s">
        <v>32</v>
      </c>
      <c r="C131" s="32"/>
      <c r="D131" s="32"/>
      <c r="E131" s="32"/>
      <c r="F131" s="32" t="s">
        <v>20</v>
      </c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1"/>
      <c r="AF131" s="31"/>
      <c r="AG131" s="33"/>
      <c r="AH131" s="33"/>
      <c r="AI131" s="33"/>
      <c r="AJ131" s="33"/>
      <c r="AK131" s="10"/>
      <c r="AL131" s="10"/>
      <c r="AM131" s="10"/>
      <c r="AN131" s="10"/>
    </row>
    <row r="132" spans="1:42" x14ac:dyDescent="0.25">
      <c r="A132" s="30"/>
      <c r="B132" s="31" t="s">
        <v>33</v>
      </c>
      <c r="C132" s="32"/>
      <c r="D132" s="32"/>
      <c r="E132" s="32"/>
      <c r="F132" s="32"/>
      <c r="G132" s="32" t="s">
        <v>20</v>
      </c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1"/>
      <c r="AF132" s="31"/>
      <c r="AG132" s="33"/>
      <c r="AH132" s="33"/>
      <c r="AI132" s="33"/>
      <c r="AJ132" s="33"/>
      <c r="AK132" s="10"/>
      <c r="AL132" s="10"/>
      <c r="AM132" s="10"/>
      <c r="AN132" s="10"/>
    </row>
    <row r="133" spans="1:42" x14ac:dyDescent="0.25">
      <c r="A133" s="30"/>
      <c r="B133" s="31" t="s">
        <v>34</v>
      </c>
      <c r="C133" s="32"/>
      <c r="D133" s="32"/>
      <c r="E133" s="32"/>
      <c r="F133" s="32"/>
      <c r="G133" s="32"/>
      <c r="H133" s="32" t="s">
        <v>20</v>
      </c>
      <c r="I133" s="32" t="s">
        <v>20</v>
      </c>
      <c r="J133" s="32" t="s">
        <v>20</v>
      </c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1"/>
      <c r="AF133" s="31"/>
      <c r="AG133" s="33"/>
      <c r="AH133" s="33"/>
      <c r="AI133" s="33"/>
      <c r="AJ133" s="33"/>
      <c r="AK133" s="10"/>
      <c r="AL133" s="10"/>
      <c r="AM133" s="10"/>
      <c r="AN133" s="10"/>
    </row>
    <row r="134" spans="1:42" x14ac:dyDescent="0.25">
      <c r="A134" s="30"/>
      <c r="B134" s="31" t="s">
        <v>71</v>
      </c>
      <c r="C134" s="32"/>
      <c r="D134" s="32"/>
      <c r="E134" s="32"/>
      <c r="F134" s="32"/>
      <c r="G134" s="32"/>
      <c r="H134" s="32"/>
      <c r="I134" s="32"/>
      <c r="J134" s="32"/>
      <c r="K134" s="32" t="s">
        <v>20</v>
      </c>
      <c r="L134" s="32" t="s">
        <v>20</v>
      </c>
      <c r="M134" s="32" t="s">
        <v>20</v>
      </c>
      <c r="N134" s="32" t="s">
        <v>20</v>
      </c>
      <c r="O134" s="32" t="s">
        <v>20</v>
      </c>
      <c r="P134" s="32" t="s">
        <v>20</v>
      </c>
      <c r="Q134" s="32" t="s">
        <v>20</v>
      </c>
      <c r="R134" s="32" t="s">
        <v>20</v>
      </c>
      <c r="S134" s="32" t="s">
        <v>20</v>
      </c>
      <c r="T134" s="32" t="s">
        <v>20</v>
      </c>
      <c r="U134" s="32" t="s">
        <v>20</v>
      </c>
      <c r="V134" s="32" t="s">
        <v>20</v>
      </c>
      <c r="W134" s="32" t="s">
        <v>20</v>
      </c>
      <c r="X134" s="32" t="s">
        <v>20</v>
      </c>
      <c r="Y134" s="32" t="s">
        <v>20</v>
      </c>
      <c r="Z134" s="32" t="s">
        <v>20</v>
      </c>
      <c r="AA134" s="32" t="s">
        <v>20</v>
      </c>
      <c r="AB134" s="32" t="s">
        <v>20</v>
      </c>
      <c r="AC134" s="32" t="s">
        <v>20</v>
      </c>
      <c r="AD134" s="32"/>
      <c r="AE134" s="31"/>
      <c r="AF134" s="31"/>
      <c r="AG134" s="33"/>
      <c r="AH134" s="33"/>
      <c r="AI134" s="33"/>
      <c r="AJ134" s="33"/>
      <c r="AK134" s="10"/>
      <c r="AL134" s="10"/>
      <c r="AM134" s="10"/>
      <c r="AN134" s="10"/>
    </row>
    <row r="135" spans="1:42" x14ac:dyDescent="0.25">
      <c r="A135" s="30" t="s">
        <v>94</v>
      </c>
      <c r="B135" s="70" t="s">
        <v>95</v>
      </c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1"/>
      <c r="AF135" s="31"/>
      <c r="AG135" s="33"/>
      <c r="AH135" s="33"/>
      <c r="AI135" s="33"/>
      <c r="AJ135" s="33"/>
      <c r="AK135" s="10"/>
      <c r="AL135" s="10">
        <v>25700</v>
      </c>
      <c r="AM135" s="10">
        <v>8690</v>
      </c>
      <c r="AN135" s="10">
        <v>34390</v>
      </c>
    </row>
    <row r="136" spans="1:42" s="8" customFormat="1" ht="24" x14ac:dyDescent="0.25">
      <c r="A136" s="81" t="s">
        <v>96</v>
      </c>
      <c r="B136" s="82" t="s">
        <v>97</v>
      </c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2" t="s">
        <v>97</v>
      </c>
      <c r="AF136" s="82" t="s">
        <v>98</v>
      </c>
      <c r="AG136" s="84">
        <v>0</v>
      </c>
      <c r="AH136" s="84">
        <v>0</v>
      </c>
      <c r="AI136" s="84">
        <v>1</v>
      </c>
      <c r="AJ136" s="84">
        <v>1</v>
      </c>
      <c r="AK136" s="85"/>
      <c r="AL136" s="85">
        <f>SUM(AL137:AL148)</f>
        <v>130320</v>
      </c>
      <c r="AM136" s="85">
        <f>SUM(AM137:AM148)</f>
        <v>225240</v>
      </c>
      <c r="AN136" s="85">
        <f>SUM(AN137:AN148)</f>
        <v>355560</v>
      </c>
      <c r="AO136" s="7"/>
      <c r="AP136" s="7"/>
    </row>
    <row r="137" spans="1:42" x14ac:dyDescent="0.25">
      <c r="A137" s="30" t="s">
        <v>99</v>
      </c>
      <c r="B137" s="31" t="s">
        <v>100</v>
      </c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1"/>
      <c r="AF137" s="31"/>
      <c r="AG137" s="33"/>
      <c r="AH137" s="33"/>
      <c r="AI137" s="33"/>
      <c r="AJ137" s="33"/>
      <c r="AK137" s="10"/>
      <c r="AL137" s="10">
        <f>+AN137/3</f>
        <v>106120</v>
      </c>
      <c r="AM137" s="10">
        <f>318360-AL137</f>
        <v>212240</v>
      </c>
      <c r="AN137" s="10">
        <v>318360</v>
      </c>
    </row>
    <row r="138" spans="1:42" x14ac:dyDescent="0.25">
      <c r="A138" s="30"/>
      <c r="B138" s="31" t="s">
        <v>31</v>
      </c>
      <c r="C138" s="32"/>
      <c r="D138" s="32"/>
      <c r="E138" s="32"/>
      <c r="F138" s="32"/>
      <c r="G138" s="32" t="s">
        <v>20</v>
      </c>
      <c r="H138" s="32" t="s">
        <v>20</v>
      </c>
      <c r="I138" s="32" t="s">
        <v>20</v>
      </c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1"/>
      <c r="AF138" s="31"/>
      <c r="AG138" s="33"/>
      <c r="AH138" s="33"/>
      <c r="AI138" s="33"/>
      <c r="AJ138" s="33"/>
      <c r="AK138" s="10"/>
      <c r="AL138" s="10"/>
      <c r="AM138" s="10"/>
      <c r="AN138" s="10"/>
    </row>
    <row r="139" spans="1:42" x14ac:dyDescent="0.25">
      <c r="A139" s="30"/>
      <c r="B139" s="31" t="s">
        <v>32</v>
      </c>
      <c r="C139" s="32"/>
      <c r="D139" s="32"/>
      <c r="E139" s="32"/>
      <c r="F139" s="32"/>
      <c r="G139" s="32"/>
      <c r="H139" s="32"/>
      <c r="I139" s="32"/>
      <c r="J139" s="32" t="s">
        <v>20</v>
      </c>
      <c r="K139" s="32" t="s">
        <v>20</v>
      </c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1"/>
      <c r="AF139" s="31"/>
      <c r="AG139" s="33"/>
      <c r="AH139" s="33"/>
      <c r="AI139" s="33"/>
      <c r="AJ139" s="33"/>
      <c r="AK139" s="10"/>
      <c r="AL139" s="10"/>
      <c r="AM139" s="10"/>
      <c r="AN139" s="10"/>
    </row>
    <row r="140" spans="1:42" x14ac:dyDescent="0.25">
      <c r="A140" s="30"/>
      <c r="B140" s="31" t="s">
        <v>33</v>
      </c>
      <c r="C140" s="32"/>
      <c r="D140" s="32"/>
      <c r="E140" s="32"/>
      <c r="F140" s="32"/>
      <c r="G140" s="32"/>
      <c r="H140" s="32"/>
      <c r="I140" s="32"/>
      <c r="J140" s="32"/>
      <c r="K140" s="32" t="s">
        <v>20</v>
      </c>
      <c r="L140" s="32" t="s">
        <v>20</v>
      </c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1"/>
      <c r="AF140" s="31"/>
      <c r="AG140" s="33"/>
      <c r="AH140" s="33"/>
      <c r="AI140" s="33"/>
      <c r="AJ140" s="33"/>
      <c r="AK140" s="10"/>
      <c r="AL140" s="10"/>
      <c r="AM140" s="10"/>
      <c r="AN140" s="10"/>
    </row>
    <row r="141" spans="1:42" x14ac:dyDescent="0.25">
      <c r="A141" s="30"/>
      <c r="B141" s="31" t="s">
        <v>34</v>
      </c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 t="s">
        <v>20</v>
      </c>
      <c r="N141" s="32" t="s">
        <v>20</v>
      </c>
      <c r="O141" s="32" t="s">
        <v>20</v>
      </c>
      <c r="P141" s="32" t="s">
        <v>20</v>
      </c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1"/>
      <c r="AF141" s="31"/>
      <c r="AG141" s="33"/>
      <c r="AH141" s="33"/>
      <c r="AI141" s="33"/>
      <c r="AJ141" s="33"/>
      <c r="AK141" s="10"/>
      <c r="AL141" s="10"/>
      <c r="AM141" s="10"/>
      <c r="AN141" s="10"/>
    </row>
    <row r="142" spans="1:42" x14ac:dyDescent="0.25">
      <c r="A142" s="30"/>
      <c r="B142" s="31" t="s">
        <v>71</v>
      </c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 t="s">
        <v>20</v>
      </c>
      <c r="R142" s="32" t="s">
        <v>20</v>
      </c>
      <c r="S142" s="32" t="s">
        <v>20</v>
      </c>
      <c r="T142" s="32" t="s">
        <v>20</v>
      </c>
      <c r="U142" s="32" t="s">
        <v>20</v>
      </c>
      <c r="V142" s="32" t="s">
        <v>20</v>
      </c>
      <c r="W142" s="32" t="s">
        <v>20</v>
      </c>
      <c r="X142" s="32" t="s">
        <v>20</v>
      </c>
      <c r="Y142" s="32" t="s">
        <v>20</v>
      </c>
      <c r="Z142" s="32" t="s">
        <v>20</v>
      </c>
      <c r="AA142" s="32" t="s">
        <v>20</v>
      </c>
      <c r="AB142" s="32" t="s">
        <v>20</v>
      </c>
      <c r="AC142" s="32" t="s">
        <v>20</v>
      </c>
      <c r="AD142" s="32"/>
      <c r="AE142" s="31"/>
      <c r="AF142" s="31"/>
      <c r="AG142" s="33"/>
      <c r="AH142" s="33"/>
      <c r="AI142" s="33"/>
      <c r="AJ142" s="33"/>
      <c r="AK142" s="10"/>
      <c r="AL142" s="10"/>
      <c r="AM142" s="10"/>
      <c r="AN142" s="10"/>
    </row>
    <row r="143" spans="1:42" x14ac:dyDescent="0.25">
      <c r="A143" s="30" t="s">
        <v>86</v>
      </c>
      <c r="B143" s="70" t="s">
        <v>87</v>
      </c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1"/>
      <c r="AF143" s="31"/>
      <c r="AG143" s="33"/>
      <c r="AH143" s="33"/>
      <c r="AI143" s="33"/>
      <c r="AJ143" s="33"/>
      <c r="AK143" s="10"/>
      <c r="AL143" s="10">
        <v>14200</v>
      </c>
      <c r="AM143" s="10"/>
      <c r="AN143" s="10">
        <v>14200</v>
      </c>
    </row>
    <row r="144" spans="1:42" x14ac:dyDescent="0.25">
      <c r="A144" s="30"/>
      <c r="B144" s="31" t="s">
        <v>19</v>
      </c>
      <c r="C144" s="32"/>
      <c r="D144" s="32"/>
      <c r="E144" s="32" t="s">
        <v>20</v>
      </c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1"/>
      <c r="AF144" s="31"/>
      <c r="AG144" s="33"/>
      <c r="AH144" s="33"/>
      <c r="AI144" s="33"/>
      <c r="AJ144" s="33"/>
      <c r="AK144" s="10"/>
      <c r="AL144" s="10"/>
      <c r="AM144" s="10"/>
      <c r="AN144" s="10"/>
    </row>
    <row r="145" spans="1:42" x14ac:dyDescent="0.25">
      <c r="A145" s="30"/>
      <c r="B145" s="31" t="s">
        <v>21</v>
      </c>
      <c r="C145" s="32"/>
      <c r="D145" s="32"/>
      <c r="E145" s="32"/>
      <c r="F145" s="32" t="s">
        <v>20</v>
      </c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1"/>
      <c r="AF145" s="31"/>
      <c r="AG145" s="33"/>
      <c r="AH145" s="33"/>
      <c r="AI145" s="33"/>
      <c r="AJ145" s="33"/>
      <c r="AK145" s="10"/>
      <c r="AL145" s="10"/>
      <c r="AM145" s="10"/>
      <c r="AN145" s="10"/>
    </row>
    <row r="146" spans="1:42" x14ac:dyDescent="0.25">
      <c r="A146" s="30"/>
      <c r="B146" s="31" t="s">
        <v>22</v>
      </c>
      <c r="C146" s="32"/>
      <c r="D146" s="32"/>
      <c r="E146" s="32"/>
      <c r="F146" s="32"/>
      <c r="G146" s="32" t="s">
        <v>20</v>
      </c>
      <c r="H146" s="32" t="s">
        <v>20</v>
      </c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1"/>
      <c r="AF146" s="31"/>
      <c r="AG146" s="33"/>
      <c r="AH146" s="33"/>
      <c r="AI146" s="33"/>
      <c r="AJ146" s="33"/>
      <c r="AK146" s="10"/>
      <c r="AL146" s="10"/>
      <c r="AM146" s="10"/>
      <c r="AN146" s="10"/>
    </row>
    <row r="147" spans="1:42" x14ac:dyDescent="0.25">
      <c r="A147" s="30"/>
      <c r="B147" s="31" t="s">
        <v>23</v>
      </c>
      <c r="C147" s="32"/>
      <c r="D147" s="32"/>
      <c r="I147" s="32" t="s">
        <v>20</v>
      </c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1"/>
      <c r="AF147" s="31"/>
      <c r="AG147" s="33"/>
      <c r="AH147" s="33"/>
      <c r="AI147" s="33"/>
      <c r="AJ147" s="33"/>
      <c r="AK147" s="10"/>
      <c r="AL147" s="10"/>
      <c r="AM147" s="10"/>
      <c r="AN147" s="10"/>
    </row>
    <row r="148" spans="1:42" x14ac:dyDescent="0.25">
      <c r="A148" s="30" t="s">
        <v>103</v>
      </c>
      <c r="B148" s="31" t="s">
        <v>104</v>
      </c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1"/>
      <c r="AF148" s="31"/>
      <c r="AG148" s="33"/>
      <c r="AH148" s="33"/>
      <c r="AI148" s="33"/>
      <c r="AJ148" s="33"/>
      <c r="AK148" s="10"/>
      <c r="AL148" s="10">
        <v>10000</v>
      </c>
      <c r="AM148" s="10">
        <v>13000</v>
      </c>
      <c r="AN148" s="10">
        <v>23000</v>
      </c>
    </row>
    <row r="149" spans="1:42" s="8" customFormat="1" ht="36" x14ac:dyDescent="0.25">
      <c r="A149" s="76">
        <v>4.2</v>
      </c>
      <c r="B149" s="77" t="s">
        <v>105</v>
      </c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7" t="s">
        <v>106</v>
      </c>
      <c r="AF149" s="77" t="s">
        <v>107</v>
      </c>
      <c r="AG149" s="79">
        <v>0</v>
      </c>
      <c r="AH149" s="79">
        <v>0</v>
      </c>
      <c r="AI149" s="79">
        <v>4</v>
      </c>
      <c r="AJ149" s="79">
        <v>4</v>
      </c>
      <c r="AK149" s="80">
        <f>SUM(AK150:AK174)</f>
        <v>0</v>
      </c>
      <c r="AL149" s="80">
        <f>SUM(AL150:AL180)</f>
        <v>418167</v>
      </c>
      <c r="AM149" s="80">
        <f>SUM(AM150:AM180)</f>
        <v>282353</v>
      </c>
      <c r="AN149" s="80">
        <f>SUM(AN150:AN180)</f>
        <v>700520</v>
      </c>
      <c r="AO149" s="7"/>
      <c r="AP149" s="7"/>
    </row>
    <row r="150" spans="1:42" ht="36" x14ac:dyDescent="0.25">
      <c r="A150" s="30" t="s">
        <v>108</v>
      </c>
      <c r="B150" s="70" t="s">
        <v>109</v>
      </c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1"/>
      <c r="AF150" s="31"/>
      <c r="AG150" s="33"/>
      <c r="AH150" s="33"/>
      <c r="AI150" s="33"/>
      <c r="AJ150" s="33"/>
      <c r="AK150" s="10"/>
      <c r="AL150" s="10">
        <v>100000</v>
      </c>
      <c r="AM150" s="10">
        <v>50000</v>
      </c>
      <c r="AN150" s="10">
        <v>150000</v>
      </c>
    </row>
    <row r="151" spans="1:42" x14ac:dyDescent="0.25">
      <c r="A151" s="30"/>
      <c r="B151" s="31" t="s">
        <v>31</v>
      </c>
      <c r="C151" s="32" t="s">
        <v>20</v>
      </c>
      <c r="D151" s="32" t="s">
        <v>20</v>
      </c>
      <c r="E151" s="32" t="s">
        <v>20</v>
      </c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1"/>
      <c r="AF151" s="31"/>
      <c r="AG151" s="33"/>
      <c r="AH151" s="33"/>
      <c r="AI151" s="33"/>
      <c r="AJ151" s="33"/>
      <c r="AK151" s="10"/>
      <c r="AL151" s="10"/>
      <c r="AM151" s="10"/>
      <c r="AN151" s="10"/>
    </row>
    <row r="152" spans="1:42" x14ac:dyDescent="0.25">
      <c r="A152" s="30"/>
      <c r="B152" s="31" t="s">
        <v>32</v>
      </c>
      <c r="C152" s="32"/>
      <c r="D152" s="32"/>
      <c r="E152" s="32"/>
      <c r="F152" s="32" t="s">
        <v>20</v>
      </c>
      <c r="G152" s="32" t="s">
        <v>20</v>
      </c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1"/>
      <c r="AF152" s="31"/>
      <c r="AG152" s="33"/>
      <c r="AH152" s="33"/>
      <c r="AI152" s="33"/>
      <c r="AJ152" s="33"/>
      <c r="AK152" s="10"/>
      <c r="AL152" s="10"/>
      <c r="AM152" s="10"/>
      <c r="AN152" s="10"/>
    </row>
    <row r="153" spans="1:42" x14ac:dyDescent="0.25">
      <c r="A153" s="30"/>
      <c r="B153" s="31" t="s">
        <v>33</v>
      </c>
      <c r="C153" s="32"/>
      <c r="D153" s="32"/>
      <c r="E153" s="32"/>
      <c r="F153" s="32" t="s">
        <v>20</v>
      </c>
      <c r="G153" s="32" t="s">
        <v>20</v>
      </c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1"/>
      <c r="AF153" s="31"/>
      <c r="AG153" s="33"/>
      <c r="AH153" s="33"/>
      <c r="AI153" s="33"/>
      <c r="AJ153" s="33"/>
      <c r="AK153" s="10"/>
      <c r="AL153" s="10"/>
      <c r="AM153" s="10"/>
      <c r="AN153" s="10"/>
    </row>
    <row r="154" spans="1:42" x14ac:dyDescent="0.25">
      <c r="A154" s="30"/>
      <c r="B154" s="31" t="s">
        <v>34</v>
      </c>
      <c r="C154" s="32"/>
      <c r="D154" s="32"/>
      <c r="E154" s="32"/>
      <c r="F154" s="32"/>
      <c r="G154" s="32"/>
      <c r="H154" s="32" t="s">
        <v>20</v>
      </c>
      <c r="I154" s="32" t="s">
        <v>20</v>
      </c>
      <c r="J154" s="32" t="s">
        <v>20</v>
      </c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1"/>
      <c r="AF154" s="31"/>
      <c r="AG154" s="33"/>
      <c r="AH154" s="33"/>
      <c r="AI154" s="33"/>
      <c r="AJ154" s="33"/>
      <c r="AK154" s="10"/>
      <c r="AL154" s="10"/>
      <c r="AM154" s="10"/>
      <c r="AN154" s="10"/>
    </row>
    <row r="155" spans="1:42" x14ac:dyDescent="0.25">
      <c r="A155" s="30"/>
      <c r="B155" s="31" t="s">
        <v>71</v>
      </c>
      <c r="C155" s="32"/>
      <c r="D155" s="32"/>
      <c r="E155" s="32"/>
      <c r="F155" s="32"/>
      <c r="G155" s="32"/>
      <c r="H155" s="32"/>
      <c r="I155" s="32"/>
      <c r="J155" s="32"/>
      <c r="K155" s="32" t="s">
        <v>20</v>
      </c>
      <c r="L155" s="32" t="s">
        <v>20</v>
      </c>
      <c r="M155" s="32" t="s">
        <v>20</v>
      </c>
      <c r="N155" s="32" t="s">
        <v>20</v>
      </c>
      <c r="O155" s="32" t="s">
        <v>20</v>
      </c>
      <c r="P155" s="32" t="s">
        <v>20</v>
      </c>
      <c r="Q155" s="32" t="s">
        <v>20</v>
      </c>
      <c r="R155" s="32" t="s">
        <v>20</v>
      </c>
      <c r="S155" s="32" t="s">
        <v>20</v>
      </c>
      <c r="T155" s="32" t="s">
        <v>20</v>
      </c>
      <c r="U155" s="32" t="s">
        <v>20</v>
      </c>
      <c r="V155" s="32" t="s">
        <v>20</v>
      </c>
      <c r="W155" s="32"/>
      <c r="X155" s="32"/>
      <c r="Y155" s="32"/>
      <c r="Z155" s="32"/>
      <c r="AA155" s="32"/>
      <c r="AB155" s="32"/>
      <c r="AC155" s="32"/>
      <c r="AD155" s="32"/>
      <c r="AE155" s="31"/>
      <c r="AF155" s="31"/>
      <c r="AG155" s="33"/>
      <c r="AH155" s="33"/>
      <c r="AI155" s="33"/>
      <c r="AJ155" s="33"/>
      <c r="AK155" s="10"/>
      <c r="AL155" s="10"/>
      <c r="AM155" s="10"/>
      <c r="AN155" s="10"/>
    </row>
    <row r="156" spans="1:42" ht="48" x14ac:dyDescent="0.25">
      <c r="A156" s="30" t="s">
        <v>101</v>
      </c>
      <c r="B156" s="70" t="s">
        <v>110</v>
      </c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1"/>
      <c r="AF156" s="31"/>
      <c r="AG156" s="33"/>
      <c r="AH156" s="33"/>
      <c r="AI156" s="33"/>
      <c r="AJ156" s="33"/>
      <c r="AK156" s="10"/>
      <c r="AL156" s="10">
        <v>50000</v>
      </c>
      <c r="AM156" s="10">
        <v>25000</v>
      </c>
      <c r="AN156" s="10">
        <v>75000</v>
      </c>
    </row>
    <row r="157" spans="1:42" x14ac:dyDescent="0.25">
      <c r="A157" s="30"/>
      <c r="B157" s="31" t="s">
        <v>31</v>
      </c>
      <c r="C157" s="32" t="s">
        <v>20</v>
      </c>
      <c r="D157" s="32" t="s">
        <v>20</v>
      </c>
      <c r="E157" s="32" t="s">
        <v>20</v>
      </c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1"/>
      <c r="AF157" s="31"/>
      <c r="AG157" s="33"/>
      <c r="AH157" s="33"/>
      <c r="AI157" s="33"/>
      <c r="AJ157" s="33"/>
      <c r="AK157" s="10"/>
      <c r="AL157" s="10"/>
      <c r="AM157" s="10"/>
      <c r="AN157" s="10"/>
    </row>
    <row r="158" spans="1:42" x14ac:dyDescent="0.25">
      <c r="A158" s="30"/>
      <c r="B158" s="31" t="s">
        <v>32</v>
      </c>
      <c r="C158" s="32"/>
      <c r="D158" s="32"/>
      <c r="E158" s="32"/>
      <c r="F158" s="32" t="s">
        <v>20</v>
      </c>
      <c r="G158" s="32" t="s">
        <v>20</v>
      </c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1"/>
      <c r="AF158" s="31"/>
      <c r="AG158" s="33"/>
      <c r="AH158" s="33"/>
      <c r="AI158" s="33"/>
      <c r="AJ158" s="33"/>
      <c r="AK158" s="10"/>
      <c r="AL158" s="10"/>
      <c r="AM158" s="10"/>
      <c r="AN158" s="10"/>
    </row>
    <row r="159" spans="1:42" x14ac:dyDescent="0.25">
      <c r="A159" s="30"/>
      <c r="B159" s="31" t="s">
        <v>33</v>
      </c>
      <c r="C159" s="32"/>
      <c r="D159" s="32"/>
      <c r="E159" s="32"/>
      <c r="F159" s="32" t="s">
        <v>20</v>
      </c>
      <c r="G159" s="32" t="s">
        <v>20</v>
      </c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1"/>
      <c r="AF159" s="31"/>
      <c r="AG159" s="33"/>
      <c r="AH159" s="33"/>
      <c r="AI159" s="33"/>
      <c r="AJ159" s="33"/>
      <c r="AK159" s="10"/>
      <c r="AL159" s="10"/>
      <c r="AM159" s="10"/>
      <c r="AN159" s="10"/>
    </row>
    <row r="160" spans="1:42" x14ac:dyDescent="0.25">
      <c r="A160" s="30"/>
      <c r="B160" s="31" t="s">
        <v>34</v>
      </c>
      <c r="C160" s="32"/>
      <c r="D160" s="32"/>
      <c r="E160" s="32"/>
      <c r="F160" s="32"/>
      <c r="G160" s="32"/>
      <c r="H160" s="32" t="s">
        <v>20</v>
      </c>
      <c r="I160" s="32" t="s">
        <v>20</v>
      </c>
      <c r="J160" s="32" t="s">
        <v>20</v>
      </c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1"/>
      <c r="AF160" s="31"/>
      <c r="AG160" s="33"/>
      <c r="AH160" s="33"/>
      <c r="AI160" s="33"/>
      <c r="AJ160" s="33"/>
      <c r="AK160" s="10"/>
      <c r="AL160" s="10"/>
      <c r="AM160" s="10"/>
      <c r="AN160" s="10"/>
    </row>
    <row r="161" spans="1:40" x14ac:dyDescent="0.25">
      <c r="A161" s="30"/>
      <c r="B161" s="31" t="s">
        <v>71</v>
      </c>
      <c r="C161" s="32"/>
      <c r="D161" s="32"/>
      <c r="E161" s="32"/>
      <c r="F161" s="32"/>
      <c r="G161" s="32"/>
      <c r="H161" s="32"/>
      <c r="I161" s="32"/>
      <c r="J161" s="32"/>
      <c r="K161" s="32" t="s">
        <v>20</v>
      </c>
      <c r="L161" s="32" t="s">
        <v>20</v>
      </c>
      <c r="M161" s="32" t="s">
        <v>20</v>
      </c>
      <c r="N161" s="32" t="s">
        <v>20</v>
      </c>
      <c r="O161" s="32" t="s">
        <v>20</v>
      </c>
      <c r="P161" s="32" t="s">
        <v>20</v>
      </c>
      <c r="Q161" s="32" t="s">
        <v>20</v>
      </c>
      <c r="R161" s="32" t="s">
        <v>20</v>
      </c>
      <c r="S161" s="32" t="s">
        <v>20</v>
      </c>
      <c r="T161" s="32" t="s">
        <v>20</v>
      </c>
      <c r="U161" s="32" t="s">
        <v>20</v>
      </c>
      <c r="V161" s="32" t="s">
        <v>20</v>
      </c>
      <c r="W161" s="32"/>
      <c r="X161" s="32"/>
      <c r="Y161" s="32"/>
      <c r="Z161" s="32"/>
      <c r="AA161" s="32"/>
      <c r="AB161" s="32"/>
      <c r="AC161" s="32"/>
      <c r="AD161" s="32"/>
      <c r="AE161" s="31"/>
      <c r="AF161" s="31"/>
      <c r="AG161" s="33"/>
      <c r="AH161" s="33"/>
      <c r="AI161" s="33"/>
      <c r="AJ161" s="33"/>
      <c r="AK161" s="10"/>
      <c r="AL161" s="10"/>
      <c r="AM161" s="10"/>
      <c r="AN161" s="10"/>
    </row>
    <row r="162" spans="1:40" ht="24" x14ac:dyDescent="0.25">
      <c r="A162" s="30" t="s">
        <v>102</v>
      </c>
      <c r="B162" s="70" t="s">
        <v>111</v>
      </c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1"/>
      <c r="AF162" s="31"/>
      <c r="AG162" s="33"/>
      <c r="AH162" s="33"/>
      <c r="AI162" s="33"/>
      <c r="AJ162" s="33"/>
      <c r="AK162" s="10"/>
      <c r="AL162" s="10">
        <v>30000</v>
      </c>
      <c r="AM162" s="10">
        <v>30000</v>
      </c>
      <c r="AN162" s="10">
        <v>60000</v>
      </c>
    </row>
    <row r="163" spans="1:40" x14ac:dyDescent="0.25">
      <c r="A163" s="30"/>
      <c r="B163" s="31" t="s">
        <v>31</v>
      </c>
      <c r="C163" s="32" t="s">
        <v>20</v>
      </c>
      <c r="D163" s="32" t="s">
        <v>20</v>
      </c>
      <c r="E163" s="32" t="s">
        <v>20</v>
      </c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1"/>
      <c r="AF163" s="31"/>
      <c r="AG163" s="33"/>
      <c r="AH163" s="33"/>
      <c r="AI163" s="33"/>
      <c r="AJ163" s="33"/>
      <c r="AK163" s="10"/>
      <c r="AL163" s="10"/>
      <c r="AM163" s="10"/>
      <c r="AN163" s="10"/>
    </row>
    <row r="164" spans="1:40" x14ac:dyDescent="0.25">
      <c r="A164" s="30"/>
      <c r="B164" s="31" t="s">
        <v>32</v>
      </c>
      <c r="C164" s="32"/>
      <c r="D164" s="32"/>
      <c r="E164" s="32"/>
      <c r="F164" s="32" t="s">
        <v>20</v>
      </c>
      <c r="G164" s="32" t="s">
        <v>20</v>
      </c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1"/>
      <c r="AF164" s="31"/>
      <c r="AG164" s="33"/>
      <c r="AH164" s="33"/>
      <c r="AI164" s="33"/>
      <c r="AJ164" s="33"/>
      <c r="AK164" s="10"/>
      <c r="AL164" s="10"/>
      <c r="AM164" s="10"/>
      <c r="AN164" s="10"/>
    </row>
    <row r="165" spans="1:40" x14ac:dyDescent="0.25">
      <c r="A165" s="30"/>
      <c r="B165" s="31" t="s">
        <v>33</v>
      </c>
      <c r="C165" s="32"/>
      <c r="D165" s="32"/>
      <c r="E165" s="32"/>
      <c r="F165" s="32" t="s">
        <v>20</v>
      </c>
      <c r="G165" s="32" t="s">
        <v>20</v>
      </c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1"/>
      <c r="AF165" s="31"/>
      <c r="AG165" s="33"/>
      <c r="AH165" s="33"/>
      <c r="AI165" s="33"/>
      <c r="AJ165" s="33"/>
      <c r="AK165" s="10"/>
      <c r="AL165" s="10"/>
      <c r="AM165" s="10"/>
      <c r="AN165" s="10"/>
    </row>
    <row r="166" spans="1:40" x14ac:dyDescent="0.25">
      <c r="A166" s="30"/>
      <c r="B166" s="31" t="s">
        <v>34</v>
      </c>
      <c r="C166" s="32"/>
      <c r="D166" s="32"/>
      <c r="E166" s="32"/>
      <c r="F166" s="32"/>
      <c r="G166" s="32"/>
      <c r="H166" s="32" t="s">
        <v>20</v>
      </c>
      <c r="I166" s="32" t="s">
        <v>20</v>
      </c>
      <c r="J166" s="32" t="s">
        <v>20</v>
      </c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1"/>
      <c r="AF166" s="31"/>
      <c r="AG166" s="33"/>
      <c r="AH166" s="33"/>
      <c r="AI166" s="33"/>
      <c r="AJ166" s="33"/>
      <c r="AK166" s="10"/>
      <c r="AL166" s="10"/>
      <c r="AM166" s="10"/>
      <c r="AN166" s="10"/>
    </row>
    <row r="167" spans="1:40" x14ac:dyDescent="0.25">
      <c r="A167" s="30"/>
      <c r="B167" s="31" t="s">
        <v>71</v>
      </c>
      <c r="C167" s="32"/>
      <c r="D167" s="32"/>
      <c r="E167" s="32"/>
      <c r="F167" s="32"/>
      <c r="G167" s="32"/>
      <c r="H167" s="32"/>
      <c r="I167" s="32"/>
      <c r="J167" s="32"/>
      <c r="K167" s="32" t="s">
        <v>20</v>
      </c>
      <c r="L167" s="32" t="s">
        <v>20</v>
      </c>
      <c r="M167" s="32" t="s">
        <v>20</v>
      </c>
      <c r="N167" s="32" t="s">
        <v>20</v>
      </c>
      <c r="O167" s="32" t="s">
        <v>20</v>
      </c>
      <c r="P167" s="32" t="s">
        <v>20</v>
      </c>
      <c r="Q167" s="32" t="s">
        <v>20</v>
      </c>
      <c r="R167" s="32" t="s">
        <v>20</v>
      </c>
      <c r="S167" s="32" t="s">
        <v>20</v>
      </c>
      <c r="T167" s="32" t="s">
        <v>20</v>
      </c>
      <c r="U167" s="32" t="s">
        <v>20</v>
      </c>
      <c r="V167" s="32" t="s">
        <v>20</v>
      </c>
      <c r="W167" s="32"/>
      <c r="X167" s="32"/>
      <c r="Y167" s="32"/>
      <c r="Z167" s="32"/>
      <c r="AA167" s="32"/>
      <c r="AB167" s="32"/>
      <c r="AC167" s="32"/>
      <c r="AD167" s="32"/>
      <c r="AE167" s="31"/>
      <c r="AF167" s="31"/>
      <c r="AG167" s="33"/>
      <c r="AH167" s="33"/>
      <c r="AI167" s="33"/>
      <c r="AJ167" s="33"/>
      <c r="AK167" s="10"/>
      <c r="AL167" s="10"/>
      <c r="AM167" s="10"/>
      <c r="AN167" s="10"/>
    </row>
    <row r="168" spans="1:40" ht="36" x14ac:dyDescent="0.25">
      <c r="A168" s="30" t="s">
        <v>103</v>
      </c>
      <c r="B168" s="70" t="s">
        <v>112</v>
      </c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1"/>
      <c r="AF168" s="31"/>
      <c r="AG168" s="33"/>
      <c r="AH168" s="33"/>
      <c r="AI168" s="33"/>
      <c r="AJ168" s="33"/>
      <c r="AK168" s="10"/>
      <c r="AL168" s="10">
        <v>70000</v>
      </c>
      <c r="AM168" s="10">
        <v>75000</v>
      </c>
      <c r="AN168" s="10">
        <v>145000</v>
      </c>
    </row>
    <row r="169" spans="1:40" x14ac:dyDescent="0.25">
      <c r="A169" s="30"/>
      <c r="B169" s="31" t="s">
        <v>31</v>
      </c>
      <c r="C169" s="32" t="s">
        <v>20</v>
      </c>
      <c r="D169" s="32" t="s">
        <v>20</v>
      </c>
      <c r="E169" s="32" t="s">
        <v>20</v>
      </c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1"/>
      <c r="AF169" s="31"/>
      <c r="AG169" s="33"/>
      <c r="AH169" s="33"/>
      <c r="AI169" s="33"/>
      <c r="AJ169" s="33"/>
      <c r="AK169" s="10"/>
      <c r="AL169" s="10"/>
      <c r="AM169" s="10"/>
      <c r="AN169" s="10"/>
    </row>
    <row r="170" spans="1:40" x14ac:dyDescent="0.25">
      <c r="A170" s="30"/>
      <c r="B170" s="31" t="s">
        <v>32</v>
      </c>
      <c r="C170" s="32"/>
      <c r="D170" s="32"/>
      <c r="E170" s="32"/>
      <c r="F170" s="32" t="s">
        <v>20</v>
      </c>
      <c r="G170" s="32" t="s">
        <v>20</v>
      </c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1"/>
      <c r="AF170" s="31"/>
      <c r="AG170" s="33"/>
      <c r="AH170" s="33"/>
      <c r="AI170" s="33"/>
      <c r="AJ170" s="33"/>
      <c r="AK170" s="10"/>
      <c r="AL170" s="10"/>
      <c r="AM170" s="10"/>
      <c r="AN170" s="10"/>
    </row>
    <row r="171" spans="1:40" x14ac:dyDescent="0.25">
      <c r="A171" s="30"/>
      <c r="B171" s="31" t="s">
        <v>33</v>
      </c>
      <c r="C171" s="32"/>
      <c r="D171" s="32"/>
      <c r="E171" s="32"/>
      <c r="F171" s="32" t="s">
        <v>20</v>
      </c>
      <c r="G171" s="32" t="s">
        <v>20</v>
      </c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1"/>
      <c r="AF171" s="31"/>
      <c r="AG171" s="33"/>
      <c r="AH171" s="33"/>
      <c r="AI171" s="33"/>
      <c r="AJ171" s="33"/>
      <c r="AK171" s="10"/>
      <c r="AL171" s="10"/>
      <c r="AM171" s="10"/>
      <c r="AN171" s="10"/>
    </row>
    <row r="172" spans="1:40" x14ac:dyDescent="0.25">
      <c r="A172" s="30"/>
      <c r="B172" s="31" t="s">
        <v>34</v>
      </c>
      <c r="C172" s="32"/>
      <c r="D172" s="32"/>
      <c r="E172" s="32"/>
      <c r="F172" s="32"/>
      <c r="G172" s="32"/>
      <c r="H172" s="32" t="s">
        <v>20</v>
      </c>
      <c r="I172" s="32" t="s">
        <v>20</v>
      </c>
      <c r="J172" s="32" t="s">
        <v>20</v>
      </c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1"/>
      <c r="AF172" s="31"/>
      <c r="AG172" s="33"/>
      <c r="AH172" s="33"/>
      <c r="AI172" s="33"/>
      <c r="AJ172" s="33"/>
      <c r="AK172" s="10"/>
      <c r="AL172" s="10"/>
      <c r="AM172" s="10"/>
      <c r="AN172" s="10"/>
    </row>
    <row r="173" spans="1:40" x14ac:dyDescent="0.25">
      <c r="A173" s="30"/>
      <c r="B173" s="31" t="s">
        <v>71</v>
      </c>
      <c r="C173" s="32"/>
      <c r="D173" s="32"/>
      <c r="E173" s="32"/>
      <c r="F173" s="32"/>
      <c r="G173" s="32"/>
      <c r="H173" s="32"/>
      <c r="I173" s="32"/>
      <c r="J173" s="32"/>
      <c r="K173" s="32" t="s">
        <v>20</v>
      </c>
      <c r="L173" s="32" t="s">
        <v>20</v>
      </c>
      <c r="M173" s="32" t="s">
        <v>20</v>
      </c>
      <c r="N173" s="32" t="s">
        <v>20</v>
      </c>
      <c r="O173" s="32" t="s">
        <v>20</v>
      </c>
      <c r="P173" s="32" t="s">
        <v>20</v>
      </c>
      <c r="Q173" s="32" t="s">
        <v>20</v>
      </c>
      <c r="R173" s="32" t="s">
        <v>20</v>
      </c>
      <c r="S173" s="32" t="s">
        <v>20</v>
      </c>
      <c r="T173" s="32" t="s">
        <v>20</v>
      </c>
      <c r="U173" s="32" t="s">
        <v>20</v>
      </c>
      <c r="V173" s="32" t="s">
        <v>20</v>
      </c>
      <c r="W173" s="32"/>
      <c r="X173" s="32"/>
      <c r="Y173" s="32"/>
      <c r="Z173" s="32"/>
      <c r="AA173" s="32"/>
      <c r="AB173" s="32"/>
      <c r="AC173" s="32"/>
      <c r="AD173" s="32"/>
      <c r="AE173" s="31"/>
      <c r="AF173" s="31"/>
      <c r="AG173" s="33"/>
      <c r="AH173" s="33"/>
      <c r="AI173" s="33"/>
      <c r="AJ173" s="33"/>
      <c r="AK173" s="10"/>
      <c r="AL173" s="10"/>
      <c r="AM173" s="10"/>
      <c r="AN173" s="10"/>
    </row>
    <row r="174" spans="1:40" ht="36" x14ac:dyDescent="0.25">
      <c r="A174" s="30" t="s">
        <v>113</v>
      </c>
      <c r="B174" s="70" t="s">
        <v>114</v>
      </c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1"/>
      <c r="AF174" s="31"/>
      <c r="AG174" s="33"/>
      <c r="AH174" s="33"/>
      <c r="AI174" s="33"/>
      <c r="AJ174" s="33"/>
      <c r="AK174" s="10"/>
      <c r="AL174" s="10">
        <v>126167</v>
      </c>
      <c r="AM174" s="10">
        <v>74353</v>
      </c>
      <c r="AN174" s="10">
        <v>200520</v>
      </c>
    </row>
    <row r="175" spans="1:40" x14ac:dyDescent="0.25">
      <c r="A175" s="30"/>
      <c r="B175" s="31" t="s">
        <v>31</v>
      </c>
      <c r="C175" s="32" t="s">
        <v>20</v>
      </c>
      <c r="D175" s="32" t="s">
        <v>20</v>
      </c>
      <c r="E175" s="32" t="s">
        <v>20</v>
      </c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1"/>
      <c r="AF175" s="31"/>
      <c r="AG175" s="33"/>
      <c r="AH175" s="33"/>
      <c r="AI175" s="33"/>
      <c r="AJ175" s="33"/>
      <c r="AK175" s="10"/>
      <c r="AL175" s="10"/>
      <c r="AM175" s="10"/>
      <c r="AN175" s="10"/>
    </row>
    <row r="176" spans="1:40" x14ac:dyDescent="0.25">
      <c r="A176" s="30"/>
      <c r="B176" s="31" t="s">
        <v>32</v>
      </c>
      <c r="C176" s="32"/>
      <c r="D176" s="32"/>
      <c r="E176" s="32"/>
      <c r="F176" s="32" t="s">
        <v>20</v>
      </c>
      <c r="G176" s="32" t="s">
        <v>20</v>
      </c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1"/>
      <c r="AF176" s="31"/>
      <c r="AG176" s="33"/>
      <c r="AH176" s="33"/>
      <c r="AI176" s="33"/>
      <c r="AJ176" s="33"/>
      <c r="AK176" s="10"/>
      <c r="AL176" s="10"/>
      <c r="AM176" s="10"/>
      <c r="AN176" s="10"/>
    </row>
    <row r="177" spans="1:40" x14ac:dyDescent="0.25">
      <c r="A177" s="30"/>
      <c r="B177" s="31" t="s">
        <v>33</v>
      </c>
      <c r="C177" s="32"/>
      <c r="D177" s="32"/>
      <c r="E177" s="32"/>
      <c r="F177" s="32" t="s">
        <v>20</v>
      </c>
      <c r="G177" s="32" t="s">
        <v>20</v>
      </c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1"/>
      <c r="AF177" s="31"/>
      <c r="AG177" s="33"/>
      <c r="AH177" s="33"/>
      <c r="AI177" s="33"/>
      <c r="AJ177" s="33"/>
      <c r="AK177" s="10"/>
      <c r="AL177" s="10"/>
      <c r="AM177" s="10"/>
      <c r="AN177" s="10"/>
    </row>
    <row r="178" spans="1:40" x14ac:dyDescent="0.25">
      <c r="A178" s="30"/>
      <c r="B178" s="31" t="s">
        <v>34</v>
      </c>
      <c r="C178" s="32"/>
      <c r="D178" s="32"/>
      <c r="E178" s="32"/>
      <c r="F178" s="32"/>
      <c r="G178" s="32"/>
      <c r="H178" s="32" t="s">
        <v>20</v>
      </c>
      <c r="I178" s="32" t="s">
        <v>20</v>
      </c>
      <c r="J178" s="32" t="s">
        <v>20</v>
      </c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1"/>
      <c r="AF178" s="31"/>
      <c r="AG178" s="33"/>
      <c r="AH178" s="33"/>
      <c r="AI178" s="33"/>
      <c r="AJ178" s="33"/>
      <c r="AK178" s="10"/>
      <c r="AL178" s="10"/>
      <c r="AM178" s="10"/>
      <c r="AN178" s="10"/>
    </row>
    <row r="179" spans="1:40" x14ac:dyDescent="0.25">
      <c r="A179" s="30"/>
      <c r="B179" s="31" t="s">
        <v>71</v>
      </c>
      <c r="C179" s="32"/>
      <c r="D179" s="32"/>
      <c r="E179" s="32"/>
      <c r="F179" s="32"/>
      <c r="G179" s="32"/>
      <c r="H179" s="32"/>
      <c r="I179" s="32"/>
      <c r="J179" s="32"/>
      <c r="K179" s="32" t="s">
        <v>20</v>
      </c>
      <c r="L179" s="32" t="s">
        <v>20</v>
      </c>
      <c r="M179" s="32" t="s">
        <v>20</v>
      </c>
      <c r="N179" s="32" t="s">
        <v>20</v>
      </c>
      <c r="O179" s="32" t="s">
        <v>20</v>
      </c>
      <c r="P179" s="32" t="s">
        <v>20</v>
      </c>
      <c r="Q179" s="32" t="s">
        <v>20</v>
      </c>
      <c r="R179" s="32" t="s">
        <v>20</v>
      </c>
      <c r="S179" s="32" t="s">
        <v>20</v>
      </c>
      <c r="T179" s="32" t="s">
        <v>20</v>
      </c>
      <c r="U179" s="32" t="s">
        <v>20</v>
      </c>
      <c r="V179" s="32" t="s">
        <v>20</v>
      </c>
      <c r="W179" s="32" t="s">
        <v>20</v>
      </c>
      <c r="X179" s="32" t="s">
        <v>20</v>
      </c>
      <c r="Y179" s="32" t="s">
        <v>20</v>
      </c>
      <c r="Z179" s="32" t="s">
        <v>20</v>
      </c>
      <c r="AA179" s="32" t="s">
        <v>20</v>
      </c>
      <c r="AB179" s="32" t="s">
        <v>20</v>
      </c>
      <c r="AC179" s="32"/>
      <c r="AD179" s="32"/>
      <c r="AE179" s="31"/>
      <c r="AF179" s="31"/>
      <c r="AG179" s="33"/>
      <c r="AH179" s="33"/>
      <c r="AI179" s="33"/>
      <c r="AJ179" s="33"/>
      <c r="AK179" s="10"/>
      <c r="AL179" s="10"/>
      <c r="AM179" s="10"/>
      <c r="AN179" s="10"/>
    </row>
    <row r="180" spans="1:40" x14ac:dyDescent="0.25">
      <c r="A180" s="30" t="s">
        <v>115</v>
      </c>
      <c r="B180" s="31" t="s">
        <v>104</v>
      </c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1"/>
      <c r="AF180" s="31"/>
      <c r="AG180" s="33"/>
      <c r="AH180" s="33"/>
      <c r="AI180" s="33"/>
      <c r="AJ180" s="33"/>
      <c r="AK180" s="10"/>
      <c r="AL180" s="10">
        <v>42000</v>
      </c>
      <c r="AM180" s="10">
        <v>28000</v>
      </c>
      <c r="AN180" s="10">
        <f>+AL180+AM180</f>
        <v>70000</v>
      </c>
    </row>
    <row r="181" spans="1:40" ht="36" x14ac:dyDescent="0.25">
      <c r="A181" s="59"/>
      <c r="B181" s="60" t="s">
        <v>128</v>
      </c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0"/>
      <c r="AF181" s="60"/>
      <c r="AG181" s="62"/>
      <c r="AH181" s="62"/>
      <c r="AI181" s="62"/>
      <c r="AJ181" s="62"/>
      <c r="AK181" s="63"/>
      <c r="AL181" s="63"/>
      <c r="AM181" s="63"/>
      <c r="AN181" s="63"/>
    </row>
    <row r="182" spans="1:40" x14ac:dyDescent="0.25">
      <c r="A182" s="30"/>
      <c r="B182" s="31" t="s">
        <v>116</v>
      </c>
      <c r="C182" s="32"/>
      <c r="D182" s="32" t="s">
        <v>20</v>
      </c>
      <c r="E182" s="32" t="s">
        <v>20</v>
      </c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1"/>
      <c r="AF182" s="31"/>
      <c r="AG182" s="33"/>
      <c r="AH182" s="33"/>
      <c r="AI182" s="33"/>
      <c r="AJ182" s="33"/>
      <c r="AK182" s="10"/>
      <c r="AL182" s="10"/>
      <c r="AM182" s="10"/>
      <c r="AN182" s="10"/>
    </row>
    <row r="183" spans="1:40" x14ac:dyDescent="0.25">
      <c r="A183" s="30"/>
      <c r="B183" s="31" t="s">
        <v>117</v>
      </c>
      <c r="C183" s="32"/>
      <c r="D183" s="32"/>
      <c r="E183" s="32"/>
      <c r="F183" s="32" t="s">
        <v>20</v>
      </c>
      <c r="G183" s="32" t="s">
        <v>20</v>
      </c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1"/>
      <c r="AF183" s="31"/>
      <c r="AG183" s="33"/>
      <c r="AH183" s="33"/>
      <c r="AI183" s="33"/>
      <c r="AJ183" s="33"/>
      <c r="AK183" s="10"/>
      <c r="AL183" s="10"/>
      <c r="AM183" s="10"/>
      <c r="AN183" s="10"/>
    </row>
    <row r="184" spans="1:40" x14ac:dyDescent="0.25">
      <c r="A184" s="30"/>
      <c r="B184" s="31" t="s">
        <v>118</v>
      </c>
      <c r="C184" s="32"/>
      <c r="D184" s="32"/>
      <c r="E184" s="32"/>
      <c r="F184" s="32"/>
      <c r="G184" s="32"/>
      <c r="H184" s="32" t="s">
        <v>20</v>
      </c>
      <c r="I184" s="32" t="s">
        <v>20</v>
      </c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1"/>
      <c r="AF184" s="31"/>
      <c r="AG184" s="33"/>
      <c r="AH184" s="33"/>
      <c r="AI184" s="33"/>
      <c r="AJ184" s="33"/>
      <c r="AK184" s="10"/>
      <c r="AL184" s="10"/>
      <c r="AM184" s="10"/>
      <c r="AN184" s="10"/>
    </row>
    <row r="185" spans="1:40" x14ac:dyDescent="0.25">
      <c r="A185" s="64">
        <v>5</v>
      </c>
      <c r="B185" s="65" t="s">
        <v>122</v>
      </c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5"/>
      <c r="AF185" s="65"/>
      <c r="AG185" s="67"/>
      <c r="AH185" s="67"/>
      <c r="AI185" s="67"/>
      <c r="AJ185" s="67"/>
      <c r="AK185" s="68">
        <f>+AK186</f>
        <v>90000</v>
      </c>
      <c r="AL185" s="68">
        <f>+AL186</f>
        <v>90000</v>
      </c>
      <c r="AM185" s="68">
        <f>+AM186</f>
        <v>35000</v>
      </c>
      <c r="AN185" s="68">
        <f>+AN186</f>
        <v>215000</v>
      </c>
    </row>
    <row r="186" spans="1:40" x14ac:dyDescent="0.25">
      <c r="A186" s="30"/>
      <c r="B186" s="31" t="s">
        <v>119</v>
      </c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1"/>
      <c r="AF186" s="31"/>
      <c r="AG186" s="33"/>
      <c r="AH186" s="33"/>
      <c r="AI186" s="33"/>
      <c r="AJ186" s="33"/>
      <c r="AK186" s="10">
        <v>90000</v>
      </c>
      <c r="AL186" s="10">
        <v>90000</v>
      </c>
      <c r="AM186" s="10">
        <f>215000-180000</f>
        <v>35000</v>
      </c>
      <c r="AN186" s="10">
        <f>+AL186+AM186+AK186</f>
        <v>215000</v>
      </c>
    </row>
    <row r="187" spans="1:40" ht="36" x14ac:dyDescent="0.25">
      <c r="A187" s="115"/>
      <c r="B187" s="116" t="s">
        <v>129</v>
      </c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7"/>
      <c r="P187" s="117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  <c r="AD187" s="117"/>
      <c r="AE187" s="116"/>
      <c r="AF187" s="116"/>
      <c r="AG187" s="118"/>
      <c r="AH187" s="118"/>
      <c r="AI187" s="118"/>
      <c r="AJ187" s="118"/>
      <c r="AK187" s="119"/>
      <c r="AL187" s="119"/>
      <c r="AM187" s="119"/>
      <c r="AN187" s="119"/>
    </row>
    <row r="188" spans="1:40" x14ac:dyDescent="0.25">
      <c r="A188" s="30"/>
      <c r="B188" s="31" t="s">
        <v>126</v>
      </c>
      <c r="C188" s="32"/>
      <c r="D188" s="32" t="s">
        <v>20</v>
      </c>
      <c r="E188" s="32" t="s">
        <v>20</v>
      </c>
      <c r="F188" s="32" t="s">
        <v>20</v>
      </c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1"/>
      <c r="AF188" s="31"/>
      <c r="AG188" s="33"/>
      <c r="AH188" s="33"/>
      <c r="AI188" s="33"/>
      <c r="AJ188" s="33"/>
      <c r="AK188" s="10"/>
      <c r="AL188" s="10"/>
      <c r="AM188" s="10"/>
      <c r="AN188" s="10"/>
    </row>
    <row r="189" spans="1:40" x14ac:dyDescent="0.25">
      <c r="A189" s="30"/>
      <c r="B189" s="31" t="s">
        <v>127</v>
      </c>
      <c r="C189" s="32"/>
      <c r="D189" s="32"/>
      <c r="E189" s="32"/>
      <c r="F189" s="32"/>
      <c r="G189" s="32" t="s">
        <v>20</v>
      </c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1"/>
      <c r="AF189" s="31"/>
      <c r="AG189" s="33"/>
      <c r="AH189" s="33"/>
      <c r="AI189" s="33"/>
      <c r="AJ189" s="33"/>
      <c r="AK189" s="10"/>
      <c r="AL189" s="10"/>
      <c r="AM189" s="10"/>
      <c r="AN189" s="10"/>
    </row>
    <row r="190" spans="1:40" x14ac:dyDescent="0.25">
      <c r="A190" s="30"/>
      <c r="B190" s="31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1"/>
      <c r="AF190" s="31"/>
      <c r="AG190" s="33"/>
      <c r="AH190" s="33"/>
      <c r="AI190" s="33"/>
      <c r="AJ190" s="33"/>
      <c r="AK190" s="10"/>
      <c r="AL190" s="10"/>
      <c r="AM190" s="10"/>
      <c r="AN190" s="10"/>
    </row>
    <row r="191" spans="1:40" x14ac:dyDescent="0.25">
      <c r="AG191" s="6"/>
      <c r="AH191" s="6"/>
      <c r="AI191" s="6"/>
      <c r="AJ191" s="6"/>
    </row>
    <row r="192" spans="1:40" x14ac:dyDescent="0.25">
      <c r="AG192" s="6"/>
      <c r="AH192" s="6"/>
      <c r="AI192" s="6"/>
      <c r="AJ192" s="6"/>
    </row>
    <row r="193" spans="33:36" x14ac:dyDescent="0.25">
      <c r="AG193" s="6"/>
      <c r="AH193" s="6"/>
      <c r="AI193" s="6"/>
      <c r="AJ193" s="6"/>
    </row>
    <row r="194" spans="33:36" x14ac:dyDescent="0.25">
      <c r="AG194" s="6"/>
      <c r="AH194" s="6"/>
      <c r="AI194" s="6"/>
      <c r="AJ194" s="6"/>
    </row>
    <row r="195" spans="33:36" x14ac:dyDescent="0.25">
      <c r="AG195" s="6"/>
      <c r="AH195" s="6"/>
      <c r="AI195" s="6"/>
      <c r="AJ195" s="6"/>
    </row>
    <row r="196" spans="33:36" x14ac:dyDescent="0.25">
      <c r="AG196" s="6"/>
      <c r="AH196" s="6"/>
      <c r="AI196" s="6"/>
      <c r="AJ196" s="6"/>
    </row>
    <row r="197" spans="33:36" x14ac:dyDescent="0.25">
      <c r="AG197" s="6"/>
      <c r="AH197" s="6"/>
      <c r="AI197" s="6"/>
      <c r="AJ197" s="6"/>
    </row>
    <row r="198" spans="33:36" x14ac:dyDescent="0.25">
      <c r="AG198" s="6"/>
      <c r="AH198" s="6"/>
      <c r="AI198" s="6"/>
      <c r="AJ198" s="6"/>
    </row>
    <row r="199" spans="33:36" x14ac:dyDescent="0.25">
      <c r="AG199" s="6"/>
      <c r="AH199" s="6"/>
      <c r="AI199" s="6"/>
      <c r="AJ199" s="6"/>
    </row>
    <row r="200" spans="33:36" x14ac:dyDescent="0.25">
      <c r="AG200" s="6"/>
      <c r="AH200" s="6"/>
      <c r="AI200" s="6"/>
      <c r="AJ200" s="6"/>
    </row>
    <row r="201" spans="33:36" x14ac:dyDescent="0.25">
      <c r="AG201" s="6"/>
      <c r="AH201" s="6"/>
      <c r="AI201" s="6"/>
      <c r="AJ201" s="6"/>
    </row>
    <row r="202" spans="33:36" x14ac:dyDescent="0.25">
      <c r="AG202" s="6"/>
      <c r="AH202" s="6"/>
      <c r="AI202" s="6"/>
      <c r="AJ202" s="6"/>
    </row>
    <row r="203" spans="33:36" x14ac:dyDescent="0.25">
      <c r="AG203" s="6"/>
      <c r="AH203" s="6"/>
      <c r="AI203" s="6"/>
      <c r="AJ203" s="6"/>
    </row>
    <row r="204" spans="33:36" x14ac:dyDescent="0.25">
      <c r="AG204" s="6"/>
      <c r="AH204" s="6"/>
      <c r="AI204" s="6"/>
      <c r="AJ204" s="6"/>
    </row>
    <row r="205" spans="33:36" x14ac:dyDescent="0.25">
      <c r="AG205" s="6"/>
      <c r="AH205" s="6"/>
      <c r="AI205" s="6"/>
      <c r="AJ205" s="6"/>
    </row>
    <row r="206" spans="33:36" x14ac:dyDescent="0.25">
      <c r="AG206" s="6"/>
      <c r="AH206" s="6"/>
      <c r="AI206" s="6"/>
      <c r="AJ206" s="6"/>
    </row>
    <row r="207" spans="33:36" x14ac:dyDescent="0.25">
      <c r="AG207" s="6"/>
      <c r="AH207" s="6"/>
      <c r="AI207" s="6"/>
      <c r="AJ207" s="6"/>
    </row>
    <row r="208" spans="33:36" x14ac:dyDescent="0.25">
      <c r="AG208" s="6"/>
      <c r="AH208" s="6"/>
      <c r="AI208" s="6"/>
      <c r="AJ208" s="6"/>
    </row>
    <row r="209" spans="33:36" x14ac:dyDescent="0.25">
      <c r="AG209" s="6"/>
      <c r="AH209" s="6"/>
      <c r="AI209" s="6"/>
      <c r="AJ209" s="6"/>
    </row>
    <row r="210" spans="33:36" x14ac:dyDescent="0.25">
      <c r="AG210" s="6"/>
      <c r="AH210" s="6"/>
      <c r="AI210" s="6"/>
      <c r="AJ210" s="6"/>
    </row>
    <row r="211" spans="33:36" x14ac:dyDescent="0.25">
      <c r="AG211" s="6"/>
      <c r="AH211" s="6"/>
      <c r="AI211" s="6"/>
      <c r="AJ211" s="6"/>
    </row>
    <row r="212" spans="33:36" x14ac:dyDescent="0.25">
      <c r="AG212" s="6"/>
      <c r="AH212" s="6"/>
      <c r="AI212" s="6"/>
      <c r="AJ212" s="6"/>
    </row>
    <row r="213" spans="33:36" x14ac:dyDescent="0.25">
      <c r="AG213" s="6"/>
      <c r="AH213" s="6"/>
      <c r="AI213" s="6"/>
      <c r="AJ213" s="6"/>
    </row>
    <row r="214" spans="33:36" x14ac:dyDescent="0.25">
      <c r="AG214" s="6"/>
      <c r="AH214" s="6"/>
      <c r="AI214" s="6"/>
      <c r="AJ214" s="6"/>
    </row>
    <row r="215" spans="33:36" x14ac:dyDescent="0.25">
      <c r="AG215" s="6"/>
      <c r="AH215" s="6"/>
      <c r="AI215" s="6"/>
      <c r="AJ215" s="6"/>
    </row>
    <row r="216" spans="33:36" x14ac:dyDescent="0.25">
      <c r="AG216" s="6"/>
      <c r="AH216" s="6"/>
      <c r="AI216" s="6"/>
      <c r="AJ216" s="6"/>
    </row>
    <row r="217" spans="33:36" x14ac:dyDescent="0.25">
      <c r="AG217" s="6"/>
      <c r="AH217" s="6"/>
      <c r="AI217" s="6"/>
      <c r="AJ217" s="6"/>
    </row>
    <row r="218" spans="33:36" x14ac:dyDescent="0.25">
      <c r="AG218" s="6"/>
      <c r="AH218" s="6"/>
      <c r="AI218" s="6"/>
      <c r="AJ218" s="6"/>
    </row>
    <row r="219" spans="33:36" x14ac:dyDescent="0.25">
      <c r="AG219" s="6"/>
      <c r="AH219" s="6"/>
      <c r="AI219" s="6"/>
      <c r="AJ219" s="6"/>
    </row>
    <row r="220" spans="33:36" x14ac:dyDescent="0.25">
      <c r="AG220" s="6"/>
      <c r="AH220" s="6"/>
      <c r="AI220" s="6"/>
      <c r="AJ220" s="6"/>
    </row>
    <row r="221" spans="33:36" x14ac:dyDescent="0.25">
      <c r="AG221" s="6"/>
      <c r="AH221" s="6"/>
      <c r="AI221" s="6"/>
      <c r="AJ221" s="6"/>
    </row>
    <row r="222" spans="33:36" x14ac:dyDescent="0.25">
      <c r="AG222" s="6"/>
      <c r="AH222" s="6"/>
      <c r="AI222" s="6"/>
      <c r="AJ222" s="6"/>
    </row>
    <row r="223" spans="33:36" x14ac:dyDescent="0.25">
      <c r="AG223" s="6"/>
      <c r="AH223" s="6"/>
      <c r="AI223" s="6"/>
      <c r="AJ223" s="6"/>
    </row>
    <row r="224" spans="33:36" x14ac:dyDescent="0.25">
      <c r="AG224" s="6"/>
      <c r="AH224" s="6"/>
      <c r="AI224" s="6"/>
      <c r="AJ224" s="6"/>
    </row>
    <row r="225" spans="33:36" x14ac:dyDescent="0.25">
      <c r="AG225" s="6"/>
      <c r="AH225" s="6"/>
      <c r="AI225" s="6"/>
      <c r="AJ225" s="6"/>
    </row>
    <row r="226" spans="33:36" x14ac:dyDescent="0.25">
      <c r="AG226" s="6"/>
      <c r="AH226" s="6"/>
      <c r="AI226" s="6"/>
      <c r="AJ226" s="6"/>
    </row>
    <row r="227" spans="33:36" x14ac:dyDescent="0.25">
      <c r="AG227" s="6"/>
      <c r="AH227" s="6"/>
      <c r="AI227" s="6"/>
      <c r="AJ227" s="6"/>
    </row>
    <row r="228" spans="33:36" x14ac:dyDescent="0.25">
      <c r="AG228" s="6"/>
      <c r="AH228" s="6"/>
      <c r="AI228" s="6"/>
      <c r="AJ228" s="6"/>
    </row>
    <row r="229" spans="33:36" x14ac:dyDescent="0.25">
      <c r="AG229" s="6"/>
      <c r="AH229" s="6"/>
      <c r="AI229" s="6"/>
      <c r="AJ229" s="6"/>
    </row>
    <row r="230" spans="33:36" x14ac:dyDescent="0.25">
      <c r="AG230" s="6"/>
      <c r="AH230" s="6"/>
      <c r="AI230" s="6"/>
      <c r="AJ230" s="6"/>
    </row>
    <row r="231" spans="33:36" x14ac:dyDescent="0.25">
      <c r="AG231" s="6"/>
      <c r="AH231" s="6"/>
      <c r="AI231" s="6"/>
      <c r="AJ231" s="6"/>
    </row>
    <row r="232" spans="33:36" x14ac:dyDescent="0.25">
      <c r="AG232" s="6"/>
      <c r="AH232" s="6"/>
      <c r="AI232" s="6"/>
      <c r="AJ232" s="6"/>
    </row>
    <row r="233" spans="33:36" x14ac:dyDescent="0.25">
      <c r="AG233" s="6"/>
      <c r="AH233" s="6"/>
      <c r="AI233" s="6"/>
      <c r="AJ233" s="6"/>
    </row>
    <row r="234" spans="33:36" x14ac:dyDescent="0.25">
      <c r="AG234" s="6"/>
      <c r="AH234" s="6"/>
      <c r="AI234" s="6"/>
      <c r="AJ234" s="6"/>
    </row>
    <row r="235" spans="33:36" x14ac:dyDescent="0.25">
      <c r="AG235" s="6"/>
      <c r="AH235" s="6"/>
      <c r="AI235" s="6"/>
      <c r="AJ235" s="6"/>
    </row>
    <row r="236" spans="33:36" x14ac:dyDescent="0.25">
      <c r="AG236" s="6"/>
      <c r="AH236" s="6"/>
      <c r="AI236" s="6"/>
      <c r="AJ236" s="6"/>
    </row>
    <row r="237" spans="33:36" x14ac:dyDescent="0.25">
      <c r="AG237" s="6"/>
      <c r="AH237" s="6"/>
      <c r="AI237" s="6"/>
      <c r="AJ237" s="6"/>
    </row>
    <row r="238" spans="33:36" x14ac:dyDescent="0.25">
      <c r="AG238" s="6"/>
      <c r="AH238" s="6"/>
      <c r="AI238" s="6"/>
      <c r="AJ238" s="6"/>
    </row>
    <row r="239" spans="33:36" x14ac:dyDescent="0.25">
      <c r="AG239" s="6"/>
      <c r="AH239" s="6"/>
      <c r="AI239" s="6"/>
      <c r="AJ239" s="6"/>
    </row>
    <row r="240" spans="33:36" x14ac:dyDescent="0.25">
      <c r="AG240" s="6"/>
      <c r="AH240" s="6"/>
      <c r="AI240" s="6"/>
      <c r="AJ240" s="6"/>
    </row>
    <row r="241" spans="33:36" x14ac:dyDescent="0.25">
      <c r="AG241" s="6"/>
      <c r="AH241" s="6"/>
      <c r="AI241" s="6"/>
      <c r="AJ241" s="6"/>
    </row>
    <row r="242" spans="33:36" x14ac:dyDescent="0.25">
      <c r="AG242" s="6"/>
      <c r="AH242" s="6"/>
      <c r="AI242" s="6"/>
      <c r="AJ242" s="6"/>
    </row>
    <row r="243" spans="33:36" x14ac:dyDescent="0.25">
      <c r="AG243" s="6"/>
      <c r="AH243" s="6"/>
      <c r="AI243" s="6"/>
      <c r="AJ243" s="6"/>
    </row>
    <row r="244" spans="33:36" x14ac:dyDescent="0.25">
      <c r="AG244" s="6"/>
      <c r="AH244" s="6"/>
      <c r="AI244" s="6"/>
      <c r="AJ244" s="6"/>
    </row>
    <row r="245" spans="33:36" x14ac:dyDescent="0.25">
      <c r="AG245" s="6"/>
      <c r="AH245" s="6"/>
      <c r="AI245" s="6"/>
      <c r="AJ245" s="6"/>
    </row>
    <row r="246" spans="33:36" x14ac:dyDescent="0.25">
      <c r="AG246" s="6"/>
      <c r="AH246" s="6"/>
      <c r="AI246" s="6"/>
      <c r="AJ246" s="6"/>
    </row>
    <row r="247" spans="33:36" x14ac:dyDescent="0.25">
      <c r="AG247" s="6"/>
      <c r="AH247" s="6"/>
      <c r="AI247" s="6"/>
      <c r="AJ247" s="6"/>
    </row>
    <row r="248" spans="33:36" x14ac:dyDescent="0.25">
      <c r="AG248" s="6"/>
      <c r="AH248" s="6"/>
      <c r="AI248" s="6"/>
      <c r="AJ248" s="6"/>
    </row>
    <row r="249" spans="33:36" x14ac:dyDescent="0.25">
      <c r="AG249" s="6"/>
      <c r="AH249" s="6"/>
      <c r="AI249" s="6"/>
      <c r="AJ249" s="6"/>
    </row>
    <row r="250" spans="33:36" x14ac:dyDescent="0.25">
      <c r="AG250" s="6"/>
      <c r="AH250" s="6"/>
      <c r="AI250" s="6"/>
      <c r="AJ250" s="6"/>
    </row>
    <row r="251" spans="33:36" x14ac:dyDescent="0.25">
      <c r="AG251" s="6"/>
      <c r="AH251" s="6"/>
      <c r="AI251" s="6"/>
      <c r="AJ251" s="6"/>
    </row>
    <row r="252" spans="33:36" x14ac:dyDescent="0.25">
      <c r="AG252" s="6"/>
      <c r="AH252" s="6"/>
      <c r="AI252" s="6"/>
      <c r="AJ252" s="6"/>
    </row>
    <row r="253" spans="33:36" x14ac:dyDescent="0.25">
      <c r="AG253" s="6"/>
      <c r="AH253" s="6"/>
      <c r="AI253" s="6"/>
      <c r="AJ253" s="6"/>
    </row>
    <row r="254" spans="33:36" x14ac:dyDescent="0.25">
      <c r="AG254" s="6"/>
      <c r="AH254" s="6"/>
      <c r="AI254" s="6"/>
      <c r="AJ254" s="6"/>
    </row>
    <row r="255" spans="33:36" x14ac:dyDescent="0.25">
      <c r="AG255" s="6"/>
      <c r="AH255" s="6"/>
      <c r="AI255" s="6"/>
      <c r="AJ255" s="6"/>
    </row>
    <row r="256" spans="33:36" x14ac:dyDescent="0.25">
      <c r="AG256" s="6"/>
      <c r="AH256" s="6"/>
      <c r="AI256" s="6"/>
      <c r="AJ256" s="6"/>
    </row>
    <row r="257" spans="33:36" x14ac:dyDescent="0.25">
      <c r="AG257" s="6"/>
      <c r="AH257" s="6"/>
      <c r="AI257" s="6"/>
      <c r="AJ257" s="6"/>
    </row>
    <row r="258" spans="33:36" x14ac:dyDescent="0.25">
      <c r="AG258" s="6"/>
      <c r="AH258" s="6"/>
      <c r="AI258" s="6"/>
      <c r="AJ258" s="6"/>
    </row>
    <row r="259" spans="33:36" x14ac:dyDescent="0.25">
      <c r="AG259" s="6"/>
      <c r="AH259" s="6"/>
      <c r="AI259" s="6"/>
      <c r="AJ259" s="6"/>
    </row>
    <row r="260" spans="33:36" x14ac:dyDescent="0.25">
      <c r="AG260" s="6"/>
      <c r="AH260" s="6"/>
      <c r="AI260" s="6"/>
      <c r="AJ260" s="6"/>
    </row>
    <row r="261" spans="33:36" x14ac:dyDescent="0.25">
      <c r="AG261" s="6"/>
      <c r="AH261" s="6"/>
      <c r="AI261" s="6"/>
      <c r="AJ261" s="6"/>
    </row>
    <row r="262" spans="33:36" x14ac:dyDescent="0.25">
      <c r="AG262" s="6"/>
      <c r="AH262" s="6"/>
      <c r="AI262" s="6"/>
      <c r="AJ262" s="6"/>
    </row>
    <row r="263" spans="33:36" x14ac:dyDescent="0.25">
      <c r="AG263" s="6"/>
      <c r="AH263" s="6"/>
      <c r="AI263" s="6"/>
      <c r="AJ263" s="6"/>
    </row>
    <row r="264" spans="33:36" x14ac:dyDescent="0.25">
      <c r="AG264" s="6"/>
      <c r="AH264" s="6"/>
      <c r="AI264" s="6"/>
      <c r="AJ264" s="6"/>
    </row>
    <row r="265" spans="33:36" x14ac:dyDescent="0.25">
      <c r="AG265" s="6"/>
      <c r="AH265" s="6"/>
      <c r="AI265" s="6"/>
      <c r="AJ265" s="6"/>
    </row>
    <row r="266" spans="33:36" x14ac:dyDescent="0.25">
      <c r="AG266" s="6"/>
      <c r="AH266" s="6"/>
      <c r="AI266" s="6"/>
      <c r="AJ266" s="6"/>
    </row>
    <row r="267" spans="33:36" x14ac:dyDescent="0.25">
      <c r="AG267" s="6"/>
      <c r="AH267" s="6"/>
      <c r="AI267" s="6"/>
      <c r="AJ267" s="6"/>
    </row>
    <row r="268" spans="33:36" x14ac:dyDescent="0.25">
      <c r="AG268" s="6"/>
      <c r="AH268" s="6"/>
      <c r="AI268" s="6"/>
      <c r="AJ268" s="6"/>
    </row>
    <row r="269" spans="33:36" x14ac:dyDescent="0.25">
      <c r="AG269" s="6"/>
      <c r="AH269" s="6"/>
      <c r="AI269" s="6"/>
      <c r="AJ269" s="6"/>
    </row>
    <row r="270" spans="33:36" x14ac:dyDescent="0.25">
      <c r="AG270" s="6"/>
      <c r="AH270" s="6"/>
      <c r="AI270" s="6"/>
      <c r="AJ270" s="6"/>
    </row>
    <row r="271" spans="33:36" x14ac:dyDescent="0.25">
      <c r="AG271" s="6"/>
      <c r="AH271" s="6"/>
      <c r="AI271" s="6"/>
      <c r="AJ271" s="6"/>
    </row>
    <row r="272" spans="33:36" x14ac:dyDescent="0.25">
      <c r="AG272" s="6"/>
      <c r="AH272" s="6"/>
      <c r="AI272" s="6"/>
      <c r="AJ272" s="6"/>
    </row>
    <row r="273" spans="33:36" x14ac:dyDescent="0.25">
      <c r="AG273" s="6"/>
      <c r="AH273" s="6"/>
      <c r="AI273" s="6"/>
      <c r="AJ273" s="6"/>
    </row>
    <row r="274" spans="33:36" x14ac:dyDescent="0.25">
      <c r="AG274" s="6"/>
      <c r="AH274" s="6"/>
      <c r="AI274" s="6"/>
      <c r="AJ274" s="6"/>
    </row>
    <row r="275" spans="33:36" x14ac:dyDescent="0.25">
      <c r="AG275" s="6"/>
      <c r="AH275" s="6"/>
      <c r="AI275" s="6"/>
      <c r="AJ275" s="6"/>
    </row>
    <row r="276" spans="33:36" x14ac:dyDescent="0.25">
      <c r="AG276" s="6"/>
      <c r="AH276" s="6"/>
      <c r="AI276" s="6"/>
      <c r="AJ276" s="6"/>
    </row>
    <row r="277" spans="33:36" x14ac:dyDescent="0.25">
      <c r="AG277" s="6"/>
      <c r="AH277" s="6"/>
      <c r="AI277" s="6"/>
      <c r="AJ277" s="6"/>
    </row>
    <row r="278" spans="33:36" x14ac:dyDescent="0.25">
      <c r="AG278" s="6"/>
      <c r="AH278" s="6"/>
      <c r="AI278" s="6"/>
      <c r="AJ278" s="6"/>
    </row>
    <row r="279" spans="33:36" x14ac:dyDescent="0.25">
      <c r="AG279" s="6"/>
      <c r="AH279" s="6"/>
      <c r="AI279" s="6"/>
      <c r="AJ279" s="6"/>
    </row>
    <row r="280" spans="33:36" x14ac:dyDescent="0.25">
      <c r="AG280" s="6"/>
      <c r="AH280" s="6"/>
      <c r="AI280" s="6"/>
      <c r="AJ280" s="6"/>
    </row>
    <row r="281" spans="33:36" x14ac:dyDescent="0.25">
      <c r="AG281" s="6"/>
      <c r="AH281" s="6"/>
      <c r="AI281" s="6"/>
      <c r="AJ281" s="6"/>
    </row>
    <row r="282" spans="33:36" x14ac:dyDescent="0.25">
      <c r="AG282" s="6"/>
      <c r="AH282" s="6"/>
      <c r="AI282" s="6"/>
      <c r="AJ282" s="6"/>
    </row>
    <row r="283" spans="33:36" x14ac:dyDescent="0.25">
      <c r="AG283" s="6"/>
      <c r="AH283" s="6"/>
      <c r="AI283" s="6"/>
      <c r="AJ283" s="6"/>
    </row>
    <row r="284" spans="33:36" x14ac:dyDescent="0.25">
      <c r="AG284" s="6"/>
      <c r="AH284" s="6"/>
      <c r="AI284" s="6"/>
      <c r="AJ284" s="6"/>
    </row>
    <row r="285" spans="33:36" x14ac:dyDescent="0.25">
      <c r="AG285" s="6"/>
      <c r="AH285" s="6"/>
      <c r="AI285" s="6"/>
      <c r="AJ285" s="6"/>
    </row>
    <row r="286" spans="33:36" x14ac:dyDescent="0.25">
      <c r="AG286" s="6"/>
      <c r="AH286" s="6"/>
      <c r="AI286" s="6"/>
      <c r="AJ286" s="6"/>
    </row>
    <row r="287" spans="33:36" x14ac:dyDescent="0.25">
      <c r="AG287" s="6"/>
      <c r="AH287" s="6"/>
      <c r="AI287" s="6"/>
      <c r="AJ287" s="6"/>
    </row>
    <row r="288" spans="33:36" x14ac:dyDescent="0.25">
      <c r="AG288" s="6"/>
      <c r="AH288" s="6"/>
      <c r="AI288" s="6"/>
      <c r="AJ288" s="6"/>
    </row>
    <row r="289" spans="33:36" x14ac:dyDescent="0.25">
      <c r="AG289" s="6"/>
      <c r="AH289" s="6"/>
      <c r="AI289" s="6"/>
      <c r="AJ289" s="6"/>
    </row>
    <row r="290" spans="33:36" x14ac:dyDescent="0.25">
      <c r="AG290" s="6"/>
      <c r="AH290" s="6"/>
      <c r="AI290" s="6"/>
      <c r="AJ290" s="6"/>
    </row>
    <row r="291" spans="33:36" x14ac:dyDescent="0.25">
      <c r="AG291" s="6"/>
      <c r="AH291" s="6"/>
      <c r="AI291" s="6"/>
      <c r="AJ291" s="6"/>
    </row>
    <row r="292" spans="33:36" x14ac:dyDescent="0.25">
      <c r="AG292" s="6"/>
      <c r="AH292" s="6"/>
      <c r="AI292" s="6"/>
      <c r="AJ292" s="6"/>
    </row>
    <row r="293" spans="33:36" x14ac:dyDescent="0.25">
      <c r="AG293" s="6"/>
      <c r="AH293" s="6"/>
      <c r="AI293" s="6"/>
      <c r="AJ293" s="6"/>
    </row>
    <row r="294" spans="33:36" x14ac:dyDescent="0.25">
      <c r="AG294" s="6"/>
      <c r="AH294" s="6"/>
      <c r="AI294" s="6"/>
      <c r="AJ294" s="6"/>
    </row>
    <row r="295" spans="33:36" x14ac:dyDescent="0.25">
      <c r="AG295" s="6"/>
      <c r="AH295" s="6"/>
      <c r="AI295" s="6"/>
      <c r="AJ295" s="6"/>
    </row>
    <row r="296" spans="33:36" x14ac:dyDescent="0.25">
      <c r="AG296" s="6"/>
      <c r="AH296" s="6"/>
      <c r="AI296" s="6"/>
      <c r="AJ296" s="6"/>
    </row>
    <row r="297" spans="33:36" x14ac:dyDescent="0.25">
      <c r="AG297" s="6"/>
      <c r="AH297" s="6"/>
      <c r="AI297" s="6"/>
      <c r="AJ297" s="6"/>
    </row>
  </sheetData>
  <mergeCells count="10">
    <mergeCell ref="AK2:AN2"/>
    <mergeCell ref="A2:A4"/>
    <mergeCell ref="B2:B4"/>
    <mergeCell ref="AE2:AE4"/>
    <mergeCell ref="AF2:AF4"/>
    <mergeCell ref="C2:AD2"/>
    <mergeCell ref="AG2:AJ2"/>
    <mergeCell ref="C3:F3"/>
    <mergeCell ref="G3:R3"/>
    <mergeCell ref="S3:AD3"/>
  </mergeCells>
  <conditionalFormatting sqref="C5:AD10 C162:AD162 C156:R161 S157:AD161 C168:AD168 C181:AD185 C15:D15 M15:AD15 C100:AD155 C20:AD98">
    <cfRule type="cellIs" dxfId="11" priority="19" operator="equal">
      <formula>"x"</formula>
    </cfRule>
  </conditionalFormatting>
  <conditionalFormatting sqref="W163:AD167">
    <cfRule type="cellIs" dxfId="10" priority="18" operator="equal">
      <formula>"x"</formula>
    </cfRule>
  </conditionalFormatting>
  <conditionalFormatting sqref="C174:AD174 C179:AD180 K175:AD178 W169:AD173">
    <cfRule type="cellIs" dxfId="9" priority="17" operator="equal">
      <formula>"x"</formula>
    </cfRule>
  </conditionalFormatting>
  <conditionalFormatting sqref="C175:J178">
    <cfRule type="cellIs" dxfId="8" priority="10" operator="equal">
      <formula>"x"</formula>
    </cfRule>
  </conditionalFormatting>
  <conditionalFormatting sqref="C163:V167">
    <cfRule type="cellIs" dxfId="7" priority="9" operator="equal">
      <formula>"x"</formula>
    </cfRule>
  </conditionalFormatting>
  <conditionalFormatting sqref="C169:V173">
    <cfRule type="cellIs" dxfId="6" priority="8" operator="equal">
      <formula>"x"</formula>
    </cfRule>
  </conditionalFormatting>
  <conditionalFormatting sqref="C99:AD99">
    <cfRule type="cellIs" dxfId="5" priority="7" operator="equal">
      <formula>"x"</formula>
    </cfRule>
  </conditionalFormatting>
  <conditionalFormatting sqref="C11:D14 M11:AD14">
    <cfRule type="cellIs" dxfId="4" priority="5" operator="equal">
      <formula>"x"</formula>
    </cfRule>
  </conditionalFormatting>
  <conditionalFormatting sqref="C19:AD19 C16:D18 M16:AD18">
    <cfRule type="cellIs" dxfId="3" priority="4" operator="equal">
      <formula>"x"</formula>
    </cfRule>
  </conditionalFormatting>
  <conditionalFormatting sqref="E11:L14">
    <cfRule type="cellIs" dxfId="2" priority="3" operator="equal">
      <formula>"x"</formula>
    </cfRule>
  </conditionalFormatting>
  <conditionalFormatting sqref="E15:L18">
    <cfRule type="cellIs" dxfId="1" priority="2" operator="equal">
      <formula>"x"</formula>
    </cfRule>
  </conditionalFormatting>
  <conditionalFormatting sqref="C187:AD190">
    <cfRule type="cellIs" dxfId="0" priority="1" operator="equal">
      <formula>"x"</formula>
    </cfRule>
  </conditionalFormatting>
  <pageMargins left="0.7" right="0.7" top="0.75" bottom="0.75" header="0.3" footer="0.3"/>
  <pageSetup orientation="portrait" r:id="rId1"/>
  <headerFooter>
    <oddHeader>&amp;REER#1-AR-L1302
Página &amp;P de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B13" sqref="A1:B13"/>
    </sheetView>
  </sheetViews>
  <sheetFormatPr defaultColWidth="9.109375" defaultRowHeight="14.4" x14ac:dyDescent="0.3"/>
  <cols>
    <col min="1" max="1" width="58.109375" style="107" customWidth="1"/>
    <col min="2" max="2" width="18.33203125" style="108" customWidth="1"/>
    <col min="4" max="4" width="23.5546875" customWidth="1"/>
  </cols>
  <sheetData>
    <row r="1" spans="1:4" x14ac:dyDescent="0.3">
      <c r="A1" s="109" t="s">
        <v>120</v>
      </c>
      <c r="B1" s="110" t="s">
        <v>121</v>
      </c>
    </row>
    <row r="2" spans="1:4" ht="28.8" x14ac:dyDescent="0.3">
      <c r="A2" s="111" t="str">
        <f>+PEP!B5</f>
        <v>Componente 1. Empleabilidad de beneficiarios de programas de protección social</v>
      </c>
      <c r="B2" s="112">
        <f>+B3+B4</f>
        <v>440200000</v>
      </c>
    </row>
    <row r="3" spans="1:4" ht="28.8" x14ac:dyDescent="0.3">
      <c r="A3" s="109" t="str">
        <f>+PEP!B6</f>
        <v>Subcomponente 1.1. Apoyo al ingreso con contraprestación en formación de capital humano</v>
      </c>
      <c r="B3" s="110">
        <f>+PEP!AN6</f>
        <v>438200000</v>
      </c>
    </row>
    <row r="4" spans="1:4" ht="28.8" x14ac:dyDescent="0.3">
      <c r="A4" s="109" t="str">
        <f>+PEP!B8</f>
        <v>Subcomponente 1.2. Gestión de la información de programas de ingreso con contraprestación en inversión en capital humano</v>
      </c>
      <c r="B4" s="110">
        <f>+PEP!AN8</f>
        <v>2000000</v>
      </c>
    </row>
    <row r="5" spans="1:4" ht="28.8" x14ac:dyDescent="0.3">
      <c r="A5" s="111" t="str">
        <f>+PEP!B45</f>
        <v>Componente 2. Continuidad educativa de jóvenes de familias vulnerables</v>
      </c>
      <c r="B5" s="112">
        <f>+B6+B7</f>
        <v>187835000</v>
      </c>
    </row>
    <row r="6" spans="1:4" ht="28.8" x14ac:dyDescent="0.3">
      <c r="A6" s="109" t="str">
        <f>+PEP!B46</f>
        <v>Subcomponente 2.1. Becas para el acceso a educación básica, terciaria y superior para jóvenes de familias vulnerables.</v>
      </c>
      <c r="B6" s="110">
        <f>+PEP!AN46</f>
        <v>185535000</v>
      </c>
    </row>
    <row r="7" spans="1:4" ht="28.8" x14ac:dyDescent="0.3">
      <c r="A7" s="109" t="str">
        <f>+PEP!B48</f>
        <v>Subcomponente 2.2. Gestión de la información de programas nacionales de becas dirigidos a jóvenes de familias vulnerables.</v>
      </c>
      <c r="B7" s="110">
        <f>+PEP!AN48</f>
        <v>2300000</v>
      </c>
    </row>
    <row r="8" spans="1:4" x14ac:dyDescent="0.3">
      <c r="A8" s="111" t="str">
        <f>+PEP!B82</f>
        <v>Componente 3. Accesibilidad al transporte público.</v>
      </c>
      <c r="B8" s="112">
        <f>+B9+B10</f>
        <v>269800000</v>
      </c>
    </row>
    <row r="9" spans="1:4" ht="28.8" x14ac:dyDescent="0.3">
      <c r="A9" s="109" t="str">
        <f>+PEP!B83</f>
        <v>Subcomponente 3.1. Subsidio a la tarifa de transporte público focalizado en poblaciones vulnerables.</v>
      </c>
      <c r="B9" s="110">
        <f>+PEP!AN83</f>
        <v>267800000</v>
      </c>
    </row>
    <row r="10" spans="1:4" ht="28.8" x14ac:dyDescent="0.3">
      <c r="A10" s="109" t="str">
        <f>+PEP!B85</f>
        <v>Subcomponente 3.2. Gestión de la información del sistema de transporte público.</v>
      </c>
      <c r="B10" s="110">
        <f>+PEP!AN85</f>
        <v>2000000</v>
      </c>
    </row>
    <row r="11" spans="1:4" ht="28.8" x14ac:dyDescent="0.3">
      <c r="A11" s="111" t="str">
        <f>+PEP!B110</f>
        <v>Componente 4. Apoyo al Consejo Nacional de Coordinación de Políticas Sociales.</v>
      </c>
      <c r="B11" s="112">
        <f>+PEP!AN110</f>
        <v>1950000</v>
      </c>
    </row>
    <row r="12" spans="1:4" x14ac:dyDescent="0.3">
      <c r="A12" s="111" t="str">
        <f>+PEP!B185</f>
        <v>Auditoría</v>
      </c>
      <c r="B12" s="112">
        <f>+PEP!AN185</f>
        <v>215000</v>
      </c>
    </row>
    <row r="13" spans="1:4" x14ac:dyDescent="0.3">
      <c r="A13" s="109" t="s">
        <v>7</v>
      </c>
      <c r="B13" s="110">
        <f>+B12+B11+B8+B5+B2</f>
        <v>900000000</v>
      </c>
      <c r="D13" s="1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FAE990DF027284E8DD4E4B2F35E4054" ma:contentTypeVersion="731" ma:contentTypeDescription="A content type to manage public (operations) IDB documents" ma:contentTypeScope="" ma:versionID="8589893e26b6a826f5bd87d883c1d7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621f0099cf7803c51beede725d571d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3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Silveira, Sheyla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41</Value>
      <Value>5</Value>
      <Value>1</Value>
      <Value>308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AR-L1302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R0002817412</Record_x0020_Number>
    <_dlc_DocId xmlns="cdc7663a-08f0-4737-9e8c-148ce897a09c">EZSHARE-1219153817-22</_dlc_DocId>
    <_dlc_DocIdUrl xmlns="cdc7663a-08f0-4737-9e8c-148ce897a09c">
      <Url>https://idbg.sharepoint.com/teams/EZ-AR-LON/AR-L1302/_layouts/15/DocIdRedir.aspx?ID=EZSHARE-1219153817-22</Url>
      <Description>EZSHARE-1219153817-22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3FA635A-2D10-4F4E-9BC9-F002232F959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B5A702A-6B59-4029-A580-6112A8B88E1D}"/>
</file>

<file path=customXml/itemProps3.xml><?xml version="1.0" encoding="utf-8"?>
<ds:datastoreItem xmlns:ds="http://schemas.openxmlformats.org/officeDocument/2006/customXml" ds:itemID="{4276F364-E6DB-429C-9177-09B9138A673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F8890F4-91BD-466E-A588-404B7218713A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4FFEC376-05C6-4FB9-9B8A-334EAF91E738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C515E6BB-81F6-404D-9398-E20720E02FB5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EEDB090F-C8E2-44DB-928A-480D28D3FE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</vt:lpstr>
      <vt:lpstr>Matriz costos s PEP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Benasso, Natalia</dc:creator>
  <cp:keywords/>
  <cp:lastModifiedBy>Silveira, Sheyla</cp:lastModifiedBy>
  <cp:revision/>
  <dcterms:created xsi:type="dcterms:W3CDTF">2018-08-24T18:49:09Z</dcterms:created>
  <dcterms:modified xsi:type="dcterms:W3CDTF">2018-10-04T21:06:11Z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308;#POVERTY ALLEVIATION|c99b9e13-7d25-4ef5-800d-099d9545c397</vt:lpwstr>
  </property>
  <property fmtid="{D5CDD505-2E9C-101B-9397-08002B2CF9AE}" pid="7" name="Fund IDB">
    <vt:lpwstr/>
  </property>
  <property fmtid="{D5CDD505-2E9C-101B-9397-08002B2CF9AE}" pid="8" name="Country">
    <vt:lpwstr>5;#Argentina|eb1b705c-195f-4c3b-9661-b201f2fee3c5</vt:lpwstr>
  </property>
  <property fmtid="{D5CDD505-2E9C-101B-9397-08002B2CF9AE}" pid="9" name="Sector IDB">
    <vt:lpwstr>41;#SOCIAL INVESTMENT|3f908695-d5b5-49f6-941f-76876b39564f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097b063e-a3da-4329-a228-2bbbce5ed64a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0x0101001A458A224826124E8B45B1D613300CFC002FAE990DF027284E8DD4E4B2F35E4054</vt:lpwstr>
  </property>
</Properties>
</file>