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AGUIAR\Desktop\Docs Fernando\TSP\BR-L1363\"/>
    </mc:Choice>
  </mc:AlternateContent>
  <xr:revisionPtr revIDLastSave="0" documentId="13_ncr:1_{FEF87394-F424-462C-8E41-6A338C0ACC6E}" xr6:coauthVersionLast="37" xr6:coauthVersionMax="37" xr10:uidLastSave="{00000000-0000-0000-0000-000000000000}"/>
  <bookViews>
    <workbookView xWindow="0" yWindow="0" windowWidth="23040" windowHeight="9735" xr2:uid="{00000000-000D-0000-FFFF-FFFF00000000}"/>
  </bookViews>
  <sheets>
    <sheet name="Envio-Julho-2018" sheetId="1" r:id="rId1"/>
  </sheets>
  <definedNames>
    <definedName name="_xlnm.Print_Area" localSheetId="0">'Envio-Julho-2018'!$A$1:$W$54</definedName>
  </definedName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N54" i="1" l="1"/>
  <c r="N53" i="1"/>
  <c r="N52" i="1"/>
  <c r="N51" i="1"/>
  <c r="N50" i="1"/>
  <c r="P49" i="1"/>
  <c r="N49" i="1"/>
  <c r="N43" i="1"/>
  <c r="N42" i="1"/>
  <c r="P38" i="1"/>
  <c r="P37" i="1"/>
  <c r="N36" i="1"/>
  <c r="N35" i="1"/>
  <c r="N34" i="1"/>
  <c r="P33" i="1"/>
  <c r="N33" i="1"/>
  <c r="N32" i="1"/>
  <c r="N31" i="1"/>
  <c r="N30" i="1"/>
  <c r="P29" i="1"/>
  <c r="N29" i="1"/>
  <c r="N28" i="1"/>
  <c r="P27" i="1"/>
  <c r="N27" i="1"/>
  <c r="N26" i="1"/>
  <c r="N25" i="1"/>
  <c r="N38" i="1" s="1"/>
  <c r="P24" i="1"/>
  <c r="N24" i="1"/>
  <c r="P23" i="1"/>
  <c r="N23" i="1"/>
  <c r="P22" i="1"/>
  <c r="N21" i="1"/>
  <c r="N20" i="1"/>
  <c r="N19" i="1"/>
  <c r="P18" i="1"/>
  <c r="N18" i="1"/>
  <c r="P17" i="1"/>
  <c r="N17" i="1"/>
  <c r="N16" i="1"/>
  <c r="N15" i="1"/>
  <c r="N14" i="1"/>
  <c r="N13" i="1"/>
  <c r="N12" i="1"/>
  <c r="N11" i="1"/>
  <c r="P10" i="1"/>
  <c r="N10" i="1"/>
  <c r="P9" i="1"/>
  <c r="N9" i="1"/>
  <c r="P8" i="1"/>
  <c r="N8" i="1"/>
  <c r="N7" i="1"/>
  <c r="P6" i="1"/>
  <c r="N6" i="1"/>
  <c r="N22" i="1" l="1"/>
</calcChain>
</file>

<file path=xl/sharedStrings.xml><?xml version="1.0" encoding="utf-8"?>
<sst xmlns="http://schemas.openxmlformats.org/spreadsheetml/2006/main" count="437" uniqueCount="179">
  <si>
    <t>PLANO DE AQUISIÇÕES CEARÁ IV – 2a FASE</t>
  </si>
  <si>
    <t>Atualização: 11 de julho/2016</t>
  </si>
  <si>
    <t>PLANO DE AQUISIÇÃO</t>
  </si>
  <si>
    <t>Versão 1.6</t>
  </si>
  <si>
    <t>OBRAS</t>
  </si>
  <si>
    <t>Unidade Executora</t>
  </si>
  <si>
    <t>Item</t>
  </si>
  <si>
    <t>Atividade</t>
  </si>
  <si>
    <t>Descrição adicional:</t>
  </si>
  <si>
    <t>Método de Seleção/Aquisição
(Selecionar uma das Opções):</t>
  </si>
  <si>
    <t>Quantidade de Lotes:</t>
  </si>
  <si>
    <t>Distrito Operacional-DER</t>
  </si>
  <si>
    <t>Contrato</t>
  </si>
  <si>
    <t>Data Proposta</t>
  </si>
  <si>
    <t>Taxa</t>
  </si>
  <si>
    <t>Montante Estimado
em R$</t>
  </si>
  <si>
    <t>Atualização</t>
  </si>
  <si>
    <t>Número de Processo:</t>
  </si>
  <si>
    <t>Montante Estimado</t>
  </si>
  <si>
    <t>Categoria de Investimento:</t>
  </si>
  <si>
    <t>Método de Revisão (Selecionar uma das opções):</t>
  </si>
  <si>
    <t>Datas</t>
  </si>
  <si>
    <t>Comentários - para UCS incluir método de Seleção</t>
  </si>
  <si>
    <t>Numero PRISM</t>
  </si>
  <si>
    <t>Status</t>
  </si>
  <si>
    <t xml:space="preserve">Montante Estimado em US$:
</t>
  </si>
  <si>
    <t>Montante Estimado % BID:</t>
  </si>
  <si>
    <t>Montante Estimado % Contrapartida:</t>
  </si>
  <si>
    <t>Publicação do Anúncio</t>
  </si>
  <si>
    <t>Assinatura do Contrato</t>
  </si>
  <si>
    <t>DER/CE</t>
  </si>
  <si>
    <t>2.1.1</t>
  </si>
  <si>
    <t>Obras e Supervisão de Obras</t>
  </si>
  <si>
    <t>LPI 20170008
(1º Grupo de Pavimentação)</t>
  </si>
  <si>
    <t>Licitação Pública Internacional por Lotes </t>
  </si>
  <si>
    <t>I</t>
  </si>
  <si>
    <t>-</t>
  </si>
  <si>
    <t>Pavimentação</t>
  </si>
  <si>
    <t>ex-ante</t>
  </si>
  <si>
    <t>Contrato em Execução</t>
  </si>
  <si>
    <t>004/2018</t>
  </si>
  <si>
    <t>2.1.2</t>
  </si>
  <si>
    <t>II</t>
  </si>
  <si>
    <t>BRB3779</t>
  </si>
  <si>
    <t>057/2017</t>
  </si>
  <si>
    <t>2.1.3</t>
  </si>
  <si>
    <t>LPI 20170009
(2º Grupo de Pavimentação)</t>
  </si>
  <si>
    <t>BRB3802</t>
  </si>
  <si>
    <t>007/2018</t>
  </si>
  <si>
    <t>2.1.4</t>
  </si>
  <si>
    <t>LPI 201700011
(3º Grupo de Pavimentação)</t>
  </si>
  <si>
    <t>BRB3803</t>
  </si>
  <si>
    <t>008/2018</t>
  </si>
  <si>
    <t>2.1.5</t>
  </si>
  <si>
    <t>4º Grupo de Pavimentação</t>
  </si>
  <si>
    <t>BRB3842</t>
  </si>
  <si>
    <t>2.1.6</t>
  </si>
  <si>
    <t>BRB3830</t>
  </si>
  <si>
    <t>2.1.7</t>
  </si>
  <si>
    <t>III</t>
  </si>
  <si>
    <t>BRB3831</t>
  </si>
  <si>
    <t>2.1.8</t>
  </si>
  <si>
    <t>IV</t>
  </si>
  <si>
    <t>BRB3839</t>
  </si>
  <si>
    <t>2.1.9</t>
  </si>
  <si>
    <t>V</t>
  </si>
  <si>
    <t>BRB3840</t>
  </si>
  <si>
    <t>2.1.10</t>
  </si>
  <si>
    <t>VI</t>
  </si>
  <si>
    <t>BRB3841</t>
  </si>
  <si>
    <t>2.1.11</t>
  </si>
  <si>
    <t>VII</t>
  </si>
  <si>
    <t>Processo em Curso</t>
  </si>
  <si>
    <t>2.1.12</t>
  </si>
  <si>
    <t>5º Grupo de Pavimentação</t>
  </si>
  <si>
    <t>2.1.13</t>
  </si>
  <si>
    <t>6º Grupo de Pavimentação</t>
  </si>
  <si>
    <t>ex-post</t>
  </si>
  <si>
    <t>Previsto</t>
  </si>
  <si>
    <t>2.1.14</t>
  </si>
  <si>
    <t>2.1.15</t>
  </si>
  <si>
    <t>2.1.16</t>
  </si>
  <si>
    <t>2.1.17</t>
  </si>
  <si>
    <t>7º Grupo de Pavimentação</t>
  </si>
  <si>
    <t>2.2.1</t>
  </si>
  <si>
    <t>LPI 20170006
(1º Grupo de Restauração)</t>
  </si>
  <si>
    <t>Restauração</t>
  </si>
  <si>
    <t>BRB3780</t>
  </si>
  <si>
    <t>061/2017</t>
  </si>
  <si>
    <t>2.2.2</t>
  </si>
  <si>
    <t>LPI 20170007
(2º Grupo de Restauração)</t>
  </si>
  <si>
    <t>BRB3781</t>
  </si>
  <si>
    <t>058/2017</t>
  </si>
  <si>
    <t>2.2.3</t>
  </si>
  <si>
    <t>BRB3782</t>
  </si>
  <si>
    <t>059/2017</t>
  </si>
  <si>
    <t>2.2.4</t>
  </si>
  <si>
    <t>BRB3783</t>
  </si>
  <si>
    <t>060/2017</t>
  </si>
  <si>
    <t>2.2.5</t>
  </si>
  <si>
    <t>LPI 20170010
(3º Grupo de Restauração)</t>
  </si>
  <si>
    <t>BRB3800</t>
  </si>
  <si>
    <t>009/2018</t>
  </si>
  <si>
    <t>2.2.6</t>
  </si>
  <si>
    <t>BRB6660</t>
  </si>
  <si>
    <t>010/2018</t>
  </si>
  <si>
    <t>2.2.7</t>
  </si>
  <si>
    <t>LPI 20180002
(4º Grupo de Restauração)</t>
  </si>
  <si>
    <t>BRB3844</t>
  </si>
  <si>
    <t>030/2018</t>
  </si>
  <si>
    <t>2.2.8</t>
  </si>
  <si>
    <t>BRB3847</t>
  </si>
  <si>
    <t>034/2018</t>
  </si>
  <si>
    <t>2.2.9</t>
  </si>
  <si>
    <t>BRB3846</t>
  </si>
  <si>
    <t>033/2018</t>
  </si>
  <si>
    <t>2.2.10</t>
  </si>
  <si>
    <t>BRB3845</t>
  </si>
  <si>
    <t>032/2018</t>
  </si>
  <si>
    <t>2.2.11</t>
  </si>
  <si>
    <t>5º Grupo de Restauração</t>
  </si>
  <si>
    <t>2.2.12</t>
  </si>
  <si>
    <t>2.2.13</t>
  </si>
  <si>
    <t>2.2.14</t>
  </si>
  <si>
    <t>2.2.15</t>
  </si>
  <si>
    <t>6º Grupo de Restauração</t>
  </si>
  <si>
    <t>2.2.16</t>
  </si>
  <si>
    <t>7º Grupo de Restauração</t>
  </si>
  <si>
    <t>CONSULTORIAS</t>
  </si>
  <si>
    <t>Unidade Executora:</t>
  </si>
  <si>
    <t>Método de Aquisição
(Selecionar uma das opções):</t>
  </si>
  <si>
    <t>3.1</t>
  </si>
  <si>
    <t>Fortalecimento Institucional</t>
  </si>
  <si>
    <t>Pregão Eletrônico – 20160001</t>
  </si>
  <si>
    <t>Sistema Nacional</t>
  </si>
  <si>
    <t>Apoio ao DER</t>
  </si>
  <si>
    <t>3.2</t>
  </si>
  <si>
    <t>Atualização das Normas e Especificações do DER</t>
  </si>
  <si>
    <t>Seleção Baseada nas Qualificações do Consultor</t>
  </si>
  <si>
    <t>CONSULTORIAS FIRMAS</t>
  </si>
  <si>
    <t>Número do Processo:</t>
  </si>
  <si>
    <t>Manifestação de Interesse</t>
  </si>
  <si>
    <t>1.2.1</t>
  </si>
  <si>
    <t>Engª e Administração</t>
  </si>
  <si>
    <t>MI  20120002-SDP Nº 01</t>
  </si>
  <si>
    <t>Seleção Baseada na Qualidade </t>
  </si>
  <si>
    <t>026/2013</t>
  </si>
  <si>
    <t>Administração, Avaliação e Monitoramento do Programa</t>
  </si>
  <si>
    <t>Adjudicado</t>
  </si>
  <si>
    <t>BR10232</t>
  </si>
  <si>
    <t>1.3.1</t>
  </si>
  <si>
    <t>MI 2013001-SDP Nº 01</t>
  </si>
  <si>
    <t>Seleção Baseada na Qualidade e Custo </t>
  </si>
  <si>
    <t>092/2014</t>
  </si>
  <si>
    <t>Auditoria</t>
  </si>
  <si>
    <t>BR10788</t>
  </si>
  <si>
    <t>2.3.1</t>
  </si>
  <si>
    <t>MI 20170001-SDP Nº01</t>
  </si>
  <si>
    <t>Supervisão</t>
  </si>
  <si>
    <t>BRB3848</t>
  </si>
  <si>
    <t>018/2018</t>
  </si>
  <si>
    <t>2.3.2</t>
  </si>
  <si>
    <t>MI 20170001-SDP Nº02</t>
  </si>
  <si>
    <t>BRB3849</t>
  </si>
  <si>
    <t>2.3.3</t>
  </si>
  <si>
    <t>MI 20170001-SDP Nº03</t>
  </si>
  <si>
    <t>BRB3850</t>
  </si>
  <si>
    <t>020/2018</t>
  </si>
  <si>
    <t>2.3.4</t>
  </si>
  <si>
    <t>MI 20170001-SDP Nº04</t>
  </si>
  <si>
    <t>BRB3851</t>
  </si>
  <si>
    <t>021/2018</t>
  </si>
  <si>
    <t>2.3.5</t>
  </si>
  <si>
    <t>MI 20170001-SDP Nº05</t>
  </si>
  <si>
    <t>BRB3852</t>
  </si>
  <si>
    <t>022/2018</t>
  </si>
  <si>
    <t>2.3.6</t>
  </si>
  <si>
    <t>MI 20170001-SDP Nº06</t>
  </si>
  <si>
    <t>BRB11972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</si>
</sst>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dd/mm/yy"/>
    <numFmt numFmtId="165" formatCode="d/m/yy"/>
    <numFmt numFmtId="166" formatCode="0.0"/>
    <numFmt numFmtId="167" formatCode="d/m/yyyy"/>
    <numFmt numFmtId="168" formatCode="0.0000"/>
    <numFmt numFmtId="169" formatCode="mmm/yy"/>
    <numFmt numFmtId="170" formatCode="#,##0.00&quot; &quot;;#,##0.00&quot; &quot;;&quot;-&quot;#&quot; &quot;;@&quot; &quot;"/>
    <numFmt numFmtId="171" formatCode="0.00&quot; &quot;"/>
    <numFmt numFmtId="172" formatCode="#,##0.00&quot; &quot;;#,##0.00&quot; &quot;;&quot;-&quot;#&quot; &quot;;&quot; &quot;@&quot; &quot;"/>
    <numFmt numFmtId="174" formatCode="[$R$-416]&quot; &quot;#,##0.00;[Red]&quot;-&quot;[$R$-416]&quot; &quot;#,##0.00"/>
  </numFmts>
  <fonts count="12">
    <font>
      <sz val="12"/>
      <color rgb="FF000000"/>
      <name val="Helv"/>
    </font>
    <font>
      <sz val="12"/>
      <color rgb="FF000000"/>
      <name val="Helv"/>
    </font>
    <font>
      <sz val="11"/>
      <color rgb="FF000000"/>
      <name val="Calibri1"/>
      <family val="2"/>
    </font>
    <font>
      <sz val="11"/>
      <color rgb="FFFF0000"/>
      <name val="Calibri1"/>
      <family val="2"/>
    </font>
    <font>
      <b/>
      <i/>
      <sz val="16"/>
      <color rgb="FF000000"/>
      <name val="Helv"/>
    </font>
    <font>
      <b/>
      <i/>
      <u/>
      <sz val="12"/>
      <color rgb="FF000000"/>
      <name val="Helv"/>
    </font>
    <font>
      <b/>
      <sz val="16"/>
      <color rgb="FF000000"/>
      <name val="Liberation Sans"/>
    </font>
    <font>
      <sz val="8"/>
      <color rgb="FF000000"/>
      <name val="Liberation Sans"/>
    </font>
    <font>
      <b/>
      <sz val="8"/>
      <color rgb="FF000000"/>
      <name val="Liberation Sans"/>
    </font>
    <font>
      <b/>
      <sz val="8"/>
      <color rgb="FF0000FF"/>
      <name val="Liberation Sans"/>
    </font>
    <font>
      <sz val="8"/>
      <color rgb="FF0000FF"/>
      <name val="Liberation Sans"/>
    </font>
    <font>
      <sz val="8"/>
      <color rgb="FFFF0000"/>
      <name val="Liberation Sans"/>
    </font>
  </fonts>
  <fills count="6">
    <fill>
      <patternFill patternType="none"/>
    </fill>
    <fill>
      <patternFill patternType="gray125"/>
    </fill>
    <fill>
      <patternFill patternType="solid">
        <fgColor rgb="FFEEEEEE"/>
        <bgColor rgb="FFEEEEEE"/>
      </patternFill>
    </fill>
    <fill>
      <patternFill patternType="solid">
        <fgColor rgb="FFEFEFF0"/>
        <bgColor rgb="FFEFEFF0"/>
      </patternFill>
    </fill>
    <fill>
      <patternFill patternType="solid">
        <fgColor rgb="FFFFFFFF"/>
        <bgColor rgb="FFFFFFFF"/>
      </patternFill>
    </fill>
    <fill>
      <patternFill patternType="solid">
        <fgColor rgb="FFF2F2F2"/>
        <bgColor rgb="FFF2F2F2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8">
    <xf numFmtId="171" fontId="0" fillId="0" borderId="0"/>
    <xf numFmtId="170" fontId="2" fillId="0" borderId="0"/>
    <xf numFmtId="0" fontId="3" fillId="0" borderId="0"/>
    <xf numFmtId="172" fontId="1" fillId="0" borderId="0"/>
    <xf numFmtId="171" fontId="4" fillId="0" borderId="0">
      <alignment horizontal="center"/>
    </xf>
    <xf numFmtId="171" fontId="4" fillId="0" borderId="0">
      <alignment horizontal="center" textRotation="90"/>
    </xf>
    <xf numFmtId="171" fontId="5" fillId="0" borderId="0"/>
    <xf numFmtId="174" fontId="5" fillId="0" borderId="0"/>
  </cellStyleXfs>
  <cellXfs count="67">
    <xf numFmtId="171" fontId="0" fillId="0" borderId="0" xfId="0"/>
    <xf numFmtId="171" fontId="7" fillId="0" borderId="0" xfId="0" applyFont="1" applyAlignment="1">
      <alignment vertical="center"/>
    </xf>
    <xf numFmtId="171" fontId="8" fillId="0" borderId="0" xfId="0" applyFont="1" applyBorder="1" applyAlignment="1">
      <alignment horizontal="center" vertical="center" wrapText="1"/>
    </xf>
    <xf numFmtId="171" fontId="8" fillId="2" borderId="1" xfId="0" applyFont="1" applyFill="1" applyBorder="1" applyAlignment="1">
      <alignment horizontal="center" vertical="center" wrapText="1"/>
    </xf>
    <xf numFmtId="10" fontId="8" fillId="2" borderId="1" xfId="0" applyNumberFormat="1" applyFont="1" applyFill="1" applyBorder="1" applyAlignment="1">
      <alignment horizontal="center" vertical="center" wrapText="1"/>
    </xf>
    <xf numFmtId="171" fontId="7" fillId="0" borderId="1" xfId="0" applyFont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166" fontId="10" fillId="3" borderId="1" xfId="0" applyNumberFormat="1" applyFont="1" applyFill="1" applyBorder="1" applyAlignment="1">
      <alignment horizontal="center" vertical="center" wrapText="1"/>
    </xf>
    <xf numFmtId="171" fontId="10" fillId="4" borderId="1" xfId="0" applyFont="1" applyFill="1" applyBorder="1" applyAlignment="1">
      <alignment horizontal="center" vertical="center" wrapText="1"/>
    </xf>
    <xf numFmtId="167" fontId="10" fillId="4" borderId="1" xfId="0" applyNumberFormat="1" applyFont="1" applyFill="1" applyBorder="1" applyAlignment="1">
      <alignment horizontal="center" vertical="center" wrapText="1"/>
    </xf>
    <xf numFmtId="168" fontId="10" fillId="0" borderId="1" xfId="0" applyNumberFormat="1" applyFont="1" applyFill="1" applyBorder="1" applyAlignment="1">
      <alignment horizontal="center" vertical="center" wrapText="1"/>
    </xf>
    <xf numFmtId="4" fontId="10" fillId="4" borderId="1" xfId="0" applyNumberFormat="1" applyFont="1" applyFill="1" applyBorder="1" applyAlignment="1">
      <alignment horizontal="right" vertical="center" wrapText="1"/>
    </xf>
    <xf numFmtId="169" fontId="7" fillId="0" borderId="1" xfId="0" applyNumberFormat="1" applyFont="1" applyBorder="1" applyAlignment="1">
      <alignment horizontal="center" vertical="center" wrapText="1"/>
    </xf>
    <xf numFmtId="171" fontId="7" fillId="0" borderId="1" xfId="0" applyFont="1" applyBorder="1" applyAlignment="1">
      <alignment horizontal="center" vertical="center"/>
    </xf>
    <xf numFmtId="4" fontId="7" fillId="4" borderId="1" xfId="0" applyNumberFormat="1" applyFont="1" applyFill="1" applyBorder="1" applyAlignment="1">
      <alignment horizontal="right"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171" fontId="7" fillId="4" borderId="1" xfId="0" applyFont="1" applyFill="1" applyBorder="1" applyAlignment="1">
      <alignment horizontal="center" vertical="center" wrapText="1"/>
    </xf>
    <xf numFmtId="171" fontId="7" fillId="0" borderId="1" xfId="0" applyFont="1" applyFill="1" applyBorder="1" applyAlignment="1">
      <alignment horizontal="center" vertical="center"/>
    </xf>
    <xf numFmtId="1" fontId="7" fillId="4" borderId="1" xfId="0" applyNumberFormat="1" applyFont="1" applyFill="1" applyBorder="1" applyAlignment="1">
      <alignment horizontal="center" vertical="center" wrapText="1"/>
    </xf>
    <xf numFmtId="49" fontId="7" fillId="4" borderId="1" xfId="0" applyNumberFormat="1" applyFont="1" applyFill="1" applyBorder="1" applyAlignment="1">
      <alignment horizontal="center" vertical="center" wrapText="1"/>
    </xf>
    <xf numFmtId="166" fontId="7" fillId="3" borderId="1" xfId="0" applyNumberFormat="1" applyFont="1" applyFill="1" applyBorder="1" applyAlignment="1">
      <alignment horizontal="center" vertical="center" wrapText="1"/>
    </xf>
    <xf numFmtId="170" fontId="10" fillId="4" borderId="1" xfId="1" applyFont="1" applyFill="1" applyBorder="1" applyAlignment="1" applyProtection="1">
      <alignment horizontal="center" vertical="center" wrapText="1"/>
    </xf>
    <xf numFmtId="170" fontId="10" fillId="0" borderId="1" xfId="1" applyFont="1" applyBorder="1" applyAlignment="1" applyProtection="1">
      <alignment vertical="center" wrapText="1"/>
    </xf>
    <xf numFmtId="171" fontId="7" fillId="0" borderId="1" xfId="0" applyFont="1" applyFill="1" applyBorder="1" applyAlignment="1">
      <alignment horizontal="center" vertical="center" wrapText="1"/>
    </xf>
    <xf numFmtId="166" fontId="11" fillId="0" borderId="1" xfId="0" applyNumberFormat="1" applyFont="1" applyFill="1" applyBorder="1" applyAlignment="1">
      <alignment horizontal="center" vertical="center" wrapText="1"/>
    </xf>
    <xf numFmtId="171" fontId="10" fillId="0" borderId="1" xfId="0" applyFont="1" applyFill="1" applyBorder="1" applyAlignment="1">
      <alignment horizontal="center" vertical="center" wrapText="1"/>
    </xf>
    <xf numFmtId="167" fontId="10" fillId="0" borderId="1" xfId="0" applyNumberFormat="1" applyFont="1" applyFill="1" applyBorder="1" applyAlignment="1">
      <alignment horizontal="center" vertical="center" wrapText="1"/>
    </xf>
    <xf numFmtId="170" fontId="10" fillId="0" borderId="1" xfId="1" applyFont="1" applyFill="1" applyBorder="1" applyAlignment="1" applyProtection="1">
      <alignment vertical="center" wrapText="1"/>
    </xf>
    <xf numFmtId="169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right" vertical="center" wrapText="1"/>
    </xf>
    <xf numFmtId="170" fontId="10" fillId="0" borderId="1" xfId="1" applyFont="1" applyFill="1" applyBorder="1" applyAlignment="1" applyProtection="1">
      <alignment horizontal="center" vertical="center" wrapText="1"/>
    </xf>
    <xf numFmtId="166" fontId="11" fillId="3" borderId="1" xfId="0" applyNumberFormat="1" applyFont="1" applyFill="1" applyBorder="1" applyAlignment="1">
      <alignment horizontal="center" vertical="center" wrapText="1"/>
    </xf>
    <xf numFmtId="171" fontId="10" fillId="0" borderId="1" xfId="0" applyFont="1" applyBorder="1" applyAlignment="1">
      <alignment horizontal="center" vertical="center" wrapText="1"/>
    </xf>
    <xf numFmtId="167" fontId="10" fillId="0" borderId="1" xfId="0" applyNumberFormat="1" applyFont="1" applyBorder="1" applyAlignment="1">
      <alignment horizontal="center" vertical="center" wrapText="1"/>
    </xf>
    <xf numFmtId="170" fontId="10" fillId="0" borderId="1" xfId="1" applyFont="1" applyBorder="1" applyAlignment="1" applyProtection="1">
      <alignment horizontal="center" vertical="center" wrapText="1"/>
    </xf>
    <xf numFmtId="171" fontId="10" fillId="4" borderId="1" xfId="0" applyFont="1" applyFill="1" applyBorder="1" applyAlignment="1">
      <alignment horizontal="center" vertical="center"/>
    </xf>
    <xf numFmtId="167" fontId="10" fillId="5" borderId="1" xfId="0" applyNumberFormat="1" applyFont="1" applyFill="1" applyBorder="1" applyAlignment="1">
      <alignment horizontal="center" vertical="center"/>
    </xf>
    <xf numFmtId="170" fontId="10" fillId="4" borderId="1" xfId="1" applyFont="1" applyFill="1" applyBorder="1" applyAlignment="1" applyProtection="1">
      <alignment horizontal="right" vertical="center"/>
    </xf>
    <xf numFmtId="169" fontId="7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9" fontId="7" fillId="4" borderId="1" xfId="0" applyNumberFormat="1" applyFont="1" applyFill="1" applyBorder="1" applyAlignment="1">
      <alignment horizontal="center" vertical="center" wrapText="1"/>
    </xf>
    <xf numFmtId="170" fontId="7" fillId="0" borderId="1" xfId="0" applyNumberFormat="1" applyFont="1" applyBorder="1" applyAlignment="1">
      <alignment horizontal="right" vertical="center"/>
    </xf>
    <xf numFmtId="4" fontId="8" fillId="2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right" vertical="center" wrapText="1"/>
    </xf>
    <xf numFmtId="171" fontId="7" fillId="4" borderId="1" xfId="0" applyFont="1" applyFill="1" applyBorder="1" applyAlignment="1">
      <alignment horizontal="center" vertical="center"/>
    </xf>
    <xf numFmtId="171" fontId="7" fillId="4" borderId="1" xfId="0" applyFont="1" applyFill="1" applyBorder="1" applyAlignment="1">
      <alignment vertical="center" wrapText="1"/>
    </xf>
    <xf numFmtId="49" fontId="7" fillId="4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Border="1" applyAlignment="1">
      <alignment vertical="center"/>
    </xf>
    <xf numFmtId="4" fontId="7" fillId="0" borderId="0" xfId="0" applyNumberFormat="1" applyFont="1" applyAlignment="1">
      <alignment vertical="center"/>
    </xf>
    <xf numFmtId="10" fontId="7" fillId="0" borderId="0" xfId="0" applyNumberFormat="1" applyFont="1" applyAlignment="1">
      <alignment vertical="center"/>
    </xf>
    <xf numFmtId="171" fontId="8" fillId="2" borderId="1" xfId="0" applyFont="1" applyFill="1" applyBorder="1" applyAlignment="1">
      <alignment horizontal="center" vertical="center" wrapText="1"/>
    </xf>
    <xf numFmtId="171" fontId="7" fillId="0" borderId="1" xfId="0" applyFont="1" applyFill="1" applyBorder="1" applyAlignment="1">
      <alignment horizontal="center" vertical="center" wrapText="1"/>
    </xf>
    <xf numFmtId="10" fontId="7" fillId="0" borderId="1" xfId="0" applyNumberFormat="1" applyFont="1" applyFill="1" applyBorder="1" applyAlignment="1">
      <alignment horizontal="center" vertical="center" wrapText="1"/>
    </xf>
    <xf numFmtId="169" fontId="7" fillId="0" borderId="1" xfId="0" applyNumberFormat="1" applyFont="1" applyFill="1" applyBorder="1" applyAlignment="1">
      <alignment horizontal="center" vertical="center" wrapText="1"/>
    </xf>
    <xf numFmtId="171" fontId="8" fillId="2" borderId="1" xfId="0" applyFont="1" applyFill="1" applyBorder="1" applyAlignment="1">
      <alignment horizontal="center" vertical="center"/>
    </xf>
    <xf numFmtId="171" fontId="0" fillId="2" borderId="1" xfId="0" applyFill="1" applyBorder="1"/>
    <xf numFmtId="171" fontId="9" fillId="2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171" fontId="7" fillId="4" borderId="1" xfId="0" applyFont="1" applyFill="1" applyBorder="1" applyAlignment="1">
      <alignment horizontal="center" vertical="center" wrapText="1"/>
    </xf>
    <xf numFmtId="49" fontId="7" fillId="4" borderId="1" xfId="0" applyNumberFormat="1" applyFont="1" applyFill="1" applyBorder="1" applyAlignment="1">
      <alignment horizontal="center" vertical="center" wrapText="1"/>
    </xf>
    <xf numFmtId="10" fontId="7" fillId="0" borderId="1" xfId="0" applyNumberFormat="1" applyFont="1" applyFill="1" applyBorder="1" applyAlignment="1">
      <alignment horizontal="center" vertical="center"/>
    </xf>
    <xf numFmtId="171" fontId="6" fillId="0" borderId="0" xfId="0" applyFont="1" applyFill="1" applyBorder="1" applyAlignment="1">
      <alignment horizontal="center" vertical="center" wrapText="1"/>
    </xf>
    <xf numFmtId="171" fontId="8" fillId="0" borderId="0" xfId="0" applyFont="1" applyFill="1" applyBorder="1" applyAlignment="1">
      <alignment horizontal="left" vertical="center" wrapText="1"/>
    </xf>
    <xf numFmtId="171" fontId="8" fillId="0" borderId="0" xfId="0" applyFont="1" applyFill="1" applyBorder="1" applyAlignment="1">
      <alignment horizontal="center" vertical="center" wrapText="1"/>
    </xf>
  </cellXfs>
  <cellStyles count="8">
    <cellStyle name="Excel Built-in Comma" xfId="1" xr:uid="{00000000-0005-0000-0000-000000000000}"/>
    <cellStyle name="Excel Built-in Explanatory Text" xfId="2" xr:uid="{00000000-0005-0000-0000-000001000000}"/>
    <cellStyle name="Excel_BuiltIn_Comma" xfId="3" xr:uid="{00000000-0005-0000-0000-000002000000}"/>
    <cellStyle name="Heading" xfId="4" xr:uid="{00000000-0005-0000-0000-000003000000}"/>
    <cellStyle name="Heading1" xfId="5" xr:uid="{00000000-0005-0000-0000-000004000000}"/>
    <cellStyle name="Normal" xfId="0" builtinId="0" customBuiltin="1"/>
    <cellStyle name="Result" xfId="6" xr:uid="{00000000-0005-0000-0000-000006000000}"/>
    <cellStyle name="Result2" xfId="7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J54"/>
  <sheetViews>
    <sheetView tabSelected="1" topLeftCell="B1" workbookViewId="0">
      <selection activeCell="S17" sqref="S17"/>
    </sheetView>
  </sheetViews>
  <sheetFormatPr defaultRowHeight="15.75"/>
  <cols>
    <col min="1" max="1" width="6.21875" style="1" hidden="1" customWidth="1"/>
    <col min="2" max="2" width="5.77734375" style="1" customWidth="1"/>
    <col min="3" max="3" width="17.5546875" style="1" customWidth="1"/>
    <col min="4" max="4" width="18.44140625" style="1" customWidth="1"/>
    <col min="5" max="5" width="18.109375" style="1" customWidth="1"/>
    <col min="6" max="6" width="5.21875" style="1" customWidth="1"/>
    <col min="7" max="7" width="9.77734375" style="1" hidden="1" customWidth="1"/>
    <col min="8" max="8" width="6.44140625" style="1" hidden="1" customWidth="1"/>
    <col min="9" max="9" width="7.5546875" style="1" hidden="1" customWidth="1"/>
    <col min="10" max="11" width="9.109375" style="1" hidden="1" customWidth="1"/>
    <col min="12" max="12" width="9.77734375" style="1" hidden="1" customWidth="1"/>
    <col min="13" max="13" width="1.77734375" style="1" hidden="1" customWidth="1"/>
    <col min="14" max="14" width="9.21875" style="51" customWidth="1"/>
    <col min="15" max="16" width="9.77734375" style="52" customWidth="1"/>
    <col min="17" max="18" width="9.77734375" style="1" customWidth="1"/>
    <col min="19" max="19" width="8.21875" style="1" customWidth="1"/>
    <col min="20" max="21" width="9.77734375" style="1" customWidth="1"/>
    <col min="22" max="22" width="7" style="1" customWidth="1"/>
    <col min="23" max="23" width="14" style="1" customWidth="1"/>
    <col min="24" max="24" width="9.77734375" style="1" hidden="1" customWidth="1"/>
    <col min="25" max="998" width="9.77734375" style="1" customWidth="1"/>
  </cols>
  <sheetData>
    <row r="1" spans="1:24" ht="20.25">
      <c r="A1" s="64" t="s">
        <v>0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  <c r="W1" s="64"/>
    </row>
    <row r="2" spans="1:24" hidden="1">
      <c r="A2" s="65" t="s">
        <v>1</v>
      </c>
      <c r="B2" s="65"/>
      <c r="C2" s="65"/>
      <c r="D2" s="65"/>
      <c r="E2" s="65"/>
      <c r="F2" s="66" t="s">
        <v>2</v>
      </c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2"/>
      <c r="U2" s="2" t="s">
        <v>3</v>
      </c>
    </row>
    <row r="3" spans="1:24">
      <c r="A3" s="53" t="s">
        <v>4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</row>
    <row r="4" spans="1:24">
      <c r="A4" s="53" t="s">
        <v>5</v>
      </c>
      <c r="B4" s="53" t="s">
        <v>6</v>
      </c>
      <c r="C4" s="53" t="s">
        <v>7</v>
      </c>
      <c r="D4" s="53" t="s">
        <v>8</v>
      </c>
      <c r="E4" s="53" t="s">
        <v>9</v>
      </c>
      <c r="F4" s="53" t="s">
        <v>10</v>
      </c>
      <c r="G4" s="59" t="s">
        <v>11</v>
      </c>
      <c r="H4" s="59" t="s">
        <v>12</v>
      </c>
      <c r="I4" s="59" t="s">
        <v>13</v>
      </c>
      <c r="J4" s="59" t="s">
        <v>14</v>
      </c>
      <c r="K4" s="59" t="s">
        <v>15</v>
      </c>
      <c r="L4" s="53" t="s">
        <v>16</v>
      </c>
      <c r="M4" s="53" t="s">
        <v>17</v>
      </c>
      <c r="N4" s="57" t="s">
        <v>18</v>
      </c>
      <c r="O4" s="57"/>
      <c r="P4" s="57"/>
      <c r="Q4" s="53" t="s">
        <v>19</v>
      </c>
      <c r="R4" s="53" t="s">
        <v>20</v>
      </c>
      <c r="S4" s="53" t="s">
        <v>21</v>
      </c>
      <c r="T4" s="53"/>
      <c r="U4" s="53" t="s">
        <v>22</v>
      </c>
      <c r="V4" s="53" t="s">
        <v>23</v>
      </c>
      <c r="W4" s="53" t="s">
        <v>24</v>
      </c>
    </row>
    <row r="5" spans="1:24" ht="45">
      <c r="A5" s="53"/>
      <c r="B5" s="53"/>
      <c r="C5" s="53"/>
      <c r="D5" s="53"/>
      <c r="E5" s="53"/>
      <c r="F5" s="53"/>
      <c r="G5" s="59"/>
      <c r="H5" s="59"/>
      <c r="I5" s="59"/>
      <c r="J5" s="59"/>
      <c r="K5" s="59"/>
      <c r="L5" s="53"/>
      <c r="M5" s="53"/>
      <c r="N5" s="3" t="s">
        <v>25</v>
      </c>
      <c r="O5" s="4" t="s">
        <v>26</v>
      </c>
      <c r="P5" s="4" t="s">
        <v>27</v>
      </c>
      <c r="Q5" s="53"/>
      <c r="R5" s="53"/>
      <c r="S5" s="3" t="s">
        <v>28</v>
      </c>
      <c r="T5" s="3" t="s">
        <v>29</v>
      </c>
      <c r="U5" s="53"/>
      <c r="V5" s="53"/>
      <c r="W5" s="53"/>
    </row>
    <row r="6" spans="1:24">
      <c r="A6" s="5" t="s">
        <v>30</v>
      </c>
      <c r="B6" s="6" t="s">
        <v>31</v>
      </c>
      <c r="C6" s="54" t="s">
        <v>32</v>
      </c>
      <c r="D6" s="54" t="s">
        <v>33</v>
      </c>
      <c r="E6" s="60" t="s">
        <v>34</v>
      </c>
      <c r="F6" s="5" t="s">
        <v>35</v>
      </c>
      <c r="G6" s="8"/>
      <c r="H6" s="9"/>
      <c r="I6" s="10"/>
      <c r="J6" s="11">
        <v>3.5</v>
      </c>
      <c r="K6" s="12">
        <v>17894582.559999999</v>
      </c>
      <c r="L6" s="13">
        <v>43160</v>
      </c>
      <c r="M6" s="14" t="s">
        <v>36</v>
      </c>
      <c r="N6" s="15">
        <f t="shared" ref="N6:N21" si="0">K6/J6</f>
        <v>5112737.8742857138</v>
      </c>
      <c r="O6" s="63">
        <v>0.77739999999999998</v>
      </c>
      <c r="P6" s="55">
        <f>1-O6</f>
        <v>0.22260000000000002</v>
      </c>
      <c r="Q6" s="54" t="s">
        <v>37</v>
      </c>
      <c r="R6" s="54" t="s">
        <v>38</v>
      </c>
      <c r="S6" s="56">
        <v>42948</v>
      </c>
      <c r="T6" s="17">
        <v>43164</v>
      </c>
      <c r="U6" s="18" t="s">
        <v>36</v>
      </c>
      <c r="V6" s="19" t="s">
        <v>36</v>
      </c>
      <c r="W6" s="5" t="s">
        <v>39</v>
      </c>
      <c r="X6" s="1" t="s">
        <v>40</v>
      </c>
    </row>
    <row r="7" spans="1:24">
      <c r="A7" s="5"/>
      <c r="B7" s="6" t="s">
        <v>41</v>
      </c>
      <c r="C7" s="54"/>
      <c r="D7" s="54"/>
      <c r="E7" s="60"/>
      <c r="F7" s="5" t="s">
        <v>42</v>
      </c>
      <c r="G7" s="8"/>
      <c r="H7" s="9"/>
      <c r="I7" s="10"/>
      <c r="J7" s="11">
        <v>3.5</v>
      </c>
      <c r="K7" s="12">
        <v>41729815.299999997</v>
      </c>
      <c r="L7" s="13">
        <v>43160</v>
      </c>
      <c r="M7" s="14"/>
      <c r="N7" s="15">
        <f t="shared" si="0"/>
        <v>11922804.37142857</v>
      </c>
      <c r="O7" s="63"/>
      <c r="P7" s="55"/>
      <c r="Q7" s="54"/>
      <c r="R7" s="54"/>
      <c r="S7" s="56"/>
      <c r="T7" s="17">
        <v>43112</v>
      </c>
      <c r="U7" s="18" t="s">
        <v>36</v>
      </c>
      <c r="V7" s="19" t="s">
        <v>43</v>
      </c>
      <c r="W7" s="5" t="s">
        <v>39</v>
      </c>
      <c r="X7" s="1" t="s">
        <v>44</v>
      </c>
    </row>
    <row r="8" spans="1:24" ht="22.5">
      <c r="A8" s="18" t="s">
        <v>30</v>
      </c>
      <c r="B8" s="20" t="s">
        <v>45</v>
      </c>
      <c r="C8" s="18" t="s">
        <v>32</v>
      </c>
      <c r="D8" s="5" t="s">
        <v>46</v>
      </c>
      <c r="E8" s="21" t="s">
        <v>34</v>
      </c>
      <c r="F8" s="5" t="s">
        <v>35</v>
      </c>
      <c r="G8" s="8"/>
      <c r="H8" s="9"/>
      <c r="I8" s="10"/>
      <c r="J8" s="11">
        <v>3.5</v>
      </c>
      <c r="K8" s="12">
        <v>20795034.920000002</v>
      </c>
      <c r="L8" s="13">
        <v>43160</v>
      </c>
      <c r="M8" s="14" t="s">
        <v>36</v>
      </c>
      <c r="N8" s="15">
        <f t="shared" si="0"/>
        <v>5941438.5485714292</v>
      </c>
      <c r="O8" s="16">
        <v>0.77739999999999998</v>
      </c>
      <c r="P8" s="16">
        <f>1-O8</f>
        <v>0.22260000000000002</v>
      </c>
      <c r="Q8" s="18" t="s">
        <v>37</v>
      </c>
      <c r="R8" s="18" t="s">
        <v>38</v>
      </c>
      <c r="S8" s="13">
        <v>43070</v>
      </c>
      <c r="T8" s="17">
        <v>43187</v>
      </c>
      <c r="U8" s="18" t="s">
        <v>36</v>
      </c>
      <c r="V8" s="19" t="s">
        <v>47</v>
      </c>
      <c r="W8" s="5" t="s">
        <v>39</v>
      </c>
      <c r="X8" s="1" t="s">
        <v>48</v>
      </c>
    </row>
    <row r="9" spans="1:24" ht="22.5">
      <c r="A9" s="18"/>
      <c r="B9" s="6" t="s">
        <v>49</v>
      </c>
      <c r="C9" s="18" t="s">
        <v>32</v>
      </c>
      <c r="D9" s="5" t="s">
        <v>50</v>
      </c>
      <c r="E9" s="21" t="s">
        <v>34</v>
      </c>
      <c r="F9" s="5" t="s">
        <v>35</v>
      </c>
      <c r="G9" s="8"/>
      <c r="H9" s="9"/>
      <c r="I9" s="10"/>
      <c r="J9" s="11">
        <v>3.5</v>
      </c>
      <c r="K9" s="12">
        <v>26073017.109999999</v>
      </c>
      <c r="L9" s="13">
        <v>43160</v>
      </c>
      <c r="M9" s="14"/>
      <c r="N9" s="15">
        <f t="shared" si="0"/>
        <v>7449433.46</v>
      </c>
      <c r="O9" s="16">
        <v>0.77739999999999998</v>
      </c>
      <c r="P9" s="16">
        <f>1-O9</f>
        <v>0.22260000000000002</v>
      </c>
      <c r="Q9" s="18" t="s">
        <v>37</v>
      </c>
      <c r="R9" s="18" t="s">
        <v>38</v>
      </c>
      <c r="S9" s="13">
        <v>43070</v>
      </c>
      <c r="T9" s="17">
        <v>43200</v>
      </c>
      <c r="U9" s="18" t="s">
        <v>36</v>
      </c>
      <c r="V9" s="19" t="s">
        <v>51</v>
      </c>
      <c r="W9" s="5" t="s">
        <v>39</v>
      </c>
      <c r="X9" s="1" t="s">
        <v>52</v>
      </c>
    </row>
    <row r="10" spans="1:24">
      <c r="A10" s="5" t="s">
        <v>30</v>
      </c>
      <c r="B10" s="6" t="s">
        <v>53</v>
      </c>
      <c r="C10" s="54" t="s">
        <v>32</v>
      </c>
      <c r="D10" s="54" t="s">
        <v>54</v>
      </c>
      <c r="E10" s="60" t="s">
        <v>34</v>
      </c>
      <c r="F10" s="5" t="s">
        <v>35</v>
      </c>
      <c r="G10" s="22"/>
      <c r="H10" s="23"/>
      <c r="I10" s="10"/>
      <c r="J10" s="11">
        <v>3.5</v>
      </c>
      <c r="K10" s="23">
        <v>38401908.780000001</v>
      </c>
      <c r="L10" s="13">
        <v>43160</v>
      </c>
      <c r="M10" s="14" t="s">
        <v>36</v>
      </c>
      <c r="N10" s="15">
        <f t="shared" si="0"/>
        <v>10971973.937142858</v>
      </c>
      <c r="O10" s="55">
        <v>0.77739999999999998</v>
      </c>
      <c r="P10" s="55">
        <f>1-O10</f>
        <v>0.22260000000000002</v>
      </c>
      <c r="Q10" s="54" t="s">
        <v>37</v>
      </c>
      <c r="R10" s="54" t="s">
        <v>38</v>
      </c>
      <c r="S10" s="56">
        <v>43160</v>
      </c>
      <c r="T10" s="17">
        <v>43371</v>
      </c>
      <c r="U10" s="18" t="s">
        <v>36</v>
      </c>
      <c r="V10" s="19" t="s">
        <v>55</v>
      </c>
      <c r="W10" s="5" t="s">
        <v>39</v>
      </c>
    </row>
    <row r="11" spans="1:24">
      <c r="A11" s="5"/>
      <c r="B11" s="20" t="s">
        <v>56</v>
      </c>
      <c r="C11" s="54"/>
      <c r="D11" s="54"/>
      <c r="E11" s="60"/>
      <c r="F11" s="5" t="s">
        <v>42</v>
      </c>
      <c r="G11" s="22"/>
      <c r="H11" s="23"/>
      <c r="I11" s="10"/>
      <c r="J11" s="11">
        <v>3.5</v>
      </c>
      <c r="K11" s="23">
        <v>11606439.699999999</v>
      </c>
      <c r="L11" s="13">
        <v>43160</v>
      </c>
      <c r="M11" s="14"/>
      <c r="N11" s="15">
        <f t="shared" si="0"/>
        <v>3316125.6285714284</v>
      </c>
      <c r="O11" s="55"/>
      <c r="P11" s="55"/>
      <c r="Q11" s="54"/>
      <c r="R11" s="54"/>
      <c r="S11" s="56"/>
      <c r="T11" s="17">
        <v>43329</v>
      </c>
      <c r="U11" s="18" t="s">
        <v>36</v>
      </c>
      <c r="V11" s="19" t="s">
        <v>57</v>
      </c>
      <c r="W11" s="5" t="s">
        <v>39</v>
      </c>
    </row>
    <row r="12" spans="1:24">
      <c r="A12" s="5"/>
      <c r="B12" s="6" t="s">
        <v>58</v>
      </c>
      <c r="C12" s="54"/>
      <c r="D12" s="54"/>
      <c r="E12" s="60"/>
      <c r="F12" s="5" t="s">
        <v>59</v>
      </c>
      <c r="G12" s="22"/>
      <c r="H12" s="23"/>
      <c r="I12" s="10"/>
      <c r="J12" s="11">
        <v>3.5</v>
      </c>
      <c r="K12" s="23">
        <v>8186359.1299999999</v>
      </c>
      <c r="L12" s="13">
        <v>43160</v>
      </c>
      <c r="M12" s="14"/>
      <c r="N12" s="15">
        <f t="shared" si="0"/>
        <v>2338959.7514285715</v>
      </c>
      <c r="O12" s="55"/>
      <c r="P12" s="55"/>
      <c r="Q12" s="54"/>
      <c r="R12" s="54"/>
      <c r="S12" s="56"/>
      <c r="T12" s="17">
        <v>43334</v>
      </c>
      <c r="U12" s="18" t="s">
        <v>36</v>
      </c>
      <c r="V12" s="19" t="s">
        <v>60</v>
      </c>
      <c r="W12" s="5" t="s">
        <v>39</v>
      </c>
    </row>
    <row r="13" spans="1:24">
      <c r="A13" s="5"/>
      <c r="B13" s="6" t="s">
        <v>61</v>
      </c>
      <c r="C13" s="54"/>
      <c r="D13" s="54"/>
      <c r="E13" s="60"/>
      <c r="F13" s="5" t="s">
        <v>62</v>
      </c>
      <c r="G13" s="22"/>
      <c r="H13" s="23"/>
      <c r="I13" s="10"/>
      <c r="J13" s="11">
        <v>3.5</v>
      </c>
      <c r="K13" s="23">
        <v>8943360</v>
      </c>
      <c r="L13" s="13">
        <v>43160</v>
      </c>
      <c r="M13" s="14"/>
      <c r="N13" s="15">
        <f t="shared" si="0"/>
        <v>2555245.7142857141</v>
      </c>
      <c r="O13" s="55"/>
      <c r="P13" s="55"/>
      <c r="Q13" s="54"/>
      <c r="R13" s="54"/>
      <c r="S13" s="56"/>
      <c r="T13" s="17">
        <v>43335</v>
      </c>
      <c r="U13" s="18" t="s">
        <v>36</v>
      </c>
      <c r="V13" s="19" t="s">
        <v>63</v>
      </c>
      <c r="W13" s="5" t="s">
        <v>39</v>
      </c>
    </row>
    <row r="14" spans="1:24">
      <c r="A14" s="5"/>
      <c r="B14" s="20" t="s">
        <v>64</v>
      </c>
      <c r="C14" s="54"/>
      <c r="D14" s="54"/>
      <c r="E14" s="60"/>
      <c r="F14" s="5" t="s">
        <v>65</v>
      </c>
      <c r="G14" s="22"/>
      <c r="H14" s="23"/>
      <c r="I14" s="10"/>
      <c r="J14" s="11">
        <v>3.5</v>
      </c>
      <c r="K14" s="23">
        <v>11134590.470000001</v>
      </c>
      <c r="L14" s="13">
        <v>43160</v>
      </c>
      <c r="M14" s="14"/>
      <c r="N14" s="15">
        <f t="shared" si="0"/>
        <v>3181311.5628571431</v>
      </c>
      <c r="O14" s="55"/>
      <c r="P14" s="55"/>
      <c r="Q14" s="54"/>
      <c r="R14" s="54"/>
      <c r="S14" s="56"/>
      <c r="T14" s="17">
        <v>43334</v>
      </c>
      <c r="U14" s="18" t="s">
        <v>36</v>
      </c>
      <c r="V14" s="19" t="s">
        <v>66</v>
      </c>
      <c r="W14" s="5" t="s">
        <v>39</v>
      </c>
    </row>
    <row r="15" spans="1:24">
      <c r="A15" s="5"/>
      <c r="B15" s="6" t="s">
        <v>67</v>
      </c>
      <c r="C15" s="54"/>
      <c r="D15" s="54"/>
      <c r="E15" s="60"/>
      <c r="F15" s="5" t="s">
        <v>68</v>
      </c>
      <c r="G15" s="22"/>
      <c r="H15" s="23"/>
      <c r="I15" s="10"/>
      <c r="J15" s="11">
        <v>3.5</v>
      </c>
      <c r="K15" s="23">
        <v>23837883.120000001</v>
      </c>
      <c r="L15" s="13">
        <v>43160</v>
      </c>
      <c r="M15" s="14"/>
      <c r="N15" s="15">
        <f t="shared" si="0"/>
        <v>6810823.7485714285</v>
      </c>
      <c r="O15" s="55"/>
      <c r="P15" s="55"/>
      <c r="Q15" s="54"/>
      <c r="R15" s="54"/>
      <c r="S15" s="56"/>
      <c r="T15" s="17">
        <v>43334</v>
      </c>
      <c r="U15" s="18" t="s">
        <v>36</v>
      </c>
      <c r="V15" s="19" t="s">
        <v>69</v>
      </c>
      <c r="W15" s="5" t="s">
        <v>39</v>
      </c>
    </row>
    <row r="16" spans="1:24">
      <c r="A16" s="5"/>
      <c r="B16" s="6" t="s">
        <v>70</v>
      </c>
      <c r="C16" s="54"/>
      <c r="D16" s="54"/>
      <c r="E16" s="60"/>
      <c r="F16" s="5" t="s">
        <v>71</v>
      </c>
      <c r="G16" s="22"/>
      <c r="H16" s="23"/>
      <c r="I16" s="10"/>
      <c r="J16" s="11">
        <v>3.5</v>
      </c>
      <c r="K16" s="23">
        <v>15312467.439999999</v>
      </c>
      <c r="L16" s="13">
        <v>43160</v>
      </c>
      <c r="M16" s="14"/>
      <c r="N16" s="15">
        <f t="shared" si="0"/>
        <v>4374990.6971428571</v>
      </c>
      <c r="O16" s="55"/>
      <c r="P16" s="55"/>
      <c r="Q16" s="54"/>
      <c r="R16" s="54"/>
      <c r="S16" s="56"/>
      <c r="T16" s="17" t="s">
        <v>36</v>
      </c>
      <c r="U16" s="18" t="s">
        <v>36</v>
      </c>
      <c r="V16" s="19" t="s">
        <v>36</v>
      </c>
      <c r="W16" s="5" t="s">
        <v>72</v>
      </c>
    </row>
    <row r="17" spans="1:24" ht="22.5">
      <c r="A17" s="5"/>
      <c r="B17" s="20" t="s">
        <v>73</v>
      </c>
      <c r="C17" s="18" t="s">
        <v>32</v>
      </c>
      <c r="D17" s="5" t="s">
        <v>74</v>
      </c>
      <c r="E17" s="21" t="s">
        <v>34</v>
      </c>
      <c r="F17" s="5" t="s">
        <v>35</v>
      </c>
      <c r="G17" s="22"/>
      <c r="H17" s="23"/>
      <c r="I17" s="10"/>
      <c r="J17" s="11">
        <v>3.5</v>
      </c>
      <c r="K17" s="23">
        <v>43068888.600000001</v>
      </c>
      <c r="L17" s="13">
        <v>43160</v>
      </c>
      <c r="M17" s="14"/>
      <c r="N17" s="15">
        <f t="shared" si="0"/>
        <v>12305396.742857143</v>
      </c>
      <c r="O17" s="16">
        <v>0.77739999999999998</v>
      </c>
      <c r="P17" s="16">
        <f>1-O17</f>
        <v>0.22260000000000002</v>
      </c>
      <c r="Q17" s="5" t="s">
        <v>37</v>
      </c>
      <c r="R17" s="5" t="s">
        <v>38</v>
      </c>
      <c r="S17" s="13">
        <v>43160</v>
      </c>
      <c r="T17" s="17" t="s">
        <v>36</v>
      </c>
      <c r="U17" s="18" t="s">
        <v>36</v>
      </c>
      <c r="V17" s="19" t="s">
        <v>36</v>
      </c>
      <c r="W17" s="5" t="s">
        <v>72</v>
      </c>
    </row>
    <row r="18" spans="1:24">
      <c r="A18" s="5"/>
      <c r="B18" s="6" t="s">
        <v>75</v>
      </c>
      <c r="C18" s="61" t="s">
        <v>32</v>
      </c>
      <c r="D18" s="54" t="s">
        <v>76</v>
      </c>
      <c r="E18" s="62" t="s">
        <v>34</v>
      </c>
      <c r="F18" s="5" t="s">
        <v>35</v>
      </c>
      <c r="G18" s="22"/>
      <c r="H18" s="23"/>
      <c r="I18" s="10"/>
      <c r="J18" s="11">
        <v>3.5</v>
      </c>
      <c r="K18" s="23">
        <v>17981863.539999999</v>
      </c>
      <c r="L18" s="13">
        <v>43282</v>
      </c>
      <c r="M18" s="14"/>
      <c r="N18" s="15">
        <f t="shared" si="0"/>
        <v>5137675.2971428568</v>
      </c>
      <c r="O18" s="55">
        <v>0.77739999999999998</v>
      </c>
      <c r="P18" s="55">
        <f>1-O18</f>
        <v>0.22260000000000002</v>
      </c>
      <c r="Q18" s="54" t="s">
        <v>37</v>
      </c>
      <c r="R18" s="54" t="s">
        <v>77</v>
      </c>
      <c r="S18" s="56">
        <v>43101</v>
      </c>
      <c r="T18" s="17" t="s">
        <v>36</v>
      </c>
      <c r="U18" s="18" t="s">
        <v>36</v>
      </c>
      <c r="V18" s="19" t="s">
        <v>36</v>
      </c>
      <c r="W18" s="5" t="s">
        <v>78</v>
      </c>
    </row>
    <row r="19" spans="1:24">
      <c r="A19" s="5"/>
      <c r="B19" s="6" t="s">
        <v>79</v>
      </c>
      <c r="C19" s="61"/>
      <c r="D19" s="54"/>
      <c r="E19" s="62"/>
      <c r="F19" s="5" t="s">
        <v>42</v>
      </c>
      <c r="G19" s="22"/>
      <c r="H19" s="23"/>
      <c r="I19" s="10"/>
      <c r="J19" s="11">
        <v>3.5</v>
      </c>
      <c r="K19" s="23">
        <v>15298228.449999999</v>
      </c>
      <c r="L19" s="13">
        <v>43282</v>
      </c>
      <c r="M19" s="14"/>
      <c r="N19" s="15">
        <f t="shared" si="0"/>
        <v>4370922.4142857138</v>
      </c>
      <c r="O19" s="55"/>
      <c r="P19" s="55"/>
      <c r="Q19" s="54"/>
      <c r="R19" s="54"/>
      <c r="S19" s="56"/>
      <c r="T19" s="17" t="s">
        <v>36</v>
      </c>
      <c r="U19" s="18" t="s">
        <v>36</v>
      </c>
      <c r="V19" s="19" t="s">
        <v>36</v>
      </c>
      <c r="W19" s="5" t="s">
        <v>78</v>
      </c>
    </row>
    <row r="20" spans="1:24">
      <c r="A20" s="5"/>
      <c r="B20" s="20" t="s">
        <v>80</v>
      </c>
      <c r="C20" s="61"/>
      <c r="D20" s="54"/>
      <c r="E20" s="62"/>
      <c r="F20" s="5" t="s">
        <v>59</v>
      </c>
      <c r="G20" s="22"/>
      <c r="H20" s="23"/>
      <c r="I20" s="10"/>
      <c r="J20" s="11">
        <v>3.5</v>
      </c>
      <c r="K20" s="23">
        <v>24664257.510000002</v>
      </c>
      <c r="L20" s="13">
        <v>43282</v>
      </c>
      <c r="M20" s="14"/>
      <c r="N20" s="15">
        <f t="shared" si="0"/>
        <v>7046930.7171428576</v>
      </c>
      <c r="O20" s="55"/>
      <c r="P20" s="55"/>
      <c r="Q20" s="54"/>
      <c r="R20" s="54"/>
      <c r="S20" s="56"/>
      <c r="T20" s="17" t="s">
        <v>36</v>
      </c>
      <c r="U20" s="18" t="s">
        <v>36</v>
      </c>
      <c r="V20" s="19" t="s">
        <v>36</v>
      </c>
      <c r="W20" s="5" t="s">
        <v>78</v>
      </c>
    </row>
    <row r="21" spans="1:24">
      <c r="A21" s="5"/>
      <c r="B21" s="6" t="s">
        <v>81</v>
      </c>
      <c r="C21" s="61"/>
      <c r="D21" s="54"/>
      <c r="E21" s="62"/>
      <c r="F21" s="5" t="s">
        <v>62</v>
      </c>
      <c r="G21" s="22"/>
      <c r="H21" s="23"/>
      <c r="I21" s="10"/>
      <c r="J21" s="11">
        <v>3.5</v>
      </c>
      <c r="K21" s="23">
        <v>9306029.7699999996</v>
      </c>
      <c r="L21" s="13">
        <v>43282</v>
      </c>
      <c r="M21" s="14"/>
      <c r="N21" s="15">
        <f t="shared" si="0"/>
        <v>2658865.6485714284</v>
      </c>
      <c r="O21" s="55"/>
      <c r="P21" s="55"/>
      <c r="Q21" s="54"/>
      <c r="R21" s="54"/>
      <c r="S21" s="56"/>
      <c r="T21" s="17" t="s">
        <v>36</v>
      </c>
      <c r="U21" s="18" t="s">
        <v>36</v>
      </c>
      <c r="V21" s="19" t="s">
        <v>36</v>
      </c>
      <c r="W21" s="5" t="s">
        <v>78</v>
      </c>
    </row>
    <row r="22" spans="1:24" ht="22.5">
      <c r="A22" s="5"/>
      <c r="B22" s="6" t="s">
        <v>82</v>
      </c>
      <c r="C22" s="18" t="s">
        <v>32</v>
      </c>
      <c r="D22" s="5" t="s">
        <v>83</v>
      </c>
      <c r="E22" s="21" t="s">
        <v>34</v>
      </c>
      <c r="F22" s="5" t="s">
        <v>36</v>
      </c>
      <c r="G22" s="22"/>
      <c r="H22" s="23"/>
      <c r="I22" s="10"/>
      <c r="J22" s="11"/>
      <c r="K22" s="23"/>
      <c r="L22" s="13"/>
      <c r="M22" s="14"/>
      <c r="N22" s="15">
        <f>95915000-SUM(N6:N21)</f>
        <v>419363.88571426272</v>
      </c>
      <c r="O22" s="16">
        <v>0.77739999999999998</v>
      </c>
      <c r="P22" s="16">
        <f>1-O22</f>
        <v>0.22260000000000002</v>
      </c>
      <c r="Q22" s="5" t="s">
        <v>37</v>
      </c>
      <c r="R22" s="5" t="s">
        <v>77</v>
      </c>
      <c r="S22" s="13">
        <v>43160</v>
      </c>
      <c r="T22" s="17" t="s">
        <v>36</v>
      </c>
      <c r="U22" s="18" t="s">
        <v>36</v>
      </c>
      <c r="V22" s="19" t="s">
        <v>36</v>
      </c>
      <c r="W22" s="5" t="s">
        <v>78</v>
      </c>
    </row>
    <row r="23" spans="1:24" ht="22.5">
      <c r="A23" s="5" t="s">
        <v>30</v>
      </c>
      <c r="B23" s="20" t="s">
        <v>84</v>
      </c>
      <c r="C23" s="18" t="s">
        <v>32</v>
      </c>
      <c r="D23" s="5" t="s">
        <v>85</v>
      </c>
      <c r="E23" s="7" t="s">
        <v>34</v>
      </c>
      <c r="F23" s="5" t="s">
        <v>35</v>
      </c>
      <c r="G23" s="22"/>
      <c r="H23" s="9"/>
      <c r="I23" s="10"/>
      <c r="J23" s="11">
        <v>3.5</v>
      </c>
      <c r="K23" s="24">
        <v>79963320.239999995</v>
      </c>
      <c r="L23" s="13">
        <v>43160</v>
      </c>
      <c r="M23" s="14" t="s">
        <v>36</v>
      </c>
      <c r="N23" s="15">
        <f t="shared" ref="N23:N36" si="1">K23/J23</f>
        <v>22846662.925714284</v>
      </c>
      <c r="O23" s="16">
        <v>0.80620000000000003</v>
      </c>
      <c r="P23" s="16">
        <f>1-O23</f>
        <v>0.19379999999999997</v>
      </c>
      <c r="Q23" s="5" t="s">
        <v>86</v>
      </c>
      <c r="R23" s="5" t="s">
        <v>38</v>
      </c>
      <c r="S23" s="13">
        <v>42856</v>
      </c>
      <c r="T23" s="17">
        <v>43045</v>
      </c>
      <c r="U23" s="18" t="s">
        <v>36</v>
      </c>
      <c r="V23" s="19" t="s">
        <v>87</v>
      </c>
      <c r="W23" s="5" t="s">
        <v>39</v>
      </c>
      <c r="X23" s="1" t="s">
        <v>88</v>
      </c>
    </row>
    <row r="24" spans="1:24">
      <c r="A24" s="18" t="s">
        <v>30</v>
      </c>
      <c r="B24" s="6" t="s">
        <v>89</v>
      </c>
      <c r="C24" s="54" t="s">
        <v>32</v>
      </c>
      <c r="D24" s="54" t="s">
        <v>90</v>
      </c>
      <c r="E24" s="60" t="s">
        <v>34</v>
      </c>
      <c r="F24" s="25" t="s">
        <v>35</v>
      </c>
      <c r="G24" s="26"/>
      <c r="H24" s="27"/>
      <c r="I24" s="28"/>
      <c r="J24" s="11">
        <v>3.5</v>
      </c>
      <c r="K24" s="29">
        <v>18264895.140000001</v>
      </c>
      <c r="L24" s="30">
        <v>43160</v>
      </c>
      <c r="M24" s="19" t="s">
        <v>36</v>
      </c>
      <c r="N24" s="31">
        <f t="shared" si="1"/>
        <v>5218541.4685714291</v>
      </c>
      <c r="O24" s="55">
        <v>0.80620000000000003</v>
      </c>
      <c r="P24" s="55">
        <f>1-O24</f>
        <v>0.19379999999999997</v>
      </c>
      <c r="Q24" s="54" t="s">
        <v>86</v>
      </c>
      <c r="R24" s="54" t="s">
        <v>38</v>
      </c>
      <c r="S24" s="56">
        <v>42948</v>
      </c>
      <c r="T24" s="17">
        <v>43109</v>
      </c>
      <c r="U24" s="25" t="s">
        <v>36</v>
      </c>
      <c r="V24" s="19" t="s">
        <v>91</v>
      </c>
      <c r="W24" s="5" t="s">
        <v>39</v>
      </c>
      <c r="X24" s="1" t="s">
        <v>92</v>
      </c>
    </row>
    <row r="25" spans="1:24">
      <c r="A25" s="18"/>
      <c r="B25" s="20" t="s">
        <v>93</v>
      </c>
      <c r="C25" s="54"/>
      <c r="D25" s="54"/>
      <c r="E25" s="60"/>
      <c r="F25" s="25" t="s">
        <v>42</v>
      </c>
      <c r="G25" s="26"/>
      <c r="H25" s="27"/>
      <c r="I25" s="28"/>
      <c r="J25" s="11">
        <v>3.5</v>
      </c>
      <c r="K25" s="29">
        <v>12375454.58</v>
      </c>
      <c r="L25" s="30">
        <v>43160</v>
      </c>
      <c r="M25" s="19"/>
      <c r="N25" s="31">
        <f t="shared" si="1"/>
        <v>3535844.1657142858</v>
      </c>
      <c r="O25" s="55"/>
      <c r="P25" s="55"/>
      <c r="Q25" s="54"/>
      <c r="R25" s="54"/>
      <c r="S25" s="56"/>
      <c r="T25" s="17">
        <v>43108</v>
      </c>
      <c r="U25" s="25" t="s">
        <v>36</v>
      </c>
      <c r="V25" s="19" t="s">
        <v>94</v>
      </c>
      <c r="W25" s="5" t="s">
        <v>39</v>
      </c>
      <c r="X25" s="1" t="s">
        <v>95</v>
      </c>
    </row>
    <row r="26" spans="1:24">
      <c r="A26" s="18"/>
      <c r="B26" s="6" t="s">
        <v>96</v>
      </c>
      <c r="C26" s="54"/>
      <c r="D26" s="54"/>
      <c r="E26" s="60"/>
      <c r="F26" s="25" t="s">
        <v>59</v>
      </c>
      <c r="G26" s="26"/>
      <c r="H26" s="27"/>
      <c r="I26" s="28"/>
      <c r="J26" s="11">
        <v>3.5</v>
      </c>
      <c r="K26" s="29">
        <v>11400970.289999999</v>
      </c>
      <c r="L26" s="30">
        <v>43160</v>
      </c>
      <c r="M26" s="19"/>
      <c r="N26" s="31">
        <f t="shared" si="1"/>
        <v>3257420.0828571427</v>
      </c>
      <c r="O26" s="55"/>
      <c r="P26" s="55"/>
      <c r="Q26" s="54"/>
      <c r="R26" s="54"/>
      <c r="S26" s="56"/>
      <c r="T26" s="17">
        <v>43110</v>
      </c>
      <c r="U26" s="25" t="s">
        <v>36</v>
      </c>
      <c r="V26" s="19" t="s">
        <v>97</v>
      </c>
      <c r="W26" s="5" t="s">
        <v>39</v>
      </c>
      <c r="X26" s="1" t="s">
        <v>98</v>
      </c>
    </row>
    <row r="27" spans="1:24">
      <c r="A27" s="5" t="s">
        <v>30</v>
      </c>
      <c r="B27" s="20" t="s">
        <v>99</v>
      </c>
      <c r="C27" s="54" t="s">
        <v>32</v>
      </c>
      <c r="D27" s="54" t="s">
        <v>100</v>
      </c>
      <c r="E27" s="60" t="s">
        <v>34</v>
      </c>
      <c r="F27" s="25" t="s">
        <v>35</v>
      </c>
      <c r="G27" s="26"/>
      <c r="H27" s="27"/>
      <c r="I27" s="28"/>
      <c r="J27" s="11">
        <v>3.5</v>
      </c>
      <c r="K27" s="32">
        <v>6670826.4900000002</v>
      </c>
      <c r="L27" s="30">
        <v>43160</v>
      </c>
      <c r="M27" s="19" t="s">
        <v>36</v>
      </c>
      <c r="N27" s="31">
        <f t="shared" si="1"/>
        <v>1905950.4257142858</v>
      </c>
      <c r="O27" s="55">
        <v>0.80620000000000003</v>
      </c>
      <c r="P27" s="55">
        <f>1-O27</f>
        <v>0.19379999999999997</v>
      </c>
      <c r="Q27" s="54" t="s">
        <v>86</v>
      </c>
      <c r="R27" s="54" t="s">
        <v>38</v>
      </c>
      <c r="S27" s="56">
        <v>43070</v>
      </c>
      <c r="T27" s="17">
        <v>43194</v>
      </c>
      <c r="U27" s="25" t="s">
        <v>36</v>
      </c>
      <c r="V27" s="19" t="s">
        <v>101</v>
      </c>
      <c r="W27" s="5" t="s">
        <v>39</v>
      </c>
      <c r="X27" s="1" t="s">
        <v>102</v>
      </c>
    </row>
    <row r="28" spans="1:24">
      <c r="A28" s="5"/>
      <c r="B28" s="6" t="s">
        <v>103</v>
      </c>
      <c r="C28" s="54"/>
      <c r="D28" s="54"/>
      <c r="E28" s="60"/>
      <c r="F28" s="25" t="s">
        <v>42</v>
      </c>
      <c r="G28" s="26"/>
      <c r="H28" s="27"/>
      <c r="I28" s="28"/>
      <c r="J28" s="11">
        <v>3.5</v>
      </c>
      <c r="K28" s="32">
        <v>22842460.260000002</v>
      </c>
      <c r="L28" s="30">
        <v>43160</v>
      </c>
      <c r="M28" s="19"/>
      <c r="N28" s="31">
        <f t="shared" si="1"/>
        <v>6526417.2171428576</v>
      </c>
      <c r="O28" s="55"/>
      <c r="P28" s="55"/>
      <c r="Q28" s="54"/>
      <c r="R28" s="54"/>
      <c r="S28" s="56"/>
      <c r="T28" s="17">
        <v>43196</v>
      </c>
      <c r="U28" s="25" t="s">
        <v>36</v>
      </c>
      <c r="V28" s="19" t="s">
        <v>104</v>
      </c>
      <c r="W28" s="5" t="s">
        <v>39</v>
      </c>
      <c r="X28" s="1" t="s">
        <v>105</v>
      </c>
    </row>
    <row r="29" spans="1:24">
      <c r="A29" s="5"/>
      <c r="B29" s="20" t="s">
        <v>106</v>
      </c>
      <c r="C29" s="54" t="s">
        <v>32</v>
      </c>
      <c r="D29" s="54" t="s">
        <v>107</v>
      </c>
      <c r="E29" s="60" t="s">
        <v>34</v>
      </c>
      <c r="F29" s="25" t="s">
        <v>35</v>
      </c>
      <c r="G29" s="26"/>
      <c r="H29" s="27"/>
      <c r="I29" s="28"/>
      <c r="J29" s="11">
        <v>3.5</v>
      </c>
      <c r="K29" s="32">
        <v>18562827.66</v>
      </c>
      <c r="L29" s="30">
        <v>43160</v>
      </c>
      <c r="M29" s="19"/>
      <c r="N29" s="31">
        <f t="shared" si="1"/>
        <v>5303665.0457142862</v>
      </c>
      <c r="O29" s="55">
        <v>0.80620000000000003</v>
      </c>
      <c r="P29" s="55">
        <f>1-O29</f>
        <v>0.19379999999999997</v>
      </c>
      <c r="Q29" s="54" t="s">
        <v>86</v>
      </c>
      <c r="R29" s="54" t="s">
        <v>38</v>
      </c>
      <c r="S29" s="56">
        <v>43160</v>
      </c>
      <c r="T29" s="17">
        <v>43279</v>
      </c>
      <c r="U29" s="25" t="s">
        <v>36</v>
      </c>
      <c r="V29" s="19" t="s">
        <v>108</v>
      </c>
      <c r="W29" s="5" t="s">
        <v>39</v>
      </c>
      <c r="X29" s="1" t="s">
        <v>109</v>
      </c>
    </row>
    <row r="30" spans="1:24">
      <c r="A30" s="5"/>
      <c r="B30" s="6" t="s">
        <v>110</v>
      </c>
      <c r="C30" s="54"/>
      <c r="D30" s="54"/>
      <c r="E30" s="60"/>
      <c r="F30" s="25" t="s">
        <v>42</v>
      </c>
      <c r="G30" s="26"/>
      <c r="H30" s="27"/>
      <c r="I30" s="28"/>
      <c r="J30" s="11">
        <v>3.5</v>
      </c>
      <c r="K30" s="32">
        <v>23415751.960000001</v>
      </c>
      <c r="L30" s="30">
        <v>43160</v>
      </c>
      <c r="M30" s="19"/>
      <c r="N30" s="31">
        <f t="shared" si="1"/>
        <v>6690214.845714286</v>
      </c>
      <c r="O30" s="55"/>
      <c r="P30" s="55"/>
      <c r="Q30" s="54"/>
      <c r="R30" s="54"/>
      <c r="S30" s="56"/>
      <c r="T30" s="17">
        <v>43280</v>
      </c>
      <c r="U30" s="25" t="s">
        <v>36</v>
      </c>
      <c r="V30" s="19" t="s">
        <v>111</v>
      </c>
      <c r="W30" s="5" t="s">
        <v>39</v>
      </c>
      <c r="X30" s="1" t="s">
        <v>112</v>
      </c>
    </row>
    <row r="31" spans="1:24">
      <c r="A31" s="5"/>
      <c r="B31" s="20" t="s">
        <v>113</v>
      </c>
      <c r="C31" s="54"/>
      <c r="D31" s="54"/>
      <c r="E31" s="60"/>
      <c r="F31" s="25" t="s">
        <v>59</v>
      </c>
      <c r="G31" s="26"/>
      <c r="H31" s="27"/>
      <c r="I31" s="28"/>
      <c r="J31" s="11">
        <v>3.5</v>
      </c>
      <c r="K31" s="32">
        <v>6080145.3099999996</v>
      </c>
      <c r="L31" s="30">
        <v>43160</v>
      </c>
      <c r="M31" s="19"/>
      <c r="N31" s="31">
        <f t="shared" si="1"/>
        <v>1737184.3742857142</v>
      </c>
      <c r="O31" s="55"/>
      <c r="P31" s="55"/>
      <c r="Q31" s="54"/>
      <c r="R31" s="54"/>
      <c r="S31" s="56"/>
      <c r="T31" s="17">
        <v>43277</v>
      </c>
      <c r="U31" s="25" t="s">
        <v>36</v>
      </c>
      <c r="V31" s="19" t="s">
        <v>114</v>
      </c>
      <c r="W31" s="5" t="s">
        <v>39</v>
      </c>
      <c r="X31" s="1" t="s">
        <v>115</v>
      </c>
    </row>
    <row r="32" spans="1:24">
      <c r="A32" s="5"/>
      <c r="B32" s="6" t="s">
        <v>116</v>
      </c>
      <c r="C32" s="54"/>
      <c r="D32" s="54"/>
      <c r="E32" s="60"/>
      <c r="F32" s="25" t="s">
        <v>62</v>
      </c>
      <c r="G32" s="26"/>
      <c r="H32" s="27"/>
      <c r="I32" s="28"/>
      <c r="J32" s="11">
        <v>3.5</v>
      </c>
      <c r="K32" s="32">
        <v>33334122.449999999</v>
      </c>
      <c r="L32" s="30">
        <v>43160</v>
      </c>
      <c r="M32" s="19"/>
      <c r="N32" s="31">
        <f t="shared" si="1"/>
        <v>9524034.9857142847</v>
      </c>
      <c r="O32" s="55"/>
      <c r="P32" s="55"/>
      <c r="Q32" s="54"/>
      <c r="R32" s="54"/>
      <c r="S32" s="56"/>
      <c r="T32" s="17">
        <v>43279</v>
      </c>
      <c r="U32" s="25" t="s">
        <v>36</v>
      </c>
      <c r="V32" s="19" t="s">
        <v>117</v>
      </c>
      <c r="W32" s="5" t="s">
        <v>39</v>
      </c>
      <c r="X32" s="1" t="s">
        <v>118</v>
      </c>
    </row>
    <row r="33" spans="1:25">
      <c r="A33" s="5"/>
      <c r="B33" s="20" t="s">
        <v>119</v>
      </c>
      <c r="C33" s="54" t="s">
        <v>32</v>
      </c>
      <c r="D33" s="54" t="s">
        <v>120</v>
      </c>
      <c r="E33" s="60" t="s">
        <v>34</v>
      </c>
      <c r="F33" s="25" t="s">
        <v>35</v>
      </c>
      <c r="G33" s="26"/>
      <c r="H33" s="27"/>
      <c r="I33" s="28"/>
      <c r="J33" s="11">
        <v>3.5</v>
      </c>
      <c r="K33" s="32">
        <v>19675170.59</v>
      </c>
      <c r="L33" s="30">
        <v>43282</v>
      </c>
      <c r="M33" s="19"/>
      <c r="N33" s="31">
        <f t="shared" si="1"/>
        <v>5621477.3114285711</v>
      </c>
      <c r="O33" s="55">
        <v>0.80620000000000003</v>
      </c>
      <c r="P33" s="55">
        <f>1-O33</f>
        <v>0.19379999999999997</v>
      </c>
      <c r="Q33" s="54" t="s">
        <v>86</v>
      </c>
      <c r="R33" s="54" t="s">
        <v>77</v>
      </c>
      <c r="S33" s="56">
        <v>43101</v>
      </c>
      <c r="T33" s="17" t="s">
        <v>36</v>
      </c>
      <c r="U33" s="25" t="s">
        <v>36</v>
      </c>
      <c r="V33" s="19" t="s">
        <v>36</v>
      </c>
      <c r="W33" s="5" t="s">
        <v>78</v>
      </c>
      <c r="Y33"/>
    </row>
    <row r="34" spans="1:25">
      <c r="A34" s="5"/>
      <c r="B34" s="6" t="s">
        <v>121</v>
      </c>
      <c r="C34" s="54"/>
      <c r="D34" s="54"/>
      <c r="E34" s="60"/>
      <c r="F34" s="25" t="s">
        <v>42</v>
      </c>
      <c r="G34" s="26"/>
      <c r="H34" s="27"/>
      <c r="I34" s="28"/>
      <c r="J34" s="11">
        <v>3.5</v>
      </c>
      <c r="K34" s="32">
        <v>59331586.960000001</v>
      </c>
      <c r="L34" s="30">
        <v>43282</v>
      </c>
      <c r="M34" s="19"/>
      <c r="N34" s="31">
        <f t="shared" si="1"/>
        <v>16951881.988571428</v>
      </c>
      <c r="O34" s="55"/>
      <c r="P34" s="55"/>
      <c r="Q34" s="54"/>
      <c r="R34" s="54"/>
      <c r="S34" s="56"/>
      <c r="T34" s="17" t="s">
        <v>36</v>
      </c>
      <c r="U34" s="25" t="s">
        <v>36</v>
      </c>
      <c r="V34" s="19" t="s">
        <v>36</v>
      </c>
      <c r="W34" s="5" t="s">
        <v>78</v>
      </c>
      <c r="Y34"/>
    </row>
    <row r="35" spans="1:25">
      <c r="A35" s="5"/>
      <c r="B35" s="20" t="s">
        <v>122</v>
      </c>
      <c r="C35" s="54"/>
      <c r="D35" s="54"/>
      <c r="E35" s="60"/>
      <c r="F35" s="25" t="s">
        <v>59</v>
      </c>
      <c r="G35" s="26"/>
      <c r="H35" s="27"/>
      <c r="I35" s="28"/>
      <c r="J35" s="11">
        <v>3.5</v>
      </c>
      <c r="K35" s="32">
        <v>26044451.969999999</v>
      </c>
      <c r="L35" s="30">
        <v>43282</v>
      </c>
      <c r="M35" s="19"/>
      <c r="N35" s="31">
        <f t="shared" si="1"/>
        <v>7441271.9914285708</v>
      </c>
      <c r="O35" s="55"/>
      <c r="P35" s="55"/>
      <c r="Q35" s="54"/>
      <c r="R35" s="54"/>
      <c r="S35" s="56"/>
      <c r="T35" s="17" t="s">
        <v>36</v>
      </c>
      <c r="U35" s="25" t="s">
        <v>36</v>
      </c>
      <c r="V35" s="19" t="s">
        <v>36</v>
      </c>
      <c r="W35" s="5" t="s">
        <v>78</v>
      </c>
      <c r="Y35"/>
    </row>
    <row r="36" spans="1:25">
      <c r="A36" s="5"/>
      <c r="B36" s="6" t="s">
        <v>123</v>
      </c>
      <c r="C36" s="54"/>
      <c r="D36" s="54"/>
      <c r="E36" s="60"/>
      <c r="F36" s="25" t="s">
        <v>62</v>
      </c>
      <c r="G36" s="26"/>
      <c r="H36" s="27"/>
      <c r="I36" s="28"/>
      <c r="J36" s="11">
        <v>3.5</v>
      </c>
      <c r="K36" s="32">
        <v>16639618.619999999</v>
      </c>
      <c r="L36" s="30">
        <v>43282</v>
      </c>
      <c r="M36" s="19"/>
      <c r="N36" s="31">
        <f t="shared" si="1"/>
        <v>4754176.7485714285</v>
      </c>
      <c r="O36" s="55"/>
      <c r="P36" s="55"/>
      <c r="Q36" s="54"/>
      <c r="R36" s="54"/>
      <c r="S36" s="56"/>
      <c r="T36" s="17" t="s">
        <v>36</v>
      </c>
      <c r="U36" s="25" t="s">
        <v>36</v>
      </c>
      <c r="V36" s="19" t="s">
        <v>36</v>
      </c>
      <c r="W36" s="5" t="s">
        <v>78</v>
      </c>
      <c r="Y36"/>
    </row>
    <row r="37" spans="1:25" ht="22.5">
      <c r="A37" s="5" t="s">
        <v>30</v>
      </c>
      <c r="B37" s="20" t="s">
        <v>124</v>
      </c>
      <c r="C37" s="5" t="s">
        <v>32</v>
      </c>
      <c r="D37" s="5" t="s">
        <v>125</v>
      </c>
      <c r="E37" s="21" t="s">
        <v>34</v>
      </c>
      <c r="F37" s="18" t="s">
        <v>36</v>
      </c>
      <c r="G37" s="33"/>
      <c r="H37" s="34"/>
      <c r="I37" s="35"/>
      <c r="J37" s="11"/>
      <c r="K37" s="36"/>
      <c r="L37" s="13"/>
      <c r="M37" s="14" t="s">
        <v>36</v>
      </c>
      <c r="N37" s="31">
        <v>30000000</v>
      </c>
      <c r="O37" s="16">
        <v>0.80620000000000003</v>
      </c>
      <c r="P37" s="16">
        <f>1-O37</f>
        <v>0.19379999999999997</v>
      </c>
      <c r="Q37" s="5" t="s">
        <v>86</v>
      </c>
      <c r="R37" s="5" t="s">
        <v>77</v>
      </c>
      <c r="S37" s="13">
        <v>43132</v>
      </c>
      <c r="T37" s="17" t="s">
        <v>36</v>
      </c>
      <c r="U37" s="18" t="s">
        <v>36</v>
      </c>
      <c r="V37" s="19" t="s">
        <v>36</v>
      </c>
      <c r="W37" s="5" t="s">
        <v>78</v>
      </c>
      <c r="Y37"/>
    </row>
    <row r="38" spans="1:25" ht="22.5">
      <c r="A38" s="5"/>
      <c r="B38" s="6" t="s">
        <v>126</v>
      </c>
      <c r="C38" s="5" t="s">
        <v>32</v>
      </c>
      <c r="D38" s="5" t="s">
        <v>127</v>
      </c>
      <c r="E38" s="21" t="s">
        <v>34</v>
      </c>
      <c r="F38" s="18" t="s">
        <v>36</v>
      </c>
      <c r="G38" s="33"/>
      <c r="H38" s="34"/>
      <c r="I38" s="35"/>
      <c r="J38" s="11"/>
      <c r="K38" s="36"/>
      <c r="L38" s="13"/>
      <c r="M38" s="14" t="s">
        <v>36</v>
      </c>
      <c r="N38" s="31">
        <f>143943333-SUM(N24:N37)</f>
        <v>35475252.348571435</v>
      </c>
      <c r="O38" s="16">
        <v>0.80620000000000003</v>
      </c>
      <c r="P38" s="16">
        <f>1-O38</f>
        <v>0.19379999999999997</v>
      </c>
      <c r="Q38" s="5" t="s">
        <v>86</v>
      </c>
      <c r="R38" s="5" t="s">
        <v>77</v>
      </c>
      <c r="S38" s="13">
        <v>43160</v>
      </c>
      <c r="T38" s="17" t="s">
        <v>36</v>
      </c>
      <c r="U38" s="18" t="s">
        <v>36</v>
      </c>
      <c r="V38" s="19" t="s">
        <v>36</v>
      </c>
      <c r="W38" s="5" t="s">
        <v>78</v>
      </c>
      <c r="Y38"/>
    </row>
    <row r="39" spans="1:25">
      <c r="A39" s="53" t="s">
        <v>128</v>
      </c>
      <c r="B39" s="53"/>
      <c r="C39" s="53"/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53"/>
      <c r="S39" s="53"/>
      <c r="T39" s="53"/>
      <c r="U39" s="53"/>
      <c r="V39" s="53"/>
      <c r="W39" s="53"/>
    </row>
    <row r="40" spans="1:25">
      <c r="A40" s="53" t="s">
        <v>129</v>
      </c>
      <c r="B40" s="53" t="s">
        <v>6</v>
      </c>
      <c r="C40" s="53" t="s">
        <v>7</v>
      </c>
      <c r="D40" s="53" t="s">
        <v>8</v>
      </c>
      <c r="E40" s="53" t="s">
        <v>130</v>
      </c>
      <c r="F40" s="53" t="s">
        <v>10</v>
      </c>
      <c r="G40" s="59" t="s">
        <v>11</v>
      </c>
      <c r="H40" s="59" t="s">
        <v>12</v>
      </c>
      <c r="I40" s="59" t="s">
        <v>13</v>
      </c>
      <c r="J40" s="59" t="s">
        <v>14</v>
      </c>
      <c r="K40" s="59" t="s">
        <v>15</v>
      </c>
      <c r="L40" s="53" t="s">
        <v>16</v>
      </c>
      <c r="M40" s="53" t="s">
        <v>17</v>
      </c>
      <c r="N40" s="57" t="s">
        <v>18</v>
      </c>
      <c r="O40" s="57"/>
      <c r="P40" s="57"/>
      <c r="Q40" s="53" t="s">
        <v>19</v>
      </c>
      <c r="R40" s="53" t="s">
        <v>20</v>
      </c>
      <c r="S40" s="53" t="s">
        <v>21</v>
      </c>
      <c r="T40" s="53"/>
      <c r="U40" s="53" t="s">
        <v>22</v>
      </c>
      <c r="V40" s="53" t="s">
        <v>23</v>
      </c>
      <c r="W40" s="53" t="s">
        <v>24</v>
      </c>
    </row>
    <row r="41" spans="1:25" ht="45">
      <c r="A41" s="53"/>
      <c r="B41" s="53"/>
      <c r="C41" s="53"/>
      <c r="D41" s="53"/>
      <c r="E41" s="53"/>
      <c r="F41" s="53"/>
      <c r="G41" s="59"/>
      <c r="H41" s="59"/>
      <c r="I41" s="59"/>
      <c r="J41" s="59"/>
      <c r="K41" s="59"/>
      <c r="L41" s="53"/>
      <c r="M41" s="53"/>
      <c r="N41" s="3" t="s">
        <v>25</v>
      </c>
      <c r="O41" s="4" t="s">
        <v>26</v>
      </c>
      <c r="P41" s="4" t="s">
        <v>27</v>
      </c>
      <c r="Q41" s="53"/>
      <c r="R41" s="53"/>
      <c r="S41" s="3" t="s">
        <v>28</v>
      </c>
      <c r="T41" s="3" t="s">
        <v>29</v>
      </c>
      <c r="U41" s="53"/>
      <c r="V41" s="53"/>
      <c r="W41" s="53"/>
    </row>
    <row r="42" spans="1:25" ht="22.5">
      <c r="A42" s="5" t="s">
        <v>30</v>
      </c>
      <c r="B42" s="5" t="s">
        <v>131</v>
      </c>
      <c r="C42" s="5" t="s">
        <v>132</v>
      </c>
      <c r="D42" s="18" t="s">
        <v>133</v>
      </c>
      <c r="E42" s="5" t="s">
        <v>134</v>
      </c>
      <c r="F42" s="22"/>
      <c r="G42" s="8"/>
      <c r="H42" s="37"/>
      <c r="I42" s="38"/>
      <c r="J42" s="11">
        <v>3.1297000000000001</v>
      </c>
      <c r="K42" s="39">
        <v>411000</v>
      </c>
      <c r="L42" s="13">
        <v>42979</v>
      </c>
      <c r="M42" s="14" t="s">
        <v>36</v>
      </c>
      <c r="N42" s="15">
        <f>K42/J42</f>
        <v>131322.49097357574</v>
      </c>
      <c r="O42" s="16">
        <v>0.9</v>
      </c>
      <c r="P42" s="16">
        <v>0.1</v>
      </c>
      <c r="Q42" s="5" t="s">
        <v>135</v>
      </c>
      <c r="R42" s="5" t="s">
        <v>134</v>
      </c>
      <c r="S42" s="40">
        <v>42705</v>
      </c>
      <c r="T42" s="41">
        <v>42975</v>
      </c>
      <c r="U42" s="14" t="s">
        <v>36</v>
      </c>
      <c r="V42" s="14" t="s">
        <v>36</v>
      </c>
      <c r="W42" s="5" t="s">
        <v>39</v>
      </c>
    </row>
    <row r="43" spans="1:25" ht="22.5">
      <c r="A43" s="5" t="s">
        <v>30</v>
      </c>
      <c r="B43" s="5" t="s">
        <v>136</v>
      </c>
      <c r="C43" s="5" t="s">
        <v>132</v>
      </c>
      <c r="D43" s="18" t="s">
        <v>137</v>
      </c>
      <c r="E43" s="5" t="s">
        <v>138</v>
      </c>
      <c r="F43" s="22"/>
      <c r="G43" s="8"/>
      <c r="H43" s="37"/>
      <c r="I43" s="38"/>
      <c r="J43" s="34"/>
      <c r="K43" s="39"/>
      <c r="L43" s="42"/>
      <c r="M43" s="14" t="s">
        <v>36</v>
      </c>
      <c r="N43" s="43">
        <f>200000-N42</f>
        <v>68677.509026424261</v>
      </c>
      <c r="O43" s="16">
        <v>0.9</v>
      </c>
      <c r="P43" s="16">
        <v>0.1</v>
      </c>
      <c r="Q43" s="5" t="s">
        <v>135</v>
      </c>
      <c r="R43" s="5" t="s">
        <v>38</v>
      </c>
      <c r="S43" s="40">
        <v>43191</v>
      </c>
      <c r="T43" s="41">
        <v>43420</v>
      </c>
      <c r="U43" s="14" t="s">
        <v>36</v>
      </c>
      <c r="V43" s="14" t="s">
        <v>36</v>
      </c>
      <c r="W43" s="5" t="s">
        <v>39</v>
      </c>
    </row>
    <row r="44" spans="1:25">
      <c r="A44" s="53" t="s">
        <v>139</v>
      </c>
      <c r="B44" s="53"/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</row>
    <row r="45" spans="1:25">
      <c r="A45" s="53" t="s">
        <v>129</v>
      </c>
      <c r="B45" s="53" t="s">
        <v>6</v>
      </c>
      <c r="C45" s="53" t="s">
        <v>7</v>
      </c>
      <c r="D45" s="53" t="s">
        <v>8</v>
      </c>
      <c r="E45" s="53" t="s">
        <v>130</v>
      </c>
      <c r="F45" s="58"/>
      <c r="G45" s="58"/>
      <c r="H45" s="58"/>
      <c r="I45" s="58"/>
      <c r="J45" s="58"/>
      <c r="K45" s="58"/>
      <c r="L45" s="58"/>
      <c r="M45" s="58"/>
      <c r="N45" s="57" t="s">
        <v>18</v>
      </c>
      <c r="O45" s="57"/>
      <c r="P45" s="57"/>
      <c r="Q45" s="53" t="s">
        <v>19</v>
      </c>
      <c r="R45" s="53" t="s">
        <v>20</v>
      </c>
      <c r="S45" s="53" t="s">
        <v>21</v>
      </c>
      <c r="T45" s="53"/>
      <c r="U45" s="53" t="s">
        <v>22</v>
      </c>
      <c r="V45" s="53" t="s">
        <v>23</v>
      </c>
      <c r="W45" s="53" t="s">
        <v>24</v>
      </c>
    </row>
    <row r="46" spans="1:25" ht="45">
      <c r="A46" s="53"/>
      <c r="B46" s="53"/>
      <c r="C46" s="53"/>
      <c r="D46" s="53"/>
      <c r="E46" s="53"/>
      <c r="F46" s="53" t="s">
        <v>140</v>
      </c>
      <c r="G46" s="53"/>
      <c r="H46" s="53"/>
      <c r="I46" s="53"/>
      <c r="J46" s="53"/>
      <c r="K46" s="53"/>
      <c r="L46" s="53"/>
      <c r="M46" s="53"/>
      <c r="N46" s="3" t="s">
        <v>25</v>
      </c>
      <c r="O46" s="44" t="s">
        <v>26</v>
      </c>
      <c r="P46" s="4" t="s">
        <v>27</v>
      </c>
      <c r="Q46" s="53"/>
      <c r="R46" s="53"/>
      <c r="S46" s="3" t="s">
        <v>141</v>
      </c>
      <c r="T46" s="3" t="s">
        <v>29</v>
      </c>
      <c r="U46" s="53"/>
      <c r="V46" s="53"/>
      <c r="W46" s="53"/>
    </row>
    <row r="47" spans="1:25" ht="45">
      <c r="A47" s="5" t="s">
        <v>30</v>
      </c>
      <c r="B47" s="5" t="s">
        <v>142</v>
      </c>
      <c r="C47" s="5" t="s">
        <v>143</v>
      </c>
      <c r="D47" s="18" t="s">
        <v>144</v>
      </c>
      <c r="E47" s="5" t="s">
        <v>145</v>
      </c>
      <c r="F47" s="22"/>
      <c r="G47" s="8"/>
      <c r="H47" s="9" t="s">
        <v>146</v>
      </c>
      <c r="I47" s="10">
        <v>41281</v>
      </c>
      <c r="J47" s="34">
        <v>3.3025000000000002</v>
      </c>
      <c r="K47" s="12">
        <v>17492476.079999998</v>
      </c>
      <c r="L47" s="42">
        <v>42562</v>
      </c>
      <c r="M47" s="14" t="s">
        <v>36</v>
      </c>
      <c r="N47" s="15">
        <v>1500000</v>
      </c>
      <c r="O47" s="16">
        <v>1</v>
      </c>
      <c r="P47" s="16">
        <v>0</v>
      </c>
      <c r="Q47" s="16" t="s">
        <v>147</v>
      </c>
      <c r="R47" s="5" t="s">
        <v>38</v>
      </c>
      <c r="S47" s="13">
        <v>41091</v>
      </c>
      <c r="T47" s="45">
        <v>41372</v>
      </c>
      <c r="U47" s="5" t="s">
        <v>148</v>
      </c>
      <c r="V47" s="14" t="s">
        <v>149</v>
      </c>
      <c r="W47" s="5" t="s">
        <v>39</v>
      </c>
    </row>
    <row r="48" spans="1:25" ht="22.5">
      <c r="A48" s="5" t="s">
        <v>30</v>
      </c>
      <c r="B48" s="5" t="s">
        <v>150</v>
      </c>
      <c r="C48" s="5" t="s">
        <v>143</v>
      </c>
      <c r="D48" s="5" t="s">
        <v>151</v>
      </c>
      <c r="E48" s="5" t="s">
        <v>152</v>
      </c>
      <c r="F48" s="22"/>
      <c r="G48" s="8"/>
      <c r="H48" s="9" t="s">
        <v>153</v>
      </c>
      <c r="I48" s="10">
        <v>41715</v>
      </c>
      <c r="J48" s="34">
        <v>3.3025000000000002</v>
      </c>
      <c r="K48" s="46">
        <v>813150</v>
      </c>
      <c r="L48" s="42">
        <v>42562</v>
      </c>
      <c r="M48" s="14" t="s">
        <v>36</v>
      </c>
      <c r="N48" s="15">
        <v>200000</v>
      </c>
      <c r="O48" s="16">
        <v>1</v>
      </c>
      <c r="P48" s="16">
        <v>0</v>
      </c>
      <c r="Q48" s="16" t="s">
        <v>154</v>
      </c>
      <c r="R48" s="5" t="s">
        <v>38</v>
      </c>
      <c r="S48" s="13">
        <v>40940</v>
      </c>
      <c r="T48" s="45">
        <v>41949</v>
      </c>
      <c r="U48" s="18" t="s">
        <v>148</v>
      </c>
      <c r="V48" s="47" t="s">
        <v>155</v>
      </c>
      <c r="W48" s="5" t="s">
        <v>39</v>
      </c>
    </row>
    <row r="49" spans="1:24">
      <c r="A49" s="5"/>
      <c r="B49" s="5" t="s">
        <v>156</v>
      </c>
      <c r="C49" s="54" t="s">
        <v>32</v>
      </c>
      <c r="D49" s="5" t="s">
        <v>157</v>
      </c>
      <c r="E49" s="54" t="s">
        <v>152</v>
      </c>
      <c r="F49" s="22"/>
      <c r="G49" s="8"/>
      <c r="H49" s="9"/>
      <c r="I49" s="10"/>
      <c r="J49" s="34">
        <v>3.3025000000000002</v>
      </c>
      <c r="K49" s="46">
        <v>6843044.5</v>
      </c>
      <c r="L49" s="42">
        <v>43282</v>
      </c>
      <c r="M49" s="14"/>
      <c r="N49" s="15">
        <f t="shared" ref="N49:N54" si="2">K49/J49</f>
        <v>2072080.0908402724</v>
      </c>
      <c r="O49" s="55">
        <v>0.83330000000000004</v>
      </c>
      <c r="P49" s="55">
        <f>1-O49</f>
        <v>0.16669999999999996</v>
      </c>
      <c r="Q49" s="54" t="s">
        <v>158</v>
      </c>
      <c r="R49" s="54" t="s">
        <v>38</v>
      </c>
      <c r="S49" s="56">
        <v>42979</v>
      </c>
      <c r="T49" s="45">
        <v>43263</v>
      </c>
      <c r="U49" s="18" t="s">
        <v>148</v>
      </c>
      <c r="V49" s="19" t="s">
        <v>159</v>
      </c>
      <c r="W49" s="5" t="s">
        <v>39</v>
      </c>
      <c r="X49" s="1" t="s">
        <v>160</v>
      </c>
    </row>
    <row r="50" spans="1:24">
      <c r="A50" s="5"/>
      <c r="B50" s="5" t="s">
        <v>161</v>
      </c>
      <c r="C50" s="54"/>
      <c r="D50" s="5" t="s">
        <v>162</v>
      </c>
      <c r="E50" s="54"/>
      <c r="F50" s="22"/>
      <c r="G50" s="8"/>
      <c r="H50" s="9"/>
      <c r="I50" s="10"/>
      <c r="J50" s="34">
        <v>3.3025000000000002</v>
      </c>
      <c r="K50" s="46">
        <v>5325977</v>
      </c>
      <c r="L50" s="42">
        <v>43282</v>
      </c>
      <c r="M50" s="14"/>
      <c r="N50" s="15">
        <f t="shared" si="2"/>
        <v>1612710.6737320211</v>
      </c>
      <c r="O50" s="55"/>
      <c r="P50" s="55"/>
      <c r="Q50" s="54"/>
      <c r="R50" s="54"/>
      <c r="S50" s="56"/>
      <c r="T50" s="17">
        <v>43286</v>
      </c>
      <c r="U50" s="18" t="s">
        <v>148</v>
      </c>
      <c r="V50" s="19" t="s">
        <v>163</v>
      </c>
      <c r="W50" s="5" t="s">
        <v>39</v>
      </c>
    </row>
    <row r="51" spans="1:24">
      <c r="A51" s="5"/>
      <c r="B51" s="5" t="s">
        <v>164</v>
      </c>
      <c r="C51" s="54"/>
      <c r="D51" s="5" t="s">
        <v>165</v>
      </c>
      <c r="E51" s="54"/>
      <c r="F51" s="22"/>
      <c r="G51" s="8"/>
      <c r="H51" s="9"/>
      <c r="I51" s="10"/>
      <c r="J51" s="34">
        <v>3.3025000000000002</v>
      </c>
      <c r="K51" s="46">
        <v>3595393.76</v>
      </c>
      <c r="L51" s="42">
        <v>43282</v>
      </c>
      <c r="M51" s="14"/>
      <c r="N51" s="15">
        <f t="shared" si="2"/>
        <v>1088688.4965934895</v>
      </c>
      <c r="O51" s="55"/>
      <c r="P51" s="55"/>
      <c r="Q51" s="54"/>
      <c r="R51" s="54"/>
      <c r="S51" s="56"/>
      <c r="T51" s="45">
        <v>43259</v>
      </c>
      <c r="U51" s="18" t="s">
        <v>148</v>
      </c>
      <c r="V51" s="19" t="s">
        <v>166</v>
      </c>
      <c r="W51" s="5" t="s">
        <v>39</v>
      </c>
      <c r="X51" s="1" t="s">
        <v>167</v>
      </c>
    </row>
    <row r="52" spans="1:24">
      <c r="A52" s="5"/>
      <c r="B52" s="5" t="s">
        <v>168</v>
      </c>
      <c r="C52" s="54"/>
      <c r="D52" s="5" t="s">
        <v>169</v>
      </c>
      <c r="E52" s="54"/>
      <c r="F52" s="22"/>
      <c r="G52" s="8"/>
      <c r="H52" s="9"/>
      <c r="I52" s="10"/>
      <c r="J52" s="34">
        <v>3.3025000000000002</v>
      </c>
      <c r="K52" s="46">
        <v>3789674.36</v>
      </c>
      <c r="L52" s="42">
        <v>43282</v>
      </c>
      <c r="M52" s="14"/>
      <c r="N52" s="15">
        <f t="shared" si="2"/>
        <v>1147516.8387585161</v>
      </c>
      <c r="O52" s="55"/>
      <c r="P52" s="55"/>
      <c r="Q52" s="54"/>
      <c r="R52" s="54"/>
      <c r="S52" s="56"/>
      <c r="T52" s="45">
        <v>43263</v>
      </c>
      <c r="U52" s="18" t="s">
        <v>148</v>
      </c>
      <c r="V52" s="19" t="s">
        <v>170</v>
      </c>
      <c r="W52" s="5" t="s">
        <v>39</v>
      </c>
      <c r="X52" s="1" t="s">
        <v>171</v>
      </c>
    </row>
    <row r="53" spans="1:24">
      <c r="A53" s="5"/>
      <c r="B53" s="5" t="s">
        <v>172</v>
      </c>
      <c r="C53" s="54"/>
      <c r="D53" s="5" t="s">
        <v>173</v>
      </c>
      <c r="E53" s="54"/>
      <c r="F53" s="22"/>
      <c r="G53" s="8"/>
      <c r="H53" s="9"/>
      <c r="I53" s="10"/>
      <c r="J53" s="34">
        <v>3.3025000000000002</v>
      </c>
      <c r="K53" s="46">
        <v>4865302.57</v>
      </c>
      <c r="L53" s="42">
        <v>43282</v>
      </c>
      <c r="M53" s="14"/>
      <c r="N53" s="15">
        <f t="shared" si="2"/>
        <v>1473218.0378501136</v>
      </c>
      <c r="O53" s="55"/>
      <c r="P53" s="55"/>
      <c r="Q53" s="54"/>
      <c r="R53" s="54"/>
      <c r="S53" s="56"/>
      <c r="T53" s="45">
        <v>43263</v>
      </c>
      <c r="U53" s="18" t="s">
        <v>148</v>
      </c>
      <c r="V53" s="19" t="s">
        <v>174</v>
      </c>
      <c r="W53" s="5" t="s">
        <v>39</v>
      </c>
      <c r="X53" s="1" t="s">
        <v>175</v>
      </c>
    </row>
    <row r="54" spans="1:24">
      <c r="A54" s="5"/>
      <c r="B54" s="5" t="s">
        <v>176</v>
      </c>
      <c r="C54" s="54"/>
      <c r="D54" s="5" t="s">
        <v>177</v>
      </c>
      <c r="E54" s="54"/>
      <c r="F54" s="22"/>
      <c r="G54" s="48"/>
      <c r="H54" s="49"/>
      <c r="I54" s="49"/>
      <c r="J54" s="34">
        <v>3.3025000000000002</v>
      </c>
      <c r="K54" s="50">
        <v>1811808</v>
      </c>
      <c r="L54" s="42">
        <v>43282</v>
      </c>
      <c r="M54" s="14" t="s">
        <v>36</v>
      </c>
      <c r="N54" s="15">
        <f t="shared" si="2"/>
        <v>548617.10825132474</v>
      </c>
      <c r="O54" s="55"/>
      <c r="P54" s="55"/>
      <c r="Q54" s="54"/>
      <c r="R54" s="54"/>
      <c r="S54" s="56"/>
      <c r="T54" s="17">
        <v>43278</v>
      </c>
      <c r="U54" s="18" t="s">
        <v>148</v>
      </c>
      <c r="V54" s="19" t="s">
        <v>178</v>
      </c>
      <c r="W54" s="5" t="s">
        <v>39</v>
      </c>
    </row>
  </sheetData>
  <mergeCells count="123">
    <mergeCell ref="A1:W1"/>
    <mergeCell ref="A2:E2"/>
    <mergeCell ref="F2:S2"/>
    <mergeCell ref="A3:W3"/>
    <mergeCell ref="A4:A5"/>
    <mergeCell ref="B4:B5"/>
    <mergeCell ref="C4:C5"/>
    <mergeCell ref="D4:D5"/>
    <mergeCell ref="E4:E5"/>
    <mergeCell ref="F4:F5"/>
    <mergeCell ref="V4:V5"/>
    <mergeCell ref="W4:W5"/>
    <mergeCell ref="C6:C7"/>
    <mergeCell ref="D6:D7"/>
    <mergeCell ref="E6:E7"/>
    <mergeCell ref="O6:O7"/>
    <mergeCell ref="P6:P7"/>
    <mergeCell ref="Q6:Q7"/>
    <mergeCell ref="R6:R7"/>
    <mergeCell ref="S6:S7"/>
    <mergeCell ref="M4:M5"/>
    <mergeCell ref="N4:P4"/>
    <mergeCell ref="Q4:Q5"/>
    <mergeCell ref="R4:R5"/>
    <mergeCell ref="S4:T4"/>
    <mergeCell ref="U4:U5"/>
    <mergeCell ref="G4:G5"/>
    <mergeCell ref="H4:H5"/>
    <mergeCell ref="I4:I5"/>
    <mergeCell ref="J4:J5"/>
    <mergeCell ref="K4:K5"/>
    <mergeCell ref="L4:L5"/>
    <mergeCell ref="R10:R16"/>
    <mergeCell ref="S10:S16"/>
    <mergeCell ref="C18:C21"/>
    <mergeCell ref="D18:D21"/>
    <mergeCell ref="E18:E21"/>
    <mergeCell ref="O18:O21"/>
    <mergeCell ref="P18:P21"/>
    <mergeCell ref="Q18:Q21"/>
    <mergeCell ref="R18:R21"/>
    <mergeCell ref="S18:S21"/>
    <mergeCell ref="C10:C16"/>
    <mergeCell ref="D10:D16"/>
    <mergeCell ref="E10:E16"/>
    <mergeCell ref="O10:O16"/>
    <mergeCell ref="P10:P16"/>
    <mergeCell ref="Q10:Q16"/>
    <mergeCell ref="R24:R26"/>
    <mergeCell ref="S24:S26"/>
    <mergeCell ref="C27:C28"/>
    <mergeCell ref="D27:D28"/>
    <mergeCell ref="E27:E28"/>
    <mergeCell ref="O27:O28"/>
    <mergeCell ref="P27:P28"/>
    <mergeCell ref="Q27:Q28"/>
    <mergeCell ref="R27:R28"/>
    <mergeCell ref="S27:S28"/>
    <mergeCell ref="C24:C26"/>
    <mergeCell ref="D24:D26"/>
    <mergeCell ref="E24:E26"/>
    <mergeCell ref="O24:O26"/>
    <mergeCell ref="P24:P26"/>
    <mergeCell ref="Q24:Q26"/>
    <mergeCell ref="R29:R32"/>
    <mergeCell ref="S29:S32"/>
    <mergeCell ref="C33:C36"/>
    <mergeCell ref="D33:D36"/>
    <mergeCell ref="E33:E36"/>
    <mergeCell ref="O33:O36"/>
    <mergeCell ref="P33:P36"/>
    <mergeCell ref="Q33:Q36"/>
    <mergeCell ref="R33:R36"/>
    <mergeCell ref="S33:S36"/>
    <mergeCell ref="C29:C32"/>
    <mergeCell ref="D29:D32"/>
    <mergeCell ref="E29:E32"/>
    <mergeCell ref="O29:O32"/>
    <mergeCell ref="P29:P32"/>
    <mergeCell ref="Q29:Q32"/>
    <mergeCell ref="A39:W39"/>
    <mergeCell ref="A40:A41"/>
    <mergeCell ref="B40:B41"/>
    <mergeCell ref="C40:C41"/>
    <mergeCell ref="D40:D41"/>
    <mergeCell ref="E40:E41"/>
    <mergeCell ref="F40:F41"/>
    <mergeCell ref="G40:G41"/>
    <mergeCell ref="H40:H41"/>
    <mergeCell ref="I40:I41"/>
    <mergeCell ref="V40:V41"/>
    <mergeCell ref="W40:W41"/>
    <mergeCell ref="A44:W44"/>
    <mergeCell ref="J40:J41"/>
    <mergeCell ref="K40:K41"/>
    <mergeCell ref="L40:L41"/>
    <mergeCell ref="M40:M41"/>
    <mergeCell ref="N40:P40"/>
    <mergeCell ref="Q40:Q41"/>
    <mergeCell ref="A45:A46"/>
    <mergeCell ref="B45:B46"/>
    <mergeCell ref="C45:C46"/>
    <mergeCell ref="D45:D46"/>
    <mergeCell ref="E45:E46"/>
    <mergeCell ref="F45:M45"/>
    <mergeCell ref="R40:R41"/>
    <mergeCell ref="S40:T40"/>
    <mergeCell ref="U40:U41"/>
    <mergeCell ref="W45:W46"/>
    <mergeCell ref="F46:M46"/>
    <mergeCell ref="C49:C54"/>
    <mergeCell ref="E49:E54"/>
    <mergeCell ref="O49:O54"/>
    <mergeCell ref="P49:P54"/>
    <mergeCell ref="Q49:Q54"/>
    <mergeCell ref="R49:R54"/>
    <mergeCell ref="S49:S54"/>
    <mergeCell ref="N45:P45"/>
    <mergeCell ref="Q45:Q46"/>
    <mergeCell ref="R45:R46"/>
    <mergeCell ref="S45:T45"/>
    <mergeCell ref="U45:U46"/>
    <mergeCell ref="V45:V46"/>
  </mergeCells>
  <dataValidations count="4">
    <dataValidation type="list" allowBlank="1" showInputMessage="1" showErrorMessage="1" sqref="E6 E8:E10 E17:E18 E22:E24 E27 E29 E33 E37:E38 E47:E49 R47:R49" xr:uid="{00000000-0002-0000-0000-000000000000}">
      <formula1>#REF!</formula1>
    </dataValidation>
    <dataValidation allowBlank="1" showInputMessage="1" showErrorMessage="1" sqref="R6 R8:R10 R17:R18 R22:R24 R27 R29 R33 R37:R38 E42:E43" xr:uid="{00000000-0002-0000-0000-000001000000}"/>
    <dataValidation type="list" allowBlank="1" showErrorMessage="1" sqref="W6:W38" xr:uid="{00000000-0002-0000-0000-000002000000}">
      <formula1>"Contrato em Execução,Contrato Terminado,Previsto,Processo Cancelado,Processo em Curso,Status"</formula1>
    </dataValidation>
    <dataValidation type="list" allowBlank="1" showErrorMessage="1" sqref="W42:W43 W47:W54" xr:uid="{00000000-0002-0000-0000-000003000000}">
      <formula1>"ntrato em Execução,Contrato Terminado,Previsto,Processo Cancelado,Processo em Curso,Status"</formula1>
    </dataValidation>
  </dataValidations>
  <printOptions horizontalCentered="1"/>
  <pageMargins left="0.19645669291338583" right="0.19645669291338583" top="0.59015748031496063" bottom="0.31535433070866137" header="0.39370078740157477" footer="0.31535433070866137"/>
  <pageSetup paperSize="0" fitToWidth="0" fitToHeight="0" orientation="portrait" horizontalDpi="0" verticalDpi="0" copies="0"/>
  <headerFooter alignWithMargins="0">
    <oddFooter>&amp;R&amp;"Calibri,Regular"&amp;8&amp;F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695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Envio-Julho-2018</vt:lpstr>
      <vt:lpstr>'Envio-Julho-2018'!Print_Area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Aguiar, Fernando Amaral de</dc:creator>
  <cp:lastModifiedBy>Aguiar, Fernando Amaral de</cp:lastModifiedBy>
  <cp:revision>49</cp:revision>
  <cp:lastPrinted>2018-11-30T13:12:27Z</cp:lastPrinted>
  <dcterms:created xsi:type="dcterms:W3CDTF">2018-12-04T18:46:59Z</dcterms:created>
  <dcterms:modified xsi:type="dcterms:W3CDTF">2018-12-07T14:25:40Z</dcterms:modified>
</cp:coreProperties>
</file>