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0" yWindow="1815" windowWidth="1845" windowHeight="11640"/>
  </bookViews>
  <sheets>
    <sheet name="Summary DEM" sheetId="1" r:id="rId1"/>
    <sheet name="DEM OD" sheetId="7" r:id="rId2"/>
  </sheets>
  <definedNames>
    <definedName name="OLE_LINK5" localSheetId="0">'Summary DEM'!#REF!</definedName>
  </definedNames>
  <calcPr calcId="125725"/>
</workbook>
</file>

<file path=xl/calcChain.xml><?xml version="1.0" encoding="utf-8"?>
<calcChain xmlns="http://schemas.openxmlformats.org/spreadsheetml/2006/main">
  <c r="E65" i="7"/>
  <c r="E64"/>
  <c r="E18"/>
  <c r="E17" s="1"/>
  <c r="E73"/>
  <c r="E72" s="1"/>
  <c r="E71"/>
  <c r="E70" s="1"/>
  <c r="E69"/>
  <c r="E68" s="1"/>
  <c r="E67"/>
  <c r="E66" s="1"/>
  <c r="E61"/>
  <c r="E60" s="1"/>
  <c r="E55"/>
  <c r="E54" s="1"/>
  <c r="E53"/>
  <c r="E52"/>
  <c r="E51"/>
  <c r="E50"/>
  <c r="E49"/>
  <c r="E48"/>
  <c r="E46"/>
  <c r="E45"/>
  <c r="E44"/>
  <c r="E43"/>
  <c r="E40"/>
  <c r="E39"/>
  <c r="E38"/>
  <c r="E37"/>
  <c r="E36"/>
  <c r="E31"/>
  <c r="E30" s="1"/>
  <c r="E25"/>
  <c r="E24" s="1"/>
  <c r="E21"/>
  <c r="E20" s="1"/>
  <c r="E63" l="1"/>
  <c r="E62"/>
  <c r="E59" s="1"/>
  <c r="C9" i="1" s="1"/>
  <c r="E47" i="7"/>
  <c r="E42"/>
  <c r="E35"/>
  <c r="E16"/>
  <c r="E15" s="1"/>
  <c r="E41" l="1"/>
  <c r="E34" s="1"/>
  <c r="C8" i="1" s="1"/>
  <c r="C7" s="1"/>
</calcChain>
</file>

<file path=xl/sharedStrings.xml><?xml version="1.0" encoding="utf-8"?>
<sst xmlns="http://schemas.openxmlformats.org/spreadsheetml/2006/main" count="108" uniqueCount="74">
  <si>
    <t>KCP has a plan to develop and implement quality measurements at completion with a timeline for key activities, person/institution responsible for implementation and budget</t>
  </si>
  <si>
    <t>Quality Review</t>
  </si>
  <si>
    <t xml:space="preserve">For events, there are provisions for the participants to rate their quality </t>
  </si>
  <si>
    <t xml:space="preserve">There are provisions to measure KCP's demonstration effect. ( Demonstration effects correspond to the changes generated as a consequence of the results produced by this KCP; results produced by this KCP can be considered as catalyst for changes that have occurred in another place or with a different set of actors)
</t>
  </si>
  <si>
    <t>Every indicator has a target value. A target is a predetermined level of success that is expected within a specific timeframe</t>
  </si>
  <si>
    <t>Every indicator has one source of data, or a clear plan for collecting it</t>
  </si>
  <si>
    <t>Estimated total cost of each KCP output is identified</t>
  </si>
  <si>
    <t>Costs are specificied by year</t>
  </si>
  <si>
    <t>The dissemination gap that the KCP intends to close is clearly identified</t>
  </si>
  <si>
    <t xml:space="preserve">Every indicator has a baseline value or a predetermined starting point for subsequent comparison of performance
</t>
  </si>
  <si>
    <t>Indicators are SMART (Specific, Measurable, Achievable, Realistic and Timely)</t>
  </si>
  <si>
    <t>DEM Summary for KCPs</t>
  </si>
  <si>
    <t>Evaluability</t>
  </si>
  <si>
    <t>There are provisions to measure KCP's reach</t>
  </si>
  <si>
    <t>There are provisions to measure KCP's influence</t>
  </si>
  <si>
    <t>There are provisions to measure KCP's  usefulness to key stakeholders</t>
  </si>
  <si>
    <t>KCP-DEM is a Yes/No checklist of analytical and informational requirements</t>
  </si>
  <si>
    <t xml:space="preserve">KCP Intervention Logic </t>
  </si>
  <si>
    <t>SCORE</t>
  </si>
  <si>
    <t>Development Effectiveness Matrix  (DEM) for KCPs</t>
  </si>
  <si>
    <t>The DEM is a Yes/No checklist of analytical and informational requirements for KCPs</t>
  </si>
  <si>
    <t xml:space="preserve">Section 2. KCP Intervention Logic </t>
  </si>
  <si>
    <r>
      <t xml:space="preserve">Outputs/Products are clearly stated 
</t>
    </r>
    <r>
      <rPr>
        <sz val="10"/>
        <rFont val="Arial"/>
        <family val="2"/>
      </rPr>
      <t xml:space="preserve"> Outputs: KCP “deliverables,” or what the KCP is contractually accountable for.   
</t>
    </r>
  </si>
  <si>
    <t>At least one indicator is identified for each outcome
Indicators are the selected metrics  by which it is verified if the desired change is taking place</t>
  </si>
  <si>
    <t xml:space="preserve">At least one indicator is identified for each  output
</t>
  </si>
  <si>
    <t xml:space="preserve">Section 3. Monitoring </t>
  </si>
  <si>
    <t>The need to close this dissemination gap is clearly justified</t>
  </si>
  <si>
    <t>The potential users of the knowledge disseminated are identified</t>
  </si>
  <si>
    <t>Previous attempts by the Bank or others to close the dissemination gap are documented</t>
  </si>
  <si>
    <t>Relevant lessons learned from previous similar interventions have been taken into consideration</t>
  </si>
  <si>
    <t>Outcomes and outputs are clearly linked to the dissemination  gap the KCP intends to close</t>
  </si>
  <si>
    <t>Criterion</t>
  </si>
  <si>
    <t>Instructions:</t>
  </si>
  <si>
    <r>
      <t xml:space="preserve">In those cells where you are requested to fill in information, please provide the requested information by writing it in the same cell.  Fill the "Yes/No column" with </t>
    </r>
    <r>
      <rPr>
        <b/>
        <sz val="10"/>
        <rFont val="Arial"/>
        <family val="2"/>
      </rPr>
      <t>"Yes"</t>
    </r>
    <r>
      <rPr>
        <sz val="10"/>
        <rFont val="Arial"/>
        <family val="2"/>
      </rPr>
      <t xml:space="preserve"> if you provided the information.</t>
    </r>
  </si>
  <si>
    <t>Information &amp; References</t>
  </si>
  <si>
    <t>Social policy for equity and productivity</t>
  </si>
  <si>
    <t>Infrastructure for competitiveness and social welfare</t>
  </si>
  <si>
    <t>Institutions for growth and social welfare</t>
  </si>
  <si>
    <t>Competitive regional and global international integration</t>
  </si>
  <si>
    <t>Protecting the environment, responding to climate change, promoting renewable energy, and enhancing food security</t>
  </si>
  <si>
    <t>Country Diversification</t>
  </si>
  <si>
    <t>Target 1: Country Group</t>
  </si>
  <si>
    <t>C&amp;D Countries</t>
  </si>
  <si>
    <t>A&amp;B Countries</t>
  </si>
  <si>
    <t>Target 2: Sub-Region C&amp;D</t>
  </si>
  <si>
    <t>Caribbean</t>
  </si>
  <si>
    <t>Central America</t>
  </si>
  <si>
    <t>South America</t>
  </si>
  <si>
    <t>Relation to IDB´s Institutional Priorities</t>
  </si>
  <si>
    <t>Recipient-executed</t>
  </si>
  <si>
    <t>Bank-executed</t>
  </si>
  <si>
    <t xml:space="preserve">Results Framework Quality </t>
  </si>
  <si>
    <t>Vertical Logic</t>
  </si>
  <si>
    <t>Indicators</t>
  </si>
  <si>
    <t>Entity Responsable for Execution</t>
  </si>
  <si>
    <t>Diagnosis</t>
  </si>
  <si>
    <t>Each level of the result matrix logically contributes to the next higher level. That is, KCP outputs contribute to achieving outcomes.</t>
  </si>
  <si>
    <t xml:space="preserve">The sum of the total estimated costs for all outputs is equivalent to the total KCP amount (including counterpart) </t>
  </si>
  <si>
    <t xml:space="preserve">Costs </t>
  </si>
  <si>
    <r>
      <t xml:space="preserve">Outcomes are clearly stated
</t>
    </r>
    <r>
      <rPr>
        <sz val="10"/>
        <rFont val="Arial"/>
        <family val="2"/>
      </rPr>
      <t xml:space="preserve">Outcomes: direct effects of the intervention to be observed in the short and medium term. Outcomes should describe what is expected to be different as a consequence of the delivery of KCP outputs and not the activities or the outputs themselves. 
</t>
    </r>
  </si>
  <si>
    <t>Reach</t>
  </si>
  <si>
    <t>Influence</t>
  </si>
  <si>
    <t>Usefulness</t>
  </si>
  <si>
    <t>Demonstration Effects</t>
  </si>
  <si>
    <r>
      <t xml:space="preserve">Fill the white cells of the "Yes/No column" with </t>
    </r>
    <r>
      <rPr>
        <b/>
        <sz val="10"/>
        <rFont val="Arial"/>
        <family val="2"/>
      </rPr>
      <t xml:space="preserve">"Yes" </t>
    </r>
    <r>
      <rPr>
        <sz val="10"/>
        <rFont val="Arial"/>
        <family val="2"/>
      </rPr>
      <t>if the KCP fulfills the criterion. If the KCP doesn't fulfill the criterion, leave the cell blank.</t>
    </r>
  </si>
  <si>
    <t>Section 1. IDB Strategic Development Objectives</t>
  </si>
  <si>
    <t xml:space="preserve">Yes/No </t>
  </si>
  <si>
    <t>In the case of events, there are provisions to measure how much participants learned</t>
  </si>
  <si>
    <t>Plan for Implementation of Quality Measurements</t>
  </si>
  <si>
    <t>Quality Measurements at Completion</t>
  </si>
  <si>
    <t>Monitoring</t>
  </si>
  <si>
    <t>KCP Type:  Outreach and Dissemination</t>
  </si>
  <si>
    <t>KCP Number and Name: RG-T2017</t>
  </si>
  <si>
    <t>Yes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</si>
</sst>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Arial"/>
    </font>
    <font>
      <b/>
      <sz val="12"/>
      <color indexed="9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indexed="9"/>
      <name val="Arial"/>
      <family val="2"/>
    </font>
    <font>
      <b/>
      <sz val="10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Protection="0">
      <alignment horizontal="center"/>
    </xf>
    <xf numFmtId="0" fontId="2" fillId="6" borderId="0" applyNumberFormat="0" applyBorder="0" applyProtection="0">
      <alignment horizontal="center" vertical="center"/>
    </xf>
    <xf numFmtId="0" fontId="5" fillId="5" borderId="0" applyNumberFormat="0" applyBorder="0" applyAlignment="0" applyProtection="0"/>
    <xf numFmtId="0" fontId="7" fillId="8" borderId="1" applyNumberFormat="0" applyAlignment="0" applyProtection="0"/>
    <xf numFmtId="0" fontId="6" fillId="7" borderId="2" applyNumberFormat="0" applyAlignment="0" applyProtection="0"/>
  </cellStyleXfs>
  <cellXfs count="106">
    <xf numFmtId="0" fontId="0" fillId="0" borderId="0" xfId="0"/>
    <xf numFmtId="0" fontId="4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7" fillId="9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9" borderId="0" xfId="0" applyFont="1" applyFill="1" applyBorder="1" applyAlignment="1">
      <alignment horizontal="center" vertical="center" wrapText="1"/>
    </xf>
    <xf numFmtId="0" fontId="17" fillId="10" borderId="3" xfId="0" applyFont="1" applyFill="1" applyBorder="1" applyAlignment="1">
      <alignment vertical="center" wrapText="1"/>
    </xf>
    <xf numFmtId="0" fontId="8" fillId="1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17" fillId="12" borderId="4" xfId="0" applyFont="1" applyFill="1" applyBorder="1" applyAlignment="1">
      <alignment vertical="center" wrapText="1"/>
    </xf>
    <xf numFmtId="0" fontId="17" fillId="1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16" fillId="11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vertical="center" wrapText="1"/>
    </xf>
    <xf numFmtId="0" fontId="17" fillId="12" borderId="8" xfId="0" applyFont="1" applyFill="1" applyBorder="1" applyAlignment="1">
      <alignment vertical="center" wrapText="1"/>
    </xf>
    <xf numFmtId="0" fontId="8" fillId="11" borderId="3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8" fillId="11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11" borderId="5" xfId="0" applyFont="1" applyFill="1" applyBorder="1" applyAlignment="1">
      <alignment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11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9" fontId="17" fillId="1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7" fillId="12" borderId="17" xfId="0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7" fillId="10" borderId="13" xfId="0" applyFont="1" applyFill="1" applyBorder="1" applyAlignment="1">
      <alignment vertical="center" wrapText="1"/>
    </xf>
    <xf numFmtId="0" fontId="8" fillId="11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vertical="center" wrapText="1"/>
    </xf>
    <xf numFmtId="0" fontId="8" fillId="11" borderId="13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7" fillId="12" borderId="17" xfId="0" applyFont="1" applyFill="1" applyBorder="1" applyAlignment="1">
      <alignment vertical="center" wrapText="1"/>
    </xf>
    <xf numFmtId="9" fontId="8" fillId="0" borderId="13" xfId="0" applyNumberFormat="1" applyFont="1" applyFill="1" applyBorder="1" applyAlignment="1">
      <alignment horizontal="center" vertical="center" wrapText="1"/>
    </xf>
    <xf numFmtId="9" fontId="17" fillId="10" borderId="13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0" fontId="17" fillId="10" borderId="19" xfId="0" applyFont="1" applyFill="1" applyBorder="1" applyAlignment="1">
      <alignment horizontal="center" vertical="center" wrapText="1"/>
    </xf>
    <xf numFmtId="0" fontId="19" fillId="14" borderId="5" xfId="0" applyFont="1" applyFill="1" applyBorder="1" applyAlignment="1">
      <alignment vertical="center"/>
    </xf>
    <xf numFmtId="0" fontId="19" fillId="14" borderId="19" xfId="0" applyFont="1" applyFill="1" applyBorder="1" applyAlignment="1">
      <alignment horizontal="center" vertical="center"/>
    </xf>
    <xf numFmtId="0" fontId="17" fillId="10" borderId="6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/>
    <xf numFmtId="0" fontId="8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4" fontId="17" fillId="12" borderId="4" xfId="0" applyNumberFormat="1" applyFont="1" applyFill="1" applyBorder="1" applyAlignment="1">
      <alignment horizontal="center" vertical="center" wrapText="1"/>
    </xf>
    <xf numFmtId="164" fontId="8" fillId="10" borderId="18" xfId="0" applyNumberFormat="1" applyFont="1" applyFill="1" applyBorder="1" applyAlignment="1">
      <alignment horizontal="center" vertical="center"/>
    </xf>
    <xf numFmtId="164" fontId="8" fillId="11" borderId="18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64" fontId="17" fillId="12" borderId="20" xfId="0" applyNumberFormat="1" applyFont="1" applyFill="1" applyBorder="1" applyAlignment="1">
      <alignment horizontal="center" vertical="center"/>
    </xf>
    <xf numFmtId="164" fontId="17" fillId="10" borderId="18" xfId="0" applyNumberFormat="1" applyFont="1" applyFill="1" applyBorder="1" applyAlignment="1">
      <alignment horizontal="center" vertical="center" wrapText="1"/>
    </xf>
    <xf numFmtId="164" fontId="8" fillId="11" borderId="18" xfId="0" applyNumberFormat="1" applyFont="1" applyFill="1" applyBorder="1" applyAlignment="1">
      <alignment horizontal="center" vertical="center" wrapText="1"/>
    </xf>
    <xf numFmtId="1" fontId="17" fillId="10" borderId="21" xfId="0" applyNumberFormat="1" applyFont="1" applyFill="1" applyBorder="1" applyAlignment="1">
      <alignment horizontal="center" vertical="center" wrapText="1"/>
    </xf>
    <xf numFmtId="164" fontId="17" fillId="12" borderId="20" xfId="0" applyNumberFormat="1" applyFont="1" applyFill="1" applyBorder="1" applyAlignment="1">
      <alignment horizontal="center" vertical="center" wrapText="1"/>
    </xf>
    <xf numFmtId="164" fontId="8" fillId="11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4" fillId="0" borderId="22" xfId="0" applyNumberFormat="1" applyFont="1" applyFill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20" fillId="15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4" xfId="0" applyBorder="1"/>
    <xf numFmtId="0" fontId="0" fillId="0" borderId="23" xfId="0" applyBorder="1"/>
  </cellXfs>
  <cellStyles count="8">
    <cellStyle name="20% - Accent1" xfId="1" builtinId="30" customBuiltin="1"/>
    <cellStyle name="40% - Accent1" xfId="2" builtinId="31" customBuiltin="1"/>
    <cellStyle name="60% - Accent1" xfId="3" builtinId="32" customBuiltin="1"/>
    <cellStyle name="Accent1" xfId="4" builtinId="29" customBuiltin="1"/>
    <cellStyle name="Accent4" xfId="5" builtinId="41" customBuiltin="1"/>
    <cellStyle name="Check Cell" xfId="6" builtinId="23" customBuiltin="1"/>
    <cellStyle name="Normal" xfId="0" builtinId="0"/>
    <cellStyle name="Output" xfId="7" builtinId="2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22"/>
  <sheetViews>
    <sheetView tabSelected="1" view="pageLayout" zoomScaleNormal="100" workbookViewId="0">
      <selection activeCell="C8" sqref="C8"/>
    </sheetView>
  </sheetViews>
  <sheetFormatPr defaultRowHeight="12.75"/>
  <cols>
    <col min="1" max="1" width="4" style="41" customWidth="1"/>
    <col min="2" max="2" width="75.85546875" style="41" customWidth="1"/>
    <col min="3" max="3" width="17.85546875" style="41" customWidth="1"/>
    <col min="4" max="16384" width="9.140625" style="41"/>
  </cols>
  <sheetData>
    <row r="2" spans="2:3">
      <c r="B2" s="4" t="s">
        <v>11</v>
      </c>
    </row>
    <row r="4" spans="2:3">
      <c r="B4" s="89" t="s">
        <v>16</v>
      </c>
      <c r="C4" s="89"/>
    </row>
    <row r="5" spans="2:3">
      <c r="B5" s="4"/>
      <c r="C5" s="4"/>
    </row>
    <row r="6" spans="2:3">
      <c r="C6" s="4"/>
    </row>
    <row r="7" spans="2:3" s="43" customFormat="1" ht="15" customHeight="1">
      <c r="B7" s="72" t="s">
        <v>12</v>
      </c>
      <c r="C7" s="73" t="str">
        <f>IF(AND(C8&gt;=7,C9&gt;=7),"High Evaluability",IF(OR(C8&lt;=5,C9&lt;=5),"Low Evaluability","Medium Evaluability"))</f>
        <v>High Evaluability</v>
      </c>
    </row>
    <row r="8" spans="2:3" s="43" customFormat="1" ht="15" customHeight="1">
      <c r="B8" s="19" t="s">
        <v>17</v>
      </c>
      <c r="C8" s="71">
        <f>'DEM OD'!E34</f>
        <v>9</v>
      </c>
    </row>
    <row r="9" spans="2:3" s="44" customFormat="1" ht="13.5" thickBot="1">
      <c r="B9" s="74" t="s">
        <v>70</v>
      </c>
      <c r="C9" s="86">
        <f>'DEM OD'!E59</f>
        <v>10</v>
      </c>
    </row>
    <row r="10" spans="2:3" s="43" customFormat="1" ht="12.75" customHeight="1">
      <c r="B10" s="42"/>
    </row>
    <row r="11" spans="2:3" s="43" customFormat="1">
      <c r="B11" s="42"/>
    </row>
    <row r="12" spans="2:3" s="43" customFormat="1" ht="111.75" customHeight="1">
      <c r="B12" s="45"/>
    </row>
    <row r="13" spans="2:3" ht="81.75" customHeight="1">
      <c r="B13" s="45"/>
    </row>
    <row r="14" spans="2:3" s="43" customFormat="1">
      <c r="B14" s="42"/>
    </row>
    <row r="15" spans="2:3" s="43" customFormat="1">
      <c r="B15" s="2"/>
    </row>
    <row r="16" spans="2:3" s="43" customFormat="1">
      <c r="B16" s="2"/>
    </row>
    <row r="17" spans="2:2" s="43" customFormat="1">
      <c r="B17" s="2"/>
    </row>
    <row r="18" spans="2:2" s="43" customFormat="1">
      <c r="B18" s="2"/>
    </row>
    <row r="19" spans="2:2" s="43" customFormat="1">
      <c r="B19" s="40"/>
    </row>
    <row r="20" spans="2:2" ht="125.25" customHeight="1">
      <c r="B20" s="45"/>
    </row>
    <row r="21" spans="2:2" ht="125.25" customHeight="1">
      <c r="B21" s="45"/>
    </row>
    <row r="22" spans="2:2" ht="125.25" customHeight="1">
      <c r="B22" s="45"/>
    </row>
  </sheetData>
  <mergeCells count="1">
    <mergeCell ref="B4:C4"/>
  </mergeCells>
  <phoneticPr fontId="9" type="noConversion"/>
  <pageMargins left="0.75" right="0.75" top="1" bottom="1" header="0.5" footer="0.5"/>
  <pageSetup scale="84" orientation="portrait" r:id="rId1"/>
  <headerFooter alignWithMargins="0">
    <oddHeader>&amp;RAnnex I
(RG-T2017)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workbookViewId="0">
      <selection activeCell="D75" sqref="D75"/>
    </sheetView>
  </sheetViews>
  <sheetFormatPr defaultColWidth="8.85546875" defaultRowHeight="12.75"/>
  <cols>
    <col min="1" max="1" width="3.85546875" customWidth="1"/>
    <col min="2" max="2" width="65.140625" customWidth="1"/>
    <col min="3" max="3" width="55.42578125" customWidth="1"/>
    <col min="4" max="4" width="28.7109375" customWidth="1"/>
    <col min="5" max="5" width="14.42578125" customWidth="1"/>
  </cols>
  <sheetData>
    <row r="1" spans="1:5">
      <c r="A1" s="1"/>
      <c r="B1" s="3"/>
      <c r="C1" s="1"/>
      <c r="D1" s="9"/>
      <c r="E1" s="1"/>
    </row>
    <row r="2" spans="1:5">
      <c r="A2" s="1"/>
      <c r="B2" s="90" t="s">
        <v>19</v>
      </c>
      <c r="C2" s="90"/>
      <c r="D2" s="90"/>
      <c r="E2" s="90"/>
    </row>
    <row r="3" spans="1:5">
      <c r="A3" s="1"/>
      <c r="B3" s="91" t="s">
        <v>20</v>
      </c>
      <c r="C3" s="91"/>
      <c r="D3" s="91"/>
      <c r="E3" s="91"/>
    </row>
    <row r="4" spans="1:5">
      <c r="A4" s="1"/>
      <c r="B4" s="75"/>
      <c r="C4" s="75"/>
      <c r="D4" s="75"/>
      <c r="E4" s="75"/>
    </row>
    <row r="5" spans="1:5">
      <c r="A5" s="1"/>
      <c r="B5" s="75"/>
      <c r="C5" s="75"/>
      <c r="D5" s="75"/>
      <c r="E5" s="75"/>
    </row>
    <row r="6" spans="1:5">
      <c r="A6" s="92" t="s">
        <v>32</v>
      </c>
      <c r="B6" s="93"/>
      <c r="C6" s="93"/>
      <c r="D6" s="93"/>
      <c r="E6" s="1"/>
    </row>
    <row r="7" spans="1:5" ht="22.5" customHeight="1">
      <c r="A7" s="10">
        <v>1</v>
      </c>
      <c r="B7" s="94" t="s">
        <v>64</v>
      </c>
      <c r="C7" s="94"/>
      <c r="D7" s="94"/>
      <c r="E7" s="1"/>
    </row>
    <row r="8" spans="1:5" ht="27.75" customHeight="1">
      <c r="A8" s="10">
        <v>2</v>
      </c>
      <c r="B8" s="94" t="s">
        <v>33</v>
      </c>
      <c r="C8" s="94"/>
      <c r="D8" s="94"/>
      <c r="E8" s="1"/>
    </row>
    <row r="9" spans="1:5">
      <c r="A9" s="10"/>
      <c r="B9" s="3"/>
      <c r="C9" s="3"/>
      <c r="D9" s="3"/>
      <c r="E9" s="1"/>
    </row>
    <row r="10" spans="1:5">
      <c r="A10" s="10"/>
      <c r="B10" s="3"/>
      <c r="C10" s="3"/>
      <c r="D10" s="3"/>
      <c r="E10" s="1"/>
    </row>
    <row r="11" spans="1:5" s="1" customFormat="1">
      <c r="B11" s="102" t="s">
        <v>72</v>
      </c>
      <c r="C11" s="103"/>
      <c r="D11" s="103"/>
      <c r="E11" s="103"/>
    </row>
    <row r="12" spans="1:5" s="1" customFormat="1">
      <c r="B12" s="102" t="s">
        <v>71</v>
      </c>
      <c r="C12" s="103"/>
      <c r="D12" s="103"/>
      <c r="E12" s="103"/>
    </row>
    <row r="13" spans="1:5">
      <c r="A13" s="1"/>
      <c r="B13" s="11" t="s">
        <v>31</v>
      </c>
      <c r="C13" s="7" t="s">
        <v>34</v>
      </c>
      <c r="D13" s="11" t="s">
        <v>66</v>
      </c>
      <c r="E13" s="7" t="s">
        <v>18</v>
      </c>
    </row>
    <row r="14" spans="1:5" ht="13.5" thickBot="1">
      <c r="A14" s="8"/>
      <c r="B14" s="5"/>
      <c r="C14" s="4"/>
      <c r="D14" s="4"/>
      <c r="E14" s="8"/>
    </row>
    <row r="15" spans="1:5" s="8" customFormat="1" ht="15.75" customHeight="1">
      <c r="B15" s="18" t="s">
        <v>65</v>
      </c>
      <c r="C15" s="18"/>
      <c r="D15" s="18"/>
      <c r="E15" s="79">
        <f>E16+E24+E30</f>
        <v>10</v>
      </c>
    </row>
    <row r="16" spans="1:5" ht="15" customHeight="1">
      <c r="A16" s="8"/>
      <c r="B16" s="19" t="s">
        <v>40</v>
      </c>
      <c r="C16" s="13"/>
      <c r="D16" s="51"/>
      <c r="E16" s="80">
        <f>E17+E20</f>
        <v>6</v>
      </c>
    </row>
    <row r="17" spans="1:5" ht="15" customHeight="1">
      <c r="A17" s="8"/>
      <c r="B17" s="21" t="s">
        <v>41</v>
      </c>
      <c r="C17" s="16"/>
      <c r="D17" s="53"/>
      <c r="E17" s="81">
        <f>SUM(E18:E19)</f>
        <v>3</v>
      </c>
    </row>
    <row r="18" spans="1:5" ht="15" customHeight="1">
      <c r="A18" s="8"/>
      <c r="B18" s="22" t="s">
        <v>42</v>
      </c>
      <c r="C18" s="15"/>
      <c r="D18" s="52" t="s">
        <v>73</v>
      </c>
      <c r="E18" s="95">
        <f>IF(OR(D18="yes", D19="yes"), 3, 0)</f>
        <v>3</v>
      </c>
    </row>
    <row r="19" spans="1:5" ht="15" customHeight="1">
      <c r="A19" s="8"/>
      <c r="B19" s="22" t="s">
        <v>43</v>
      </c>
      <c r="C19" s="15"/>
      <c r="D19" s="52" t="s">
        <v>73</v>
      </c>
      <c r="E19" s="99"/>
    </row>
    <row r="20" spans="1:5" ht="15" customHeight="1">
      <c r="A20" s="8"/>
      <c r="B20" s="21" t="s">
        <v>44</v>
      </c>
      <c r="C20" s="16"/>
      <c r="D20" s="53"/>
      <c r="E20" s="81">
        <f>E21</f>
        <v>3</v>
      </c>
    </row>
    <row r="21" spans="1:5" ht="15" customHeight="1">
      <c r="A21" s="8"/>
      <c r="B21" s="22" t="s">
        <v>45</v>
      </c>
      <c r="C21" s="15"/>
      <c r="D21" s="52" t="s">
        <v>73</v>
      </c>
      <c r="E21" s="95">
        <f>IF(OR(D21="yes", D22="yes", D23="yes"), 3, 0)</f>
        <v>3</v>
      </c>
    </row>
    <row r="22" spans="1:5" ht="15" customHeight="1">
      <c r="A22" s="8"/>
      <c r="B22" s="22" t="s">
        <v>46</v>
      </c>
      <c r="C22" s="15"/>
      <c r="D22" s="52" t="s">
        <v>73</v>
      </c>
      <c r="E22" s="104"/>
    </row>
    <row r="23" spans="1:5" ht="15" customHeight="1">
      <c r="A23" s="8"/>
      <c r="B23" s="47" t="s">
        <v>47</v>
      </c>
      <c r="C23" s="48"/>
      <c r="D23" s="54" t="s">
        <v>73</v>
      </c>
      <c r="E23" s="105"/>
    </row>
    <row r="24" spans="1:5" ht="15" customHeight="1">
      <c r="A24" s="8"/>
      <c r="B24" s="19" t="s">
        <v>48</v>
      </c>
      <c r="C24" s="13"/>
      <c r="D24" s="51"/>
      <c r="E24" s="80">
        <f>E25</f>
        <v>3</v>
      </c>
    </row>
    <row r="25" spans="1:5" ht="15" customHeight="1">
      <c r="A25" s="8"/>
      <c r="B25" s="49" t="s">
        <v>35</v>
      </c>
      <c r="C25" s="50"/>
      <c r="D25" s="55" t="s">
        <v>73</v>
      </c>
      <c r="E25" s="100">
        <f>IF(OR(D25="yes",  D26="yes", D27="yes", D28="yes", D29="yes"), 3, 0)</f>
        <v>3</v>
      </c>
    </row>
    <row r="26" spans="1:5" ht="15" customHeight="1">
      <c r="A26" s="8"/>
      <c r="B26" s="20" t="s">
        <v>36</v>
      </c>
      <c r="C26" s="15"/>
      <c r="D26" s="52" t="s">
        <v>73</v>
      </c>
      <c r="E26" s="101"/>
    </row>
    <row r="27" spans="1:5">
      <c r="A27" s="8"/>
      <c r="B27" s="20" t="s">
        <v>37</v>
      </c>
      <c r="C27" s="15"/>
      <c r="D27" s="52" t="s">
        <v>73</v>
      </c>
      <c r="E27" s="101"/>
    </row>
    <row r="28" spans="1:5" ht="15" customHeight="1">
      <c r="A28" s="8"/>
      <c r="B28" s="20" t="s">
        <v>38</v>
      </c>
      <c r="C28" s="15"/>
      <c r="D28" s="52" t="s">
        <v>73</v>
      </c>
      <c r="E28" s="101"/>
    </row>
    <row r="29" spans="1:5" ht="33" customHeight="1">
      <c r="A29" s="8"/>
      <c r="B29" s="20" t="s">
        <v>39</v>
      </c>
      <c r="C29" s="15"/>
      <c r="D29" s="52" t="s">
        <v>73</v>
      </c>
      <c r="E29" s="101"/>
    </row>
    <row r="30" spans="1:5" ht="15" customHeight="1">
      <c r="A30" s="8"/>
      <c r="B30" s="19" t="s">
        <v>54</v>
      </c>
      <c r="C30" s="13"/>
      <c r="D30" s="51"/>
      <c r="E30" s="80">
        <f>E31</f>
        <v>1</v>
      </c>
    </row>
    <row r="31" spans="1:5" ht="15" customHeight="1">
      <c r="A31" s="8"/>
      <c r="B31" s="20" t="s">
        <v>49</v>
      </c>
      <c r="C31" s="15"/>
      <c r="D31" s="52"/>
      <c r="E31" s="95">
        <f>IF(OR(D31="yes", D32="yes"), 1, 0)</f>
        <v>1</v>
      </c>
    </row>
    <row r="32" spans="1:5" ht="15" customHeight="1" thickBot="1">
      <c r="A32" s="8"/>
      <c r="B32" s="23" t="s">
        <v>50</v>
      </c>
      <c r="C32" s="24"/>
      <c r="D32" s="56" t="s">
        <v>73</v>
      </c>
      <c r="E32" s="96"/>
    </row>
    <row r="33" spans="1:5" ht="15" customHeight="1" thickBot="1">
      <c r="A33" s="8"/>
      <c r="B33" s="6"/>
      <c r="C33" s="4"/>
      <c r="D33" s="4"/>
      <c r="E33" s="46"/>
    </row>
    <row r="34" spans="1:5" ht="15" customHeight="1">
      <c r="A34" s="1"/>
      <c r="B34" s="18" t="s">
        <v>21</v>
      </c>
      <c r="C34" s="26"/>
      <c r="D34" s="58"/>
      <c r="E34" s="83">
        <f>SUM(E35,E41)</f>
        <v>9</v>
      </c>
    </row>
    <row r="35" spans="1:5" ht="15" customHeight="1">
      <c r="A35" s="1"/>
      <c r="B35" s="19" t="s">
        <v>55</v>
      </c>
      <c r="C35" s="25"/>
      <c r="D35" s="59"/>
      <c r="E35" s="84">
        <f>SUM(E36:E40)</f>
        <v>3</v>
      </c>
    </row>
    <row r="36" spans="1:5" ht="15" customHeight="1">
      <c r="A36" s="1"/>
      <c r="B36" s="22" t="s">
        <v>8</v>
      </c>
      <c r="C36" s="17"/>
      <c r="D36" s="60" t="s">
        <v>73</v>
      </c>
      <c r="E36" s="82">
        <f>IF(D36="yes", 1, 0)</f>
        <v>1</v>
      </c>
    </row>
    <row r="37" spans="1:5" ht="15" customHeight="1">
      <c r="A37" s="1"/>
      <c r="B37" s="22" t="s">
        <v>26</v>
      </c>
      <c r="C37" s="17"/>
      <c r="D37" s="60" t="s">
        <v>73</v>
      </c>
      <c r="E37" s="82">
        <f>IF(D37="yes", 0.5, 0)</f>
        <v>0.5</v>
      </c>
    </row>
    <row r="38" spans="1:5" ht="15" customHeight="1">
      <c r="A38" s="1"/>
      <c r="B38" s="22" t="s">
        <v>27</v>
      </c>
      <c r="C38" s="17"/>
      <c r="D38" s="60" t="s">
        <v>73</v>
      </c>
      <c r="E38" s="82">
        <f>IF(D38="yes", 0.5, 0)</f>
        <v>0.5</v>
      </c>
    </row>
    <row r="39" spans="1:5" ht="30" customHeight="1">
      <c r="A39" s="1"/>
      <c r="B39" s="20" t="s">
        <v>28</v>
      </c>
      <c r="C39" s="17"/>
      <c r="D39" s="60" t="s">
        <v>73</v>
      </c>
      <c r="E39" s="82">
        <f>IF(D39="yes", 0.5, 0)</f>
        <v>0.5</v>
      </c>
    </row>
    <row r="40" spans="1:5" ht="30.75" customHeight="1">
      <c r="A40" s="1"/>
      <c r="B40" s="20" t="s">
        <v>29</v>
      </c>
      <c r="C40" s="17"/>
      <c r="D40" s="60" t="s">
        <v>73</v>
      </c>
      <c r="E40" s="82">
        <f>IF(D40="yes", 0.5, 0)</f>
        <v>0.5</v>
      </c>
    </row>
    <row r="41" spans="1:5" ht="15" customHeight="1">
      <c r="A41" s="1"/>
      <c r="B41" s="19" t="s">
        <v>51</v>
      </c>
      <c r="C41" s="25"/>
      <c r="D41" s="59"/>
      <c r="E41" s="84">
        <f>SUM(E42,E47,E54)</f>
        <v>6</v>
      </c>
    </row>
    <row r="42" spans="1:5" ht="15" customHeight="1">
      <c r="A42" s="8"/>
      <c r="B42" s="31" t="s">
        <v>52</v>
      </c>
      <c r="C42" s="28"/>
      <c r="D42" s="62"/>
      <c r="E42" s="85">
        <f>SUM(E43:E46)</f>
        <v>2</v>
      </c>
    </row>
    <row r="43" spans="1:5" ht="15" customHeight="1">
      <c r="A43" s="8"/>
      <c r="B43" s="33" t="s">
        <v>22</v>
      </c>
      <c r="C43" s="14"/>
      <c r="D43" s="63" t="s">
        <v>73</v>
      </c>
      <c r="E43" s="82">
        <f>IF(D43="yes", 0.5, 0)</f>
        <v>0.5</v>
      </c>
    </row>
    <row r="44" spans="1:5" ht="15" customHeight="1">
      <c r="A44" s="8"/>
      <c r="B44" s="33" t="s">
        <v>59</v>
      </c>
      <c r="C44" s="14"/>
      <c r="D44" s="63" t="s">
        <v>73</v>
      </c>
      <c r="E44" s="82">
        <f>IF(D44="yes", 0.5, 0)</f>
        <v>0.5</v>
      </c>
    </row>
    <row r="45" spans="1:5" ht="35.25" customHeight="1">
      <c r="A45" s="8"/>
      <c r="B45" s="35" t="s">
        <v>30</v>
      </c>
      <c r="C45" s="14"/>
      <c r="D45" s="63" t="s">
        <v>73</v>
      </c>
      <c r="E45" s="82">
        <f>IF(D45="yes", 1, 0)</f>
        <v>1</v>
      </c>
    </row>
    <row r="46" spans="1:5" ht="15" customHeight="1">
      <c r="A46" s="8"/>
      <c r="B46" s="32" t="s">
        <v>56</v>
      </c>
      <c r="C46" s="14"/>
      <c r="D46" s="63"/>
      <c r="E46" s="82">
        <f>IF(D46="yes", 1, 0)</f>
        <v>0</v>
      </c>
    </row>
    <row r="47" spans="1:5" ht="15" customHeight="1">
      <c r="A47" s="8"/>
      <c r="B47" s="31" t="s">
        <v>53</v>
      </c>
      <c r="C47" s="27"/>
      <c r="D47" s="64"/>
      <c r="E47" s="85">
        <f>SUM(E48:E53)</f>
        <v>3</v>
      </c>
    </row>
    <row r="48" spans="1:5" ht="15" customHeight="1">
      <c r="A48" s="8"/>
      <c r="B48" s="22" t="s">
        <v>23</v>
      </c>
      <c r="C48" s="14"/>
      <c r="D48" s="63" t="s">
        <v>73</v>
      </c>
      <c r="E48" s="82">
        <f t="shared" ref="E48:E53" si="0">IF(D48="yes", 0.5, 0)</f>
        <v>0.5</v>
      </c>
    </row>
    <row r="49" spans="1:5" ht="15" customHeight="1">
      <c r="A49" s="8"/>
      <c r="B49" s="22" t="s">
        <v>24</v>
      </c>
      <c r="C49" s="14"/>
      <c r="D49" s="63" t="s">
        <v>73</v>
      </c>
      <c r="E49" s="82">
        <f t="shared" si="0"/>
        <v>0.5</v>
      </c>
    </row>
    <row r="50" spans="1:5" ht="15" customHeight="1">
      <c r="A50" s="8"/>
      <c r="B50" s="22" t="s">
        <v>10</v>
      </c>
      <c r="C50" s="14"/>
      <c r="D50" s="63" t="s">
        <v>73</v>
      </c>
      <c r="E50" s="82">
        <f t="shared" si="0"/>
        <v>0.5</v>
      </c>
    </row>
    <row r="51" spans="1:5" ht="28.5" customHeight="1">
      <c r="A51" s="8"/>
      <c r="B51" s="22" t="s">
        <v>9</v>
      </c>
      <c r="C51" s="14"/>
      <c r="D51" s="63" t="s">
        <v>73</v>
      </c>
      <c r="E51" s="82">
        <f t="shared" si="0"/>
        <v>0.5</v>
      </c>
    </row>
    <row r="52" spans="1:5" ht="27" customHeight="1">
      <c r="A52" s="8"/>
      <c r="B52" s="22" t="s">
        <v>4</v>
      </c>
      <c r="C52" s="14"/>
      <c r="D52" s="63" t="s">
        <v>73</v>
      </c>
      <c r="E52" s="82">
        <f t="shared" si="0"/>
        <v>0.5</v>
      </c>
    </row>
    <row r="53" spans="1:5" ht="24.75" customHeight="1">
      <c r="A53" s="8"/>
      <c r="B53" s="22" t="s">
        <v>5</v>
      </c>
      <c r="C53" s="14"/>
      <c r="D53" s="63" t="s">
        <v>73</v>
      </c>
      <c r="E53" s="82">
        <f t="shared" si="0"/>
        <v>0.5</v>
      </c>
    </row>
    <row r="54" spans="1:5" ht="15" customHeight="1">
      <c r="A54" s="8"/>
      <c r="B54" s="34" t="s">
        <v>58</v>
      </c>
      <c r="C54" s="29"/>
      <c r="D54" s="65"/>
      <c r="E54" s="85">
        <f>SUM(E55:E57)</f>
        <v>1</v>
      </c>
    </row>
    <row r="55" spans="1:5" ht="15" customHeight="1">
      <c r="A55" s="8"/>
      <c r="B55" s="35" t="s">
        <v>6</v>
      </c>
      <c r="C55" s="30"/>
      <c r="D55" s="63" t="s">
        <v>73</v>
      </c>
      <c r="E55" s="95">
        <f>IF(D55="yes", 1, 0)</f>
        <v>1</v>
      </c>
    </row>
    <row r="56" spans="1:5" ht="27.75" customHeight="1">
      <c r="A56" s="8"/>
      <c r="B56" s="35" t="s">
        <v>57</v>
      </c>
      <c r="C56" s="30"/>
      <c r="D56" s="63" t="s">
        <v>73</v>
      </c>
      <c r="E56" s="97"/>
    </row>
    <row r="57" spans="1:5" ht="27.75" customHeight="1" thickBot="1">
      <c r="A57" s="8"/>
      <c r="B57" s="36" t="s">
        <v>7</v>
      </c>
      <c r="C57" s="37"/>
      <c r="D57" s="66" t="s">
        <v>73</v>
      </c>
      <c r="E57" s="98"/>
    </row>
    <row r="58" spans="1:5" ht="15" customHeight="1" thickBot="1">
      <c r="A58" s="1"/>
      <c r="B58" s="3"/>
      <c r="C58" s="1"/>
      <c r="D58" s="9"/>
      <c r="E58" s="57"/>
    </row>
    <row r="59" spans="1:5" ht="15" customHeight="1">
      <c r="A59" s="1"/>
      <c r="B59" s="18" t="s">
        <v>25</v>
      </c>
      <c r="C59" s="26"/>
      <c r="D59" s="67"/>
      <c r="E59" s="87">
        <f>E60+E62</f>
        <v>10</v>
      </c>
    </row>
    <row r="60" spans="1:5" ht="17.25" customHeight="1">
      <c r="A60" s="1"/>
      <c r="B60" s="19" t="s">
        <v>68</v>
      </c>
      <c r="C60" s="12"/>
      <c r="D60" s="61"/>
      <c r="E60" s="84">
        <f>E61</f>
        <v>1</v>
      </c>
    </row>
    <row r="61" spans="1:5" ht="48" customHeight="1">
      <c r="A61" s="1"/>
      <c r="B61" s="20" t="s">
        <v>0</v>
      </c>
      <c r="C61" s="38"/>
      <c r="D61" s="68" t="s">
        <v>73</v>
      </c>
      <c r="E61" s="82">
        <f>IF(D61="yes", 1, 0)</f>
        <v>1</v>
      </c>
    </row>
    <row r="62" spans="1:5" ht="18" customHeight="1">
      <c r="B62" s="19" t="s">
        <v>69</v>
      </c>
      <c r="C62" s="39"/>
      <c r="D62" s="69"/>
      <c r="E62" s="84">
        <f>SUM(E64:E65, E67,E69, E71, E73)</f>
        <v>9</v>
      </c>
    </row>
    <row r="63" spans="1:5" s="76" customFormat="1" ht="13.5" customHeight="1">
      <c r="B63" s="34" t="s">
        <v>1</v>
      </c>
      <c r="C63" s="34"/>
      <c r="D63" s="34"/>
      <c r="E63" s="88">
        <f>E64+E65</f>
        <v>1</v>
      </c>
    </row>
    <row r="64" spans="1:5" s="76" customFormat="1" ht="15" customHeight="1">
      <c r="B64" s="78" t="s">
        <v>2</v>
      </c>
      <c r="C64" s="77"/>
      <c r="D64" s="63" t="s">
        <v>73</v>
      </c>
      <c r="E64" s="82">
        <f>IF(D64="yes", 0.5, 0)</f>
        <v>0.5</v>
      </c>
    </row>
    <row r="65" spans="2:5" s="76" customFormat="1" ht="28.5" customHeight="1">
      <c r="B65" s="20" t="s">
        <v>67</v>
      </c>
      <c r="C65" s="77"/>
      <c r="D65" s="63" t="s">
        <v>73</v>
      </c>
      <c r="E65" s="82">
        <f>IF(D65="yes", 0.5, 0)</f>
        <v>0.5</v>
      </c>
    </row>
    <row r="66" spans="2:5">
      <c r="B66" s="34" t="s">
        <v>60</v>
      </c>
      <c r="C66" s="34"/>
      <c r="D66" s="34"/>
      <c r="E66" s="88">
        <f>E67</f>
        <v>1</v>
      </c>
    </row>
    <row r="67" spans="2:5" ht="16.5" customHeight="1">
      <c r="B67" s="20" t="s">
        <v>13</v>
      </c>
      <c r="C67" s="38"/>
      <c r="D67" s="68" t="s">
        <v>73</v>
      </c>
      <c r="E67" s="82">
        <f>IF(D67="yes", 1, 0)</f>
        <v>1</v>
      </c>
    </row>
    <row r="68" spans="2:5">
      <c r="B68" s="34" t="s">
        <v>61</v>
      </c>
      <c r="C68" s="34"/>
      <c r="D68" s="34"/>
      <c r="E68" s="88">
        <f>E69</f>
        <v>1</v>
      </c>
    </row>
    <row r="69" spans="2:5" ht="16.5" customHeight="1">
      <c r="B69" s="20" t="s">
        <v>14</v>
      </c>
      <c r="C69" s="38"/>
      <c r="D69" s="68" t="s">
        <v>73</v>
      </c>
      <c r="E69" s="82">
        <f>IF(D69="yes", 1, 0)</f>
        <v>1</v>
      </c>
    </row>
    <row r="70" spans="2:5">
      <c r="B70" s="34" t="s">
        <v>62</v>
      </c>
      <c r="C70" s="34"/>
      <c r="D70" s="34"/>
      <c r="E70" s="88">
        <f>E71</f>
        <v>3</v>
      </c>
    </row>
    <row r="71" spans="2:5" ht="16.5" customHeight="1">
      <c r="B71" s="22" t="s">
        <v>15</v>
      </c>
      <c r="C71" s="38"/>
      <c r="D71" s="68" t="s">
        <v>73</v>
      </c>
      <c r="E71" s="82">
        <f>IF(D71="yes", 3, 0)</f>
        <v>3</v>
      </c>
    </row>
    <row r="72" spans="2:5">
      <c r="B72" s="34" t="s">
        <v>63</v>
      </c>
      <c r="C72" s="34"/>
      <c r="D72" s="34"/>
      <c r="E72" s="88">
        <f>E73</f>
        <v>3</v>
      </c>
    </row>
    <row r="73" spans="2:5" ht="76.5">
      <c r="B73" s="20" t="s">
        <v>3</v>
      </c>
      <c r="C73" s="68"/>
      <c r="D73" s="70" t="s">
        <v>73</v>
      </c>
      <c r="E73" s="82">
        <f>IF(D73="yes", 3, 0)</f>
        <v>3</v>
      </c>
    </row>
  </sheetData>
  <mergeCells count="12">
    <mergeCell ref="E31:E32"/>
    <mergeCell ref="E55:E57"/>
    <mergeCell ref="E18:E19"/>
    <mergeCell ref="E25:E29"/>
    <mergeCell ref="B11:E11"/>
    <mergeCell ref="B12:E12"/>
    <mergeCell ref="E21:E23"/>
    <mergeCell ref="B2:E2"/>
    <mergeCell ref="B3:E3"/>
    <mergeCell ref="A6:D6"/>
    <mergeCell ref="B7:D7"/>
    <mergeCell ref="B8:D8"/>
  </mergeCells>
  <pageMargins left="0.7" right="0.7" top="0.75" bottom="0.75" header="0.3" footer="0.3"/>
  <pageSetup orientation="portrait" horizontalDpi="4294967292" verticalDpi="4294967292" r:id="rId1"/>
  <ignoredErrors>
    <ignoredError sqref="E67 E69 E7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A858B0A1786304087B78675DBF52CFE" ma:contentTypeVersion="520" ma:contentTypeDescription="The base project type from which other project content types inherit their information." ma:contentTypeScope="" ma:versionID="b2f547246c2ecc5bbd694f42b051b31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7e235ab9b5fa7c807f9bd565e74bd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35777155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VPS/VPS</Division_x0020_or_x0020_Unit>
    <Approval_x0020_Number xmlns="cdc7663a-08f0-4737-9e8c-148ce897a09c" xsi:nil="true"/>
    <Document_x0020_Author xmlns="cdc7663a-08f0-4737-9e8c-148ce897a09c">LeydaF</Document_x0020_Author>
    <Fiscal_x0020_Year_x0020_IDB xmlns="cdc7663a-08f0-4737-9e8c-148ce897a09c">2011</Fiscal_x0020_Year_x0020_IDB>
    <Other_x0020_Author xmlns="cdc7663a-08f0-4737-9e8c-148ce897a09c" xsi:nil="true"/>
    <Project_x0020_Number xmlns="cdc7663a-08f0-4737-9e8c-148ce897a09c">RG-T2017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EXCELTC-DOCUMENTApproved TC documentPDTEPresident0Y</Migration_x0020_Info>
    <Operation_x0020_Type xmlns="cdc7663a-08f0-4737-9e8c-148ce897a09c" xsi:nil="true"/>
    <Record_x0020_Number xmlns="cdc7663a-08f0-4737-9e8c-148ce897a09c">R0002787150</Record_x0020_Number>
    <Document_x0020_Language_x0020_IDB xmlns="cdc7663a-08f0-4737-9e8c-148ce897a09c">English</Document_x0020_Language_x0020_IDB>
    <Identifier xmlns="cdc7663a-08f0-4737-9e8c-148ce897a09c"> ANNEX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EZSHARE-1231100466-17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https://idbg.sharepoint.com/teams/EZ-RG-TCP/RG-T2017/_layouts/15/DocIdRedir.aspx?ID=EZSHARE-1231100466-17</Url>
      <Description>EZSHARE-1231100466-17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A858B0A1786304087B78675DBF52CFE" ma:contentTypeVersion="2034" ma:contentTypeDescription="The base project type from which other project content types inherit their information." ma:contentTypeScope="" ma:versionID="62f8d46e570f5e19f6a9d90294367f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16EB4A65-E2B3-4F29-8BC0-7ED0E53A0912}"/>
</file>

<file path=customXml/itemProps2.xml><?xml version="1.0" encoding="utf-8"?>
<ds:datastoreItem xmlns:ds="http://schemas.openxmlformats.org/officeDocument/2006/customXml" ds:itemID="{2DF013E0-9575-4520-ADC0-12426E4DD1DE}"/>
</file>

<file path=customXml/itemProps3.xml><?xml version="1.0" encoding="utf-8"?>
<ds:datastoreItem xmlns:ds="http://schemas.openxmlformats.org/officeDocument/2006/customXml" ds:itemID="{A823F4FB-1164-412A-BF5A-2F60CBABA2B2}"/>
</file>

<file path=customXml/itemProps4.xml><?xml version="1.0" encoding="utf-8"?>
<ds:datastoreItem xmlns:ds="http://schemas.openxmlformats.org/officeDocument/2006/customXml" ds:itemID="{2C551AAD-8B24-47B1-BA2A-E5820F091483}"/>
</file>

<file path=customXml/itemProps5.xml><?xml version="1.0" encoding="utf-8"?>
<ds:datastoreItem xmlns:ds="http://schemas.openxmlformats.org/officeDocument/2006/customXml" ds:itemID="{B823E147-D947-432D-8765-2281819182A9}"/>
</file>

<file path=customXml/itemProps6.xml><?xml version="1.0" encoding="utf-8"?>
<ds:datastoreItem xmlns:ds="http://schemas.openxmlformats.org/officeDocument/2006/customXml" ds:itemID="{91645598-3F79-46F1-8BDF-AF06C6B4E8A1}"/>
</file>

<file path=customXml/itemProps7.xml><?xml version="1.0" encoding="utf-8"?>
<ds:datastoreItem xmlns:ds="http://schemas.openxmlformats.org/officeDocument/2006/customXml" ds:itemID="{6280CF82-E257-4DAB-99BE-C69E48A0E1A8}"/>
</file>

<file path=customXml/itemProps8.xml><?xml version="1.0" encoding="utf-8"?>
<ds:datastoreItem xmlns:ds="http://schemas.openxmlformats.org/officeDocument/2006/customXml" ds:itemID="{AF5FE670-D8B3-4825-80D2-0E6E203F0E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DEM</vt:lpstr>
      <vt:lpstr>DEM OD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Development Effectiveness Matrix (DEM) - Annex I </dc:title>
  <dc:creator>Carola Alvarez</dc:creator>
  <cp:lastModifiedBy>Leydaf</cp:lastModifiedBy>
  <cp:lastPrinted>2010-07-08T18:15:10Z</cp:lastPrinted>
  <dcterms:created xsi:type="dcterms:W3CDTF">2009-01-21T14:19:32Z</dcterms:created>
  <dcterms:modified xsi:type="dcterms:W3CDTF">2011-06-07T20:34:31Z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0x010100ACF722E9F6B0B149B0CD8BE2560A6672003A858B0A1786304087B78675DBF52CFE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30;#Loan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6" name="Sub-Sector">
    <vt:lpwstr/>
  </property>
  <property fmtid="{D5CDD505-2E9C-101B-9397-08002B2CF9AE}" pid="17" name="Order">
    <vt:r8>1700</vt:r8>
  </property>
  <property fmtid="{D5CDD505-2E9C-101B-9397-08002B2CF9AE}" pid="19" name="Disclosure Activity">
    <vt:lpwstr>Approved TC document</vt:lpwstr>
  </property>
  <property fmtid="{D5CDD505-2E9C-101B-9397-08002B2CF9AE}" pid="22" name="Webtopic">
    <vt:lpwstr>Generic</vt:lpwstr>
  </property>
  <property fmtid="{D5CDD505-2E9C-101B-9397-08002B2CF9AE}" pid="24" name="Disclosed">
    <vt:bool>true</vt:bool>
  </property>
  <property fmtid="{D5CDD505-2E9C-101B-9397-08002B2CF9AE}" pid="28" name="_dlc_DocIdItemGuid">
    <vt:lpwstr>078f729d-8a8d-49a6-a6ae-f5cee7f0c590</vt:lpwstr>
  </property>
</Properties>
</file>