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worksheets/sheet6.xml" ContentType="application/vnd.openxmlformats-officedocument.spreadsheetml.worksheet+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comments5.xml" ContentType="application/vnd.openxmlformats-officedocument.spreadsheetml.comments+xml"/>
  <Override PartName="/xl/comments4.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xl/comments3.xml" ContentType="application/vnd.openxmlformats-officedocument.spreadsheetml.comments+xml"/>
  <Override PartName="/customXml/itemProps5.xml" ContentType="application/vnd.openxmlformats-officedocument.customXmlProperties+xml"/>
  <Override PartName="/customXml/itemProps4.xml" ContentType="application/vnd.openxmlformats-officedocument.customXm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6.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showInkAnnotation="0" autoCompressPictures="0"/>
  <mc:AlternateContent xmlns:mc="http://schemas.openxmlformats.org/markup-compatibility/2006">
    <mc:Choice Requires="x15">
      <x15ac:absPath xmlns:x15ac="http://schemas.microsoft.com/office/spreadsheetml/2010/11/ac" url="C:\Users\edwigeb\Desktop\Mail pour SISCOR or EZSHARE\"/>
    </mc:Choice>
  </mc:AlternateContent>
  <xr:revisionPtr revIDLastSave="0" documentId="13_ncr:1_{AA30E2E1-4BE0-4DB3-A219-A8BAFB6D1E77}" xr6:coauthVersionLast="44" xr6:coauthVersionMax="45" xr10:uidLastSave="{00000000-0000-0000-0000-000000000000}"/>
  <bookViews>
    <workbookView xWindow="22932" yWindow="-108" windowWidth="23256" windowHeight="12576" tabRatio="800" firstSheet="1" activeTab="1" xr2:uid="{00000000-000D-0000-FFFF-FFFF00000000}"/>
  </bookViews>
  <sheets>
    <sheet name="PMR-PEP " sheetId="18" state="hidden" r:id="rId1"/>
    <sheet name="PPM-CFI" sheetId="49" r:id="rId2"/>
    <sheet name="2.Chronogramme " sheetId="19" state="hidden" r:id="rId3"/>
    <sheet name="3. Plan de passation de mar " sheetId="43" state="hidden" r:id="rId4"/>
    <sheet name="4. Tableau des engagements" sheetId="12" state="hidden" r:id="rId5"/>
    <sheet name="5.Prévision flux de trésorie" sheetId="22" state="hidden" r:id="rId6"/>
    <sheet name="6.Execution flux de trésorie " sheetId="33" state="hidden" r:id="rId7"/>
    <sheet name="7.Ecart flux de trésorie" sheetId="34" state="hidden" r:id="rId8"/>
    <sheet name="8. Gestion Risques IDENTIF" sheetId="14" state="hidden" r:id="rId9"/>
    <sheet name="8.a Gestion Risques QUALIF" sheetId="15" state="hidden" r:id="rId10"/>
    <sheet name="8.b Gestion Risques PLAN-MITIG" sheetId="16" state="hidden" r:id="rId11"/>
    <sheet name="9. Plan d'entretien" sheetId="17" state="hidden" r:id="rId12"/>
  </sheets>
  <definedNames>
    <definedName name="Component1" localSheetId="5">#REF!</definedName>
    <definedName name="Component1" localSheetId="6">#REF!</definedName>
    <definedName name="Component1" localSheetId="7">#REF!</definedName>
    <definedName name="Component1">'8. Gestion Risques IDENTIF'!$C$11</definedName>
    <definedName name="Component10" localSheetId="5">#REF!</definedName>
    <definedName name="Component10" localSheetId="6">#REF!</definedName>
    <definedName name="Component10" localSheetId="7">#REF!</definedName>
    <definedName name="Component10">'8. Gestion Risques IDENTIF'!$C$101</definedName>
    <definedName name="Component11" localSheetId="5">#REF!</definedName>
    <definedName name="Component11" localSheetId="6">#REF!</definedName>
    <definedName name="Component11" localSheetId="7">#REF!</definedName>
    <definedName name="Component11">'8. Gestion Risques IDENTIF'!$C$111</definedName>
    <definedName name="Component12" localSheetId="5">#REF!</definedName>
    <definedName name="Component12" localSheetId="6">#REF!</definedName>
    <definedName name="Component12" localSheetId="7">#REF!</definedName>
    <definedName name="Component12">'8. Gestion Risques IDENTIF'!$C$121</definedName>
    <definedName name="Component13" localSheetId="5">#REF!</definedName>
    <definedName name="Component13" localSheetId="6">#REF!</definedName>
    <definedName name="Component13" localSheetId="7">#REF!</definedName>
    <definedName name="Component13">'8. Gestion Risques IDENTIF'!$C$131</definedName>
    <definedName name="Component14" localSheetId="5">#REF!</definedName>
    <definedName name="Component14" localSheetId="6">#REF!</definedName>
    <definedName name="Component14" localSheetId="7">#REF!</definedName>
    <definedName name="Component14">'8. Gestion Risques IDENTIF'!$C$141</definedName>
    <definedName name="Component15" localSheetId="5">#REF!</definedName>
    <definedName name="Component15" localSheetId="6">#REF!</definedName>
    <definedName name="Component15" localSheetId="7">#REF!</definedName>
    <definedName name="Component15">'8. Gestion Risques IDENTIF'!$C$151</definedName>
    <definedName name="Component16" localSheetId="5">#REF!</definedName>
    <definedName name="Component16" localSheetId="6">#REF!</definedName>
    <definedName name="Component16" localSheetId="7">#REF!</definedName>
    <definedName name="Component16">'8. Gestion Risques IDENTIF'!$C$161</definedName>
    <definedName name="Component17" localSheetId="5">#REF!</definedName>
    <definedName name="Component17" localSheetId="6">#REF!</definedName>
    <definedName name="Component17" localSheetId="7">#REF!</definedName>
    <definedName name="Component17">'8. Gestion Risques IDENTIF'!$C$171</definedName>
    <definedName name="Component18" localSheetId="5">#REF!</definedName>
    <definedName name="Component18" localSheetId="6">#REF!</definedName>
    <definedName name="Component18" localSheetId="7">#REF!</definedName>
    <definedName name="Component18">'8. Gestion Risques IDENTIF'!$C$181</definedName>
    <definedName name="Component19" localSheetId="5">#REF!</definedName>
    <definedName name="Component19" localSheetId="6">#REF!</definedName>
    <definedName name="Component19" localSheetId="7">#REF!</definedName>
    <definedName name="Component19">'8. Gestion Risques IDENTIF'!$C$191</definedName>
    <definedName name="Component2" localSheetId="5">#REF!</definedName>
    <definedName name="Component2" localSheetId="6">#REF!</definedName>
    <definedName name="Component2" localSheetId="7">#REF!</definedName>
    <definedName name="Component2">'8. Gestion Risques IDENTIF'!$C$21</definedName>
    <definedName name="Component20" localSheetId="5">#REF!</definedName>
    <definedName name="Component20" localSheetId="6">#REF!</definedName>
    <definedName name="Component20" localSheetId="7">#REF!</definedName>
    <definedName name="Component20">'8. Gestion Risques IDENTIF'!$C$201</definedName>
    <definedName name="Component3" localSheetId="5">#REF!</definedName>
    <definedName name="Component3" localSheetId="6">#REF!</definedName>
    <definedName name="Component3" localSheetId="7">#REF!</definedName>
    <definedName name="Component3">'8. Gestion Risques IDENTIF'!$C$31</definedName>
    <definedName name="Component4" localSheetId="5">#REF!</definedName>
    <definedName name="Component4" localSheetId="6">#REF!</definedName>
    <definedName name="Component4" localSheetId="7">#REF!</definedName>
    <definedName name="Component4">'8. Gestion Risques IDENTIF'!$C$41</definedName>
    <definedName name="Component5" localSheetId="5">#REF!</definedName>
    <definedName name="Component5" localSheetId="6">#REF!</definedName>
    <definedName name="Component5" localSheetId="7">#REF!</definedName>
    <definedName name="Component5">'8. Gestion Risques IDENTIF'!$C$51</definedName>
    <definedName name="Component6" localSheetId="5">#REF!</definedName>
    <definedName name="Component6" localSheetId="6">#REF!</definedName>
    <definedName name="Component6" localSheetId="7">#REF!</definedName>
    <definedName name="Component6">'8. Gestion Risques IDENTIF'!$C$61</definedName>
    <definedName name="Component7" localSheetId="5">#REF!</definedName>
    <definedName name="Component7" localSheetId="6">#REF!</definedName>
    <definedName name="Component7" localSheetId="7">#REF!</definedName>
    <definedName name="Component7">'8. Gestion Risques IDENTIF'!$C$71</definedName>
    <definedName name="Component8" localSheetId="5">#REF!</definedName>
    <definedName name="Component8" localSheetId="6">#REF!</definedName>
    <definedName name="Component8" localSheetId="7">#REF!</definedName>
    <definedName name="Component8">'8. Gestion Risques IDENTIF'!$C$81</definedName>
    <definedName name="Component9" localSheetId="5">#REF!</definedName>
    <definedName name="Component9" localSheetId="6">#REF!</definedName>
    <definedName name="Component9" localSheetId="7">#REF!</definedName>
    <definedName name="Component9">'8. Gestion Risques IDENTIF'!$C$91</definedName>
    <definedName name="Impact1" localSheetId="5">#REF!</definedName>
    <definedName name="Impact1" localSheetId="6">#REF!</definedName>
    <definedName name="Impact1" localSheetId="7">#REF!</definedName>
    <definedName name="Impact10" localSheetId="5">#REF!</definedName>
    <definedName name="Impact10" localSheetId="6">#REF!</definedName>
    <definedName name="Impact10" localSheetId="7">#REF!</definedName>
    <definedName name="Impact11" localSheetId="5">#REF!</definedName>
    <definedName name="Impact11" localSheetId="6">#REF!</definedName>
    <definedName name="Impact11" localSheetId="7">#REF!</definedName>
    <definedName name="Impact12" localSheetId="5">#REF!</definedName>
    <definedName name="Impact12" localSheetId="6">#REF!</definedName>
    <definedName name="Impact12" localSheetId="7">#REF!</definedName>
    <definedName name="Impact13" localSheetId="5">#REF!</definedName>
    <definedName name="Impact13" localSheetId="6">#REF!</definedName>
    <definedName name="Impact13" localSheetId="7">#REF!</definedName>
    <definedName name="Impact14" localSheetId="5">#REF!</definedName>
    <definedName name="Impact14" localSheetId="6">#REF!</definedName>
    <definedName name="Impact14" localSheetId="7">#REF!</definedName>
    <definedName name="Impact15" localSheetId="5">#REF!</definedName>
    <definedName name="Impact15" localSheetId="6">#REF!</definedName>
    <definedName name="Impact15" localSheetId="7">#REF!</definedName>
    <definedName name="Impact16" localSheetId="5">#REF!</definedName>
    <definedName name="Impact16" localSheetId="6">#REF!</definedName>
    <definedName name="Impact16" localSheetId="7">#REF!</definedName>
    <definedName name="Impact17" localSheetId="5">#REF!</definedName>
    <definedName name="Impact17" localSheetId="6">#REF!</definedName>
    <definedName name="Impact17" localSheetId="7">#REF!</definedName>
    <definedName name="Impact18" localSheetId="5">#REF!</definedName>
    <definedName name="Impact18" localSheetId="6">#REF!</definedName>
    <definedName name="Impact18" localSheetId="7">#REF!</definedName>
    <definedName name="Impact19" localSheetId="5">#REF!</definedName>
    <definedName name="Impact19" localSheetId="6">#REF!</definedName>
    <definedName name="Impact19" localSheetId="7">#REF!</definedName>
    <definedName name="Impact2" localSheetId="5">#REF!</definedName>
    <definedName name="Impact2" localSheetId="6">#REF!</definedName>
    <definedName name="Impact2" localSheetId="7">#REF!</definedName>
    <definedName name="Impact20" localSheetId="5">#REF!</definedName>
    <definedName name="Impact20" localSheetId="6">#REF!</definedName>
    <definedName name="Impact20" localSheetId="7">#REF!</definedName>
    <definedName name="Impact3" localSheetId="5">#REF!</definedName>
    <definedName name="Impact3" localSheetId="6">#REF!</definedName>
    <definedName name="Impact3" localSheetId="7">#REF!</definedName>
    <definedName name="Impact4" localSheetId="5">#REF!</definedName>
    <definedName name="Impact4" localSheetId="6">#REF!</definedName>
    <definedName name="Impact4" localSheetId="7">#REF!</definedName>
    <definedName name="Impact5" localSheetId="5">#REF!</definedName>
    <definedName name="Impact5" localSheetId="6">#REF!</definedName>
    <definedName name="Impact5" localSheetId="7">#REF!</definedName>
    <definedName name="Impact6" localSheetId="5">#REF!</definedName>
    <definedName name="Impact6" localSheetId="6">#REF!</definedName>
    <definedName name="Impact6" localSheetId="7">#REF!</definedName>
    <definedName name="Impact7" localSheetId="5">#REF!</definedName>
    <definedName name="Impact7" localSheetId="6">#REF!</definedName>
    <definedName name="Impact7" localSheetId="7">#REF!</definedName>
    <definedName name="Impact8" localSheetId="5">#REF!</definedName>
    <definedName name="Impact8" localSheetId="6">#REF!</definedName>
    <definedName name="Impact8" localSheetId="7">#REF!</definedName>
    <definedName name="Impact9" localSheetId="5">#REF!</definedName>
    <definedName name="Impact9" localSheetId="6">#REF!</definedName>
    <definedName name="Impact9" localSheetId="7">#REF!</definedName>
    <definedName name="Level1" localSheetId="5">#REF!</definedName>
    <definedName name="Level1" localSheetId="6">#REF!</definedName>
    <definedName name="Level1" localSheetId="7">#REF!</definedName>
    <definedName name="Level1">'8.a Gestion Risques QUALIF'!$J$15</definedName>
    <definedName name="Level10" localSheetId="5">#REF!</definedName>
    <definedName name="Level10" localSheetId="6">#REF!</definedName>
    <definedName name="Level10" localSheetId="7">#REF!</definedName>
    <definedName name="Level10">'8.a Gestion Risques QUALIF'!$J$24</definedName>
    <definedName name="Level11" localSheetId="5">#REF!</definedName>
    <definedName name="Level11" localSheetId="6">#REF!</definedName>
    <definedName name="Level11" localSheetId="7">#REF!</definedName>
    <definedName name="Level11">'8.a Gestion Risques QUALIF'!$J$25</definedName>
    <definedName name="Level12" localSheetId="5">#REF!</definedName>
    <definedName name="Level12" localSheetId="6">#REF!</definedName>
    <definedName name="Level12" localSheetId="7">#REF!</definedName>
    <definedName name="Level12">'8.a Gestion Risques QUALIF'!$J$26</definedName>
    <definedName name="Level13" localSheetId="5">#REF!</definedName>
    <definedName name="Level13" localSheetId="6">#REF!</definedName>
    <definedName name="Level13" localSheetId="7">#REF!</definedName>
    <definedName name="Level13">'8.a Gestion Risques QUALIF'!$J$27</definedName>
    <definedName name="Level14" localSheetId="5">#REF!</definedName>
    <definedName name="Level14" localSheetId="6">#REF!</definedName>
    <definedName name="Level14" localSheetId="7">#REF!</definedName>
    <definedName name="Level14">'8.a Gestion Risques QUALIF'!$J$28</definedName>
    <definedName name="Level15" localSheetId="5">#REF!</definedName>
    <definedName name="Level15" localSheetId="6">#REF!</definedName>
    <definedName name="Level15" localSheetId="7">#REF!</definedName>
    <definedName name="Level15">'8.a Gestion Risques QUALIF'!$J$29</definedName>
    <definedName name="Level16" localSheetId="5">#REF!</definedName>
    <definedName name="Level16" localSheetId="6">#REF!</definedName>
    <definedName name="Level16" localSheetId="7">#REF!</definedName>
    <definedName name="Level16">'8.a Gestion Risques QUALIF'!$J$30</definedName>
    <definedName name="Level17" localSheetId="5">#REF!</definedName>
    <definedName name="Level17" localSheetId="6">#REF!</definedName>
    <definedName name="Level17" localSheetId="7">#REF!</definedName>
    <definedName name="Level17">'8.a Gestion Risques QUALIF'!$J$31</definedName>
    <definedName name="Level18" localSheetId="5">#REF!</definedName>
    <definedName name="Level18" localSheetId="6">#REF!</definedName>
    <definedName name="Level18" localSheetId="7">#REF!</definedName>
    <definedName name="Level18">'8.a Gestion Risques QUALIF'!$J$32</definedName>
    <definedName name="Level19" localSheetId="5">#REF!</definedName>
    <definedName name="Level19" localSheetId="6">#REF!</definedName>
    <definedName name="Level19" localSheetId="7">#REF!</definedName>
    <definedName name="Level19">'8.a Gestion Risques QUALIF'!$J$33</definedName>
    <definedName name="Level2" localSheetId="5">#REF!</definedName>
    <definedName name="Level2" localSheetId="6">#REF!</definedName>
    <definedName name="Level2" localSheetId="7">#REF!</definedName>
    <definedName name="Level2">'8.a Gestion Risques QUALIF'!$J$16</definedName>
    <definedName name="Level20" localSheetId="5">#REF!</definedName>
    <definedName name="Level20" localSheetId="6">#REF!</definedName>
    <definedName name="Level20" localSheetId="7">#REF!</definedName>
    <definedName name="Level20">'8.a Gestion Risques QUALIF'!$J$34</definedName>
    <definedName name="Level3" localSheetId="5">#REF!</definedName>
    <definedName name="Level3" localSheetId="6">#REF!</definedName>
    <definedName name="Level3" localSheetId="7">#REF!</definedName>
    <definedName name="Level3">'8.a Gestion Risques QUALIF'!$J$17</definedName>
    <definedName name="Level4" localSheetId="5">#REF!</definedName>
    <definedName name="Level4" localSheetId="6">#REF!</definedName>
    <definedName name="Level4" localSheetId="7">#REF!</definedName>
    <definedName name="Level4">'8.a Gestion Risques QUALIF'!$J$18</definedName>
    <definedName name="Level5" localSheetId="5">#REF!</definedName>
    <definedName name="Level5" localSheetId="6">#REF!</definedName>
    <definedName name="Level5" localSheetId="7">#REF!</definedName>
    <definedName name="Level5">'8.a Gestion Risques QUALIF'!$J$19</definedName>
    <definedName name="Level6" localSheetId="5">#REF!</definedName>
    <definedName name="Level6" localSheetId="6">#REF!</definedName>
    <definedName name="Level6" localSheetId="7">#REF!</definedName>
    <definedName name="Level6">'8.a Gestion Risques QUALIF'!$J$20</definedName>
    <definedName name="Level7" localSheetId="5">#REF!</definedName>
    <definedName name="Level7" localSheetId="6">#REF!</definedName>
    <definedName name="Level7" localSheetId="7">#REF!</definedName>
    <definedName name="Level7">'8.a Gestion Risques QUALIF'!$J$21</definedName>
    <definedName name="Level8" localSheetId="5">#REF!</definedName>
    <definedName name="Level8" localSheetId="6">#REF!</definedName>
    <definedName name="Level8" localSheetId="7">#REF!</definedName>
    <definedName name="Level8">'8.a Gestion Risques QUALIF'!$J$22</definedName>
    <definedName name="Level9" localSheetId="5">#REF!</definedName>
    <definedName name="Level9" localSheetId="6">#REF!</definedName>
    <definedName name="Level9" localSheetId="7">#REF!</definedName>
    <definedName name="Level9">'8.a Gestion Risques QUALIF'!$J$23</definedName>
    <definedName name="_xlnm.Print_Area" localSheetId="2">'2.Chronogramme '!$A$12:$N$45</definedName>
    <definedName name="_xlnm.Print_Area" localSheetId="4">'4. Tableau des engagements'!$A$1:$O$61</definedName>
    <definedName name="_xlnm.Print_Area" localSheetId="8">'8. Gestion Risques IDENTIF'!$B$5:$G$210</definedName>
    <definedName name="_xlnm.Print_Area" localSheetId="9">'8.a Gestion Risques QUALIF'!$B$2:$J$35</definedName>
    <definedName name="_xlnm.Print_Area" localSheetId="10">'8.b Gestion Risques PLAN-MITIG'!$B$2:$Q$97</definedName>
    <definedName name="_xlnm.Print_Titles" localSheetId="5">'5.Prévision flux de trésorie'!$4:$4</definedName>
    <definedName name="_xlnm.Print_Titles" localSheetId="6">'6.Execution flux de trésorie '!$4:$4</definedName>
    <definedName name="_xlnm.Print_Titles" localSheetId="7">'7.Ecart flux de trésorie'!$4:$4</definedName>
    <definedName name="_xlnm.Print_Titles" localSheetId="8">'8. Gestion Risques IDENTIF'!$4:$10</definedName>
    <definedName name="_xlnm.Print_Titles" localSheetId="9">'8.a Gestion Risques QUALIF'!$1:$14</definedName>
    <definedName name="_xlnm.Print_Titles" localSheetId="10">'8.b Gestion Risques PLAN-MITIG'!$9:$11</definedName>
    <definedName name="Probability1" localSheetId="5">#REF!</definedName>
    <definedName name="Probability1" localSheetId="6">#REF!</definedName>
    <definedName name="Probability1" localSheetId="7">#REF!</definedName>
    <definedName name="Probability10" localSheetId="5">#REF!</definedName>
    <definedName name="Probability10" localSheetId="6">#REF!</definedName>
    <definedName name="Probability10" localSheetId="7">#REF!</definedName>
    <definedName name="Probability11" localSheetId="5">#REF!</definedName>
    <definedName name="Probability11" localSheetId="6">#REF!</definedName>
    <definedName name="Probability11" localSheetId="7">#REF!</definedName>
    <definedName name="Probability12" localSheetId="5">#REF!</definedName>
    <definedName name="Probability12" localSheetId="6">#REF!</definedName>
    <definedName name="Probability12" localSheetId="7">#REF!</definedName>
    <definedName name="Probability13" localSheetId="5">#REF!</definedName>
    <definedName name="Probability13" localSheetId="6">#REF!</definedName>
    <definedName name="Probability13" localSheetId="7">#REF!</definedName>
    <definedName name="Probability14" localSheetId="5">#REF!</definedName>
    <definedName name="Probability14" localSheetId="6">#REF!</definedName>
    <definedName name="Probability14" localSheetId="7">#REF!</definedName>
    <definedName name="Probability15" localSheetId="5">#REF!</definedName>
    <definedName name="Probability15" localSheetId="6">#REF!</definedName>
    <definedName name="Probability15" localSheetId="7">#REF!</definedName>
    <definedName name="Probability16" localSheetId="5">#REF!</definedName>
    <definedName name="Probability16" localSheetId="6">#REF!</definedName>
    <definedName name="Probability16" localSheetId="7">#REF!</definedName>
    <definedName name="Probability17" localSheetId="5">#REF!</definedName>
    <definedName name="Probability17" localSheetId="6">#REF!</definedName>
    <definedName name="Probability17" localSheetId="7">#REF!</definedName>
    <definedName name="Probability18" localSheetId="5">#REF!</definedName>
    <definedName name="Probability18" localSheetId="6">#REF!</definedName>
    <definedName name="Probability18" localSheetId="7">#REF!</definedName>
    <definedName name="Probability19" localSheetId="5">#REF!</definedName>
    <definedName name="Probability19" localSheetId="6">#REF!</definedName>
    <definedName name="Probability19" localSheetId="7">#REF!</definedName>
    <definedName name="Probability2" localSheetId="5">#REF!</definedName>
    <definedName name="Probability2" localSheetId="6">#REF!</definedName>
    <definedName name="Probability2" localSheetId="7">#REF!</definedName>
    <definedName name="Probability20" localSheetId="5">#REF!</definedName>
    <definedName name="Probability20" localSheetId="6">#REF!</definedName>
    <definedName name="Probability20" localSheetId="7">#REF!</definedName>
    <definedName name="Probability3" localSheetId="5">#REF!</definedName>
    <definedName name="Probability3" localSheetId="6">#REF!</definedName>
    <definedName name="Probability3" localSheetId="7">#REF!</definedName>
    <definedName name="Probability4" localSheetId="5">#REF!</definedName>
    <definedName name="Probability4" localSheetId="6">#REF!</definedName>
    <definedName name="Probability4" localSheetId="7">#REF!</definedName>
    <definedName name="Probability5" localSheetId="5">#REF!</definedName>
    <definedName name="Probability5" localSheetId="6">#REF!</definedName>
    <definedName name="Probability5" localSheetId="7">#REF!</definedName>
    <definedName name="Probability6" localSheetId="5">#REF!</definedName>
    <definedName name="Probability6" localSheetId="6">#REF!</definedName>
    <definedName name="Probability6" localSheetId="7">#REF!</definedName>
    <definedName name="Probability7" localSheetId="5">#REF!</definedName>
    <definedName name="Probability7" localSheetId="6">#REF!</definedName>
    <definedName name="Probability7" localSheetId="7">#REF!</definedName>
    <definedName name="Probability8" localSheetId="5">#REF!</definedName>
    <definedName name="Probability8" localSheetId="6">#REF!</definedName>
    <definedName name="Probability8" localSheetId="7">#REF!</definedName>
    <definedName name="Probability9" localSheetId="5">#REF!</definedName>
    <definedName name="Probability9" localSheetId="6">#REF!</definedName>
    <definedName name="Probability9" localSheetId="7">#REF!</definedName>
    <definedName name="Risk1" localSheetId="5">#REF!</definedName>
    <definedName name="Risk1" localSheetId="6">#REF!</definedName>
    <definedName name="Risk1" localSheetId="7">#REF!</definedName>
    <definedName name="Risk1">'8. Gestion Risques IDENTIF'!$E$11</definedName>
    <definedName name="Risk10" localSheetId="5">#REF!</definedName>
    <definedName name="Risk10" localSheetId="6">#REF!</definedName>
    <definedName name="Risk10" localSheetId="7">#REF!</definedName>
    <definedName name="Risk10">'8. Gestion Risques IDENTIF'!$E$101</definedName>
    <definedName name="Risk11" localSheetId="5">#REF!</definedName>
    <definedName name="Risk11" localSheetId="6">#REF!</definedName>
    <definedName name="Risk11" localSheetId="7">#REF!</definedName>
    <definedName name="Risk11">'8. Gestion Risques IDENTIF'!$E$111</definedName>
    <definedName name="Risk12" localSheetId="5">#REF!</definedName>
    <definedName name="Risk12" localSheetId="6">#REF!</definedName>
    <definedName name="Risk12" localSheetId="7">#REF!</definedName>
    <definedName name="Risk12">'8. Gestion Risques IDENTIF'!$E$121</definedName>
    <definedName name="Risk13" localSheetId="5">#REF!</definedName>
    <definedName name="Risk13" localSheetId="6">#REF!</definedName>
    <definedName name="Risk13" localSheetId="7">#REF!</definedName>
    <definedName name="Risk13">'8. Gestion Risques IDENTIF'!$E$131</definedName>
    <definedName name="Risk14" localSheetId="5">#REF!</definedName>
    <definedName name="Risk14" localSheetId="6">#REF!</definedName>
    <definedName name="Risk14" localSheetId="7">#REF!</definedName>
    <definedName name="Risk14">'8. Gestion Risques IDENTIF'!$E$141</definedName>
    <definedName name="Risk15" localSheetId="5">#REF!</definedName>
    <definedName name="Risk15" localSheetId="6">#REF!</definedName>
    <definedName name="Risk15" localSheetId="7">#REF!</definedName>
    <definedName name="Risk15">'8. Gestion Risques IDENTIF'!$E$151</definedName>
    <definedName name="Risk16" localSheetId="5">#REF!</definedName>
    <definedName name="Risk16" localSheetId="6">#REF!</definedName>
    <definedName name="Risk16" localSheetId="7">#REF!</definedName>
    <definedName name="Risk16">'8. Gestion Risques IDENTIF'!$E$161</definedName>
    <definedName name="Risk17" localSheetId="5">#REF!</definedName>
    <definedName name="Risk17" localSheetId="6">#REF!</definedName>
    <definedName name="Risk17" localSheetId="7">#REF!</definedName>
    <definedName name="Risk17">'8. Gestion Risques IDENTIF'!$E$171</definedName>
    <definedName name="Risk18" localSheetId="5">#REF!</definedName>
    <definedName name="Risk18" localSheetId="6">#REF!</definedName>
    <definedName name="Risk18" localSheetId="7">#REF!</definedName>
    <definedName name="Risk18">'8. Gestion Risques IDENTIF'!$E$181</definedName>
    <definedName name="Risk19" localSheetId="5">#REF!</definedName>
    <definedName name="Risk19" localSheetId="6">#REF!</definedName>
    <definedName name="Risk19" localSheetId="7">#REF!</definedName>
    <definedName name="Risk19">'8. Gestion Risques IDENTIF'!$E$191</definedName>
    <definedName name="Risk2" localSheetId="5">#REF!</definedName>
    <definedName name="Risk2" localSheetId="6">#REF!</definedName>
    <definedName name="Risk2" localSheetId="7">#REF!</definedName>
    <definedName name="Risk2">'8. Gestion Risques IDENTIF'!$E$21</definedName>
    <definedName name="Risk20" localSheetId="5">#REF!</definedName>
    <definedName name="Risk20" localSheetId="6">#REF!</definedName>
    <definedName name="Risk20" localSheetId="7">#REF!</definedName>
    <definedName name="Risk20">'8. Gestion Risques IDENTIF'!$E$201</definedName>
    <definedName name="Risk3" localSheetId="5">#REF!</definedName>
    <definedName name="Risk3" localSheetId="6">#REF!</definedName>
    <definedName name="Risk3" localSheetId="7">#REF!</definedName>
    <definedName name="Risk3">'8. Gestion Risques IDENTIF'!$E$31</definedName>
    <definedName name="Risk4" localSheetId="5">#REF!</definedName>
    <definedName name="Risk4" localSheetId="6">#REF!</definedName>
    <definedName name="Risk4" localSheetId="7">#REF!</definedName>
    <definedName name="Risk4">'8. Gestion Risques IDENTIF'!$E$41</definedName>
    <definedName name="Risk5" localSheetId="5">#REF!</definedName>
    <definedName name="Risk5" localSheetId="6">#REF!</definedName>
    <definedName name="Risk5" localSheetId="7">#REF!</definedName>
    <definedName name="Risk5">'8. Gestion Risques IDENTIF'!$E$51</definedName>
    <definedName name="Risk6" localSheetId="5">#REF!</definedName>
    <definedName name="Risk6" localSheetId="6">#REF!</definedName>
    <definedName name="Risk6" localSheetId="7">#REF!</definedName>
    <definedName name="Risk6">'8. Gestion Risques IDENTIF'!$E$61</definedName>
    <definedName name="Risk7" localSheetId="5">#REF!</definedName>
    <definedName name="Risk7" localSheetId="6">#REF!</definedName>
    <definedName name="Risk7" localSheetId="7">#REF!</definedName>
    <definedName name="Risk7">'8. Gestion Risques IDENTIF'!$E$71</definedName>
    <definedName name="Risk8" localSheetId="5">#REF!</definedName>
    <definedName name="Risk8" localSheetId="6">#REF!</definedName>
    <definedName name="Risk8" localSheetId="7">#REF!</definedName>
    <definedName name="Risk8">'8. Gestion Risques IDENTIF'!$E$81</definedName>
    <definedName name="Risk9" localSheetId="5">#REF!</definedName>
    <definedName name="Risk9" localSheetId="6">#REF!</definedName>
    <definedName name="Risk9" localSheetId="7">#REF!</definedName>
    <definedName name="Risk9">'8. Gestion Risques IDENTIF'!$E$91</definedName>
    <definedName name="Typeofrisk1" localSheetId="5">#REF!</definedName>
    <definedName name="Typeofrisk1" localSheetId="6">#REF!</definedName>
    <definedName name="Typeofrisk1" localSheetId="7">#REF!</definedName>
    <definedName name="Typeofrisk1">'8. Gestion Risques IDENTIF'!$D$11</definedName>
    <definedName name="Typeofrisk10" localSheetId="5">#REF!</definedName>
    <definedName name="Typeofrisk10" localSheetId="6">#REF!</definedName>
    <definedName name="Typeofrisk10" localSheetId="7">#REF!</definedName>
    <definedName name="Typeofrisk10">'8. Gestion Risques IDENTIF'!$D$101</definedName>
    <definedName name="Typeofrisk11" localSheetId="5">#REF!</definedName>
    <definedName name="Typeofrisk11" localSheetId="6">#REF!</definedName>
    <definedName name="Typeofrisk11" localSheetId="7">#REF!</definedName>
    <definedName name="Typeofrisk11">'8. Gestion Risques IDENTIF'!$D$111</definedName>
    <definedName name="Typeofrisk12" localSheetId="5">#REF!</definedName>
    <definedName name="Typeofrisk12" localSheetId="6">#REF!</definedName>
    <definedName name="Typeofrisk12" localSheetId="7">#REF!</definedName>
    <definedName name="Typeofrisk12">'8. Gestion Risques IDENTIF'!$D$121</definedName>
    <definedName name="Typeofrisk13" localSheetId="5">#REF!</definedName>
    <definedName name="Typeofrisk13" localSheetId="6">#REF!</definedName>
    <definedName name="Typeofrisk13" localSheetId="7">#REF!</definedName>
    <definedName name="Typeofrisk13">'8. Gestion Risques IDENTIF'!$D$131</definedName>
    <definedName name="Typeofrisk14" localSheetId="5">#REF!</definedName>
    <definedName name="Typeofrisk14" localSheetId="6">#REF!</definedName>
    <definedName name="Typeofrisk14" localSheetId="7">#REF!</definedName>
    <definedName name="Typeofrisk14">'8. Gestion Risques IDENTIF'!$D$141</definedName>
    <definedName name="Typeofrisk15" localSheetId="5">#REF!</definedName>
    <definedName name="Typeofrisk15" localSheetId="6">#REF!</definedName>
    <definedName name="Typeofrisk15" localSheetId="7">#REF!</definedName>
    <definedName name="Typeofrisk15">'8. Gestion Risques IDENTIF'!$D$151</definedName>
    <definedName name="Typeofrisk16" localSheetId="5">#REF!</definedName>
    <definedName name="Typeofrisk16" localSheetId="6">#REF!</definedName>
    <definedName name="Typeofrisk16" localSheetId="7">#REF!</definedName>
    <definedName name="Typeofrisk16">'8. Gestion Risques IDENTIF'!$D$161</definedName>
    <definedName name="Typeofrisk17" localSheetId="5">#REF!</definedName>
    <definedName name="Typeofrisk17" localSheetId="6">#REF!</definedName>
    <definedName name="Typeofrisk17" localSheetId="7">#REF!</definedName>
    <definedName name="Typeofrisk17">'8. Gestion Risques IDENTIF'!$D$171</definedName>
    <definedName name="Typeofrisk18" localSheetId="5">#REF!</definedName>
    <definedName name="Typeofrisk18" localSheetId="6">#REF!</definedName>
    <definedName name="Typeofrisk18" localSheetId="7">#REF!</definedName>
    <definedName name="Typeofrisk18">'8. Gestion Risques IDENTIF'!$D$181</definedName>
    <definedName name="Typeofrisk19" localSheetId="5">#REF!</definedName>
    <definedName name="Typeofrisk19" localSheetId="6">#REF!</definedName>
    <definedName name="Typeofrisk19" localSheetId="7">#REF!</definedName>
    <definedName name="Typeofrisk19">'8. Gestion Risques IDENTIF'!$D$191</definedName>
    <definedName name="Typeofrisk2" localSheetId="5">#REF!</definedName>
    <definedName name="Typeofrisk2" localSheetId="6">#REF!</definedName>
    <definedName name="Typeofrisk2" localSheetId="7">#REF!</definedName>
    <definedName name="Typeofrisk2">'8. Gestion Risques IDENTIF'!$D$21</definedName>
    <definedName name="Typeofrisk20" localSheetId="5">#REF!</definedName>
    <definedName name="Typeofrisk20" localSheetId="6">#REF!</definedName>
    <definedName name="Typeofrisk20" localSheetId="7">#REF!</definedName>
    <definedName name="Typeofrisk20">'8. Gestion Risques IDENTIF'!$D$201</definedName>
    <definedName name="Typeofrisk3" localSheetId="5">#REF!</definedName>
    <definedName name="Typeofrisk3" localSheetId="6">#REF!</definedName>
    <definedName name="Typeofrisk3" localSheetId="7">#REF!</definedName>
    <definedName name="Typeofrisk3">'8. Gestion Risques IDENTIF'!$D$31</definedName>
    <definedName name="Typeofrisk4" localSheetId="5">#REF!</definedName>
    <definedName name="Typeofrisk4" localSheetId="6">#REF!</definedName>
    <definedName name="Typeofrisk4" localSheetId="7">#REF!</definedName>
    <definedName name="Typeofrisk4">'8. Gestion Risques IDENTIF'!$D$41</definedName>
    <definedName name="Typeofrisk5" localSheetId="5">#REF!</definedName>
    <definedName name="Typeofrisk5" localSheetId="6">#REF!</definedName>
    <definedName name="Typeofrisk5" localSheetId="7">#REF!</definedName>
    <definedName name="Typeofrisk5">'8. Gestion Risques IDENTIF'!$D$51</definedName>
    <definedName name="Typeofrisk6" localSheetId="5">#REF!</definedName>
    <definedName name="Typeofrisk6" localSheetId="6">#REF!</definedName>
    <definedName name="Typeofrisk6" localSheetId="7">#REF!</definedName>
    <definedName name="Typeofrisk6">'8. Gestion Risques IDENTIF'!$D$61</definedName>
    <definedName name="Typeofrisk7" localSheetId="5">#REF!</definedName>
    <definedName name="Typeofrisk7" localSheetId="6">#REF!</definedName>
    <definedName name="Typeofrisk7" localSheetId="7">#REF!</definedName>
    <definedName name="Typeofrisk7">'8. Gestion Risques IDENTIF'!$D$71</definedName>
    <definedName name="Typeofrisk8" localSheetId="5">#REF!</definedName>
    <definedName name="Typeofrisk8" localSheetId="6">#REF!</definedName>
    <definedName name="Typeofrisk8" localSheetId="7">#REF!</definedName>
    <definedName name="Typeofrisk8">'8. Gestion Risques IDENTIF'!$D$81</definedName>
    <definedName name="Typeofrisk9" localSheetId="5">#REF!</definedName>
    <definedName name="Typeofrisk9" localSheetId="6">#REF!</definedName>
    <definedName name="Typeofrisk9" localSheetId="7">#REF!</definedName>
    <definedName name="Typeofrisk9">'8. Gestion Risques IDENTIF'!$D$91</definedName>
    <definedName name="Value1" localSheetId="5">#REF!</definedName>
    <definedName name="Value1" localSheetId="6">#REF!</definedName>
    <definedName name="Value1" localSheetId="7">#REF!</definedName>
    <definedName name="Value1">'8.a Gestion Risques QUALIF'!$I$15</definedName>
    <definedName name="Value10" localSheetId="5">#REF!</definedName>
    <definedName name="Value10" localSheetId="6">#REF!</definedName>
    <definedName name="Value10" localSheetId="7">#REF!</definedName>
    <definedName name="Value10">'8.a Gestion Risques QUALIF'!$I$24</definedName>
    <definedName name="Value11" localSheetId="5">#REF!</definedName>
    <definedName name="Value11" localSheetId="6">#REF!</definedName>
    <definedName name="Value11" localSheetId="7">#REF!</definedName>
    <definedName name="Value11">'8.a Gestion Risques QUALIF'!$I$25</definedName>
    <definedName name="Value12" localSheetId="5">#REF!</definedName>
    <definedName name="Value12" localSheetId="6">#REF!</definedName>
    <definedName name="Value12" localSheetId="7">#REF!</definedName>
    <definedName name="Value12">'8.a Gestion Risques QUALIF'!$I$26</definedName>
    <definedName name="Value13" localSheetId="5">#REF!</definedName>
    <definedName name="Value13" localSheetId="6">#REF!</definedName>
    <definedName name="Value13" localSheetId="7">#REF!</definedName>
    <definedName name="Value13">'8.a Gestion Risques QUALIF'!$I$27</definedName>
    <definedName name="Value14" localSheetId="5">#REF!</definedName>
    <definedName name="Value14" localSheetId="6">#REF!</definedName>
    <definedName name="Value14" localSheetId="7">#REF!</definedName>
    <definedName name="Value14">'8.a Gestion Risques QUALIF'!$I$28</definedName>
    <definedName name="Value15" localSheetId="5">#REF!</definedName>
    <definedName name="Value15" localSheetId="6">#REF!</definedName>
    <definedName name="Value15" localSheetId="7">#REF!</definedName>
    <definedName name="Value15">'8.a Gestion Risques QUALIF'!$I$29</definedName>
    <definedName name="Value16" localSheetId="5">#REF!</definedName>
    <definedName name="Value16" localSheetId="6">#REF!</definedName>
    <definedName name="Value16" localSheetId="7">#REF!</definedName>
    <definedName name="Value16">'8.a Gestion Risques QUALIF'!$I$30</definedName>
    <definedName name="Value17" localSheetId="5">#REF!</definedName>
    <definedName name="Value17" localSheetId="6">#REF!</definedName>
    <definedName name="Value17" localSheetId="7">#REF!</definedName>
    <definedName name="Value17">'8.a Gestion Risques QUALIF'!$I$31</definedName>
    <definedName name="Value18" localSheetId="5">#REF!</definedName>
    <definedName name="Value18" localSheetId="6">#REF!</definedName>
    <definedName name="Value18" localSheetId="7">#REF!</definedName>
    <definedName name="Value18">'8.a Gestion Risques QUALIF'!$I$32</definedName>
    <definedName name="Value19" localSheetId="5">#REF!</definedName>
    <definedName name="Value19" localSheetId="6">#REF!</definedName>
    <definedName name="Value19" localSheetId="7">#REF!</definedName>
    <definedName name="Value19">'8.a Gestion Risques QUALIF'!$I$33</definedName>
    <definedName name="Value2" localSheetId="5">#REF!</definedName>
    <definedName name="Value2" localSheetId="6">#REF!</definedName>
    <definedName name="Value2" localSheetId="7">#REF!</definedName>
    <definedName name="Value2">'8.a Gestion Risques QUALIF'!$I$16</definedName>
    <definedName name="Value20" localSheetId="5">#REF!</definedName>
    <definedName name="Value20" localSheetId="6">#REF!</definedName>
    <definedName name="Value20" localSheetId="7">#REF!</definedName>
    <definedName name="Value20">'8.a Gestion Risques QUALIF'!$I$34</definedName>
    <definedName name="Value3" localSheetId="5">#REF!</definedName>
    <definedName name="Value3" localSheetId="6">#REF!</definedName>
    <definedName name="Value3" localSheetId="7">#REF!</definedName>
    <definedName name="Value3">'8.a Gestion Risques QUALIF'!$I$17</definedName>
    <definedName name="Value4" localSheetId="5">#REF!</definedName>
    <definedName name="Value4" localSheetId="6">#REF!</definedName>
    <definedName name="Value4" localSheetId="7">#REF!</definedName>
    <definedName name="Value4">'8.a Gestion Risques QUALIF'!$I$18</definedName>
    <definedName name="Value5" localSheetId="5">#REF!</definedName>
    <definedName name="Value5" localSheetId="6">#REF!</definedName>
    <definedName name="Value5" localSheetId="7">#REF!</definedName>
    <definedName name="Value5">'8.a Gestion Risques QUALIF'!$I$19</definedName>
    <definedName name="Value6" localSheetId="5">#REF!</definedName>
    <definedName name="Value6" localSheetId="6">#REF!</definedName>
    <definedName name="Value6" localSheetId="7">#REF!</definedName>
    <definedName name="Value6">'8.a Gestion Risques QUALIF'!$I$20</definedName>
    <definedName name="Value7" localSheetId="5">#REF!</definedName>
    <definedName name="Value7" localSheetId="6">#REF!</definedName>
    <definedName name="Value7" localSheetId="7">#REF!</definedName>
    <definedName name="Value7">'8.a Gestion Risques QUALIF'!$I$21</definedName>
    <definedName name="Value8" localSheetId="5">#REF!</definedName>
    <definedName name="Value8" localSheetId="6">#REF!</definedName>
    <definedName name="Value8" localSheetId="7">#REF!</definedName>
    <definedName name="Value8">'8.a Gestion Risques QUALIF'!$I$22</definedName>
    <definedName name="Value9" localSheetId="5">#REF!</definedName>
    <definedName name="Value9" localSheetId="6">#REF!</definedName>
    <definedName name="Value9" localSheetId="7">#REF!</definedName>
    <definedName name="Value9">'8.a Gestion Risques QUALIF'!$I$23</definedName>
    <definedName name="Z_57D43A69_A0FC_43AF_9BA0_67370AB4A67E_.wvu.Cols" localSheetId="8" hidden="1">'8. Gestion Risques IDENTIF'!$I:$J</definedName>
    <definedName name="Z_57D43A69_A0FC_43AF_9BA0_67370AB4A67E_.wvu.PrintArea" localSheetId="8" hidden="1">'8. Gestion Risques IDENTIF'!$B$5:$G$210</definedName>
    <definedName name="Z_57D43A69_A0FC_43AF_9BA0_67370AB4A67E_.wvu.PrintArea" localSheetId="9" hidden="1">'8.a Gestion Risques QUALIF'!$B$2:$J$35</definedName>
    <definedName name="Z_57D43A69_A0FC_43AF_9BA0_67370AB4A67E_.wvu.PrintArea" localSheetId="10" hidden="1">'8.b Gestion Risques PLAN-MITIG'!$B$2:$Q$97</definedName>
    <definedName name="Z_57D43A69_A0FC_43AF_9BA0_67370AB4A67E_.wvu.PrintTitles" localSheetId="8" hidden="1">'8. Gestion Risques IDENTIF'!$4:$10</definedName>
    <definedName name="Z_57D43A69_A0FC_43AF_9BA0_67370AB4A67E_.wvu.PrintTitles" localSheetId="9" hidden="1">'8.a Gestion Risques QUALIF'!$1:$14</definedName>
    <definedName name="Z_57D43A69_A0FC_43AF_9BA0_67370AB4A67E_.wvu.PrintTitles" localSheetId="10" hidden="1">'8.b Gestion Risques PLAN-MITIG'!$9:$11</definedName>
    <definedName name="Z_57D43A69_A0FC_43AF_9BA0_67370AB4A67E_.wvu.Rows" localSheetId="8" hidden="1">'8. Gestion Risques IDENTIF'!$121:$210</definedName>
    <definedName name="Z_57D43A69_A0FC_43AF_9BA0_67370AB4A67E_.wvu.Rows" localSheetId="9" hidden="1">'8.a Gestion Risques QUALIF'!$26:$35</definedName>
    <definedName name="Z_57D43A69_A0FC_43AF_9BA0_67370AB4A67E_.wvu.Rows" localSheetId="10" hidden="1">'8.b Gestion Risques PLAN-MITIG'!$62:$97,'8.b Gestion Risques PLAN-MITIG'!$100:$101</definedName>
    <definedName name="Z_6EC54006_C18D_4C82_AAC1_A0EAFFF25DBE_.wvu.Cols" localSheetId="8" hidden="1">'8. Gestion Risques IDENTIF'!$I:$J</definedName>
    <definedName name="Z_6EC54006_C18D_4C82_AAC1_A0EAFFF25DBE_.wvu.PrintArea" localSheetId="8" hidden="1">'8. Gestion Risques IDENTIF'!$B$5:$G$210</definedName>
    <definedName name="Z_6EC54006_C18D_4C82_AAC1_A0EAFFF25DBE_.wvu.PrintArea" localSheetId="9" hidden="1">'8.a Gestion Risques QUALIF'!$B$2:$J$35</definedName>
    <definedName name="Z_6EC54006_C18D_4C82_AAC1_A0EAFFF25DBE_.wvu.PrintArea" localSheetId="10" hidden="1">'8.b Gestion Risques PLAN-MITIG'!$B$2:$Q$97</definedName>
    <definedName name="Z_6EC54006_C18D_4C82_AAC1_A0EAFFF25DBE_.wvu.PrintTitles" localSheetId="8" hidden="1">'8. Gestion Risques IDENTIF'!$4:$10</definedName>
    <definedName name="Z_6EC54006_C18D_4C82_AAC1_A0EAFFF25DBE_.wvu.PrintTitles" localSheetId="9" hidden="1">'8.a Gestion Risques QUALIF'!$1:$14</definedName>
    <definedName name="Z_6EC54006_C18D_4C82_AAC1_A0EAFFF25DBE_.wvu.PrintTitles" localSheetId="10" hidden="1">'8.b Gestion Risques PLAN-MITIG'!$9:$11</definedName>
    <definedName name="Z_6EC54006_C18D_4C82_AAC1_A0EAFFF25DBE_.wvu.Rows" localSheetId="8" hidden="1">'8. Gestion Risques IDENTIF'!$111:$210</definedName>
    <definedName name="Z_6EC54006_C18D_4C82_AAC1_A0EAFFF25DBE_.wvu.Rows" localSheetId="9" hidden="1">'8.a Gestion Risques QUALIF'!$25:$35</definedName>
    <definedName name="Z_6EC54006_C18D_4C82_AAC1_A0EAFFF25DBE_.wvu.Rows" localSheetId="10" hidden="1">'8.b Gestion Risques PLAN-MITIG'!$58:$97,'8.b Gestion Risques PLAN-MITIG'!$100:$101</definedName>
    <definedName name="Z_B7A222EC_9C1D_4B79_9A9E_BAD176381704_.wvu.Cols" localSheetId="8" hidden="1">'8. Gestion Risques IDENTIF'!$I:$J</definedName>
    <definedName name="Z_B7A222EC_9C1D_4B79_9A9E_BAD176381704_.wvu.PrintArea" localSheetId="8" hidden="1">'8. Gestion Risques IDENTIF'!$B$5:$G$210</definedName>
    <definedName name="Z_B7A222EC_9C1D_4B79_9A9E_BAD176381704_.wvu.PrintArea" localSheetId="9" hidden="1">'8.a Gestion Risques QUALIF'!$B$2:$J$35</definedName>
    <definedName name="Z_B7A222EC_9C1D_4B79_9A9E_BAD176381704_.wvu.PrintArea" localSheetId="10" hidden="1">'8.b Gestion Risques PLAN-MITIG'!$B$2:$Q$97</definedName>
    <definedName name="Z_B7A222EC_9C1D_4B79_9A9E_BAD176381704_.wvu.PrintTitles" localSheetId="8" hidden="1">'8. Gestion Risques IDENTIF'!$4:$10</definedName>
    <definedName name="Z_B7A222EC_9C1D_4B79_9A9E_BAD176381704_.wvu.PrintTitles" localSheetId="9" hidden="1">'8.a Gestion Risques QUALIF'!$1:$14</definedName>
    <definedName name="Z_B7A222EC_9C1D_4B79_9A9E_BAD176381704_.wvu.PrintTitles" localSheetId="10" hidden="1">'8.b Gestion Risques PLAN-MITIG'!$9:$11</definedName>
    <definedName name="Z_B7A222EC_9C1D_4B79_9A9E_BAD176381704_.wvu.Rows" localSheetId="10" hidden="1">'8.b Gestion Risques PLAN-MITIG'!$100:$101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84" i="49" l="1"/>
  <c r="F11" i="49" l="1"/>
  <c r="F57" i="49"/>
  <c r="F41" i="49"/>
  <c r="F33" i="49"/>
  <c r="F56" i="49" l="1"/>
  <c r="F13" i="49" l="1"/>
  <c r="F55" i="49"/>
  <c r="F81" i="49" s="1"/>
  <c r="F38" i="49"/>
  <c r="F40" i="49"/>
  <c r="F34" i="49"/>
  <c r="F24" i="49"/>
  <c r="F25" i="49"/>
  <c r="F26" i="49"/>
  <c r="F28" i="49" l="1"/>
  <c r="F19" i="49" l="1"/>
  <c r="F50" i="49" l="1"/>
  <c r="M47" i="22" l="1"/>
  <c r="F26" i="34"/>
  <c r="I128" i="33"/>
  <c r="J128" i="33"/>
  <c r="K127" i="34"/>
  <c r="L128" i="33"/>
  <c r="M128" i="33"/>
  <c r="N127" i="34"/>
  <c r="E128" i="33"/>
  <c r="F128" i="33"/>
  <c r="G128" i="33"/>
  <c r="H127" i="34"/>
  <c r="D127" i="34"/>
  <c r="F10" i="43"/>
  <c r="F17" i="43" s="1"/>
  <c r="F185" i="43"/>
  <c r="F32" i="43"/>
  <c r="L15" i="22"/>
  <c r="L17" i="34" s="1"/>
  <c r="K15" i="22"/>
  <c r="K17" i="34" s="1"/>
  <c r="L73" i="22"/>
  <c r="L72" i="22" s="1"/>
  <c r="N73" i="22"/>
  <c r="N72" i="22" s="1"/>
  <c r="O73" i="22"/>
  <c r="O72" i="22" s="1"/>
  <c r="L74" i="22"/>
  <c r="M74" i="22"/>
  <c r="N74" i="22"/>
  <c r="O74" i="22"/>
  <c r="L75" i="22"/>
  <c r="M75" i="22"/>
  <c r="N75" i="22"/>
  <c r="O75" i="22"/>
  <c r="I73" i="22"/>
  <c r="I72" i="22" s="1"/>
  <c r="J73" i="22"/>
  <c r="J72" i="22" s="1"/>
  <c r="K73" i="22"/>
  <c r="K72" i="22" s="1"/>
  <c r="I74" i="22"/>
  <c r="J74" i="22"/>
  <c r="K74" i="22"/>
  <c r="I75" i="22"/>
  <c r="J75" i="22"/>
  <c r="K75" i="22"/>
  <c r="E73" i="22"/>
  <c r="E72" i="22" s="1"/>
  <c r="F73" i="22"/>
  <c r="F72" i="22" s="1"/>
  <c r="G73" i="22"/>
  <c r="G72" i="22" s="1"/>
  <c r="H73" i="22"/>
  <c r="H72" i="22" s="1"/>
  <c r="E74" i="22"/>
  <c r="E75" i="22"/>
  <c r="G74" i="22"/>
  <c r="H74" i="22"/>
  <c r="G75" i="22"/>
  <c r="H75" i="22"/>
  <c r="D74" i="22"/>
  <c r="P74" i="22" s="1"/>
  <c r="D75" i="22"/>
  <c r="P75" i="22" s="1"/>
  <c r="C75" i="22"/>
  <c r="B75" i="22"/>
  <c r="D12" i="22"/>
  <c r="D12" i="34" s="1"/>
  <c r="E12" i="22"/>
  <c r="E12" i="34" s="1"/>
  <c r="F12" i="22"/>
  <c r="F12" i="34" s="1"/>
  <c r="G12" i="22"/>
  <c r="G12" i="34" s="1"/>
  <c r="H12" i="22"/>
  <c r="H12" i="34" s="1"/>
  <c r="I12" i="22"/>
  <c r="I12" i="34" s="1"/>
  <c r="J12" i="22"/>
  <c r="J12" i="34" s="1"/>
  <c r="K12" i="22"/>
  <c r="K12" i="34" s="1"/>
  <c r="L12" i="22"/>
  <c r="L12" i="34" s="1"/>
  <c r="N12" i="22"/>
  <c r="N12" i="34" s="1"/>
  <c r="O12" i="22"/>
  <c r="O12" i="34" s="1"/>
  <c r="D14" i="22"/>
  <c r="D14" i="34" s="1"/>
  <c r="D13" i="34"/>
  <c r="D15" i="34"/>
  <c r="D32" i="22"/>
  <c r="D22" i="34" s="1"/>
  <c r="D33" i="22"/>
  <c r="D23" i="34" s="1"/>
  <c r="D25" i="34"/>
  <c r="D26" i="34"/>
  <c r="D29" i="34"/>
  <c r="D30" i="34"/>
  <c r="D31" i="34"/>
  <c r="D33" i="34"/>
  <c r="D34" i="34"/>
  <c r="D35" i="34"/>
  <c r="E14" i="22"/>
  <c r="E14" i="34" s="1"/>
  <c r="F14" i="22"/>
  <c r="F14" i="34" s="1"/>
  <c r="G14" i="22"/>
  <c r="G14" i="34" s="1"/>
  <c r="H14" i="22"/>
  <c r="I14" i="22"/>
  <c r="I14" i="34" s="1"/>
  <c r="K14" i="22"/>
  <c r="K14" i="34" s="1"/>
  <c r="K13" i="34"/>
  <c r="K15" i="34"/>
  <c r="K32" i="22"/>
  <c r="K33" i="22"/>
  <c r="K23" i="34" s="1"/>
  <c r="K25" i="34"/>
  <c r="K26" i="34"/>
  <c r="K29" i="34"/>
  <c r="K30" i="34"/>
  <c r="K31" i="34"/>
  <c r="K33" i="34"/>
  <c r="K34" i="34"/>
  <c r="K35" i="34"/>
  <c r="K38" i="34"/>
  <c r="K37" i="34" s="1"/>
  <c r="K41" i="34"/>
  <c r="K39" i="34" s="1"/>
  <c r="K42" i="34"/>
  <c r="K43" i="34"/>
  <c r="K44" i="34"/>
  <c r="K45" i="34"/>
  <c r="K46" i="34"/>
  <c r="K48" i="34"/>
  <c r="K49" i="34"/>
  <c r="K50" i="34"/>
  <c r="K51" i="34"/>
  <c r="K52" i="34"/>
  <c r="K53" i="34"/>
  <c r="K54" i="34"/>
  <c r="K55" i="34"/>
  <c r="K56" i="34"/>
  <c r="K59" i="34"/>
  <c r="K58" i="34" s="1"/>
  <c r="K60" i="34"/>
  <c r="K62" i="34"/>
  <c r="K61" i="34" s="1"/>
  <c r="K63" i="34"/>
  <c r="L14" i="22"/>
  <c r="L14" i="34" s="1"/>
  <c r="L13" i="34"/>
  <c r="L15" i="34"/>
  <c r="L32" i="22"/>
  <c r="L22" i="34" s="1"/>
  <c r="L33" i="22"/>
  <c r="L23" i="34" s="1"/>
  <c r="L25" i="34"/>
  <c r="L26" i="34"/>
  <c r="L29" i="34"/>
  <c r="L30" i="34"/>
  <c r="L31" i="34"/>
  <c r="L33" i="34"/>
  <c r="L34" i="34"/>
  <c r="L35" i="34"/>
  <c r="L38" i="34"/>
  <c r="L37" i="34" s="1"/>
  <c r="L41" i="34"/>
  <c r="L39" i="34" s="1"/>
  <c r="L42" i="34"/>
  <c r="L43" i="34"/>
  <c r="L44" i="34"/>
  <c r="L45" i="34"/>
  <c r="L46" i="34"/>
  <c r="L48" i="34"/>
  <c r="L49" i="34"/>
  <c r="L50" i="34"/>
  <c r="L51" i="34"/>
  <c r="L52" i="34"/>
  <c r="L53" i="34"/>
  <c r="L54" i="34"/>
  <c r="L55" i="34"/>
  <c r="L56" i="34"/>
  <c r="L59" i="34"/>
  <c r="L58" i="34" s="1"/>
  <c r="L60" i="34"/>
  <c r="L62" i="34"/>
  <c r="L61" i="34" s="1"/>
  <c r="L63" i="34"/>
  <c r="M14" i="22"/>
  <c r="M14" i="34" s="1"/>
  <c r="N14" i="22"/>
  <c r="N14" i="34" s="1"/>
  <c r="O14" i="22"/>
  <c r="O14" i="34" s="1"/>
  <c r="J15" i="22"/>
  <c r="J17" i="34" s="1"/>
  <c r="M15" i="22"/>
  <c r="M17" i="34" s="1"/>
  <c r="N15" i="22"/>
  <c r="N17" i="34" s="1"/>
  <c r="O15" i="22"/>
  <c r="O17" i="34" s="1"/>
  <c r="D16" i="22"/>
  <c r="E16" i="22"/>
  <c r="L16" i="22"/>
  <c r="L18" i="34" s="1"/>
  <c r="M16" i="22"/>
  <c r="M18" i="34" s="1"/>
  <c r="N16" i="22"/>
  <c r="N18" i="34" s="1"/>
  <c r="O16" i="22"/>
  <c r="O18" i="34" s="1"/>
  <c r="D17" i="22"/>
  <c r="E17" i="22"/>
  <c r="F17" i="22"/>
  <c r="G17" i="22"/>
  <c r="H17" i="22"/>
  <c r="I17" i="22"/>
  <c r="J17" i="22"/>
  <c r="K17" i="22"/>
  <c r="L17" i="22"/>
  <c r="M17" i="22"/>
  <c r="N17" i="22"/>
  <c r="O17" i="22"/>
  <c r="D18" i="22"/>
  <c r="E18" i="22"/>
  <c r="F18" i="22"/>
  <c r="G18" i="22"/>
  <c r="H18" i="22"/>
  <c r="I18" i="22"/>
  <c r="J18" i="22"/>
  <c r="K18" i="22"/>
  <c r="L18" i="22"/>
  <c r="M18" i="22"/>
  <c r="N18" i="22"/>
  <c r="O18" i="22"/>
  <c r="D19" i="22"/>
  <c r="E19" i="22"/>
  <c r="F19" i="22"/>
  <c r="G19" i="22"/>
  <c r="H19" i="22"/>
  <c r="I19" i="22"/>
  <c r="J19" i="22"/>
  <c r="K19" i="22"/>
  <c r="L19" i="22"/>
  <c r="M19" i="22"/>
  <c r="N19" i="22"/>
  <c r="O19" i="22"/>
  <c r="D20" i="22"/>
  <c r="E20" i="22"/>
  <c r="F20" i="22"/>
  <c r="G20" i="22"/>
  <c r="H20" i="22"/>
  <c r="I20" i="22"/>
  <c r="J20" i="22"/>
  <c r="K20" i="22"/>
  <c r="L20" i="22"/>
  <c r="M20" i="22"/>
  <c r="N20" i="22"/>
  <c r="O20" i="22"/>
  <c r="D21" i="22"/>
  <c r="I21" i="22"/>
  <c r="J21" i="22"/>
  <c r="K21" i="22"/>
  <c r="L21" i="22"/>
  <c r="M21" i="22"/>
  <c r="N21" i="22"/>
  <c r="O21" i="22"/>
  <c r="D24" i="22"/>
  <c r="E24" i="22"/>
  <c r="F24" i="22"/>
  <c r="G24" i="22"/>
  <c r="H24" i="22"/>
  <c r="I24" i="22"/>
  <c r="J24" i="22"/>
  <c r="K24" i="22"/>
  <c r="L24" i="22"/>
  <c r="M24" i="22"/>
  <c r="N24" i="22"/>
  <c r="O24" i="22"/>
  <c r="D25" i="22"/>
  <c r="E25" i="22"/>
  <c r="F25" i="22"/>
  <c r="G25" i="22"/>
  <c r="H25" i="22"/>
  <c r="I25" i="22"/>
  <c r="J25" i="22"/>
  <c r="K25" i="22"/>
  <c r="L25" i="22"/>
  <c r="M25" i="22"/>
  <c r="N25" i="22"/>
  <c r="O25" i="22"/>
  <c r="D26" i="22"/>
  <c r="E26" i="22"/>
  <c r="F26" i="22"/>
  <c r="G26" i="22"/>
  <c r="H26" i="22"/>
  <c r="I26" i="22"/>
  <c r="J26" i="22"/>
  <c r="J19" i="34" s="1"/>
  <c r="K26" i="22"/>
  <c r="K19" i="34" s="1"/>
  <c r="L26" i="22"/>
  <c r="L19" i="34" s="1"/>
  <c r="M26" i="22"/>
  <c r="M19" i="34" s="1"/>
  <c r="N26" i="22"/>
  <c r="N19" i="34" s="1"/>
  <c r="O26" i="22"/>
  <c r="O19" i="34" s="1"/>
  <c r="D27" i="22"/>
  <c r="E27" i="22"/>
  <c r="G27" i="22"/>
  <c r="H27" i="22"/>
  <c r="I27" i="22"/>
  <c r="J27" i="22"/>
  <c r="J20" i="34" s="1"/>
  <c r="K27" i="22"/>
  <c r="K20" i="34" s="1"/>
  <c r="L27" i="22"/>
  <c r="L20" i="34" s="1"/>
  <c r="M27" i="22"/>
  <c r="M20" i="34" s="1"/>
  <c r="N27" i="22"/>
  <c r="N20" i="34" s="1"/>
  <c r="O27" i="22"/>
  <c r="O20" i="34" s="1"/>
  <c r="D28" i="22"/>
  <c r="E28" i="22"/>
  <c r="F28" i="22"/>
  <c r="G28" i="22"/>
  <c r="H28" i="22"/>
  <c r="I28" i="22"/>
  <c r="J28" i="22"/>
  <c r="K28" i="22"/>
  <c r="L28" i="22"/>
  <c r="M28" i="22"/>
  <c r="N28" i="22"/>
  <c r="O28" i="22"/>
  <c r="D29" i="22"/>
  <c r="E29" i="22"/>
  <c r="G29" i="22"/>
  <c r="H29" i="22"/>
  <c r="I29" i="22"/>
  <c r="J29" i="22"/>
  <c r="K29" i="22"/>
  <c r="L29" i="22"/>
  <c r="M29" i="22"/>
  <c r="N29" i="22"/>
  <c r="O29" i="22"/>
  <c r="D30" i="22"/>
  <c r="E30" i="22"/>
  <c r="G30" i="22"/>
  <c r="H30" i="22"/>
  <c r="I30" i="22"/>
  <c r="J30" i="22"/>
  <c r="K30" i="22"/>
  <c r="L30" i="22"/>
  <c r="M30" i="22"/>
  <c r="N30" i="22"/>
  <c r="O30" i="22"/>
  <c r="C30" i="22"/>
  <c r="B30" i="22"/>
  <c r="J16" i="22"/>
  <c r="J18" i="34" s="1"/>
  <c r="H15" i="22"/>
  <c r="H16" i="22"/>
  <c r="I15" i="22"/>
  <c r="I16" i="22"/>
  <c r="D15" i="22"/>
  <c r="E15" i="22"/>
  <c r="F29" i="22"/>
  <c r="G15" i="22"/>
  <c r="G16" i="22"/>
  <c r="F113" i="43"/>
  <c r="F164" i="43" s="1"/>
  <c r="F114" i="43"/>
  <c r="F25" i="43"/>
  <c r="F35" i="43"/>
  <c r="F51" i="43" s="1"/>
  <c r="F60" i="43"/>
  <c r="F66" i="43"/>
  <c r="F82" i="43"/>
  <c r="C25" i="22"/>
  <c r="B25" i="22"/>
  <c r="E25" i="34"/>
  <c r="M12" i="22"/>
  <c r="M12" i="34" s="1"/>
  <c r="H23" i="22"/>
  <c r="F56" i="22"/>
  <c r="P128" i="34"/>
  <c r="D85" i="22"/>
  <c r="P85" i="22" s="1"/>
  <c r="E85" i="22"/>
  <c r="F85" i="22"/>
  <c r="G85" i="22"/>
  <c r="H85" i="22"/>
  <c r="I85" i="22"/>
  <c r="J85" i="22"/>
  <c r="K85" i="22"/>
  <c r="L85" i="22"/>
  <c r="M85" i="22"/>
  <c r="N85" i="22"/>
  <c r="O85" i="22"/>
  <c r="D86" i="22"/>
  <c r="P86" i="22" s="1"/>
  <c r="E86" i="22"/>
  <c r="F86" i="22"/>
  <c r="G86" i="22"/>
  <c r="H86" i="22"/>
  <c r="I86" i="22"/>
  <c r="J86" i="22"/>
  <c r="K86" i="22"/>
  <c r="L86" i="22"/>
  <c r="M86" i="22"/>
  <c r="N86" i="22"/>
  <c r="O86" i="22"/>
  <c r="D87" i="22"/>
  <c r="P87" i="22" s="1"/>
  <c r="E87" i="22"/>
  <c r="F87" i="22"/>
  <c r="G87" i="22"/>
  <c r="H87" i="22"/>
  <c r="I87" i="22"/>
  <c r="J87" i="22"/>
  <c r="K87" i="22"/>
  <c r="L87" i="22"/>
  <c r="M87" i="22"/>
  <c r="N87" i="22"/>
  <c r="O87" i="22"/>
  <c r="D88" i="22"/>
  <c r="P88" i="22" s="1"/>
  <c r="E88" i="22"/>
  <c r="F88" i="22"/>
  <c r="H88" i="22"/>
  <c r="I88" i="22"/>
  <c r="I84" i="22"/>
  <c r="I83" i="22" s="1"/>
  <c r="I89" i="22"/>
  <c r="J88" i="22"/>
  <c r="K88" i="22"/>
  <c r="L88" i="22"/>
  <c r="M88" i="22"/>
  <c r="N88" i="22"/>
  <c r="O88" i="22"/>
  <c r="D89" i="22"/>
  <c r="P89" i="22" s="1"/>
  <c r="E89" i="22"/>
  <c r="F89" i="22"/>
  <c r="G89" i="22"/>
  <c r="H89" i="22"/>
  <c r="J89" i="22"/>
  <c r="K89" i="22"/>
  <c r="L89" i="22"/>
  <c r="M89" i="22"/>
  <c r="N89" i="22"/>
  <c r="O89" i="22"/>
  <c r="F84" i="22"/>
  <c r="F83" i="22" s="1"/>
  <c r="G84" i="22"/>
  <c r="G83" i="22" s="1"/>
  <c r="H84" i="22"/>
  <c r="H83" i="22" s="1"/>
  <c r="J84" i="22"/>
  <c r="J83" i="22" s="1"/>
  <c r="K84" i="22"/>
  <c r="K83" i="22" s="1"/>
  <c r="L84" i="22"/>
  <c r="L83" i="22" s="1"/>
  <c r="M84" i="22"/>
  <c r="M83" i="22" s="1"/>
  <c r="N84" i="22"/>
  <c r="N83" i="22" s="1"/>
  <c r="O84" i="22"/>
  <c r="O83" i="22" s="1"/>
  <c r="O77" i="22"/>
  <c r="O76" i="22" s="1"/>
  <c r="O78" i="22"/>
  <c r="O79" i="22"/>
  <c r="O80" i="22"/>
  <c r="D77" i="22"/>
  <c r="E77" i="22"/>
  <c r="E76" i="22" s="1"/>
  <c r="F77" i="22"/>
  <c r="F76" i="22" s="1"/>
  <c r="G77" i="22"/>
  <c r="G76" i="22" s="1"/>
  <c r="H77" i="22"/>
  <c r="H76" i="22" s="1"/>
  <c r="I77" i="22"/>
  <c r="I76" i="22" s="1"/>
  <c r="J77" i="22"/>
  <c r="J76" i="22" s="1"/>
  <c r="K77" i="22"/>
  <c r="K76" i="22" s="1"/>
  <c r="L77" i="22"/>
  <c r="L76" i="22" s="1"/>
  <c r="M77" i="22"/>
  <c r="M76" i="22" s="1"/>
  <c r="N77" i="22"/>
  <c r="N76" i="22" s="1"/>
  <c r="D78" i="22"/>
  <c r="P78" i="22" s="1"/>
  <c r="E78" i="22"/>
  <c r="F78" i="22"/>
  <c r="G78" i="22"/>
  <c r="H78" i="22"/>
  <c r="I78" i="22"/>
  <c r="J78" i="22"/>
  <c r="K78" i="22"/>
  <c r="L78" i="22"/>
  <c r="M78" i="22"/>
  <c r="N78" i="22"/>
  <c r="D79" i="22"/>
  <c r="P79" i="22" s="1"/>
  <c r="E79" i="22"/>
  <c r="F79" i="22"/>
  <c r="G79" i="22"/>
  <c r="G80" i="22"/>
  <c r="H79" i="22"/>
  <c r="I79" i="22"/>
  <c r="J79" i="22"/>
  <c r="K79" i="22"/>
  <c r="L79" i="22"/>
  <c r="M79" i="22"/>
  <c r="N79" i="22"/>
  <c r="D80" i="22"/>
  <c r="P80" i="22" s="1"/>
  <c r="E80" i="22"/>
  <c r="F80" i="22"/>
  <c r="H80" i="22"/>
  <c r="I80" i="22"/>
  <c r="J80" i="22"/>
  <c r="K80" i="22"/>
  <c r="L80" i="22"/>
  <c r="M80" i="22"/>
  <c r="N80" i="22"/>
  <c r="D73" i="22"/>
  <c r="D72" i="22" s="1"/>
  <c r="D57" i="22"/>
  <c r="P57" i="22" s="1"/>
  <c r="D54" i="22"/>
  <c r="D52" i="22" s="1"/>
  <c r="D55" i="22"/>
  <c r="P55" i="22" s="1"/>
  <c r="D56" i="22"/>
  <c r="P56" i="22" s="1"/>
  <c r="D58" i="22"/>
  <c r="P58" i="22" s="1"/>
  <c r="D59" i="22"/>
  <c r="P59" i="22" s="1"/>
  <c r="D61" i="22"/>
  <c r="P61" i="22" s="1"/>
  <c r="D62" i="22"/>
  <c r="P62" i="22" s="1"/>
  <c r="D63" i="22"/>
  <c r="P63" i="22" s="1"/>
  <c r="D64" i="22"/>
  <c r="P64" i="22" s="1"/>
  <c r="D65" i="22"/>
  <c r="P65" i="22" s="1"/>
  <c r="D66" i="22"/>
  <c r="P66" i="22" s="1"/>
  <c r="D67" i="22"/>
  <c r="P67" i="22" s="1"/>
  <c r="D68" i="22"/>
  <c r="P68" i="22" s="1"/>
  <c r="D69" i="22"/>
  <c r="P69" i="22" s="1"/>
  <c r="D70" i="22"/>
  <c r="P70" i="22" s="1"/>
  <c r="D51" i="22"/>
  <c r="D50" i="22" s="1"/>
  <c r="D35" i="22"/>
  <c r="D36" i="22"/>
  <c r="D37" i="22"/>
  <c r="D38" i="22"/>
  <c r="D41" i="22"/>
  <c r="D42" i="22"/>
  <c r="D43" i="22"/>
  <c r="D45" i="22"/>
  <c r="D46" i="22"/>
  <c r="D47" i="22"/>
  <c r="D48" i="22"/>
  <c r="D84" i="22"/>
  <c r="D83" i="22" s="1"/>
  <c r="D91" i="22"/>
  <c r="D90" i="22" s="1"/>
  <c r="D92" i="22"/>
  <c r="P92" i="22" s="1"/>
  <c r="D93" i="22"/>
  <c r="P93" i="22" s="1"/>
  <c r="D94" i="22"/>
  <c r="P94" i="22" s="1"/>
  <c r="D95" i="22"/>
  <c r="P95" i="22" s="1"/>
  <c r="D96" i="22"/>
  <c r="P96" i="22" s="1"/>
  <c r="D99" i="22"/>
  <c r="D98" i="22" s="1"/>
  <c r="D100" i="22"/>
  <c r="P100" i="22" s="1"/>
  <c r="D101" i="22"/>
  <c r="P101" i="22" s="1"/>
  <c r="D102" i="22"/>
  <c r="P102" i="22" s="1"/>
  <c r="D103" i="22"/>
  <c r="P103" i="22" s="1"/>
  <c r="D104" i="22"/>
  <c r="P104" i="22" s="1"/>
  <c r="D106" i="22"/>
  <c r="P106" i="22" s="1"/>
  <c r="P105" i="22" s="1"/>
  <c r="D107" i="22"/>
  <c r="P107" i="22" s="1"/>
  <c r="D108" i="22"/>
  <c r="P108" i="22" s="1"/>
  <c r="D109" i="22"/>
  <c r="P109" i="22" s="1"/>
  <c r="D110" i="22"/>
  <c r="P110" i="22" s="1"/>
  <c r="D114" i="22"/>
  <c r="P114" i="22" s="1"/>
  <c r="P113" i="22" s="1"/>
  <c r="D115" i="22"/>
  <c r="P115" i="22" s="1"/>
  <c r="D117" i="22"/>
  <c r="D118" i="22"/>
  <c r="P118" i="22" s="1"/>
  <c r="D119" i="22"/>
  <c r="P119" i="22" s="1"/>
  <c r="D121" i="22"/>
  <c r="D120" i="22" s="1"/>
  <c r="D122" i="22"/>
  <c r="P122" i="22" s="1"/>
  <c r="D123" i="22"/>
  <c r="P123" i="22" s="1"/>
  <c r="D124" i="22"/>
  <c r="P124" i="22" s="1"/>
  <c r="D126" i="22"/>
  <c r="P126" i="22" s="1"/>
  <c r="P125" i="22" s="1"/>
  <c r="D127" i="22"/>
  <c r="P127" i="22" s="1"/>
  <c r="D128" i="22"/>
  <c r="P128" i="22" s="1"/>
  <c r="D129" i="22"/>
  <c r="P129" i="22" s="1"/>
  <c r="D130" i="22"/>
  <c r="P130" i="22" s="1"/>
  <c r="D131" i="22"/>
  <c r="P131" i="22" s="1"/>
  <c r="D132" i="22"/>
  <c r="P132" i="22" s="1"/>
  <c r="D133" i="22"/>
  <c r="P133" i="22" s="1"/>
  <c r="D134" i="22"/>
  <c r="P134" i="22" s="1"/>
  <c r="D135" i="22"/>
  <c r="P135" i="22" s="1"/>
  <c r="D137" i="22"/>
  <c r="D136" i="22" s="1"/>
  <c r="D138" i="22"/>
  <c r="P138" i="22" s="1"/>
  <c r="D139" i="22"/>
  <c r="P139" i="22" s="1"/>
  <c r="D140" i="22"/>
  <c r="P140" i="22" s="1"/>
  <c r="D141" i="22"/>
  <c r="P141" i="22" s="1"/>
  <c r="D145" i="22"/>
  <c r="P145" i="22" s="1"/>
  <c r="D146" i="22"/>
  <c r="P146" i="22" s="1"/>
  <c r="D147" i="22"/>
  <c r="P147" i="22" s="1"/>
  <c r="D148" i="22"/>
  <c r="P148" i="22" s="1"/>
  <c r="D149" i="22"/>
  <c r="P149" i="22" s="1"/>
  <c r="D150" i="22"/>
  <c r="P150" i="22" s="1"/>
  <c r="D151" i="22"/>
  <c r="P151" i="22" s="1"/>
  <c r="D152" i="22"/>
  <c r="P152" i="22" s="1"/>
  <c r="D153" i="22"/>
  <c r="P153" i="22" s="1"/>
  <c r="D155" i="22"/>
  <c r="D154" i="22" s="1"/>
  <c r="D156" i="22"/>
  <c r="P156" i="22" s="1"/>
  <c r="D157" i="22"/>
  <c r="P157" i="22" s="1"/>
  <c r="D158" i="22"/>
  <c r="P158" i="22" s="1"/>
  <c r="D159" i="22"/>
  <c r="P159" i="22" s="1"/>
  <c r="D160" i="22"/>
  <c r="P160" i="22" s="1"/>
  <c r="D162" i="22"/>
  <c r="P162" i="22" s="1"/>
  <c r="P161" i="22" s="1"/>
  <c r="D163" i="22"/>
  <c r="P163" i="22" s="1"/>
  <c r="D164" i="22"/>
  <c r="P164" i="22" s="1"/>
  <c r="D165" i="22"/>
  <c r="P165" i="22" s="1"/>
  <c r="D166" i="22"/>
  <c r="P166" i="22" s="1"/>
  <c r="D167" i="22"/>
  <c r="P167" i="22" s="1"/>
  <c r="D169" i="22"/>
  <c r="D170" i="22"/>
  <c r="D171" i="22"/>
  <c r="D172" i="22"/>
  <c r="F38" i="22"/>
  <c r="F35" i="22"/>
  <c r="F37" i="22"/>
  <c r="F32" i="22"/>
  <c r="F33" i="22"/>
  <c r="F23" i="34" s="1"/>
  <c r="F41" i="22"/>
  <c r="F43" i="22"/>
  <c r="F45" i="22"/>
  <c r="F46" i="22"/>
  <c r="F47" i="22"/>
  <c r="F51" i="22"/>
  <c r="F50" i="22" s="1"/>
  <c r="F54" i="22"/>
  <c r="F52" i="22" s="1"/>
  <c r="F55" i="22"/>
  <c r="F57" i="22"/>
  <c r="F58" i="22"/>
  <c r="F59" i="22"/>
  <c r="F62" i="22"/>
  <c r="F63" i="22"/>
  <c r="F64" i="22"/>
  <c r="F66" i="22"/>
  <c r="F67" i="22"/>
  <c r="F68" i="22"/>
  <c r="F69" i="22"/>
  <c r="F70" i="22"/>
  <c r="O38" i="22"/>
  <c r="O35" i="22"/>
  <c r="O36" i="22"/>
  <c r="O37" i="22"/>
  <c r="O32" i="22"/>
  <c r="O22" i="34" s="1"/>
  <c r="O33" i="22"/>
  <c r="O41" i="22"/>
  <c r="O42" i="22"/>
  <c r="O43" i="22"/>
  <c r="O45" i="22"/>
  <c r="O46" i="22"/>
  <c r="O47" i="22"/>
  <c r="O48" i="22"/>
  <c r="O51" i="22"/>
  <c r="O50" i="22" s="1"/>
  <c r="O54" i="22"/>
  <c r="O52" i="22" s="1"/>
  <c r="O55" i="22"/>
  <c r="O56" i="22"/>
  <c r="O57" i="22"/>
  <c r="O58" i="22"/>
  <c r="E58" i="22"/>
  <c r="G58" i="22"/>
  <c r="H58" i="22"/>
  <c r="I58" i="22"/>
  <c r="J58" i="22"/>
  <c r="K58" i="22"/>
  <c r="L58" i="22"/>
  <c r="M58" i="22"/>
  <c r="N58" i="22"/>
  <c r="O59" i="22"/>
  <c r="O61" i="22"/>
  <c r="O62" i="22"/>
  <c r="O63" i="22"/>
  <c r="O64" i="22"/>
  <c r="O65" i="22"/>
  <c r="O66" i="22"/>
  <c r="O67" i="22"/>
  <c r="O68" i="22"/>
  <c r="O69" i="22"/>
  <c r="O70" i="22"/>
  <c r="E32" i="22"/>
  <c r="E22" i="34" s="1"/>
  <c r="E33" i="22"/>
  <c r="E23" i="34" s="1"/>
  <c r="E35" i="22"/>
  <c r="E36" i="22"/>
  <c r="E37" i="22"/>
  <c r="E38" i="22"/>
  <c r="E41" i="22"/>
  <c r="E42" i="22"/>
  <c r="E43" i="22"/>
  <c r="E45" i="22"/>
  <c r="E46" i="22"/>
  <c r="E47" i="22"/>
  <c r="E48" i="22"/>
  <c r="E51" i="22"/>
  <c r="E50" i="22" s="1"/>
  <c r="E54" i="22"/>
  <c r="E52" i="22" s="1"/>
  <c r="E55" i="22"/>
  <c r="E56" i="22"/>
  <c r="E57" i="22"/>
  <c r="E59" i="22"/>
  <c r="E61" i="22"/>
  <c r="E62" i="22"/>
  <c r="E63" i="22"/>
  <c r="E64" i="22"/>
  <c r="E65" i="22"/>
  <c r="E66" i="22"/>
  <c r="E67" i="22"/>
  <c r="E68" i="22"/>
  <c r="E69" i="22"/>
  <c r="E70" i="22"/>
  <c r="G32" i="22"/>
  <c r="G22" i="34" s="1"/>
  <c r="G33" i="22"/>
  <c r="G23" i="34" s="1"/>
  <c r="G35" i="22"/>
  <c r="G36" i="22"/>
  <c r="G37" i="22"/>
  <c r="G38" i="22"/>
  <c r="G41" i="22"/>
  <c r="G42" i="22"/>
  <c r="G43" i="22"/>
  <c r="G45" i="22"/>
  <c r="G46" i="22"/>
  <c r="G47" i="22"/>
  <c r="G48" i="22"/>
  <c r="G51" i="22"/>
  <c r="G50" i="22" s="1"/>
  <c r="G54" i="22"/>
  <c r="G52" i="22" s="1"/>
  <c r="G55" i="22"/>
  <c r="G56" i="22"/>
  <c r="G57" i="22"/>
  <c r="G59" i="22"/>
  <c r="G61" i="22"/>
  <c r="G62" i="22"/>
  <c r="G63" i="22"/>
  <c r="G64" i="22"/>
  <c r="G65" i="22"/>
  <c r="G66" i="22"/>
  <c r="G67" i="22"/>
  <c r="G68" i="22"/>
  <c r="G69" i="22"/>
  <c r="G70" i="22"/>
  <c r="H32" i="22"/>
  <c r="H22" i="34" s="1"/>
  <c r="H33" i="22"/>
  <c r="H23" i="34" s="1"/>
  <c r="H35" i="22"/>
  <c r="H36" i="22"/>
  <c r="H37" i="22"/>
  <c r="H38" i="22"/>
  <c r="H41" i="22"/>
  <c r="H42" i="22"/>
  <c r="H43" i="22"/>
  <c r="H45" i="22"/>
  <c r="H46" i="22"/>
  <c r="H47" i="22"/>
  <c r="I47" i="22"/>
  <c r="J47" i="22"/>
  <c r="K47" i="22"/>
  <c r="L47" i="22"/>
  <c r="N47" i="22"/>
  <c r="H48" i="22"/>
  <c r="H51" i="22"/>
  <c r="H50" i="22" s="1"/>
  <c r="H54" i="22"/>
  <c r="H52" i="22" s="1"/>
  <c r="H55" i="22"/>
  <c r="H56" i="22"/>
  <c r="H57" i="22"/>
  <c r="H59" i="22"/>
  <c r="H61" i="22"/>
  <c r="H62" i="22"/>
  <c r="H63" i="22"/>
  <c r="H64" i="22"/>
  <c r="H65" i="22"/>
  <c r="H66" i="22"/>
  <c r="H67" i="22"/>
  <c r="H68" i="22"/>
  <c r="H69" i="22"/>
  <c r="H70" i="22"/>
  <c r="I32" i="22"/>
  <c r="I22" i="34" s="1"/>
  <c r="I33" i="22"/>
  <c r="I23" i="34" s="1"/>
  <c r="I35" i="22"/>
  <c r="I36" i="22"/>
  <c r="I37" i="22"/>
  <c r="I38" i="22"/>
  <c r="I41" i="22"/>
  <c r="I42" i="22"/>
  <c r="I43" i="22"/>
  <c r="I45" i="22"/>
  <c r="I46" i="22"/>
  <c r="I48" i="22"/>
  <c r="I51" i="22"/>
  <c r="I50" i="22" s="1"/>
  <c r="I54" i="22"/>
  <c r="I52" i="22" s="1"/>
  <c r="I55" i="22"/>
  <c r="I56" i="22"/>
  <c r="I57" i="22"/>
  <c r="I59" i="22"/>
  <c r="I61" i="22"/>
  <c r="I62" i="22"/>
  <c r="I63" i="22"/>
  <c r="I64" i="22"/>
  <c r="I65" i="22"/>
  <c r="I66" i="22"/>
  <c r="I67" i="22"/>
  <c r="I69" i="22"/>
  <c r="I70" i="22"/>
  <c r="J32" i="22"/>
  <c r="J22" i="34" s="1"/>
  <c r="J33" i="22"/>
  <c r="J23" i="34" s="1"/>
  <c r="J35" i="22"/>
  <c r="J36" i="22"/>
  <c r="J37" i="22"/>
  <c r="J38" i="22"/>
  <c r="J41" i="22"/>
  <c r="J42" i="22"/>
  <c r="J43" i="22"/>
  <c r="J45" i="22"/>
  <c r="J46" i="22"/>
  <c r="J48" i="22"/>
  <c r="J51" i="22"/>
  <c r="J50" i="22" s="1"/>
  <c r="J54" i="22"/>
  <c r="J52" i="22" s="1"/>
  <c r="J55" i="22"/>
  <c r="J56" i="22"/>
  <c r="J57" i="22"/>
  <c r="J59" i="22"/>
  <c r="J61" i="22"/>
  <c r="J62" i="22"/>
  <c r="J63" i="22"/>
  <c r="J64" i="22"/>
  <c r="J65" i="22"/>
  <c r="J66" i="22"/>
  <c r="J67" i="22"/>
  <c r="J68" i="22"/>
  <c r="J69" i="22"/>
  <c r="J70" i="22"/>
  <c r="K35" i="22"/>
  <c r="K36" i="22"/>
  <c r="K37" i="22"/>
  <c r="K38" i="22"/>
  <c r="K41" i="22"/>
  <c r="K42" i="22"/>
  <c r="K43" i="22"/>
  <c r="K45" i="22"/>
  <c r="K46" i="22"/>
  <c r="K48" i="22"/>
  <c r="K51" i="22"/>
  <c r="K50" i="22" s="1"/>
  <c r="K54" i="22"/>
  <c r="K52" i="22" s="1"/>
  <c r="K55" i="22"/>
  <c r="K56" i="22"/>
  <c r="K57" i="22"/>
  <c r="K59" i="22"/>
  <c r="K61" i="22"/>
  <c r="K62" i="22"/>
  <c r="K63" i="22"/>
  <c r="K64" i="22"/>
  <c r="K65" i="22"/>
  <c r="K66" i="22"/>
  <c r="K67" i="22"/>
  <c r="K68" i="22"/>
  <c r="K69" i="22"/>
  <c r="K70" i="22"/>
  <c r="L35" i="22"/>
  <c r="L36" i="22"/>
  <c r="L37" i="22"/>
  <c r="L38" i="22"/>
  <c r="L41" i="22"/>
  <c r="L42" i="22"/>
  <c r="L43" i="22"/>
  <c r="L45" i="22"/>
  <c r="L46" i="22"/>
  <c r="L48" i="22"/>
  <c r="L51" i="22"/>
  <c r="L50" i="22" s="1"/>
  <c r="L54" i="22"/>
  <c r="L52" i="22" s="1"/>
  <c r="L55" i="22"/>
  <c r="L56" i="22"/>
  <c r="L57" i="22"/>
  <c r="L59" i="22"/>
  <c r="L61" i="22"/>
  <c r="L62" i="22"/>
  <c r="L63" i="22"/>
  <c r="L64" i="22"/>
  <c r="L65" i="22"/>
  <c r="L66" i="22"/>
  <c r="L67" i="22"/>
  <c r="L68" i="22"/>
  <c r="L69" i="22"/>
  <c r="L70" i="22"/>
  <c r="M32" i="22"/>
  <c r="M33" i="22"/>
  <c r="M23" i="34" s="1"/>
  <c r="M21" i="34" s="1"/>
  <c r="M35" i="22"/>
  <c r="M36" i="22"/>
  <c r="M37" i="22"/>
  <c r="M38" i="22"/>
  <c r="M41" i="22"/>
  <c r="M42" i="22"/>
  <c r="M43" i="22"/>
  <c r="M45" i="22"/>
  <c r="M46" i="22"/>
  <c r="M48" i="22"/>
  <c r="M51" i="22"/>
  <c r="M50" i="22" s="1"/>
  <c r="M54" i="22"/>
  <c r="M52" i="22" s="1"/>
  <c r="M55" i="22"/>
  <c r="M56" i="22"/>
  <c r="M57" i="22"/>
  <c r="M59" i="22"/>
  <c r="M61" i="22"/>
  <c r="M62" i="22"/>
  <c r="M63" i="22"/>
  <c r="M64" i="22"/>
  <c r="M65" i="22"/>
  <c r="M66" i="22"/>
  <c r="M67" i="22"/>
  <c r="M68" i="22"/>
  <c r="M69" i="22"/>
  <c r="M70" i="22"/>
  <c r="N32" i="22"/>
  <c r="N22" i="34" s="1"/>
  <c r="N33" i="22"/>
  <c r="N35" i="22"/>
  <c r="N36" i="22"/>
  <c r="N37" i="22"/>
  <c r="N38" i="22"/>
  <c r="N41" i="22"/>
  <c r="N42" i="22"/>
  <c r="N43" i="22"/>
  <c r="N45" i="22"/>
  <c r="N46" i="22"/>
  <c r="N48" i="22"/>
  <c r="N51" i="22"/>
  <c r="N50" i="22" s="1"/>
  <c r="N54" i="22"/>
  <c r="N52" i="22" s="1"/>
  <c r="N55" i="22"/>
  <c r="N56" i="22"/>
  <c r="N57" i="22"/>
  <c r="N59" i="22"/>
  <c r="N61" i="22"/>
  <c r="N62" i="22"/>
  <c r="N63" i="22"/>
  <c r="N64" i="22"/>
  <c r="N65" i="22"/>
  <c r="N66" i="22"/>
  <c r="N67" i="22"/>
  <c r="N68" i="22"/>
  <c r="N69" i="22"/>
  <c r="N70" i="22"/>
  <c r="F106" i="22"/>
  <c r="F105" i="22" s="1"/>
  <c r="O106" i="22"/>
  <c r="O105" i="22" s="1"/>
  <c r="E106" i="22"/>
  <c r="E105" i="22" s="1"/>
  <c r="G106" i="22"/>
  <c r="G105" i="22" s="1"/>
  <c r="H106" i="22"/>
  <c r="H105" i="22" s="1"/>
  <c r="I106" i="22"/>
  <c r="I105" i="22" s="1"/>
  <c r="J106" i="22"/>
  <c r="J105" i="22" s="1"/>
  <c r="K106" i="22"/>
  <c r="K105" i="22" s="1"/>
  <c r="L106" i="22"/>
  <c r="L105" i="22" s="1"/>
  <c r="M106" i="22"/>
  <c r="M105" i="22" s="1"/>
  <c r="N106" i="22"/>
  <c r="N105" i="22" s="1"/>
  <c r="E107" i="22"/>
  <c r="G107" i="22"/>
  <c r="H107" i="22"/>
  <c r="I107" i="22"/>
  <c r="J107" i="22"/>
  <c r="K107" i="22"/>
  <c r="L107" i="22"/>
  <c r="L108" i="22"/>
  <c r="L109" i="22"/>
  <c r="L110" i="22"/>
  <c r="M107" i="22"/>
  <c r="N107" i="22"/>
  <c r="O107" i="22"/>
  <c r="E108" i="22"/>
  <c r="E109" i="22"/>
  <c r="E110" i="22"/>
  <c r="F108" i="22"/>
  <c r="G108" i="22"/>
  <c r="H108" i="22"/>
  <c r="I108" i="22"/>
  <c r="J108" i="22"/>
  <c r="K108" i="22"/>
  <c r="M108" i="22"/>
  <c r="N108" i="22"/>
  <c r="O108" i="22"/>
  <c r="F109" i="22"/>
  <c r="G109" i="22"/>
  <c r="H109" i="22"/>
  <c r="I109" i="22"/>
  <c r="J109" i="22"/>
  <c r="K109" i="22"/>
  <c r="M109" i="22"/>
  <c r="N109" i="22"/>
  <c r="O109" i="22"/>
  <c r="F110" i="22"/>
  <c r="G110" i="22"/>
  <c r="H110" i="22"/>
  <c r="I110" i="22"/>
  <c r="J110" i="22"/>
  <c r="K110" i="22"/>
  <c r="M110" i="22"/>
  <c r="N110" i="22"/>
  <c r="O110" i="22"/>
  <c r="E99" i="22"/>
  <c r="E98" i="22" s="1"/>
  <c r="G99" i="22"/>
  <c r="G98" i="22" s="1"/>
  <c r="H99" i="22"/>
  <c r="H98" i="22" s="1"/>
  <c r="I99" i="22"/>
  <c r="I98" i="22" s="1"/>
  <c r="E100" i="22"/>
  <c r="F100" i="22"/>
  <c r="G100" i="22"/>
  <c r="H100" i="22"/>
  <c r="I100" i="22"/>
  <c r="J100" i="22"/>
  <c r="J98" i="22" s="1"/>
  <c r="K100" i="22"/>
  <c r="K98" i="22" s="1"/>
  <c r="L100" i="22"/>
  <c r="L98" i="22" s="1"/>
  <c r="M100" i="22"/>
  <c r="M98" i="22" s="1"/>
  <c r="N100" i="22"/>
  <c r="N98" i="22" s="1"/>
  <c r="O100" i="22"/>
  <c r="O98" i="22" s="1"/>
  <c r="E101" i="22"/>
  <c r="G101" i="22"/>
  <c r="H101" i="22"/>
  <c r="I101" i="22"/>
  <c r="J101" i="22"/>
  <c r="K101" i="22"/>
  <c r="L101" i="22"/>
  <c r="M101" i="22"/>
  <c r="N101" i="22"/>
  <c r="O101" i="22"/>
  <c r="E102" i="22"/>
  <c r="F102" i="22"/>
  <c r="G102" i="22"/>
  <c r="H102" i="22"/>
  <c r="I102" i="22"/>
  <c r="E103" i="22"/>
  <c r="F103" i="22"/>
  <c r="G103" i="22"/>
  <c r="H103" i="22"/>
  <c r="I103" i="22"/>
  <c r="J103" i="22"/>
  <c r="K103" i="22"/>
  <c r="L103" i="22"/>
  <c r="M103" i="22"/>
  <c r="N103" i="22"/>
  <c r="O103" i="22"/>
  <c r="E104" i="22"/>
  <c r="F104" i="22"/>
  <c r="H104" i="22"/>
  <c r="I104" i="22"/>
  <c r="J104" i="22"/>
  <c r="K104" i="22"/>
  <c r="L104" i="22"/>
  <c r="M104" i="22"/>
  <c r="N104" i="22"/>
  <c r="O104" i="22"/>
  <c r="E114" i="22"/>
  <c r="E113" i="22" s="1"/>
  <c r="F114" i="22"/>
  <c r="F113" i="22" s="1"/>
  <c r="G114" i="22"/>
  <c r="G113" i="22" s="1"/>
  <c r="H114" i="22"/>
  <c r="H113" i="22" s="1"/>
  <c r="I114" i="22"/>
  <c r="I113" i="22" s="1"/>
  <c r="J114" i="22"/>
  <c r="J113" i="22" s="1"/>
  <c r="K114" i="22"/>
  <c r="K113" i="22" s="1"/>
  <c r="L114" i="22"/>
  <c r="L113" i="22" s="1"/>
  <c r="M114" i="22"/>
  <c r="M113" i="22" s="1"/>
  <c r="N114" i="22"/>
  <c r="N113" i="22" s="1"/>
  <c r="O114" i="22"/>
  <c r="O113" i="22" s="1"/>
  <c r="E115" i="22"/>
  <c r="F115" i="22"/>
  <c r="G115" i="22"/>
  <c r="H115" i="22"/>
  <c r="I115" i="22"/>
  <c r="J115" i="22"/>
  <c r="K115" i="22"/>
  <c r="L115" i="22"/>
  <c r="M115" i="22"/>
  <c r="N115" i="22"/>
  <c r="O115" i="22"/>
  <c r="E117" i="22"/>
  <c r="E116" i="22" s="1"/>
  <c r="F117" i="22"/>
  <c r="F116" i="22" s="1"/>
  <c r="F118" i="22"/>
  <c r="F119" i="22"/>
  <c r="G117" i="22"/>
  <c r="G116" i="22" s="1"/>
  <c r="H117" i="22"/>
  <c r="H116" i="22" s="1"/>
  <c r="I117" i="22"/>
  <c r="I116" i="22" s="1"/>
  <c r="J117" i="22"/>
  <c r="J116" i="22" s="1"/>
  <c r="K117" i="22"/>
  <c r="K116" i="22" s="1"/>
  <c r="L117" i="22"/>
  <c r="L116" i="22" s="1"/>
  <c r="M117" i="22"/>
  <c r="M116" i="22" s="1"/>
  <c r="N117" i="22"/>
  <c r="N116" i="22" s="1"/>
  <c r="O117" i="22"/>
  <c r="O116" i="22" s="1"/>
  <c r="E118" i="22"/>
  <c r="G118" i="22"/>
  <c r="H118" i="22"/>
  <c r="I118" i="22"/>
  <c r="J118" i="22"/>
  <c r="K118" i="22"/>
  <c r="L118" i="22"/>
  <c r="M118" i="22"/>
  <c r="N118" i="22"/>
  <c r="O118" i="22"/>
  <c r="E119" i="22"/>
  <c r="G119" i="22"/>
  <c r="H119" i="22"/>
  <c r="I119" i="22"/>
  <c r="J119" i="22"/>
  <c r="K119" i="22"/>
  <c r="L119" i="22"/>
  <c r="M119" i="22"/>
  <c r="N119" i="22"/>
  <c r="O119" i="22"/>
  <c r="E121" i="22"/>
  <c r="E120" i="22" s="1"/>
  <c r="F121" i="22"/>
  <c r="F120" i="22" s="1"/>
  <c r="G121" i="22"/>
  <c r="G120" i="22" s="1"/>
  <c r="H121" i="22"/>
  <c r="H120" i="22" s="1"/>
  <c r="I121" i="22"/>
  <c r="I120" i="22" s="1"/>
  <c r="J121" i="22"/>
  <c r="J120" i="22" s="1"/>
  <c r="K121" i="22"/>
  <c r="K120" i="22" s="1"/>
  <c r="L121" i="22"/>
  <c r="L120" i="22" s="1"/>
  <c r="M121" i="22"/>
  <c r="M120" i="22" s="1"/>
  <c r="N121" i="22"/>
  <c r="N120" i="22" s="1"/>
  <c r="O121" i="22"/>
  <c r="O120" i="22" s="1"/>
  <c r="E122" i="22"/>
  <c r="F122" i="22"/>
  <c r="G122" i="22"/>
  <c r="H122" i="22"/>
  <c r="I122" i="22"/>
  <c r="J122" i="22"/>
  <c r="K122" i="22"/>
  <c r="L122" i="22"/>
  <c r="M122" i="22"/>
  <c r="N122" i="22"/>
  <c r="O122" i="22"/>
  <c r="E123" i="22"/>
  <c r="F123" i="22"/>
  <c r="G123" i="22"/>
  <c r="H123" i="22"/>
  <c r="I123" i="22"/>
  <c r="J123" i="22"/>
  <c r="K123" i="22"/>
  <c r="L123" i="22"/>
  <c r="M123" i="22"/>
  <c r="N123" i="22"/>
  <c r="O123" i="22"/>
  <c r="E124" i="22"/>
  <c r="F124" i="22"/>
  <c r="G124" i="22"/>
  <c r="H124" i="22"/>
  <c r="I124" i="22"/>
  <c r="J124" i="22"/>
  <c r="K124" i="22"/>
  <c r="L124" i="22"/>
  <c r="M124" i="22"/>
  <c r="N124" i="22"/>
  <c r="O124" i="22"/>
  <c r="E126" i="22"/>
  <c r="E125" i="22" s="1"/>
  <c r="F126" i="22"/>
  <c r="F125" i="22" s="1"/>
  <c r="G126" i="22"/>
  <c r="G125" i="22" s="1"/>
  <c r="H126" i="22"/>
  <c r="H125" i="22" s="1"/>
  <c r="I126" i="22"/>
  <c r="I125" i="22" s="1"/>
  <c r="J126" i="22"/>
  <c r="J125" i="22" s="1"/>
  <c r="K126" i="22"/>
  <c r="K125" i="22" s="1"/>
  <c r="L126" i="22"/>
  <c r="L125" i="22" s="1"/>
  <c r="M126" i="22"/>
  <c r="M125" i="22" s="1"/>
  <c r="N126" i="22"/>
  <c r="N125" i="22" s="1"/>
  <c r="O126" i="22"/>
  <c r="O125" i="22" s="1"/>
  <c r="E127" i="22"/>
  <c r="F127" i="22"/>
  <c r="G127" i="22"/>
  <c r="H127" i="22"/>
  <c r="I127" i="22"/>
  <c r="J127" i="22"/>
  <c r="K127" i="22"/>
  <c r="L127" i="22"/>
  <c r="M127" i="22"/>
  <c r="N127" i="22"/>
  <c r="O127" i="22"/>
  <c r="E128" i="22"/>
  <c r="F128" i="22"/>
  <c r="G128" i="22"/>
  <c r="H128" i="22"/>
  <c r="I128" i="22"/>
  <c r="J128" i="22"/>
  <c r="K128" i="22"/>
  <c r="L128" i="22"/>
  <c r="M128" i="22"/>
  <c r="N128" i="22"/>
  <c r="O128" i="22"/>
  <c r="E129" i="22"/>
  <c r="F129" i="22"/>
  <c r="G129" i="22"/>
  <c r="H129" i="22"/>
  <c r="I129" i="22"/>
  <c r="J129" i="22"/>
  <c r="K129" i="22"/>
  <c r="L129" i="22"/>
  <c r="M129" i="22"/>
  <c r="N129" i="22"/>
  <c r="O129" i="22"/>
  <c r="E130" i="22"/>
  <c r="F130" i="22"/>
  <c r="G130" i="22"/>
  <c r="H130" i="22"/>
  <c r="I130" i="22"/>
  <c r="J130" i="22"/>
  <c r="K130" i="22"/>
  <c r="L130" i="22"/>
  <c r="M130" i="22"/>
  <c r="N130" i="22"/>
  <c r="O130" i="22"/>
  <c r="E131" i="22"/>
  <c r="F131" i="22"/>
  <c r="G131" i="22"/>
  <c r="H131" i="22"/>
  <c r="I131" i="22"/>
  <c r="J131" i="22"/>
  <c r="K131" i="22"/>
  <c r="L131" i="22"/>
  <c r="M131" i="22"/>
  <c r="N131" i="22"/>
  <c r="O131" i="22"/>
  <c r="E132" i="22"/>
  <c r="F132" i="22"/>
  <c r="G132" i="22"/>
  <c r="H132" i="22"/>
  <c r="I132" i="22"/>
  <c r="J132" i="22"/>
  <c r="K132" i="22"/>
  <c r="L132" i="22"/>
  <c r="M132" i="22"/>
  <c r="N132" i="22"/>
  <c r="O132" i="22"/>
  <c r="E133" i="22"/>
  <c r="F133" i="22"/>
  <c r="G133" i="22"/>
  <c r="H133" i="22"/>
  <c r="I133" i="22"/>
  <c r="J133" i="22"/>
  <c r="K133" i="22"/>
  <c r="L133" i="22"/>
  <c r="M133" i="22"/>
  <c r="N133" i="22"/>
  <c r="O133" i="22"/>
  <c r="E134" i="22"/>
  <c r="F134" i="22"/>
  <c r="G134" i="22"/>
  <c r="H134" i="22"/>
  <c r="I134" i="22"/>
  <c r="J134" i="22"/>
  <c r="K134" i="22"/>
  <c r="L134" i="22"/>
  <c r="M134" i="22"/>
  <c r="N134" i="22"/>
  <c r="O134" i="22"/>
  <c r="E135" i="22"/>
  <c r="F135" i="22"/>
  <c r="G135" i="22"/>
  <c r="H135" i="22"/>
  <c r="I135" i="22"/>
  <c r="J135" i="22"/>
  <c r="K135" i="22"/>
  <c r="L135" i="22"/>
  <c r="M135" i="22"/>
  <c r="N135" i="22"/>
  <c r="O135" i="22"/>
  <c r="E137" i="22"/>
  <c r="E136" i="22" s="1"/>
  <c r="F137" i="22"/>
  <c r="F136" i="22" s="1"/>
  <c r="G137" i="22"/>
  <c r="G136" i="22" s="1"/>
  <c r="H137" i="22"/>
  <c r="H136" i="22" s="1"/>
  <c r="I137" i="22"/>
  <c r="I136" i="22" s="1"/>
  <c r="J137" i="22"/>
  <c r="J136" i="22" s="1"/>
  <c r="K137" i="22"/>
  <c r="K136" i="22" s="1"/>
  <c r="L137" i="22"/>
  <c r="L136" i="22" s="1"/>
  <c r="M137" i="22"/>
  <c r="M136" i="22" s="1"/>
  <c r="N137" i="22"/>
  <c r="N136" i="22" s="1"/>
  <c r="O137" i="22"/>
  <c r="O136" i="22" s="1"/>
  <c r="E138" i="22"/>
  <c r="F138" i="22"/>
  <c r="G138" i="22"/>
  <c r="H138" i="22"/>
  <c r="I138" i="22"/>
  <c r="J138" i="22"/>
  <c r="K138" i="22"/>
  <c r="L138" i="22"/>
  <c r="M138" i="22"/>
  <c r="N138" i="22"/>
  <c r="O138" i="22"/>
  <c r="E139" i="22"/>
  <c r="F139" i="22"/>
  <c r="G139" i="22"/>
  <c r="H139" i="22"/>
  <c r="I139" i="22"/>
  <c r="J139" i="22"/>
  <c r="K139" i="22"/>
  <c r="L139" i="22"/>
  <c r="M139" i="22"/>
  <c r="N139" i="22"/>
  <c r="O139" i="22"/>
  <c r="E140" i="22"/>
  <c r="F140" i="22"/>
  <c r="G140" i="22"/>
  <c r="H140" i="22"/>
  <c r="I140" i="22"/>
  <c r="J140" i="22"/>
  <c r="K140" i="22"/>
  <c r="L140" i="22"/>
  <c r="M140" i="22"/>
  <c r="N140" i="22"/>
  <c r="O140" i="22"/>
  <c r="E141" i="22"/>
  <c r="F141" i="22"/>
  <c r="G141" i="22"/>
  <c r="H141" i="22"/>
  <c r="I141" i="22"/>
  <c r="J141" i="22"/>
  <c r="K141" i="22"/>
  <c r="L141" i="22"/>
  <c r="M141" i="22"/>
  <c r="N141" i="22"/>
  <c r="O141" i="22"/>
  <c r="E91" i="22"/>
  <c r="E90" i="22" s="1"/>
  <c r="F91" i="22"/>
  <c r="F90" i="22" s="1"/>
  <c r="G91" i="22"/>
  <c r="G90" i="22" s="1"/>
  <c r="H91" i="22"/>
  <c r="H90" i="22" s="1"/>
  <c r="I91" i="22"/>
  <c r="I90" i="22" s="1"/>
  <c r="J91" i="22"/>
  <c r="J90" i="22" s="1"/>
  <c r="K91" i="22"/>
  <c r="K90" i="22" s="1"/>
  <c r="L91" i="22"/>
  <c r="L90" i="22" s="1"/>
  <c r="M91" i="22"/>
  <c r="M90" i="22" s="1"/>
  <c r="N91" i="22"/>
  <c r="N90" i="22" s="1"/>
  <c r="O91" i="22"/>
  <c r="O90" i="22" s="1"/>
  <c r="E92" i="22"/>
  <c r="F92" i="22"/>
  <c r="H92" i="22"/>
  <c r="I92" i="22"/>
  <c r="J92" i="22"/>
  <c r="K92" i="22"/>
  <c r="L92" i="22"/>
  <c r="M92" i="22"/>
  <c r="N92" i="22"/>
  <c r="O92" i="22"/>
  <c r="E93" i="22"/>
  <c r="F93" i="22"/>
  <c r="G93" i="22"/>
  <c r="H93" i="22"/>
  <c r="I93" i="22"/>
  <c r="J93" i="22"/>
  <c r="K93" i="22"/>
  <c r="L93" i="22"/>
  <c r="M93" i="22"/>
  <c r="N93" i="22"/>
  <c r="O93" i="22"/>
  <c r="E94" i="22"/>
  <c r="F94" i="22"/>
  <c r="G94" i="22"/>
  <c r="H94" i="22"/>
  <c r="I94" i="22"/>
  <c r="J94" i="22"/>
  <c r="K94" i="22"/>
  <c r="L94" i="22"/>
  <c r="M94" i="22"/>
  <c r="N94" i="22"/>
  <c r="O94" i="22"/>
  <c r="E95" i="22"/>
  <c r="F95" i="22"/>
  <c r="G95" i="22"/>
  <c r="H95" i="22"/>
  <c r="I95" i="22"/>
  <c r="J95" i="22"/>
  <c r="K95" i="22"/>
  <c r="L95" i="22"/>
  <c r="M95" i="22"/>
  <c r="N95" i="22"/>
  <c r="O95" i="22"/>
  <c r="E96" i="22"/>
  <c r="F96" i="22"/>
  <c r="G96" i="22"/>
  <c r="H96" i="22"/>
  <c r="I96" i="22"/>
  <c r="J96" i="22"/>
  <c r="K96" i="22"/>
  <c r="L96" i="22"/>
  <c r="M96" i="22"/>
  <c r="N96" i="22"/>
  <c r="O96" i="22"/>
  <c r="G144" i="22"/>
  <c r="P144" i="22" s="1"/>
  <c r="P143" i="22" s="1"/>
  <c r="H144" i="22"/>
  <c r="H143" i="22" s="1"/>
  <c r="I144" i="22"/>
  <c r="I143" i="22" s="1"/>
  <c r="J144" i="22"/>
  <c r="J143" i="22" s="1"/>
  <c r="K144" i="22"/>
  <c r="K143" i="22" s="1"/>
  <c r="L144" i="22"/>
  <c r="L143" i="22" s="1"/>
  <c r="M144" i="22"/>
  <c r="M143" i="22" s="1"/>
  <c r="N144" i="22"/>
  <c r="N143" i="22" s="1"/>
  <c r="O144" i="22"/>
  <c r="O143" i="22" s="1"/>
  <c r="E145" i="22"/>
  <c r="E143" i="22" s="1"/>
  <c r="F145" i="22"/>
  <c r="F143" i="22" s="1"/>
  <c r="G145" i="22"/>
  <c r="H145" i="22"/>
  <c r="I145" i="22"/>
  <c r="J145" i="22"/>
  <c r="K145" i="22"/>
  <c r="L145" i="22"/>
  <c r="M145" i="22"/>
  <c r="N145" i="22"/>
  <c r="O145" i="22"/>
  <c r="E146" i="22"/>
  <c r="F146" i="22"/>
  <c r="G146" i="22"/>
  <c r="H146" i="22"/>
  <c r="I146" i="22"/>
  <c r="J146" i="22"/>
  <c r="K146" i="22"/>
  <c r="L146" i="22"/>
  <c r="M146" i="22"/>
  <c r="N146" i="22"/>
  <c r="O146" i="22"/>
  <c r="E147" i="22"/>
  <c r="F147" i="22"/>
  <c r="E148" i="22"/>
  <c r="F148" i="22"/>
  <c r="G148" i="22"/>
  <c r="H148" i="22"/>
  <c r="I148" i="22"/>
  <c r="J148" i="22"/>
  <c r="K148" i="22"/>
  <c r="L148" i="22"/>
  <c r="M148" i="22"/>
  <c r="N148" i="22"/>
  <c r="O148" i="22"/>
  <c r="E149" i="22"/>
  <c r="F149" i="22"/>
  <c r="G149" i="22"/>
  <c r="H149" i="22"/>
  <c r="I149" i="22"/>
  <c r="J149" i="22"/>
  <c r="K149" i="22"/>
  <c r="L149" i="22"/>
  <c r="M149" i="22"/>
  <c r="N149" i="22"/>
  <c r="O149" i="22"/>
  <c r="E150" i="22"/>
  <c r="F150" i="22"/>
  <c r="G150" i="22"/>
  <c r="H150" i="22"/>
  <c r="I150" i="22"/>
  <c r="J150" i="22"/>
  <c r="K150" i="22"/>
  <c r="L150" i="22"/>
  <c r="M150" i="22"/>
  <c r="N150" i="22"/>
  <c r="O150" i="22"/>
  <c r="E151" i="22"/>
  <c r="F151" i="22"/>
  <c r="G151" i="22"/>
  <c r="H151" i="22"/>
  <c r="I151" i="22"/>
  <c r="J151" i="22"/>
  <c r="K151" i="22"/>
  <c r="L151" i="22"/>
  <c r="M151" i="22"/>
  <c r="N151" i="22"/>
  <c r="O151" i="22"/>
  <c r="E152" i="22"/>
  <c r="F152" i="22"/>
  <c r="G152" i="22"/>
  <c r="H152" i="22"/>
  <c r="I152" i="22"/>
  <c r="J152" i="22"/>
  <c r="K152" i="22"/>
  <c r="L152" i="22"/>
  <c r="M152" i="22"/>
  <c r="N152" i="22"/>
  <c r="O152" i="22"/>
  <c r="E153" i="22"/>
  <c r="F153" i="22"/>
  <c r="G153" i="22"/>
  <c r="H153" i="22"/>
  <c r="I153" i="22"/>
  <c r="J153" i="22"/>
  <c r="K153" i="22"/>
  <c r="L153" i="22"/>
  <c r="M153" i="22"/>
  <c r="N153" i="22"/>
  <c r="O153" i="22"/>
  <c r="E155" i="22"/>
  <c r="E154" i="22" s="1"/>
  <c r="F155" i="22"/>
  <c r="F154" i="22" s="1"/>
  <c r="G155" i="22"/>
  <c r="G154" i="22" s="1"/>
  <c r="H155" i="22"/>
  <c r="H154" i="22" s="1"/>
  <c r="I155" i="22"/>
  <c r="I154" i="22" s="1"/>
  <c r="J155" i="22"/>
  <c r="J154" i="22" s="1"/>
  <c r="K155" i="22"/>
  <c r="K154" i="22" s="1"/>
  <c r="L155" i="22"/>
  <c r="L154" i="22" s="1"/>
  <c r="M155" i="22"/>
  <c r="M154" i="22" s="1"/>
  <c r="N155" i="22"/>
  <c r="N154" i="22" s="1"/>
  <c r="O155" i="22"/>
  <c r="O154" i="22" s="1"/>
  <c r="E156" i="22"/>
  <c r="F156" i="22"/>
  <c r="G156" i="22"/>
  <c r="H156" i="22"/>
  <c r="I156" i="22"/>
  <c r="J156" i="22"/>
  <c r="K156" i="22"/>
  <c r="L156" i="22"/>
  <c r="M156" i="22"/>
  <c r="N156" i="22"/>
  <c r="O156" i="22"/>
  <c r="E157" i="22"/>
  <c r="F157" i="22"/>
  <c r="G157" i="22"/>
  <c r="H157" i="22"/>
  <c r="I157" i="22"/>
  <c r="J157" i="22"/>
  <c r="K157" i="22"/>
  <c r="L157" i="22"/>
  <c r="M157" i="22"/>
  <c r="N157" i="22"/>
  <c r="O157" i="22"/>
  <c r="E158" i="22"/>
  <c r="F158" i="22"/>
  <c r="G158" i="22"/>
  <c r="H158" i="22"/>
  <c r="I158" i="22"/>
  <c r="J158" i="22"/>
  <c r="K158" i="22"/>
  <c r="L158" i="22"/>
  <c r="M158" i="22"/>
  <c r="N158" i="22"/>
  <c r="O158" i="22"/>
  <c r="E159" i="22"/>
  <c r="F159" i="22"/>
  <c r="G159" i="22"/>
  <c r="H159" i="22"/>
  <c r="I159" i="22"/>
  <c r="J159" i="22"/>
  <c r="K159" i="22"/>
  <c r="L159" i="22"/>
  <c r="M159" i="22"/>
  <c r="N159" i="22"/>
  <c r="O159" i="22"/>
  <c r="E160" i="22"/>
  <c r="F160" i="22"/>
  <c r="G160" i="22"/>
  <c r="H160" i="22"/>
  <c r="I160" i="22"/>
  <c r="J160" i="22"/>
  <c r="K160" i="22"/>
  <c r="L160" i="22"/>
  <c r="M160" i="22"/>
  <c r="N160" i="22"/>
  <c r="O160" i="22"/>
  <c r="E162" i="22"/>
  <c r="E161" i="22" s="1"/>
  <c r="F162" i="22"/>
  <c r="F161" i="22" s="1"/>
  <c r="G162" i="22"/>
  <c r="G161" i="22" s="1"/>
  <c r="H162" i="22"/>
  <c r="H161" i="22" s="1"/>
  <c r="I162" i="22"/>
  <c r="I161" i="22" s="1"/>
  <c r="J162" i="22"/>
  <c r="J161" i="22" s="1"/>
  <c r="K162" i="22"/>
  <c r="K161" i="22" s="1"/>
  <c r="L162" i="22"/>
  <c r="L161" i="22" s="1"/>
  <c r="M162" i="22"/>
  <c r="M161" i="22" s="1"/>
  <c r="N162" i="22"/>
  <c r="N161" i="22" s="1"/>
  <c r="O162" i="22"/>
  <c r="O161" i="22" s="1"/>
  <c r="E163" i="22"/>
  <c r="F163" i="22"/>
  <c r="G163" i="22"/>
  <c r="H163" i="22"/>
  <c r="I163" i="22"/>
  <c r="J163" i="22"/>
  <c r="K163" i="22"/>
  <c r="L163" i="22"/>
  <c r="M163" i="22"/>
  <c r="N163" i="22"/>
  <c r="N164" i="22"/>
  <c r="O163" i="22"/>
  <c r="E164" i="22"/>
  <c r="F164" i="22"/>
  <c r="G164" i="22"/>
  <c r="H164" i="22"/>
  <c r="I164" i="22"/>
  <c r="J164" i="22"/>
  <c r="K164" i="22"/>
  <c r="L164" i="22"/>
  <c r="M164" i="22"/>
  <c r="O164" i="22"/>
  <c r="E165" i="22"/>
  <c r="F165" i="22"/>
  <c r="G165" i="22"/>
  <c r="H165" i="22"/>
  <c r="I165" i="22"/>
  <c r="J165" i="22"/>
  <c r="K165" i="22"/>
  <c r="L165" i="22"/>
  <c r="M165" i="22"/>
  <c r="N165" i="22"/>
  <c r="O165" i="22"/>
  <c r="E166" i="22"/>
  <c r="F166" i="22"/>
  <c r="G166" i="22"/>
  <c r="H166" i="22"/>
  <c r="I166" i="22"/>
  <c r="J166" i="22"/>
  <c r="K166" i="22"/>
  <c r="L166" i="22"/>
  <c r="M166" i="22"/>
  <c r="N166" i="22"/>
  <c r="O166" i="22"/>
  <c r="E167" i="22"/>
  <c r="F167" i="22"/>
  <c r="G167" i="22"/>
  <c r="H167" i="22"/>
  <c r="I167" i="22"/>
  <c r="J167" i="22"/>
  <c r="K167" i="22"/>
  <c r="L167" i="22"/>
  <c r="M167" i="22"/>
  <c r="N167" i="22"/>
  <c r="O167" i="22"/>
  <c r="E169" i="22"/>
  <c r="E170" i="22"/>
  <c r="E171" i="22"/>
  <c r="E172" i="22"/>
  <c r="F169" i="22"/>
  <c r="G169" i="22"/>
  <c r="H169" i="22"/>
  <c r="I169" i="22"/>
  <c r="D173" i="22"/>
  <c r="J169" i="22"/>
  <c r="K169" i="22"/>
  <c r="L169" i="22"/>
  <c r="M169" i="22"/>
  <c r="N169" i="22"/>
  <c r="O169" i="22"/>
  <c r="F170" i="22"/>
  <c r="G170" i="22"/>
  <c r="H170" i="22"/>
  <c r="I170" i="22"/>
  <c r="J170" i="22"/>
  <c r="J171" i="22"/>
  <c r="J172" i="22"/>
  <c r="K170" i="22"/>
  <c r="L170" i="22"/>
  <c r="M170" i="22"/>
  <c r="N170" i="22"/>
  <c r="O170" i="22"/>
  <c r="F171" i="22"/>
  <c r="F172" i="22"/>
  <c r="G171" i="22"/>
  <c r="H171" i="22"/>
  <c r="I171" i="22"/>
  <c r="K171" i="22"/>
  <c r="L171" i="22"/>
  <c r="M171" i="22"/>
  <c r="N171" i="22"/>
  <c r="O171" i="22"/>
  <c r="G172" i="22"/>
  <c r="H172" i="22"/>
  <c r="I172" i="22"/>
  <c r="K172" i="22"/>
  <c r="L172" i="22"/>
  <c r="M172" i="22"/>
  <c r="N172" i="22"/>
  <c r="O172" i="22"/>
  <c r="E173" i="22"/>
  <c r="F173" i="22"/>
  <c r="G173" i="22"/>
  <c r="H173" i="22"/>
  <c r="I173" i="22"/>
  <c r="J173" i="22"/>
  <c r="K173" i="22"/>
  <c r="L173" i="22"/>
  <c r="M173" i="22"/>
  <c r="N173" i="22"/>
  <c r="O173" i="22"/>
  <c r="P60" i="22"/>
  <c r="P53" i="22"/>
  <c r="C78" i="22"/>
  <c r="C79" i="22"/>
  <c r="C80" i="22"/>
  <c r="B78" i="22"/>
  <c r="B79" i="22"/>
  <c r="B80" i="22"/>
  <c r="O22" i="22"/>
  <c r="O127" i="34"/>
  <c r="D5" i="22"/>
  <c r="B22" i="22"/>
  <c r="B23" i="22"/>
  <c r="C21" i="22"/>
  <c r="C22" i="22"/>
  <c r="C23" i="22"/>
  <c r="C89" i="22"/>
  <c r="B89" i="22"/>
  <c r="C166" i="22"/>
  <c r="C167" i="22"/>
  <c r="B166" i="22"/>
  <c r="B167" i="22"/>
  <c r="C173" i="22"/>
  <c r="B173" i="22"/>
  <c r="C24" i="22"/>
  <c r="B24" i="22"/>
  <c r="H128" i="33"/>
  <c r="D22" i="22"/>
  <c r="C152" i="22"/>
  <c r="C153" i="22"/>
  <c r="B152" i="22"/>
  <c r="B153" i="22"/>
  <c r="C88" i="22"/>
  <c r="B87" i="22"/>
  <c r="B88" i="22"/>
  <c r="B85" i="22"/>
  <c r="B86" i="22"/>
  <c r="C135" i="22"/>
  <c r="B135" i="22"/>
  <c r="C38" i="22"/>
  <c r="B38" i="22"/>
  <c r="B21" i="22"/>
  <c r="E22" i="22"/>
  <c r="G22" i="22"/>
  <c r="J22" i="22"/>
  <c r="K22" i="22"/>
  <c r="L22" i="22"/>
  <c r="M22" i="22"/>
  <c r="N22" i="22"/>
  <c r="B37" i="22"/>
  <c r="C37" i="22"/>
  <c r="B134" i="22"/>
  <c r="C134" i="22"/>
  <c r="C70" i="22"/>
  <c r="B70" i="22"/>
  <c r="C110" i="22"/>
  <c r="B110" i="22"/>
  <c r="C96" i="22"/>
  <c r="B96" i="22"/>
  <c r="C87" i="22"/>
  <c r="C132" i="22"/>
  <c r="C133" i="22"/>
  <c r="B132" i="22"/>
  <c r="B133" i="22"/>
  <c r="C118" i="22"/>
  <c r="C119" i="22"/>
  <c r="C117" i="22"/>
  <c r="B118" i="22"/>
  <c r="B119" i="22"/>
  <c r="B117" i="22"/>
  <c r="B116" i="22"/>
  <c r="A25" i="19"/>
  <c r="B25" i="19"/>
  <c r="A24" i="19"/>
  <c r="A26" i="19"/>
  <c r="A27" i="19"/>
  <c r="B27" i="19"/>
  <c r="A22" i="19"/>
  <c r="B22" i="19"/>
  <c r="B20" i="22"/>
  <c r="C20" i="22"/>
  <c r="A21" i="19"/>
  <c r="B21" i="19"/>
  <c r="C19" i="22"/>
  <c r="B19" i="22"/>
  <c r="C29" i="22"/>
  <c r="C28" i="22"/>
  <c r="B29" i="22"/>
  <c r="B28" i="22"/>
  <c r="B26" i="19"/>
  <c r="B160" i="22"/>
  <c r="C160" i="22"/>
  <c r="B131" i="22"/>
  <c r="C131" i="22"/>
  <c r="A116" i="19"/>
  <c r="B116" i="19"/>
  <c r="A139" i="19"/>
  <c r="B139" i="19"/>
  <c r="A141" i="19"/>
  <c r="B141" i="19"/>
  <c r="A142" i="19"/>
  <c r="B142" i="19"/>
  <c r="A143" i="19"/>
  <c r="B143" i="19"/>
  <c r="A144" i="19"/>
  <c r="B144" i="19"/>
  <c r="A134" i="19"/>
  <c r="B134" i="19"/>
  <c r="A135" i="19"/>
  <c r="B135" i="19"/>
  <c r="A136" i="19"/>
  <c r="B136" i="19"/>
  <c r="A137" i="19"/>
  <c r="B137" i="19"/>
  <c r="A138" i="19"/>
  <c r="B138" i="19"/>
  <c r="A125" i="19"/>
  <c r="B125" i="19"/>
  <c r="A126" i="19"/>
  <c r="B126" i="19"/>
  <c r="A127" i="19"/>
  <c r="B127" i="19"/>
  <c r="A128" i="19"/>
  <c r="B128" i="19"/>
  <c r="A129" i="19"/>
  <c r="B129" i="19"/>
  <c r="A130" i="19"/>
  <c r="B130" i="19"/>
  <c r="A131" i="19"/>
  <c r="B131" i="19"/>
  <c r="A132" i="19"/>
  <c r="B132" i="19"/>
  <c r="A111" i="19"/>
  <c r="B111" i="19"/>
  <c r="A112" i="19"/>
  <c r="B112" i="19"/>
  <c r="A113" i="19"/>
  <c r="B113" i="19"/>
  <c r="A114" i="19"/>
  <c r="B114" i="19"/>
  <c r="A115" i="19"/>
  <c r="B115" i="19"/>
  <c r="A94" i="19"/>
  <c r="B94" i="19"/>
  <c r="A95" i="19"/>
  <c r="B95" i="19"/>
  <c r="A96" i="19"/>
  <c r="B96" i="19"/>
  <c r="A97" i="19"/>
  <c r="B97" i="19"/>
  <c r="A84" i="19"/>
  <c r="A80" i="19"/>
  <c r="B80" i="19"/>
  <c r="A81" i="19"/>
  <c r="B81" i="19"/>
  <c r="A82" i="19"/>
  <c r="B82" i="19"/>
  <c r="A83" i="19"/>
  <c r="B83" i="19"/>
  <c r="B84" i="19"/>
  <c r="A76" i="19"/>
  <c r="B76" i="19"/>
  <c r="A77" i="19"/>
  <c r="B77" i="19"/>
  <c r="A78" i="19"/>
  <c r="B78" i="19"/>
  <c r="A70" i="19"/>
  <c r="B70" i="19"/>
  <c r="A71" i="19"/>
  <c r="B71" i="19"/>
  <c r="A72" i="19"/>
  <c r="B72" i="19"/>
  <c r="A43" i="19"/>
  <c r="A40" i="19"/>
  <c r="B40" i="19"/>
  <c r="A41" i="19"/>
  <c r="B41" i="19"/>
  <c r="A42" i="19"/>
  <c r="B42" i="19"/>
  <c r="B43" i="19"/>
  <c r="A13" i="19"/>
  <c r="B13" i="19"/>
  <c r="A14" i="19"/>
  <c r="B14" i="19"/>
  <c r="A15" i="19"/>
  <c r="B15" i="19"/>
  <c r="A16" i="19"/>
  <c r="B16" i="19"/>
  <c r="A17" i="19"/>
  <c r="B17" i="19"/>
  <c r="A18" i="19"/>
  <c r="B18" i="19"/>
  <c r="A19" i="19"/>
  <c r="B19" i="19"/>
  <c r="A20" i="19"/>
  <c r="B20" i="19"/>
  <c r="A23" i="19"/>
  <c r="B23" i="19"/>
  <c r="B24" i="19"/>
  <c r="C158" i="22"/>
  <c r="C159" i="22"/>
  <c r="B158" i="22"/>
  <c r="B159" i="22"/>
  <c r="C150" i="22"/>
  <c r="C151" i="22"/>
  <c r="B150" i="22"/>
  <c r="B151" i="22"/>
  <c r="C130" i="22"/>
  <c r="B130" i="22"/>
  <c r="C85" i="22"/>
  <c r="C86" i="22"/>
  <c r="B15" i="22"/>
  <c r="B16" i="22"/>
  <c r="B17" i="22"/>
  <c r="B18" i="22"/>
  <c r="C17" i="22"/>
  <c r="C18" i="22"/>
  <c r="H17" i="33"/>
  <c r="H18" i="33"/>
  <c r="H19" i="33"/>
  <c r="H20" i="33"/>
  <c r="H21" i="33"/>
  <c r="H24" i="33"/>
  <c r="H28" i="33"/>
  <c r="H27" i="33" s="1"/>
  <c r="H32" i="33"/>
  <c r="H37" i="33"/>
  <c r="H39" i="33"/>
  <c r="H58" i="33"/>
  <c r="H57" i="33" s="1"/>
  <c r="H61" i="33"/>
  <c r="H121" i="33"/>
  <c r="H120" i="33" s="1"/>
  <c r="H122" i="33"/>
  <c r="H123" i="33"/>
  <c r="H113" i="33"/>
  <c r="H125" i="33"/>
  <c r="H124" i="33" s="1"/>
  <c r="H126" i="33"/>
  <c r="H127" i="33"/>
  <c r="H66" i="33"/>
  <c r="H69" i="33"/>
  <c r="H75" i="33"/>
  <c r="H82" i="33"/>
  <c r="H90" i="33"/>
  <c r="H93" i="33"/>
  <c r="H96" i="33"/>
  <c r="H101" i="33"/>
  <c r="H106" i="33"/>
  <c r="K128" i="34"/>
  <c r="M16" i="34"/>
  <c r="C171" i="22"/>
  <c r="B171" i="22"/>
  <c r="C95" i="22"/>
  <c r="B95" i="22"/>
  <c r="C48" i="22"/>
  <c r="B48" i="22"/>
  <c r="M125" i="33"/>
  <c r="M124" i="33" s="1"/>
  <c r="C165" i="22"/>
  <c r="B165" i="22"/>
  <c r="J15" i="34"/>
  <c r="O15" i="34"/>
  <c r="J13" i="34"/>
  <c r="J16" i="34"/>
  <c r="J25" i="34"/>
  <c r="J26" i="34"/>
  <c r="J29" i="34"/>
  <c r="J30" i="34"/>
  <c r="J31" i="34"/>
  <c r="J33" i="34"/>
  <c r="J34" i="34"/>
  <c r="J35" i="34"/>
  <c r="J38" i="34"/>
  <c r="J37" i="34" s="1"/>
  <c r="J41" i="34"/>
  <c r="J39" i="34" s="1"/>
  <c r="J42" i="34"/>
  <c r="J43" i="34"/>
  <c r="J44" i="34"/>
  <c r="J45" i="34"/>
  <c r="J46" i="34"/>
  <c r="J48" i="34"/>
  <c r="J49" i="34"/>
  <c r="J50" i="34"/>
  <c r="J51" i="34"/>
  <c r="J52" i="34"/>
  <c r="J53" i="34"/>
  <c r="J54" i="34"/>
  <c r="J55" i="34"/>
  <c r="J56" i="34"/>
  <c r="J59" i="34"/>
  <c r="J58" i="34" s="1"/>
  <c r="J60" i="34"/>
  <c r="J62" i="34"/>
  <c r="J61" i="34" s="1"/>
  <c r="J63" i="34"/>
  <c r="J67" i="34"/>
  <c r="J66" i="34" s="1"/>
  <c r="J68" i="34"/>
  <c r="J70" i="34"/>
  <c r="J69" i="34" s="1"/>
  <c r="J71" i="34"/>
  <c r="J72" i="34"/>
  <c r="J73" i="34"/>
  <c r="J77" i="34"/>
  <c r="J75" i="34" s="1"/>
  <c r="J78" i="34"/>
  <c r="J79" i="34"/>
  <c r="J80" i="34"/>
  <c r="J81" i="34"/>
  <c r="J83" i="34"/>
  <c r="J82" i="34" s="1"/>
  <c r="J84" i="34"/>
  <c r="J85" i="34"/>
  <c r="J86" i="34"/>
  <c r="J87" i="34"/>
  <c r="J91" i="34"/>
  <c r="J90" i="34" s="1"/>
  <c r="J92" i="34"/>
  <c r="J94" i="34"/>
  <c r="J93" i="34" s="1"/>
  <c r="J95" i="34"/>
  <c r="J97" i="34"/>
  <c r="J96" i="34" s="1"/>
  <c r="J98" i="34"/>
  <c r="J99" i="34"/>
  <c r="J100" i="34"/>
  <c r="J102" i="34"/>
  <c r="J101" i="34" s="1"/>
  <c r="J103" i="34"/>
  <c r="J104" i="34"/>
  <c r="J105" i="34"/>
  <c r="J107" i="34"/>
  <c r="J106" i="34" s="1"/>
  <c r="J108" i="34"/>
  <c r="J109" i="34"/>
  <c r="J110" i="34"/>
  <c r="J111" i="34"/>
  <c r="J114" i="34"/>
  <c r="J113" i="34" s="1"/>
  <c r="J115" i="34"/>
  <c r="J116" i="34"/>
  <c r="J117" i="34"/>
  <c r="J118" i="34"/>
  <c r="J120" i="34"/>
  <c r="J119" i="34" s="1"/>
  <c r="J121" i="34"/>
  <c r="J122" i="34"/>
  <c r="J124" i="34"/>
  <c r="J123" i="34" s="1"/>
  <c r="J125" i="34"/>
  <c r="J126" i="34"/>
  <c r="M13" i="34"/>
  <c r="M15" i="34"/>
  <c r="M25" i="34"/>
  <c r="M26" i="34"/>
  <c r="M29" i="34"/>
  <c r="M30" i="34"/>
  <c r="M31" i="34"/>
  <c r="M33" i="34"/>
  <c r="M34" i="34"/>
  <c r="L16" i="34"/>
  <c r="N16" i="34"/>
  <c r="G18" i="33"/>
  <c r="E19" i="33"/>
  <c r="P33" i="34"/>
  <c r="P105" i="34"/>
  <c r="E97" i="34"/>
  <c r="E96" i="34" s="1"/>
  <c r="I97" i="34"/>
  <c r="I96" i="34" s="1"/>
  <c r="M97" i="34"/>
  <c r="M96" i="34" s="1"/>
  <c r="O97" i="34"/>
  <c r="O96" i="34" s="1"/>
  <c r="P110" i="34"/>
  <c r="M84" i="34"/>
  <c r="I129" i="34"/>
  <c r="K129" i="34"/>
  <c r="L129" i="34"/>
  <c r="M129" i="34"/>
  <c r="F130" i="34"/>
  <c r="N130" i="34"/>
  <c r="P117" i="33"/>
  <c r="P118" i="33"/>
  <c r="P119" i="33"/>
  <c r="C117" i="33"/>
  <c r="B117" i="33"/>
  <c r="C147" i="22"/>
  <c r="B147" i="22"/>
  <c r="E21" i="33"/>
  <c r="F21" i="33"/>
  <c r="G21" i="33"/>
  <c r="I21" i="33"/>
  <c r="J21" i="33"/>
  <c r="K21" i="33"/>
  <c r="L21" i="33"/>
  <c r="M21" i="33"/>
  <c r="N21" i="33"/>
  <c r="O21" i="33"/>
  <c r="D21" i="33"/>
  <c r="P22" i="33"/>
  <c r="P23" i="33"/>
  <c r="E24" i="33"/>
  <c r="F24" i="33"/>
  <c r="G24" i="33"/>
  <c r="I24" i="33"/>
  <c r="J24" i="33"/>
  <c r="K24" i="33"/>
  <c r="L24" i="33"/>
  <c r="M24" i="33"/>
  <c r="N24" i="33"/>
  <c r="O24" i="33"/>
  <c r="D24" i="33"/>
  <c r="P25" i="33"/>
  <c r="P26" i="33"/>
  <c r="D28" i="33"/>
  <c r="D32" i="33"/>
  <c r="E32" i="33"/>
  <c r="F32" i="33"/>
  <c r="G32" i="33"/>
  <c r="G28" i="33"/>
  <c r="I32" i="33"/>
  <c r="I28" i="33"/>
  <c r="I27" i="33" s="1"/>
  <c r="J32" i="33"/>
  <c r="K32" i="33"/>
  <c r="L32" i="33"/>
  <c r="M32" i="33"/>
  <c r="M28" i="33"/>
  <c r="M27" i="33" s="1"/>
  <c r="N32" i="33"/>
  <c r="O32" i="33"/>
  <c r="E28" i="33"/>
  <c r="F28" i="33"/>
  <c r="F27" i="33" s="1"/>
  <c r="J28" i="33"/>
  <c r="J27" i="33"/>
  <c r="J10" i="33"/>
  <c r="K28" i="33"/>
  <c r="K27" i="33" s="1"/>
  <c r="K10" i="33"/>
  <c r="K37" i="33"/>
  <c r="K39" i="33"/>
  <c r="K58" i="33"/>
  <c r="K57" i="33" s="1"/>
  <c r="K61" i="33"/>
  <c r="L28" i="33"/>
  <c r="L27" i="33" s="1"/>
  <c r="N28" i="33"/>
  <c r="N27" i="33" s="1"/>
  <c r="N10" i="33"/>
  <c r="N37" i="33"/>
  <c r="N39" i="33"/>
  <c r="N36" i="33" s="1"/>
  <c r="N58" i="33"/>
  <c r="N57" i="33" s="1"/>
  <c r="N61" i="33"/>
  <c r="O28" i="33"/>
  <c r="O27" i="33" s="1"/>
  <c r="O10" i="33"/>
  <c r="P29" i="33"/>
  <c r="P30" i="33"/>
  <c r="P31" i="33"/>
  <c r="P33" i="33"/>
  <c r="P34" i="33"/>
  <c r="P35" i="33"/>
  <c r="D37" i="33"/>
  <c r="E37" i="33"/>
  <c r="F37" i="33"/>
  <c r="G37" i="33"/>
  <c r="I37" i="33"/>
  <c r="J37" i="33"/>
  <c r="L37" i="33"/>
  <c r="L36" i="33" s="1"/>
  <c r="M37" i="33"/>
  <c r="O37" i="33"/>
  <c r="E39" i="33"/>
  <c r="I39" i="33"/>
  <c r="L39" i="33"/>
  <c r="O39" i="33"/>
  <c r="O36" i="33" s="1"/>
  <c r="M39" i="33"/>
  <c r="D39" i="33"/>
  <c r="F39" i="33"/>
  <c r="G39" i="33"/>
  <c r="J39" i="33"/>
  <c r="P38" i="33"/>
  <c r="P40" i="33"/>
  <c r="P41" i="33"/>
  <c r="P42" i="33"/>
  <c r="P43" i="33"/>
  <c r="P44" i="33"/>
  <c r="P45" i="33"/>
  <c r="P46" i="33"/>
  <c r="P47" i="33"/>
  <c r="P48" i="33"/>
  <c r="P49" i="33"/>
  <c r="P50" i="33"/>
  <c r="P51" i="33"/>
  <c r="P52" i="33"/>
  <c r="P53" i="33"/>
  <c r="P54" i="33"/>
  <c r="P55" i="33"/>
  <c r="P56" i="33"/>
  <c r="D58" i="33"/>
  <c r="E58" i="33"/>
  <c r="E61" i="33"/>
  <c r="E57" i="33" s="1"/>
  <c r="F58" i="33"/>
  <c r="F61" i="33"/>
  <c r="G58" i="33"/>
  <c r="G61" i="33"/>
  <c r="I58" i="33"/>
  <c r="I57" i="33" s="1"/>
  <c r="I61" i="33"/>
  <c r="J58" i="33"/>
  <c r="L58" i="33"/>
  <c r="L61" i="33"/>
  <c r="L57" i="33"/>
  <c r="M58" i="33"/>
  <c r="M57" i="33" s="1"/>
  <c r="M61" i="33"/>
  <c r="O58" i="33"/>
  <c r="O57" i="33" s="1"/>
  <c r="O61" i="33"/>
  <c r="D61" i="33"/>
  <c r="J61" i="33"/>
  <c r="P59" i="33"/>
  <c r="P60" i="33"/>
  <c r="P62" i="33"/>
  <c r="P63" i="33"/>
  <c r="D66" i="33"/>
  <c r="D69" i="33"/>
  <c r="E69" i="33"/>
  <c r="F69" i="33"/>
  <c r="F66" i="33"/>
  <c r="F65" i="33" s="1"/>
  <c r="G69" i="33"/>
  <c r="I69" i="33"/>
  <c r="J69" i="33"/>
  <c r="J66" i="33"/>
  <c r="J65" i="33" s="1"/>
  <c r="K69" i="33"/>
  <c r="L69" i="33"/>
  <c r="M69" i="33"/>
  <c r="N69" i="33"/>
  <c r="O69" i="33"/>
  <c r="D75" i="33"/>
  <c r="E75" i="33"/>
  <c r="F75" i="33"/>
  <c r="G75" i="33"/>
  <c r="I75" i="33"/>
  <c r="J75" i="33"/>
  <c r="K75" i="33"/>
  <c r="K82" i="33"/>
  <c r="K90" i="33"/>
  <c r="K93" i="33"/>
  <c r="K96" i="33"/>
  <c r="K101" i="33"/>
  <c r="K106" i="33"/>
  <c r="L75" i="33"/>
  <c r="M75" i="33"/>
  <c r="N75" i="33"/>
  <c r="O75" i="33"/>
  <c r="L82" i="33"/>
  <c r="L90" i="33"/>
  <c r="L93" i="33"/>
  <c r="L96" i="33"/>
  <c r="L101" i="33"/>
  <c r="L106" i="33"/>
  <c r="L66" i="33"/>
  <c r="L65" i="33" s="1"/>
  <c r="D82" i="33"/>
  <c r="D90" i="33"/>
  <c r="E90" i="33"/>
  <c r="F90" i="33"/>
  <c r="G90" i="33"/>
  <c r="I90" i="33"/>
  <c r="J90" i="33"/>
  <c r="M90" i="33"/>
  <c r="N90" i="33"/>
  <c r="O90" i="33"/>
  <c r="E93" i="33"/>
  <c r="E96" i="33"/>
  <c r="E101" i="33"/>
  <c r="E106" i="33"/>
  <c r="E82" i="33"/>
  <c r="F93" i="33"/>
  <c r="F96" i="33"/>
  <c r="F101" i="33"/>
  <c r="F106" i="33"/>
  <c r="I93" i="33"/>
  <c r="I96" i="33"/>
  <c r="I101" i="33"/>
  <c r="I106" i="33"/>
  <c r="I82" i="33"/>
  <c r="J93" i="33"/>
  <c r="J96" i="33"/>
  <c r="J101" i="33"/>
  <c r="J106" i="33"/>
  <c r="O93" i="33"/>
  <c r="O96" i="33"/>
  <c r="O101" i="33"/>
  <c r="O106" i="33"/>
  <c r="O82" i="33"/>
  <c r="I66" i="33"/>
  <c r="I65" i="33" s="1"/>
  <c r="N93" i="33"/>
  <c r="N96" i="33"/>
  <c r="N101" i="33"/>
  <c r="N106" i="33"/>
  <c r="D93" i="33"/>
  <c r="G93" i="33"/>
  <c r="M93" i="33"/>
  <c r="M96" i="33"/>
  <c r="M101" i="33"/>
  <c r="M106" i="33"/>
  <c r="M82" i="33"/>
  <c r="M66" i="33"/>
  <c r="D96" i="33"/>
  <c r="G96" i="33"/>
  <c r="D101" i="33"/>
  <c r="G101" i="33"/>
  <c r="G106" i="33"/>
  <c r="K66" i="33"/>
  <c r="D106" i="33"/>
  <c r="E66" i="33"/>
  <c r="E65" i="33" s="1"/>
  <c r="F82" i="33"/>
  <c r="G66" i="33"/>
  <c r="G65" i="33" s="1"/>
  <c r="G82" i="33"/>
  <c r="J82" i="33"/>
  <c r="N66" i="33"/>
  <c r="N65" i="33" s="1"/>
  <c r="N82" i="33"/>
  <c r="O66" i="33"/>
  <c r="P67" i="33"/>
  <c r="P68" i="33"/>
  <c r="P70" i="33"/>
  <c r="P71" i="33"/>
  <c r="P72" i="33"/>
  <c r="P73" i="33"/>
  <c r="P76" i="33"/>
  <c r="P77" i="33"/>
  <c r="P78" i="33"/>
  <c r="P79" i="33"/>
  <c r="P80" i="33"/>
  <c r="P81" i="33"/>
  <c r="P83" i="33"/>
  <c r="P84" i="33"/>
  <c r="P85" i="33"/>
  <c r="P86" i="33"/>
  <c r="P87" i="33"/>
  <c r="D89" i="33"/>
  <c r="P89" i="33" s="1"/>
  <c r="E112" i="22"/>
  <c r="G89" i="33"/>
  <c r="H89" i="33"/>
  <c r="L89" i="33"/>
  <c r="M112" i="22"/>
  <c r="O89" i="33"/>
  <c r="P91" i="33"/>
  <c r="P92" i="33"/>
  <c r="P94" i="33"/>
  <c r="P95" i="33"/>
  <c r="P97" i="33"/>
  <c r="P98" i="33"/>
  <c r="P99" i="33"/>
  <c r="P100" i="33"/>
  <c r="P102" i="33"/>
  <c r="P103" i="33"/>
  <c r="P104" i="33"/>
  <c r="P105" i="33"/>
  <c r="P107" i="33"/>
  <c r="P108" i="33"/>
  <c r="P109" i="33"/>
  <c r="P110" i="33"/>
  <c r="P111" i="33"/>
  <c r="D113" i="33"/>
  <c r="E113" i="33"/>
  <c r="F113" i="33"/>
  <c r="G113" i="33"/>
  <c r="I113" i="33"/>
  <c r="J113" i="33"/>
  <c r="K113" i="33"/>
  <c r="L113" i="33"/>
  <c r="M113" i="33"/>
  <c r="N113" i="33"/>
  <c r="O113" i="33"/>
  <c r="D121" i="33"/>
  <c r="D120" i="33" s="1"/>
  <c r="P120" i="33" s="1"/>
  <c r="D122" i="33"/>
  <c r="P122" i="33" s="1"/>
  <c r="D123" i="33"/>
  <c r="P123" i="33" s="1"/>
  <c r="D125" i="33"/>
  <c r="P125" i="33" s="1"/>
  <c r="D126" i="33"/>
  <c r="P126" i="33" s="1"/>
  <c r="D127" i="33"/>
  <c r="P127" i="33" s="1"/>
  <c r="E121" i="33"/>
  <c r="E120" i="33" s="1"/>
  <c r="E122" i="33"/>
  <c r="E123" i="33"/>
  <c r="E125" i="33"/>
  <c r="E124" i="33" s="1"/>
  <c r="E126" i="33"/>
  <c r="E127" i="33"/>
  <c r="F121" i="33"/>
  <c r="F120" i="33" s="1"/>
  <c r="F122" i="33"/>
  <c r="F123" i="33"/>
  <c r="F125" i="33"/>
  <c r="F124" i="33" s="1"/>
  <c r="F126" i="33"/>
  <c r="F127" i="33"/>
  <c r="G121" i="33"/>
  <c r="G120" i="33" s="1"/>
  <c r="G122" i="33"/>
  <c r="G123" i="33"/>
  <c r="G125" i="33"/>
  <c r="G124" i="33" s="1"/>
  <c r="G126" i="33"/>
  <c r="G127" i="33"/>
  <c r="I121" i="33"/>
  <c r="I120" i="33" s="1"/>
  <c r="I122" i="33"/>
  <c r="I123" i="33"/>
  <c r="I125" i="33"/>
  <c r="I124" i="33" s="1"/>
  <c r="I126" i="33"/>
  <c r="J121" i="33"/>
  <c r="J120" i="33" s="1"/>
  <c r="J122" i="33"/>
  <c r="J123" i="33"/>
  <c r="J125" i="33"/>
  <c r="J124" i="33" s="1"/>
  <c r="J126" i="33"/>
  <c r="J127" i="33"/>
  <c r="K121" i="33"/>
  <c r="K120" i="33" s="1"/>
  <c r="K122" i="33"/>
  <c r="K123" i="33"/>
  <c r="K125" i="33"/>
  <c r="K124" i="33" s="1"/>
  <c r="K126" i="33"/>
  <c r="K127" i="33"/>
  <c r="L121" i="33"/>
  <c r="L120" i="33" s="1"/>
  <c r="L122" i="33"/>
  <c r="L123" i="33"/>
  <c r="L125" i="33"/>
  <c r="L124" i="33" s="1"/>
  <c r="L126" i="33"/>
  <c r="L127" i="33"/>
  <c r="M121" i="33"/>
  <c r="M120" i="33" s="1"/>
  <c r="M122" i="33"/>
  <c r="M123" i="33"/>
  <c r="M126" i="33"/>
  <c r="N121" i="33"/>
  <c r="N120" i="33" s="1"/>
  <c r="N122" i="33"/>
  <c r="N123" i="33"/>
  <c r="N125" i="33"/>
  <c r="N124" i="33" s="1"/>
  <c r="N126" i="33"/>
  <c r="N127" i="33"/>
  <c r="O121" i="33"/>
  <c r="O120" i="33" s="1"/>
  <c r="O122" i="33"/>
  <c r="O123" i="33"/>
  <c r="O125" i="33"/>
  <c r="O124" i="33" s="1"/>
  <c r="O126" i="33"/>
  <c r="O127" i="33"/>
  <c r="P114" i="33"/>
  <c r="P115" i="33"/>
  <c r="P116" i="33"/>
  <c r="P129" i="33"/>
  <c r="P130" i="33"/>
  <c r="P131" i="33"/>
  <c r="D132" i="33"/>
  <c r="E132" i="33"/>
  <c r="F132" i="33"/>
  <c r="G132" i="33"/>
  <c r="H132" i="33"/>
  <c r="I132" i="33"/>
  <c r="J132" i="33"/>
  <c r="K132" i="33"/>
  <c r="L132" i="33"/>
  <c r="M132" i="33"/>
  <c r="N132" i="33"/>
  <c r="O132" i="33"/>
  <c r="P133" i="33"/>
  <c r="P134" i="33"/>
  <c r="P135" i="33"/>
  <c r="P136" i="33"/>
  <c r="P137" i="33"/>
  <c r="P12" i="33"/>
  <c r="P13" i="33"/>
  <c r="P13" i="34"/>
  <c r="P14" i="33"/>
  <c r="P15" i="33"/>
  <c r="P16" i="33"/>
  <c r="E17" i="33"/>
  <c r="F17" i="33"/>
  <c r="D18" i="33"/>
  <c r="E18" i="33"/>
  <c r="F18" i="33"/>
  <c r="G19" i="33"/>
  <c r="I19" i="33"/>
  <c r="D20" i="33"/>
  <c r="E20" i="33"/>
  <c r="G20" i="33"/>
  <c r="I20" i="33"/>
  <c r="P11" i="33"/>
  <c r="O13" i="34"/>
  <c r="E13" i="34"/>
  <c r="F13" i="34"/>
  <c r="G13" i="34"/>
  <c r="H13" i="34"/>
  <c r="I13" i="34"/>
  <c r="N13" i="34"/>
  <c r="E15" i="34"/>
  <c r="F15" i="34"/>
  <c r="G15" i="34"/>
  <c r="H15" i="34"/>
  <c r="I15" i="34"/>
  <c r="D16" i="34"/>
  <c r="E16" i="34"/>
  <c r="F16" i="34"/>
  <c r="G16" i="34"/>
  <c r="H16" i="34"/>
  <c r="I16" i="34"/>
  <c r="K16" i="34"/>
  <c r="F19" i="33"/>
  <c r="F25" i="34"/>
  <c r="F29" i="34"/>
  <c r="F31" i="34"/>
  <c r="F33" i="34"/>
  <c r="F34" i="34"/>
  <c r="F35" i="34"/>
  <c r="F49" i="34"/>
  <c r="F48" i="34"/>
  <c r="F41" i="34"/>
  <c r="F39" i="34" s="1"/>
  <c r="F42" i="34"/>
  <c r="F43" i="34"/>
  <c r="F44" i="34"/>
  <c r="F45" i="34"/>
  <c r="F46" i="34"/>
  <c r="F50" i="34"/>
  <c r="F51" i="34"/>
  <c r="F52" i="34"/>
  <c r="F53" i="34"/>
  <c r="F54" i="34"/>
  <c r="F55" i="34"/>
  <c r="F56" i="34"/>
  <c r="F38" i="34"/>
  <c r="F37" i="34" s="1"/>
  <c r="F59" i="34"/>
  <c r="F58" i="34" s="1"/>
  <c r="F60" i="34"/>
  <c r="F62" i="34"/>
  <c r="F61" i="34" s="1"/>
  <c r="F63" i="34"/>
  <c r="F67" i="34"/>
  <c r="F66" i="34" s="1"/>
  <c r="F68" i="34"/>
  <c r="F70" i="34"/>
  <c r="F69" i="34" s="1"/>
  <c r="F71" i="34"/>
  <c r="F72" i="34"/>
  <c r="F73" i="34"/>
  <c r="F77" i="34"/>
  <c r="F75" i="34" s="1"/>
  <c r="F78" i="34"/>
  <c r="F79" i="34"/>
  <c r="F80" i="34"/>
  <c r="F81" i="34"/>
  <c r="F83" i="34"/>
  <c r="F82" i="34" s="1"/>
  <c r="F85" i="34"/>
  <c r="F86" i="34"/>
  <c r="F87" i="34"/>
  <c r="F91" i="34"/>
  <c r="F90" i="34" s="1"/>
  <c r="F92" i="34"/>
  <c r="F94" i="34"/>
  <c r="F93" i="34" s="1"/>
  <c r="F95" i="34"/>
  <c r="F97" i="34"/>
  <c r="F96" i="34" s="1"/>
  <c r="F98" i="34"/>
  <c r="F99" i="34"/>
  <c r="F100" i="34"/>
  <c r="F102" i="34"/>
  <c r="F101" i="34" s="1"/>
  <c r="F103" i="34"/>
  <c r="F104" i="34"/>
  <c r="F105" i="34"/>
  <c r="F107" i="34"/>
  <c r="F106" i="34" s="1"/>
  <c r="F108" i="34"/>
  <c r="F109" i="34"/>
  <c r="F110" i="34"/>
  <c r="F111" i="34"/>
  <c r="F115" i="34"/>
  <c r="F113" i="34" s="1"/>
  <c r="F116" i="34"/>
  <c r="F117" i="34"/>
  <c r="F118" i="34"/>
  <c r="F120" i="34"/>
  <c r="F119" i="34" s="1"/>
  <c r="F121" i="34"/>
  <c r="F122" i="34"/>
  <c r="F124" i="34"/>
  <c r="F123" i="34" s="1"/>
  <c r="F125" i="34"/>
  <c r="F126" i="34"/>
  <c r="N15" i="34"/>
  <c r="N25" i="34"/>
  <c r="N26" i="34"/>
  <c r="N29" i="34"/>
  <c r="N30" i="34"/>
  <c r="N31" i="34"/>
  <c r="N33" i="34"/>
  <c r="N34" i="34"/>
  <c r="N35" i="34"/>
  <c r="N38" i="34"/>
  <c r="N37" i="34" s="1"/>
  <c r="N41" i="34"/>
  <c r="N39" i="34" s="1"/>
  <c r="N42" i="34"/>
  <c r="N43" i="34"/>
  <c r="N44" i="34"/>
  <c r="N45" i="34"/>
  <c r="N46" i="34"/>
  <c r="N48" i="34"/>
  <c r="N49" i="34"/>
  <c r="N50" i="34"/>
  <c r="N51" i="34"/>
  <c r="N52" i="34"/>
  <c r="N53" i="34"/>
  <c r="N54" i="34"/>
  <c r="N55" i="34"/>
  <c r="N56" i="34"/>
  <c r="N59" i="34"/>
  <c r="N58" i="34" s="1"/>
  <c r="N60" i="34"/>
  <c r="N62" i="34"/>
  <c r="N61" i="34" s="1"/>
  <c r="N63" i="34"/>
  <c r="N67" i="34"/>
  <c r="N66" i="34" s="1"/>
  <c r="N68" i="34"/>
  <c r="N70" i="34"/>
  <c r="N69" i="34" s="1"/>
  <c r="N71" i="34"/>
  <c r="N72" i="34"/>
  <c r="N73" i="34"/>
  <c r="N77" i="34"/>
  <c r="N75" i="34" s="1"/>
  <c r="N78" i="34"/>
  <c r="N79" i="34"/>
  <c r="N80" i="34"/>
  <c r="N81" i="34"/>
  <c r="N83" i="34"/>
  <c r="N82" i="34" s="1"/>
  <c r="N84" i="34"/>
  <c r="N85" i="34"/>
  <c r="N86" i="34"/>
  <c r="N87" i="34"/>
  <c r="N91" i="34"/>
  <c r="N90" i="34" s="1"/>
  <c r="N92" i="34"/>
  <c r="N94" i="34"/>
  <c r="N93" i="34" s="1"/>
  <c r="N95" i="34"/>
  <c r="N97" i="34"/>
  <c r="N96" i="34" s="1"/>
  <c r="N98" i="34"/>
  <c r="N99" i="34"/>
  <c r="N100" i="34"/>
  <c r="N102" i="34"/>
  <c r="N101" i="34" s="1"/>
  <c r="N103" i="34"/>
  <c r="N104" i="34"/>
  <c r="N105" i="34"/>
  <c r="N107" i="34"/>
  <c r="N106" i="34" s="1"/>
  <c r="N108" i="34"/>
  <c r="N109" i="34"/>
  <c r="N110" i="34"/>
  <c r="N111" i="34"/>
  <c r="N114" i="34"/>
  <c r="N113" i="34" s="1"/>
  <c r="N115" i="34"/>
  <c r="N116" i="34"/>
  <c r="N117" i="34"/>
  <c r="N118" i="34"/>
  <c r="N120" i="34"/>
  <c r="N119" i="34" s="1"/>
  <c r="N121" i="34"/>
  <c r="N122" i="34"/>
  <c r="N124" i="34"/>
  <c r="N123" i="34" s="1"/>
  <c r="N125" i="34"/>
  <c r="N126" i="34"/>
  <c r="I25" i="34"/>
  <c r="I26" i="34"/>
  <c r="I29" i="34"/>
  <c r="I30" i="34"/>
  <c r="I31" i="34"/>
  <c r="I33" i="34"/>
  <c r="I34" i="34"/>
  <c r="I35" i="34"/>
  <c r="I38" i="34"/>
  <c r="I37" i="34" s="1"/>
  <c r="I41" i="34"/>
  <c r="I39" i="34" s="1"/>
  <c r="I42" i="34"/>
  <c r="I43" i="34"/>
  <c r="I44" i="34"/>
  <c r="I45" i="34"/>
  <c r="I46" i="34"/>
  <c r="I48" i="34"/>
  <c r="I49" i="34"/>
  <c r="I50" i="34"/>
  <c r="I51" i="34"/>
  <c r="I52" i="34"/>
  <c r="I53" i="34"/>
  <c r="I54" i="34"/>
  <c r="I55" i="34"/>
  <c r="I56" i="34"/>
  <c r="I59" i="34"/>
  <c r="I58" i="34" s="1"/>
  <c r="I60" i="34"/>
  <c r="I62" i="34"/>
  <c r="I61" i="34" s="1"/>
  <c r="I63" i="34"/>
  <c r="D38" i="34"/>
  <c r="D37" i="34" s="1"/>
  <c r="D41" i="34"/>
  <c r="D39" i="34" s="1"/>
  <c r="D42" i="34"/>
  <c r="D43" i="34"/>
  <c r="D45" i="34"/>
  <c r="D46" i="34"/>
  <c r="D48" i="34"/>
  <c r="D49" i="34"/>
  <c r="D50" i="34"/>
  <c r="D51" i="34"/>
  <c r="D52" i="34"/>
  <c r="D53" i="34"/>
  <c r="D54" i="34"/>
  <c r="D55" i="34"/>
  <c r="D56" i="34"/>
  <c r="D59" i="34"/>
  <c r="D58" i="34" s="1"/>
  <c r="D60" i="34"/>
  <c r="D62" i="34"/>
  <c r="D61" i="34" s="1"/>
  <c r="D63" i="34"/>
  <c r="D67" i="34"/>
  <c r="D66" i="34" s="1"/>
  <c r="D68" i="34"/>
  <c r="D70" i="34"/>
  <c r="D69" i="34" s="1"/>
  <c r="D71" i="34"/>
  <c r="D72" i="34"/>
  <c r="D73" i="34"/>
  <c r="D77" i="34"/>
  <c r="D75" i="34" s="1"/>
  <c r="D78" i="34"/>
  <c r="D79" i="34"/>
  <c r="D80" i="34"/>
  <c r="D81" i="34"/>
  <c r="D83" i="34"/>
  <c r="D82" i="34" s="1"/>
  <c r="D84" i="34"/>
  <c r="D85" i="34"/>
  <c r="D86" i="34"/>
  <c r="D87" i="34"/>
  <c r="D91" i="34"/>
  <c r="D90" i="34" s="1"/>
  <c r="D92" i="34"/>
  <c r="D94" i="34"/>
  <c r="D93" i="34" s="1"/>
  <c r="D95" i="34"/>
  <c r="D97" i="34"/>
  <c r="D96" i="34" s="1"/>
  <c r="D98" i="34"/>
  <c r="D99" i="34"/>
  <c r="D102" i="34"/>
  <c r="D101" i="34" s="1"/>
  <c r="D103" i="34"/>
  <c r="D104" i="34"/>
  <c r="D105" i="34"/>
  <c r="D107" i="34"/>
  <c r="D106" i="34" s="1"/>
  <c r="D108" i="34"/>
  <c r="D109" i="34"/>
  <c r="D110" i="34"/>
  <c r="D111" i="34"/>
  <c r="D115" i="34"/>
  <c r="D113" i="34" s="1"/>
  <c r="D116" i="34"/>
  <c r="D117" i="34"/>
  <c r="D118" i="34"/>
  <c r="D120" i="34"/>
  <c r="D119" i="34" s="1"/>
  <c r="D121" i="34"/>
  <c r="D122" i="34"/>
  <c r="D124" i="34"/>
  <c r="D123" i="34" s="1"/>
  <c r="D125" i="34"/>
  <c r="D126" i="34"/>
  <c r="D131" i="34"/>
  <c r="E26" i="34"/>
  <c r="E29" i="34"/>
  <c r="E30" i="34"/>
  <c r="E31" i="34"/>
  <c r="E33" i="34"/>
  <c r="E34" i="34"/>
  <c r="E35" i="34"/>
  <c r="E41" i="34"/>
  <c r="E39" i="34" s="1"/>
  <c r="E42" i="34"/>
  <c r="E43" i="34"/>
  <c r="E44" i="34"/>
  <c r="E45" i="34"/>
  <c r="E46" i="34"/>
  <c r="E48" i="34"/>
  <c r="E49" i="34"/>
  <c r="E50" i="34"/>
  <c r="E51" i="34"/>
  <c r="E52" i="34"/>
  <c r="E53" i="34"/>
  <c r="E54" i="34"/>
  <c r="E55" i="34"/>
  <c r="E56" i="34"/>
  <c r="E59" i="34"/>
  <c r="E58" i="34" s="1"/>
  <c r="E60" i="34"/>
  <c r="E62" i="34"/>
  <c r="E61" i="34" s="1"/>
  <c r="E63" i="34"/>
  <c r="E68" i="34"/>
  <c r="E70" i="34"/>
  <c r="E71" i="34"/>
  <c r="E72" i="34"/>
  <c r="E73" i="34"/>
  <c r="E77" i="34"/>
  <c r="E75" i="34" s="1"/>
  <c r="E78" i="34"/>
  <c r="E79" i="34"/>
  <c r="E80" i="34"/>
  <c r="E81" i="34"/>
  <c r="E83" i="34"/>
  <c r="E82" i="34" s="1"/>
  <c r="E84" i="34"/>
  <c r="E85" i="34"/>
  <c r="E86" i="34"/>
  <c r="E87" i="34"/>
  <c r="E91" i="34"/>
  <c r="E90" i="34" s="1"/>
  <c r="E92" i="34"/>
  <c r="E94" i="34"/>
  <c r="E93" i="34" s="1"/>
  <c r="E95" i="34"/>
  <c r="E98" i="34"/>
  <c r="E99" i="34"/>
  <c r="E100" i="34"/>
  <c r="E102" i="34"/>
  <c r="E101" i="34" s="1"/>
  <c r="E103" i="34"/>
  <c r="E104" i="34"/>
  <c r="E105" i="34"/>
  <c r="E107" i="34"/>
  <c r="E106" i="34" s="1"/>
  <c r="E108" i="34"/>
  <c r="E109" i="34"/>
  <c r="E110" i="34"/>
  <c r="E111" i="34"/>
  <c r="E115" i="34"/>
  <c r="E113" i="34" s="1"/>
  <c r="E116" i="34"/>
  <c r="E117" i="34"/>
  <c r="E118" i="34"/>
  <c r="E120" i="34"/>
  <c r="E119" i="34" s="1"/>
  <c r="E121" i="34"/>
  <c r="E122" i="34"/>
  <c r="E124" i="34"/>
  <c r="E123" i="34" s="1"/>
  <c r="E125" i="34"/>
  <c r="E126" i="34"/>
  <c r="E131" i="34"/>
  <c r="F131" i="34"/>
  <c r="G25" i="34"/>
  <c r="G26" i="34"/>
  <c r="G29" i="34"/>
  <c r="G30" i="34"/>
  <c r="G31" i="34"/>
  <c r="G33" i="34"/>
  <c r="G34" i="34"/>
  <c r="G35" i="34"/>
  <c r="G38" i="34"/>
  <c r="G37" i="34" s="1"/>
  <c r="G41" i="34"/>
  <c r="G39" i="34" s="1"/>
  <c r="G42" i="34"/>
  <c r="G43" i="34"/>
  <c r="G44" i="34"/>
  <c r="G45" i="34"/>
  <c r="G46" i="34"/>
  <c r="G48" i="34"/>
  <c r="G49" i="34"/>
  <c r="G50" i="34"/>
  <c r="G51" i="34"/>
  <c r="G52" i="34"/>
  <c r="G53" i="34"/>
  <c r="G54" i="34"/>
  <c r="G55" i="34"/>
  <c r="G56" i="34"/>
  <c r="G59" i="34"/>
  <c r="G58" i="34" s="1"/>
  <c r="G60" i="34"/>
  <c r="G62" i="34"/>
  <c r="G61" i="34" s="1"/>
  <c r="G63" i="34"/>
  <c r="G67" i="34"/>
  <c r="G66" i="34" s="1"/>
  <c r="G68" i="34"/>
  <c r="G70" i="34"/>
  <c r="G69" i="34" s="1"/>
  <c r="G72" i="34"/>
  <c r="G73" i="34"/>
  <c r="G77" i="34"/>
  <c r="G75" i="34" s="1"/>
  <c r="G78" i="34"/>
  <c r="G79" i="34"/>
  <c r="G80" i="34"/>
  <c r="G83" i="34"/>
  <c r="G82" i="34" s="1"/>
  <c r="G84" i="34"/>
  <c r="G85" i="34"/>
  <c r="G86" i="34"/>
  <c r="G87" i="34"/>
  <c r="G91" i="34"/>
  <c r="G90" i="34" s="1"/>
  <c r="G92" i="34"/>
  <c r="G94" i="34"/>
  <c r="G93" i="34" s="1"/>
  <c r="G95" i="34"/>
  <c r="G98" i="34"/>
  <c r="G99" i="34"/>
  <c r="G100" i="34"/>
  <c r="G102" i="34"/>
  <c r="G101" i="34" s="1"/>
  <c r="G103" i="34"/>
  <c r="G104" i="34"/>
  <c r="G105" i="34"/>
  <c r="G107" i="34"/>
  <c r="G106" i="34" s="1"/>
  <c r="G108" i="34"/>
  <c r="G109" i="34"/>
  <c r="G110" i="34"/>
  <c r="G111" i="34"/>
  <c r="G114" i="34"/>
  <c r="G113" i="34" s="1"/>
  <c r="G115" i="34"/>
  <c r="G116" i="34"/>
  <c r="G117" i="34"/>
  <c r="G118" i="34"/>
  <c r="G120" i="34"/>
  <c r="G119" i="34" s="1"/>
  <c r="G121" i="34"/>
  <c r="G122" i="34"/>
  <c r="G124" i="34"/>
  <c r="G123" i="34" s="1"/>
  <c r="G125" i="34"/>
  <c r="G126" i="34"/>
  <c r="G131" i="34"/>
  <c r="H25" i="34"/>
  <c r="H26" i="34"/>
  <c r="H29" i="34"/>
  <c r="H30" i="34"/>
  <c r="H31" i="34"/>
  <c r="H33" i="34"/>
  <c r="H34" i="34"/>
  <c r="H35" i="34"/>
  <c r="H38" i="34"/>
  <c r="H37" i="34" s="1"/>
  <c r="H41" i="34"/>
  <c r="H39" i="34" s="1"/>
  <c r="H42" i="34"/>
  <c r="H43" i="34"/>
  <c r="H44" i="34"/>
  <c r="H45" i="34"/>
  <c r="H46" i="34"/>
  <c r="H48" i="34"/>
  <c r="H49" i="34"/>
  <c r="H50" i="34"/>
  <c r="H51" i="34"/>
  <c r="H52" i="34"/>
  <c r="H53" i="34"/>
  <c r="H54" i="34"/>
  <c r="H55" i="34"/>
  <c r="H56" i="34"/>
  <c r="H59" i="34"/>
  <c r="H58" i="34" s="1"/>
  <c r="H60" i="34"/>
  <c r="H62" i="34"/>
  <c r="H61" i="34" s="1"/>
  <c r="H63" i="34"/>
  <c r="H67" i="34"/>
  <c r="H66" i="34" s="1"/>
  <c r="H68" i="34"/>
  <c r="H70" i="34"/>
  <c r="H69" i="34" s="1"/>
  <c r="H71" i="34"/>
  <c r="H72" i="34"/>
  <c r="H73" i="34"/>
  <c r="H77" i="34"/>
  <c r="H75" i="34" s="1"/>
  <c r="H78" i="34"/>
  <c r="H79" i="34"/>
  <c r="H80" i="34"/>
  <c r="H81" i="34"/>
  <c r="H83" i="34"/>
  <c r="H82" i="34" s="1"/>
  <c r="H85" i="34"/>
  <c r="H86" i="34"/>
  <c r="H87" i="34"/>
  <c r="H91" i="34"/>
  <c r="H90" i="34" s="1"/>
  <c r="H92" i="34"/>
  <c r="H94" i="34"/>
  <c r="H93" i="34" s="1"/>
  <c r="H95" i="34"/>
  <c r="H98" i="34"/>
  <c r="H99" i="34"/>
  <c r="H100" i="34"/>
  <c r="H102" i="34"/>
  <c r="H101" i="34" s="1"/>
  <c r="H103" i="34"/>
  <c r="H104" i="34"/>
  <c r="H105" i="34"/>
  <c r="H107" i="34"/>
  <c r="H106" i="34" s="1"/>
  <c r="H108" i="34"/>
  <c r="H109" i="34"/>
  <c r="H110" i="34"/>
  <c r="H111" i="34"/>
  <c r="H114" i="34"/>
  <c r="H113" i="34" s="1"/>
  <c r="H115" i="34"/>
  <c r="H116" i="34"/>
  <c r="H117" i="34"/>
  <c r="H118" i="34"/>
  <c r="H120" i="34"/>
  <c r="H119" i="34" s="1"/>
  <c r="H121" i="34"/>
  <c r="H122" i="34"/>
  <c r="H124" i="34"/>
  <c r="H123" i="34" s="1"/>
  <c r="H125" i="34"/>
  <c r="H126" i="34"/>
  <c r="H131" i="34"/>
  <c r="I67" i="34"/>
  <c r="I66" i="34" s="1"/>
  <c r="I68" i="34"/>
  <c r="I70" i="34"/>
  <c r="I69" i="34" s="1"/>
  <c r="I71" i="34"/>
  <c r="I72" i="34"/>
  <c r="I73" i="34"/>
  <c r="I77" i="34"/>
  <c r="I75" i="34" s="1"/>
  <c r="I78" i="34"/>
  <c r="I79" i="34"/>
  <c r="I80" i="34"/>
  <c r="I81" i="34"/>
  <c r="I83" i="34"/>
  <c r="I82" i="34" s="1"/>
  <c r="I84" i="34"/>
  <c r="I85" i="34"/>
  <c r="I86" i="34"/>
  <c r="I87" i="34"/>
  <c r="I91" i="34"/>
  <c r="I90" i="34" s="1"/>
  <c r="I92" i="34"/>
  <c r="I94" i="34"/>
  <c r="I93" i="34" s="1"/>
  <c r="I95" i="34"/>
  <c r="I98" i="34"/>
  <c r="I99" i="34"/>
  <c r="I100" i="34"/>
  <c r="I102" i="34"/>
  <c r="I101" i="34" s="1"/>
  <c r="I103" i="34"/>
  <c r="I104" i="34"/>
  <c r="I105" i="34"/>
  <c r="I107" i="34"/>
  <c r="I106" i="34" s="1"/>
  <c r="I108" i="34"/>
  <c r="I109" i="34"/>
  <c r="I110" i="34"/>
  <c r="I111" i="34"/>
  <c r="I114" i="34"/>
  <c r="I113" i="34" s="1"/>
  <c r="I115" i="34"/>
  <c r="I116" i="34"/>
  <c r="I117" i="34"/>
  <c r="I118" i="34"/>
  <c r="I120" i="34"/>
  <c r="I119" i="34" s="1"/>
  <c r="I121" i="34"/>
  <c r="I122" i="34"/>
  <c r="I124" i="34"/>
  <c r="I125" i="34"/>
  <c r="I131" i="34"/>
  <c r="J131" i="34"/>
  <c r="K67" i="34"/>
  <c r="K66" i="34" s="1"/>
  <c r="K68" i="34"/>
  <c r="K71" i="34"/>
  <c r="K72" i="34"/>
  <c r="K73" i="34"/>
  <c r="K77" i="34"/>
  <c r="K75" i="34" s="1"/>
  <c r="K78" i="34"/>
  <c r="K79" i="34"/>
  <c r="K80" i="34"/>
  <c r="K81" i="34"/>
  <c r="K83" i="34"/>
  <c r="K82" i="34" s="1"/>
  <c r="K84" i="34"/>
  <c r="K85" i="34"/>
  <c r="K86" i="34"/>
  <c r="K87" i="34"/>
  <c r="K91" i="34"/>
  <c r="K90" i="34" s="1"/>
  <c r="K92" i="34"/>
  <c r="K94" i="34"/>
  <c r="K93" i="34" s="1"/>
  <c r="K95" i="34"/>
  <c r="K97" i="34"/>
  <c r="K96" i="34" s="1"/>
  <c r="K98" i="34"/>
  <c r="K99" i="34"/>
  <c r="K100" i="34"/>
  <c r="K102" i="34"/>
  <c r="K101" i="34" s="1"/>
  <c r="K103" i="34"/>
  <c r="K104" i="34"/>
  <c r="K105" i="34"/>
  <c r="K107" i="34"/>
  <c r="K106" i="34" s="1"/>
  <c r="K108" i="34"/>
  <c r="K109" i="34"/>
  <c r="K110" i="34"/>
  <c r="K111" i="34"/>
  <c r="K115" i="34"/>
  <c r="K116" i="34"/>
  <c r="K117" i="34"/>
  <c r="K118" i="34"/>
  <c r="K120" i="34"/>
  <c r="K119" i="34" s="1"/>
  <c r="K121" i="34"/>
  <c r="K122" i="34"/>
  <c r="K124" i="34"/>
  <c r="K123" i="34" s="1"/>
  <c r="K125" i="34"/>
  <c r="K126" i="34"/>
  <c r="K131" i="34"/>
  <c r="L67" i="34"/>
  <c r="L66" i="34" s="1"/>
  <c r="L68" i="34"/>
  <c r="L70" i="34"/>
  <c r="L69" i="34" s="1"/>
  <c r="L71" i="34"/>
  <c r="L72" i="34"/>
  <c r="L73" i="34"/>
  <c r="L77" i="34"/>
  <c r="L75" i="34" s="1"/>
  <c r="L78" i="34"/>
  <c r="L79" i="34"/>
  <c r="L80" i="34"/>
  <c r="L81" i="34"/>
  <c r="L84" i="34"/>
  <c r="L85" i="34"/>
  <c r="L86" i="34"/>
  <c r="L87" i="34"/>
  <c r="L91" i="34"/>
  <c r="L90" i="34" s="1"/>
  <c r="L92" i="34"/>
  <c r="L94" i="34"/>
  <c r="L93" i="34" s="1"/>
  <c r="L95" i="34"/>
  <c r="L97" i="34"/>
  <c r="L96" i="34" s="1"/>
  <c r="L98" i="34"/>
  <c r="L99" i="34"/>
  <c r="L100" i="34"/>
  <c r="L102" i="34"/>
  <c r="L101" i="34" s="1"/>
  <c r="L103" i="34"/>
  <c r="L104" i="34"/>
  <c r="L105" i="34"/>
  <c r="L107" i="34"/>
  <c r="L106" i="34" s="1"/>
  <c r="L108" i="34"/>
  <c r="L109" i="34"/>
  <c r="L110" i="34"/>
  <c r="L111" i="34"/>
  <c r="L83" i="34"/>
  <c r="L82" i="34" s="1"/>
  <c r="L114" i="34"/>
  <c r="L113" i="34" s="1"/>
  <c r="L115" i="34"/>
  <c r="L116" i="34"/>
  <c r="L117" i="34"/>
  <c r="L118" i="34"/>
  <c r="L120" i="34"/>
  <c r="L119" i="34" s="1"/>
  <c r="L121" i="34"/>
  <c r="L122" i="34"/>
  <c r="L124" i="34"/>
  <c r="L123" i="34" s="1"/>
  <c r="L125" i="34"/>
  <c r="L126" i="34"/>
  <c r="L131" i="34"/>
  <c r="M38" i="34"/>
  <c r="M37" i="34" s="1"/>
  <c r="M41" i="34"/>
  <c r="M39" i="34" s="1"/>
  <c r="M42" i="34"/>
  <c r="M43" i="34"/>
  <c r="M44" i="34"/>
  <c r="M45" i="34"/>
  <c r="M46" i="34"/>
  <c r="M48" i="34"/>
  <c r="M49" i="34"/>
  <c r="M50" i="34"/>
  <c r="M51" i="34"/>
  <c r="M52" i="34"/>
  <c r="M53" i="34"/>
  <c r="M54" i="34"/>
  <c r="M55" i="34"/>
  <c r="M56" i="34"/>
  <c r="M60" i="34"/>
  <c r="M62" i="34"/>
  <c r="M61" i="34" s="1"/>
  <c r="M63" i="34"/>
  <c r="M67" i="34"/>
  <c r="M66" i="34" s="1"/>
  <c r="M68" i="34"/>
  <c r="M70" i="34"/>
  <c r="M69" i="34" s="1"/>
  <c r="M71" i="34"/>
  <c r="M72" i="34"/>
  <c r="M73" i="34"/>
  <c r="M77" i="34"/>
  <c r="M75" i="34" s="1"/>
  <c r="M78" i="34"/>
  <c r="M79" i="34"/>
  <c r="M80" i="34"/>
  <c r="M81" i="34"/>
  <c r="M83" i="34"/>
  <c r="M82" i="34" s="1"/>
  <c r="M85" i="34"/>
  <c r="M86" i="34"/>
  <c r="M87" i="34"/>
  <c r="M91" i="34"/>
  <c r="M90" i="34" s="1"/>
  <c r="M92" i="34"/>
  <c r="M94" i="34"/>
  <c r="M93" i="34" s="1"/>
  <c r="M95" i="34"/>
  <c r="M98" i="34"/>
  <c r="M99" i="34"/>
  <c r="M100" i="34"/>
  <c r="M102" i="34"/>
  <c r="M101" i="34" s="1"/>
  <c r="M103" i="34"/>
  <c r="M104" i="34"/>
  <c r="M105" i="34"/>
  <c r="M107" i="34"/>
  <c r="M106" i="34" s="1"/>
  <c r="M108" i="34"/>
  <c r="M109" i="34"/>
  <c r="M110" i="34"/>
  <c r="M111" i="34"/>
  <c r="M114" i="34"/>
  <c r="M113" i="34" s="1"/>
  <c r="M115" i="34"/>
  <c r="M116" i="34"/>
  <c r="M117" i="34"/>
  <c r="M118" i="34"/>
  <c r="M120" i="34"/>
  <c r="M119" i="34" s="1"/>
  <c r="M121" i="34"/>
  <c r="M122" i="34"/>
  <c r="M125" i="34"/>
  <c r="M131" i="34"/>
  <c r="N131" i="34"/>
  <c r="O26" i="34"/>
  <c r="O29" i="34"/>
  <c r="O30" i="34"/>
  <c r="O31" i="34"/>
  <c r="O33" i="34"/>
  <c r="O34" i="34"/>
  <c r="O35" i="34"/>
  <c r="O38" i="34"/>
  <c r="O37" i="34" s="1"/>
  <c r="O41" i="34"/>
  <c r="O39" i="34" s="1"/>
  <c r="O42" i="34"/>
  <c r="O43" i="34"/>
  <c r="O44" i="34"/>
  <c r="O45" i="34"/>
  <c r="O46" i="34"/>
  <c r="O48" i="34"/>
  <c r="O49" i="34"/>
  <c r="O50" i="34"/>
  <c r="O51" i="34"/>
  <c r="O52" i="34"/>
  <c r="O53" i="34"/>
  <c r="O54" i="34"/>
  <c r="O55" i="34"/>
  <c r="O56" i="34"/>
  <c r="O59" i="34"/>
  <c r="O58" i="34" s="1"/>
  <c r="O60" i="34"/>
  <c r="O62" i="34"/>
  <c r="O61" i="34" s="1"/>
  <c r="O63" i="34"/>
  <c r="O67" i="34"/>
  <c r="O66" i="34" s="1"/>
  <c r="O68" i="34"/>
  <c r="O70" i="34"/>
  <c r="O69" i="34" s="1"/>
  <c r="O71" i="34"/>
  <c r="O72" i="34"/>
  <c r="O73" i="34"/>
  <c r="O77" i="34"/>
  <c r="O78" i="34"/>
  <c r="O79" i="34"/>
  <c r="O80" i="34"/>
  <c r="O81" i="34"/>
  <c r="O83" i="34"/>
  <c r="O82" i="34" s="1"/>
  <c r="O84" i="34"/>
  <c r="O85" i="34"/>
  <c r="O86" i="34"/>
  <c r="O87" i="34"/>
  <c r="O91" i="34"/>
  <c r="O90" i="34" s="1"/>
  <c r="O92" i="34"/>
  <c r="O94" i="34"/>
  <c r="O93" i="34" s="1"/>
  <c r="O95" i="34"/>
  <c r="O98" i="34"/>
  <c r="O99" i="34"/>
  <c r="O100" i="34"/>
  <c r="O102" i="34"/>
  <c r="O101" i="34" s="1"/>
  <c r="O103" i="34"/>
  <c r="O104" i="34"/>
  <c r="O105" i="34"/>
  <c r="O107" i="34"/>
  <c r="O106" i="34" s="1"/>
  <c r="O108" i="34"/>
  <c r="O109" i="34"/>
  <c r="O110" i="34"/>
  <c r="O111" i="34"/>
  <c r="O114" i="34"/>
  <c r="O113" i="34" s="1"/>
  <c r="O115" i="34"/>
  <c r="O116" i="34"/>
  <c r="O117" i="34"/>
  <c r="O118" i="34"/>
  <c r="O120" i="34"/>
  <c r="O119" i="34" s="1"/>
  <c r="O121" i="34"/>
  <c r="O122" i="34"/>
  <c r="O124" i="34"/>
  <c r="O123" i="34" s="1"/>
  <c r="O125" i="34"/>
  <c r="O126" i="34"/>
  <c r="O131" i="34"/>
  <c r="P135" i="34"/>
  <c r="P134" i="34"/>
  <c r="P133" i="34"/>
  <c r="O130" i="34"/>
  <c r="M130" i="34"/>
  <c r="L130" i="34"/>
  <c r="K130" i="34"/>
  <c r="I130" i="34"/>
  <c r="H130" i="34"/>
  <c r="G130" i="34"/>
  <c r="E130" i="34"/>
  <c r="D130" i="34"/>
  <c r="C130" i="34"/>
  <c r="B130" i="34"/>
  <c r="O129" i="34"/>
  <c r="N129" i="34"/>
  <c r="J129" i="34"/>
  <c r="H129" i="34"/>
  <c r="F129" i="34"/>
  <c r="D129" i="34"/>
  <c r="C129" i="34"/>
  <c r="B129" i="34"/>
  <c r="N128" i="34"/>
  <c r="M128" i="34"/>
  <c r="L128" i="34"/>
  <c r="I128" i="34"/>
  <c r="E128" i="34"/>
  <c r="D128" i="34"/>
  <c r="C128" i="34"/>
  <c r="B128" i="34"/>
  <c r="C127" i="34"/>
  <c r="B127" i="34"/>
  <c r="C126" i="34"/>
  <c r="B126" i="34"/>
  <c r="C125" i="34"/>
  <c r="B125" i="34"/>
  <c r="C124" i="34"/>
  <c r="B124" i="34"/>
  <c r="C123" i="34"/>
  <c r="B123" i="34"/>
  <c r="P122" i="34"/>
  <c r="C122" i="34"/>
  <c r="B122" i="34"/>
  <c r="P121" i="34"/>
  <c r="C121" i="34"/>
  <c r="B121" i="34"/>
  <c r="P120" i="34"/>
  <c r="P119" i="34" s="1"/>
  <c r="C120" i="34"/>
  <c r="B120" i="34"/>
  <c r="C119" i="34"/>
  <c r="B119" i="34"/>
  <c r="C118" i="34"/>
  <c r="B118" i="34"/>
  <c r="P117" i="34"/>
  <c r="P115" i="34"/>
  <c r="P113" i="34" s="1"/>
  <c r="P116" i="34"/>
  <c r="P118" i="34"/>
  <c r="C117" i="34"/>
  <c r="B117" i="34"/>
  <c r="C116" i="34"/>
  <c r="B116" i="34"/>
  <c r="C115" i="34"/>
  <c r="B115" i="34"/>
  <c r="C114" i="34"/>
  <c r="B114" i="34"/>
  <c r="C113" i="34"/>
  <c r="B113" i="34"/>
  <c r="C111" i="34"/>
  <c r="B111" i="34"/>
  <c r="C110" i="34"/>
  <c r="B110" i="34"/>
  <c r="P109" i="34"/>
  <c r="C109" i="34"/>
  <c r="B109" i="34"/>
  <c r="P108" i="34"/>
  <c r="C108" i="34"/>
  <c r="B108" i="34"/>
  <c r="C107" i="34"/>
  <c r="B107" i="34"/>
  <c r="C106" i="34"/>
  <c r="B106" i="34"/>
  <c r="C105" i="34"/>
  <c r="B105" i="34"/>
  <c r="P104" i="34"/>
  <c r="C104" i="34"/>
  <c r="B104" i="34"/>
  <c r="C103" i="34"/>
  <c r="B103" i="34"/>
  <c r="P102" i="34"/>
  <c r="P101" i="34" s="1"/>
  <c r="C102" i="34"/>
  <c r="B102" i="34"/>
  <c r="C101" i="34"/>
  <c r="B101" i="34"/>
  <c r="P100" i="34"/>
  <c r="C100" i="34"/>
  <c r="B100" i="34"/>
  <c r="P99" i="34"/>
  <c r="C99" i="34"/>
  <c r="B99" i="34"/>
  <c r="P98" i="34"/>
  <c r="C98" i="34"/>
  <c r="B98" i="34"/>
  <c r="C97" i="34"/>
  <c r="B97" i="34"/>
  <c r="C96" i="34"/>
  <c r="B96" i="34"/>
  <c r="C95" i="34"/>
  <c r="B95" i="34"/>
  <c r="P94" i="34"/>
  <c r="P93" i="34" s="1"/>
  <c r="C94" i="34"/>
  <c r="B94" i="34"/>
  <c r="C93" i="34"/>
  <c r="B93" i="34"/>
  <c r="C92" i="34"/>
  <c r="B92" i="34"/>
  <c r="C91" i="34"/>
  <c r="B91" i="34"/>
  <c r="C90" i="34"/>
  <c r="B90" i="34"/>
  <c r="D89" i="34"/>
  <c r="G89" i="34"/>
  <c r="H89" i="34"/>
  <c r="K89" i="34"/>
  <c r="L89" i="34"/>
  <c r="O89" i="34"/>
  <c r="C89" i="34"/>
  <c r="B89" i="34"/>
  <c r="C88" i="34"/>
  <c r="B88" i="34"/>
  <c r="C87" i="34"/>
  <c r="B87" i="34"/>
  <c r="C86" i="34"/>
  <c r="B86" i="34"/>
  <c r="C85" i="34"/>
  <c r="B85" i="34"/>
  <c r="C84" i="34"/>
  <c r="B84" i="34"/>
  <c r="C83" i="34"/>
  <c r="B83" i="34"/>
  <c r="C82" i="34"/>
  <c r="B82" i="34"/>
  <c r="C81" i="34"/>
  <c r="B81" i="34"/>
  <c r="C80" i="34"/>
  <c r="B80" i="34"/>
  <c r="C79" i="34"/>
  <c r="B79" i="34"/>
  <c r="C78" i="34"/>
  <c r="B78" i="34"/>
  <c r="C77" i="34"/>
  <c r="B77" i="34"/>
  <c r="P76" i="34"/>
  <c r="C76" i="34"/>
  <c r="B76" i="34"/>
  <c r="C75" i="34"/>
  <c r="B75" i="34"/>
  <c r="C73" i="34"/>
  <c r="B73" i="34"/>
  <c r="C72" i="34"/>
  <c r="B72" i="34"/>
  <c r="C71" i="34"/>
  <c r="B71" i="34"/>
  <c r="C70" i="34"/>
  <c r="B70" i="34"/>
  <c r="C69" i="34"/>
  <c r="B69" i="34"/>
  <c r="C68" i="34"/>
  <c r="B68" i="34"/>
  <c r="C67" i="34"/>
  <c r="B67" i="34"/>
  <c r="C66" i="34"/>
  <c r="B66" i="34"/>
  <c r="P63" i="34"/>
  <c r="C63" i="34"/>
  <c r="B63" i="34"/>
  <c r="P62" i="34"/>
  <c r="P61" i="34" s="1"/>
  <c r="C62" i="34"/>
  <c r="B62" i="34"/>
  <c r="C61" i="34"/>
  <c r="B61" i="34"/>
  <c r="C60" i="34"/>
  <c r="B60" i="34"/>
  <c r="C59" i="34"/>
  <c r="B59" i="34"/>
  <c r="C58" i="34"/>
  <c r="B58" i="34"/>
  <c r="C56" i="34"/>
  <c r="B56" i="34"/>
  <c r="C55" i="34"/>
  <c r="B55" i="34"/>
  <c r="C54" i="34"/>
  <c r="B54" i="34"/>
  <c r="C53" i="34"/>
  <c r="B53" i="34"/>
  <c r="C52" i="34"/>
  <c r="B52" i="34"/>
  <c r="C51" i="34"/>
  <c r="B51" i="34"/>
  <c r="C50" i="34"/>
  <c r="B50" i="34"/>
  <c r="C49" i="34"/>
  <c r="B49" i="34"/>
  <c r="C48" i="34"/>
  <c r="B48" i="34"/>
  <c r="P47" i="34"/>
  <c r="C47" i="34"/>
  <c r="B47" i="34"/>
  <c r="C46" i="34"/>
  <c r="B46" i="34"/>
  <c r="C45" i="34"/>
  <c r="B45" i="34"/>
  <c r="C44" i="34"/>
  <c r="B44" i="34"/>
  <c r="C43" i="34"/>
  <c r="B43" i="34"/>
  <c r="C42" i="34"/>
  <c r="B42" i="34"/>
  <c r="C41" i="34"/>
  <c r="B41" i="34"/>
  <c r="P40" i="34"/>
  <c r="C40" i="34"/>
  <c r="B40" i="34"/>
  <c r="C39" i="34"/>
  <c r="B39" i="34"/>
  <c r="P38" i="34"/>
  <c r="P37" i="34" s="1"/>
  <c r="C38" i="34"/>
  <c r="B38" i="34"/>
  <c r="C37" i="34"/>
  <c r="B37" i="34"/>
  <c r="C35" i="34"/>
  <c r="B35" i="34"/>
  <c r="C34" i="34"/>
  <c r="B34" i="34"/>
  <c r="C33" i="34"/>
  <c r="B33" i="34"/>
  <c r="C32" i="34"/>
  <c r="B32" i="34"/>
  <c r="C31" i="34"/>
  <c r="B31" i="34"/>
  <c r="C30" i="34"/>
  <c r="B30" i="34"/>
  <c r="C29" i="34"/>
  <c r="B29" i="34"/>
  <c r="C28" i="34"/>
  <c r="B28" i="34"/>
  <c r="C27" i="34"/>
  <c r="B27" i="34"/>
  <c r="C26" i="34"/>
  <c r="B26" i="34"/>
  <c r="C25" i="34"/>
  <c r="B25" i="34"/>
  <c r="C24" i="34"/>
  <c r="B24" i="34"/>
  <c r="C23" i="34"/>
  <c r="B23" i="34"/>
  <c r="P22" i="34"/>
  <c r="C22" i="34"/>
  <c r="B22" i="34"/>
  <c r="C21" i="34"/>
  <c r="B21" i="34"/>
  <c r="C20" i="34"/>
  <c r="B20" i="34"/>
  <c r="C19" i="34"/>
  <c r="B19" i="34"/>
  <c r="C18" i="34"/>
  <c r="B18" i="34"/>
  <c r="C17" i="34"/>
  <c r="B17" i="34"/>
  <c r="C16" i="34"/>
  <c r="B16" i="34"/>
  <c r="C15" i="34"/>
  <c r="B15" i="34"/>
  <c r="C14" i="34"/>
  <c r="B14" i="34"/>
  <c r="C13" i="34"/>
  <c r="B13" i="34"/>
  <c r="C12" i="34"/>
  <c r="B12" i="34"/>
  <c r="C11" i="34"/>
  <c r="B11" i="34"/>
  <c r="C3" i="34"/>
  <c r="L10" i="33"/>
  <c r="M10" i="33"/>
  <c r="C131" i="33"/>
  <c r="B131" i="33"/>
  <c r="C130" i="33"/>
  <c r="B130" i="33"/>
  <c r="C129" i="33"/>
  <c r="B129" i="33"/>
  <c r="C128" i="33"/>
  <c r="B128" i="33"/>
  <c r="C127" i="33"/>
  <c r="B127" i="33"/>
  <c r="C126" i="33"/>
  <c r="B126" i="33"/>
  <c r="C125" i="33"/>
  <c r="B125" i="33"/>
  <c r="C124" i="33"/>
  <c r="B124" i="33"/>
  <c r="C123" i="33"/>
  <c r="B123" i="33"/>
  <c r="C122" i="33"/>
  <c r="B122" i="33"/>
  <c r="C121" i="33"/>
  <c r="B121" i="33"/>
  <c r="C120" i="33"/>
  <c r="B120" i="33"/>
  <c r="C119" i="33"/>
  <c r="B119" i="33"/>
  <c r="C118" i="33"/>
  <c r="B118" i="33"/>
  <c r="C116" i="33"/>
  <c r="B116" i="33"/>
  <c r="C115" i="33"/>
  <c r="B115" i="33"/>
  <c r="C114" i="33"/>
  <c r="B114" i="33"/>
  <c r="C113" i="33"/>
  <c r="B113" i="33"/>
  <c r="C111" i="33"/>
  <c r="B111" i="33"/>
  <c r="C110" i="33"/>
  <c r="B110" i="33"/>
  <c r="C109" i="33"/>
  <c r="B109" i="33"/>
  <c r="C108" i="33"/>
  <c r="B108" i="33"/>
  <c r="C107" i="33"/>
  <c r="B107" i="33"/>
  <c r="C106" i="33"/>
  <c r="B106" i="33"/>
  <c r="C105" i="33"/>
  <c r="B105" i="33"/>
  <c r="C104" i="33"/>
  <c r="B104" i="33"/>
  <c r="C103" i="33"/>
  <c r="B103" i="33"/>
  <c r="C102" i="33"/>
  <c r="B102" i="33"/>
  <c r="C101" i="33"/>
  <c r="B101" i="33"/>
  <c r="C100" i="33"/>
  <c r="B100" i="33"/>
  <c r="C99" i="33"/>
  <c r="B99" i="33"/>
  <c r="C98" i="33"/>
  <c r="B98" i="33"/>
  <c r="C97" i="33"/>
  <c r="B97" i="33"/>
  <c r="C96" i="33"/>
  <c r="B96" i="33"/>
  <c r="C95" i="33"/>
  <c r="B95" i="33"/>
  <c r="C94" i="33"/>
  <c r="B94" i="33"/>
  <c r="C93" i="33"/>
  <c r="B93" i="33"/>
  <c r="C92" i="33"/>
  <c r="B92" i="33"/>
  <c r="C91" i="33"/>
  <c r="B91" i="33"/>
  <c r="C90" i="33"/>
  <c r="B90" i="33"/>
  <c r="C89" i="33"/>
  <c r="B89" i="33"/>
  <c r="C88" i="33"/>
  <c r="B88" i="33"/>
  <c r="C87" i="33"/>
  <c r="B87" i="33"/>
  <c r="C86" i="33"/>
  <c r="B86" i="33"/>
  <c r="C85" i="33"/>
  <c r="B85" i="33"/>
  <c r="C84" i="33"/>
  <c r="B84" i="33"/>
  <c r="C83" i="33"/>
  <c r="B83" i="33"/>
  <c r="C82" i="33"/>
  <c r="B82" i="33"/>
  <c r="C81" i="33"/>
  <c r="B81" i="33"/>
  <c r="C80" i="33"/>
  <c r="B80" i="33"/>
  <c r="C79" i="33"/>
  <c r="B79" i="33"/>
  <c r="C78" i="33"/>
  <c r="B78" i="33"/>
  <c r="C77" i="33"/>
  <c r="B77" i="33"/>
  <c r="C76" i="33"/>
  <c r="B76" i="33"/>
  <c r="C75" i="33"/>
  <c r="B75" i="33"/>
  <c r="C73" i="33"/>
  <c r="B73" i="33"/>
  <c r="C72" i="33"/>
  <c r="B72" i="33"/>
  <c r="C71" i="33"/>
  <c r="B71" i="33"/>
  <c r="C70" i="33"/>
  <c r="B70" i="33"/>
  <c r="C69" i="33"/>
  <c r="B69" i="33"/>
  <c r="C68" i="33"/>
  <c r="B68" i="33"/>
  <c r="C67" i="33"/>
  <c r="B67" i="33"/>
  <c r="C66" i="33"/>
  <c r="B66" i="33"/>
  <c r="C63" i="33"/>
  <c r="B63" i="33"/>
  <c r="C62" i="33"/>
  <c r="B62" i="33"/>
  <c r="C61" i="33"/>
  <c r="B61" i="33"/>
  <c r="C60" i="33"/>
  <c r="B60" i="33"/>
  <c r="C59" i="33"/>
  <c r="B59" i="33"/>
  <c r="C58" i="33"/>
  <c r="B58" i="33"/>
  <c r="C56" i="33"/>
  <c r="B56" i="33"/>
  <c r="C55" i="33"/>
  <c r="B55" i="33"/>
  <c r="C54" i="33"/>
  <c r="B54" i="33"/>
  <c r="C53" i="33"/>
  <c r="B53" i="33"/>
  <c r="C52" i="33"/>
  <c r="B52" i="33"/>
  <c r="C51" i="33"/>
  <c r="B51" i="33"/>
  <c r="C50" i="33"/>
  <c r="B50" i="33"/>
  <c r="C49" i="33"/>
  <c r="B49" i="33"/>
  <c r="C48" i="33"/>
  <c r="B48" i="33"/>
  <c r="C47" i="33"/>
  <c r="B47" i="33"/>
  <c r="C46" i="33"/>
  <c r="B46" i="33"/>
  <c r="C45" i="33"/>
  <c r="B45" i="33"/>
  <c r="C44" i="33"/>
  <c r="B44" i="33"/>
  <c r="C43" i="33"/>
  <c r="B43" i="33"/>
  <c r="C42" i="33"/>
  <c r="B42" i="33"/>
  <c r="C41" i="33"/>
  <c r="B41" i="33"/>
  <c r="C40" i="33"/>
  <c r="B40" i="33"/>
  <c r="C39" i="33"/>
  <c r="B39" i="33"/>
  <c r="C38" i="33"/>
  <c r="B38" i="33"/>
  <c r="C37" i="33"/>
  <c r="B37" i="33"/>
  <c r="C35" i="33"/>
  <c r="B35" i="33"/>
  <c r="C34" i="33"/>
  <c r="B34" i="33"/>
  <c r="C33" i="33"/>
  <c r="B33" i="33"/>
  <c r="C32" i="33"/>
  <c r="B32" i="33"/>
  <c r="C31" i="33"/>
  <c r="B31" i="33"/>
  <c r="C30" i="33"/>
  <c r="B30" i="33"/>
  <c r="C29" i="33"/>
  <c r="B29" i="33"/>
  <c r="C28" i="33"/>
  <c r="B28" i="33"/>
  <c r="C27" i="33"/>
  <c r="B27" i="33"/>
  <c r="C26" i="33"/>
  <c r="B26" i="33"/>
  <c r="C25" i="33"/>
  <c r="B25" i="33"/>
  <c r="C24" i="33"/>
  <c r="B24" i="33"/>
  <c r="C23" i="33"/>
  <c r="B23" i="33"/>
  <c r="C22" i="33"/>
  <c r="B22" i="33"/>
  <c r="C21" i="33"/>
  <c r="B21" i="33"/>
  <c r="C20" i="33"/>
  <c r="B20" i="33"/>
  <c r="C19" i="33"/>
  <c r="B19" i="33"/>
  <c r="C18" i="33"/>
  <c r="B18" i="33"/>
  <c r="C17" i="33"/>
  <c r="B17" i="33"/>
  <c r="C16" i="33"/>
  <c r="B16" i="33"/>
  <c r="C15" i="33"/>
  <c r="B15" i="33"/>
  <c r="C14" i="33"/>
  <c r="B14" i="33"/>
  <c r="C13" i="33"/>
  <c r="B13" i="33"/>
  <c r="C12" i="33"/>
  <c r="B12" i="33"/>
  <c r="C11" i="33"/>
  <c r="B11" i="33"/>
  <c r="C3" i="33"/>
  <c r="C16" i="22"/>
  <c r="D174" i="22"/>
  <c r="B50" i="22"/>
  <c r="C50" i="22"/>
  <c r="B51" i="22"/>
  <c r="C51" i="22"/>
  <c r="B161" i="22"/>
  <c r="C161" i="22"/>
  <c r="B162" i="22"/>
  <c r="C162" i="22"/>
  <c r="B163" i="22"/>
  <c r="C163" i="22"/>
  <c r="B164" i="22"/>
  <c r="C164" i="22"/>
  <c r="B154" i="22"/>
  <c r="C154" i="22"/>
  <c r="B155" i="22"/>
  <c r="C155" i="22"/>
  <c r="B156" i="22"/>
  <c r="C156" i="22"/>
  <c r="B157" i="22"/>
  <c r="C157" i="22"/>
  <c r="B143" i="22"/>
  <c r="C143" i="22"/>
  <c r="B144" i="22"/>
  <c r="C144" i="22"/>
  <c r="B145" i="22"/>
  <c r="C145" i="22"/>
  <c r="B146" i="22"/>
  <c r="C146" i="22"/>
  <c r="B148" i="22"/>
  <c r="C148" i="22"/>
  <c r="B149" i="22"/>
  <c r="C149" i="22"/>
  <c r="B120" i="22"/>
  <c r="C120" i="22"/>
  <c r="B121" i="22"/>
  <c r="C121" i="22"/>
  <c r="B122" i="22"/>
  <c r="C122" i="22"/>
  <c r="B123" i="22"/>
  <c r="C123" i="22"/>
  <c r="B124" i="22"/>
  <c r="C124" i="22"/>
  <c r="B125" i="22"/>
  <c r="C125" i="22"/>
  <c r="B126" i="22"/>
  <c r="C126" i="22"/>
  <c r="B127" i="22"/>
  <c r="C127" i="22"/>
  <c r="B128" i="22"/>
  <c r="C128" i="22"/>
  <c r="B129" i="22"/>
  <c r="C129" i="22"/>
  <c r="B136" i="22"/>
  <c r="C136" i="22"/>
  <c r="B137" i="22"/>
  <c r="C137" i="22"/>
  <c r="B138" i="22"/>
  <c r="C138" i="22"/>
  <c r="B139" i="22"/>
  <c r="C139" i="22"/>
  <c r="B140" i="22"/>
  <c r="C140" i="22"/>
  <c r="B141" i="22"/>
  <c r="C141" i="22"/>
  <c r="D112" i="22"/>
  <c r="B111" i="22"/>
  <c r="C111" i="22"/>
  <c r="B112" i="22"/>
  <c r="C112" i="22"/>
  <c r="B113" i="22"/>
  <c r="C113" i="22"/>
  <c r="C116" i="22"/>
  <c r="B105" i="22"/>
  <c r="C105" i="22"/>
  <c r="B106" i="22"/>
  <c r="C106" i="22"/>
  <c r="B107" i="22"/>
  <c r="C107" i="22"/>
  <c r="B108" i="22"/>
  <c r="C108" i="22"/>
  <c r="B109" i="22"/>
  <c r="C109" i="22"/>
  <c r="B98" i="22"/>
  <c r="C98" i="22"/>
  <c r="B99" i="22"/>
  <c r="C99" i="22"/>
  <c r="B100" i="22"/>
  <c r="C100" i="22"/>
  <c r="B101" i="22"/>
  <c r="C101" i="22"/>
  <c r="B102" i="22"/>
  <c r="C102" i="22"/>
  <c r="B103" i="22"/>
  <c r="C103" i="22"/>
  <c r="B104" i="22"/>
  <c r="C104" i="22"/>
  <c r="B90" i="22"/>
  <c r="C90" i="22"/>
  <c r="B91" i="22"/>
  <c r="C91" i="22"/>
  <c r="B92" i="22"/>
  <c r="C92" i="22"/>
  <c r="B93" i="22"/>
  <c r="C93" i="22"/>
  <c r="B94" i="22"/>
  <c r="C94" i="22"/>
  <c r="B83" i="22"/>
  <c r="C83" i="22"/>
  <c r="B84" i="22"/>
  <c r="C84" i="22"/>
  <c r="B76" i="22"/>
  <c r="C76" i="22"/>
  <c r="B77" i="22"/>
  <c r="C77" i="22"/>
  <c r="B72" i="22"/>
  <c r="C72" i="22"/>
  <c r="B73" i="22"/>
  <c r="C73" i="22"/>
  <c r="B74" i="22"/>
  <c r="C74" i="22"/>
  <c r="B52" i="22"/>
  <c r="C52" i="22"/>
  <c r="B53" i="22"/>
  <c r="C53" i="22"/>
  <c r="B54" i="22"/>
  <c r="C54" i="22"/>
  <c r="B55" i="22"/>
  <c r="C55" i="22"/>
  <c r="B56" i="22"/>
  <c r="C56" i="22"/>
  <c r="B57" i="22"/>
  <c r="C57" i="22"/>
  <c r="B58" i="22"/>
  <c r="C58" i="22"/>
  <c r="B59" i="22"/>
  <c r="C59" i="22"/>
  <c r="B60" i="22"/>
  <c r="C60" i="22"/>
  <c r="B61" i="22"/>
  <c r="C61" i="22"/>
  <c r="B62" i="22"/>
  <c r="C62" i="22"/>
  <c r="B63" i="22"/>
  <c r="C63" i="22"/>
  <c r="B64" i="22"/>
  <c r="C64" i="22"/>
  <c r="B65" i="22"/>
  <c r="C65" i="22"/>
  <c r="B66" i="22"/>
  <c r="C66" i="22"/>
  <c r="B67" i="22"/>
  <c r="C67" i="22"/>
  <c r="B68" i="22"/>
  <c r="C68" i="22"/>
  <c r="B69" i="22"/>
  <c r="C69" i="22"/>
  <c r="B44" i="22"/>
  <c r="C44" i="22"/>
  <c r="B39" i="22"/>
  <c r="C39" i="22"/>
  <c r="B40" i="22"/>
  <c r="C40" i="22"/>
  <c r="B34" i="22"/>
  <c r="C34" i="22"/>
  <c r="B35" i="22"/>
  <c r="C35" i="22"/>
  <c r="B36" i="22"/>
  <c r="C36" i="22"/>
  <c r="B31" i="22"/>
  <c r="C31" i="22"/>
  <c r="B32" i="22"/>
  <c r="C32" i="22"/>
  <c r="B33" i="22"/>
  <c r="C33" i="22"/>
  <c r="B27" i="22"/>
  <c r="C27" i="22"/>
  <c r="B26" i="22"/>
  <c r="C26" i="22"/>
  <c r="C15" i="22"/>
  <c r="B11" i="22"/>
  <c r="C11" i="22"/>
  <c r="B12" i="22"/>
  <c r="C12" i="22"/>
  <c r="B13" i="22"/>
  <c r="C13" i="22"/>
  <c r="B14" i="22"/>
  <c r="C14" i="22"/>
  <c r="B168" i="22"/>
  <c r="C168" i="22"/>
  <c r="B169" i="22"/>
  <c r="C169" i="22"/>
  <c r="B170" i="22"/>
  <c r="C170" i="22"/>
  <c r="B172" i="22"/>
  <c r="C172" i="22"/>
  <c r="B45" i="22"/>
  <c r="C45" i="22"/>
  <c r="B46" i="22"/>
  <c r="C46" i="22"/>
  <c r="B47" i="22"/>
  <c r="C47" i="22"/>
  <c r="B41" i="22"/>
  <c r="C41" i="22"/>
  <c r="B42" i="22"/>
  <c r="C42" i="22"/>
  <c r="B43" i="22"/>
  <c r="C43" i="22"/>
  <c r="J35" i="15"/>
  <c r="E174" i="22"/>
  <c r="F174" i="22"/>
  <c r="G174" i="22"/>
  <c r="H174" i="22"/>
  <c r="I174" i="22"/>
  <c r="J174" i="22"/>
  <c r="K174" i="22"/>
  <c r="L174" i="22"/>
  <c r="M174" i="22"/>
  <c r="N174" i="22"/>
  <c r="G112" i="22"/>
  <c r="H112" i="22"/>
  <c r="F112" i="22"/>
  <c r="I112" i="22"/>
  <c r="J112" i="22"/>
  <c r="K112" i="22"/>
  <c r="L112" i="22"/>
  <c r="N112" i="22"/>
  <c r="O112" i="22"/>
  <c r="O174" i="22"/>
  <c r="P176" i="22"/>
  <c r="P177" i="22"/>
  <c r="P178" i="22"/>
  <c r="H9" i="12"/>
  <c r="I9" i="12"/>
  <c r="L10" i="12"/>
  <c r="L11" i="12"/>
  <c r="M11" i="12" s="1"/>
  <c r="L12" i="12"/>
  <c r="M12" i="12" s="1"/>
  <c r="L13" i="12"/>
  <c r="M13" i="12" s="1"/>
  <c r="L14" i="12"/>
  <c r="M14" i="12" s="1"/>
  <c r="L15" i="12"/>
  <c r="M15" i="12" s="1"/>
  <c r="L16" i="12"/>
  <c r="M16" i="12" s="1"/>
  <c r="L17" i="12"/>
  <c r="M17" i="12" s="1"/>
  <c r="L18" i="12"/>
  <c r="M18" i="12" s="1"/>
  <c r="L19" i="12"/>
  <c r="M19" i="12" s="1"/>
  <c r="L20" i="12"/>
  <c r="M20" i="12" s="1"/>
  <c r="L21" i="12"/>
  <c r="M21" i="12" s="1"/>
  <c r="L22" i="12"/>
  <c r="M22" i="12" s="1"/>
  <c r="H23" i="12"/>
  <c r="I23" i="12"/>
  <c r="L24" i="12"/>
  <c r="L25" i="12"/>
  <c r="L26" i="12"/>
  <c r="M26" i="12" s="1"/>
  <c r="L27" i="12"/>
  <c r="M27" i="12"/>
  <c r="L28" i="12"/>
  <c r="M28" i="12" s="1"/>
  <c r="L29" i="12"/>
  <c r="M29" i="12"/>
  <c r="L30" i="12"/>
  <c r="M30" i="12" s="1"/>
  <c r="L31" i="12"/>
  <c r="M31" i="12" s="1"/>
  <c r="L32" i="12"/>
  <c r="M32" i="12" s="1"/>
  <c r="L33" i="12"/>
  <c r="M33" i="12" s="1"/>
  <c r="L34" i="12"/>
  <c r="M34" i="12" s="1"/>
  <c r="L35" i="12"/>
  <c r="M35" i="12"/>
  <c r="L36" i="12"/>
  <c r="M36" i="12" s="1"/>
  <c r="L37" i="12"/>
  <c r="M37" i="12" s="1"/>
  <c r="L38" i="12"/>
  <c r="M38" i="12" s="1"/>
  <c r="L39" i="12"/>
  <c r="M39" i="12" s="1"/>
  <c r="H40" i="12"/>
  <c r="H49" i="12"/>
  <c r="I40" i="12"/>
  <c r="I49" i="12"/>
  <c r="L41" i="12"/>
  <c r="M41" i="12" s="1"/>
  <c r="L42" i="12"/>
  <c r="M42" i="12" s="1"/>
  <c r="L43" i="12"/>
  <c r="M43" i="12" s="1"/>
  <c r="L44" i="12"/>
  <c r="M44" i="12" s="1"/>
  <c r="L45" i="12"/>
  <c r="M45" i="12" s="1"/>
  <c r="L46" i="12"/>
  <c r="M46" i="12"/>
  <c r="L47" i="12"/>
  <c r="M47" i="12" s="1"/>
  <c r="L48" i="12"/>
  <c r="M48" i="12" s="1"/>
  <c r="R49" i="12"/>
  <c r="R40" i="12" s="1"/>
  <c r="R61" i="12" s="1"/>
  <c r="S40" i="12"/>
  <c r="S49" i="12"/>
  <c r="T40" i="12"/>
  <c r="T49" i="12"/>
  <c r="T61" i="12" s="1"/>
  <c r="U40" i="12"/>
  <c r="U61" i="12" s="1"/>
  <c r="V49" i="12"/>
  <c r="V40" i="12" s="1"/>
  <c r="W49" i="12"/>
  <c r="W40" i="12" s="1"/>
  <c r="X49" i="12"/>
  <c r="X40" i="12" s="1"/>
  <c r="Y49" i="12"/>
  <c r="Y40" i="12" s="1"/>
  <c r="Z49" i="12"/>
  <c r="Z40" i="12"/>
  <c r="AA49" i="12"/>
  <c r="AA40" i="12" s="1"/>
  <c r="AB49" i="12"/>
  <c r="AB40" i="12" s="1"/>
  <c r="AC49" i="12"/>
  <c r="AC40" i="12" s="1"/>
  <c r="AD49" i="12"/>
  <c r="AD40" i="12" s="1"/>
  <c r="L50" i="12"/>
  <c r="L51" i="12"/>
  <c r="M51" i="12" s="1"/>
  <c r="L52" i="12"/>
  <c r="L53" i="12"/>
  <c r="M53" i="12" s="1"/>
  <c r="L54" i="12"/>
  <c r="M54" i="12"/>
  <c r="L55" i="12"/>
  <c r="M55" i="12" s="1"/>
  <c r="L56" i="12"/>
  <c r="M56" i="12"/>
  <c r="L57" i="12"/>
  <c r="M57" i="12" s="1"/>
  <c r="L58" i="12"/>
  <c r="M58" i="12" s="1"/>
  <c r="U49" i="12"/>
  <c r="R147" i="18"/>
  <c r="S147" i="18"/>
  <c r="R151" i="18"/>
  <c r="S151" i="18"/>
  <c r="R153" i="18"/>
  <c r="S153" i="18"/>
  <c r="S155" i="18"/>
  <c r="R155" i="18"/>
  <c r="R160" i="18"/>
  <c r="S160" i="18"/>
  <c r="R161" i="18"/>
  <c r="S161" i="18"/>
  <c r="R162" i="18"/>
  <c r="S162" i="18"/>
  <c r="R163" i="18"/>
  <c r="S163" i="18"/>
  <c r="R164" i="18"/>
  <c r="S164" i="18"/>
  <c r="R165" i="18"/>
  <c r="S165" i="18"/>
  <c r="R166" i="18"/>
  <c r="S166" i="18"/>
  <c r="R167" i="18"/>
  <c r="S167" i="18"/>
  <c r="R168" i="18"/>
  <c r="S168" i="18"/>
  <c r="R169" i="18"/>
  <c r="S169" i="18"/>
  <c r="R170" i="18"/>
  <c r="S170" i="18"/>
  <c r="R172" i="18"/>
  <c r="S172" i="18"/>
  <c r="R174" i="18"/>
  <c r="S174" i="18"/>
  <c r="R175" i="18"/>
  <c r="S175" i="18"/>
  <c r="R176" i="18"/>
  <c r="S176" i="18"/>
  <c r="R177" i="18"/>
  <c r="S177" i="18"/>
  <c r="R178" i="18"/>
  <c r="S178" i="18"/>
  <c r="R179" i="18"/>
  <c r="S179" i="18"/>
  <c r="R180" i="18"/>
  <c r="S180" i="18"/>
  <c r="R181" i="18"/>
  <c r="S181" i="18"/>
  <c r="S182" i="18"/>
  <c r="S183" i="18"/>
  <c r="J57" i="33"/>
  <c r="P23" i="34"/>
  <c r="E38" i="34"/>
  <c r="E37" i="34" s="1"/>
  <c r="D19" i="33"/>
  <c r="H128" i="34"/>
  <c r="K114" i="34"/>
  <c r="K113" i="34" s="1"/>
  <c r="G97" i="34"/>
  <c r="G96" i="34" s="1"/>
  <c r="M89" i="33"/>
  <c r="M89" i="34"/>
  <c r="I18" i="33"/>
  <c r="H97" i="34"/>
  <c r="H96" i="34" s="1"/>
  <c r="G129" i="34"/>
  <c r="O128" i="34"/>
  <c r="G128" i="34"/>
  <c r="P91" i="34"/>
  <c r="P90" i="34" s="1"/>
  <c r="M59" i="34"/>
  <c r="M58" i="34" s="1"/>
  <c r="M127" i="33"/>
  <c r="M126" i="34"/>
  <c r="M124" i="34"/>
  <c r="M123" i="34" s="1"/>
  <c r="J128" i="34"/>
  <c r="N89" i="33"/>
  <c r="N89" i="34"/>
  <c r="E129" i="34"/>
  <c r="I89" i="33"/>
  <c r="E89" i="33"/>
  <c r="F89" i="33"/>
  <c r="J89" i="33"/>
  <c r="I89" i="34"/>
  <c r="E89" i="34"/>
  <c r="F128" i="34"/>
  <c r="P95" i="34"/>
  <c r="P103" i="34"/>
  <c r="P92" i="34"/>
  <c r="P107" i="34"/>
  <c r="P106" i="34" s="1"/>
  <c r="P111" i="34"/>
  <c r="H84" i="34"/>
  <c r="E67" i="34"/>
  <c r="K70" i="34"/>
  <c r="K69" i="34" s="1"/>
  <c r="I127" i="33"/>
  <c r="I126" i="34"/>
  <c r="J89" i="34"/>
  <c r="F89" i="34"/>
  <c r="J130" i="34"/>
  <c r="D100" i="34"/>
  <c r="O25" i="34"/>
  <c r="I17" i="33"/>
  <c r="D44" i="34"/>
  <c r="P45" i="34"/>
  <c r="P130" i="34"/>
  <c r="M50" i="12"/>
  <c r="P15" i="34"/>
  <c r="P129" i="34"/>
  <c r="O16" i="34"/>
  <c r="P16" i="34"/>
  <c r="G17" i="33"/>
  <c r="K89" i="33"/>
  <c r="F75" i="22"/>
  <c r="F15" i="22"/>
  <c r="J14" i="22"/>
  <c r="H21" i="22"/>
  <c r="F16" i="22"/>
  <c r="F101" i="22"/>
  <c r="I68" i="22"/>
  <c r="G21" i="22"/>
  <c r="F99" i="22"/>
  <c r="F98" i="22" s="1"/>
  <c r="G88" i="22"/>
  <c r="F27" i="22"/>
  <c r="F20" i="34" s="1"/>
  <c r="F21" i="22"/>
  <c r="G81" i="34"/>
  <c r="G104" i="22"/>
  <c r="E21" i="22"/>
  <c r="S61" i="12"/>
  <c r="S64" i="12" s="1"/>
  <c r="M24" i="12"/>
  <c r="M10" i="12"/>
  <c r="M52" i="12"/>
  <c r="F61" i="22"/>
  <c r="K16" i="22"/>
  <c r="K18" i="34" s="1"/>
  <c r="F74" i="22"/>
  <c r="F30" i="22"/>
  <c r="M73" i="22"/>
  <c r="M72" i="22" s="1"/>
  <c r="F65" i="22"/>
  <c r="E84" i="22"/>
  <c r="E83" i="22" s="1"/>
  <c r="F84" i="34"/>
  <c r="F107" i="22"/>
  <c r="G92" i="22"/>
  <c r="G71" i="34"/>
  <c r="P97" i="34"/>
  <c r="P96" i="34" s="1"/>
  <c r="P59" i="34"/>
  <c r="P58" i="34" s="1"/>
  <c r="P60" i="34"/>
  <c r="P26" i="34"/>
  <c r="D17" i="33"/>
  <c r="F57" i="33" l="1"/>
  <c r="F107" i="43"/>
  <c r="P21" i="33"/>
  <c r="N88" i="33"/>
  <c r="N74" i="33" s="1"/>
  <c r="N64" i="33" s="1"/>
  <c r="J36" i="33"/>
  <c r="E27" i="33"/>
  <c r="K36" i="33"/>
  <c r="L40" i="12"/>
  <c r="F88" i="33"/>
  <c r="F74" i="33" s="1"/>
  <c r="J88" i="33"/>
  <c r="J74" i="33" s="1"/>
  <c r="I36" i="33"/>
  <c r="M9" i="33"/>
  <c r="G57" i="33"/>
  <c r="E36" i="33"/>
  <c r="N9" i="33"/>
  <c r="P131" i="34"/>
  <c r="J64" i="33"/>
  <c r="L23" i="12"/>
  <c r="M23" i="12" s="1"/>
  <c r="S157" i="18"/>
  <c r="L49" i="12"/>
  <c r="I88" i="33"/>
  <c r="I74" i="33" s="1"/>
  <c r="F64" i="33"/>
  <c r="I61" i="12"/>
  <c r="P96" i="33"/>
  <c r="P93" i="33"/>
  <c r="E88" i="33"/>
  <c r="E74" i="33" s="1"/>
  <c r="E64" i="33" s="1"/>
  <c r="G88" i="33"/>
  <c r="G74" i="33" s="1"/>
  <c r="G64" i="33" s="1"/>
  <c r="K88" i="33"/>
  <c r="K74" i="33" s="1"/>
  <c r="K64" i="33" s="1"/>
  <c r="O9" i="33"/>
  <c r="H65" i="33"/>
  <c r="H36" i="33"/>
  <c r="P174" i="22"/>
  <c r="O88" i="33"/>
  <c r="O74" i="33" s="1"/>
  <c r="K9" i="33"/>
  <c r="L9" i="33"/>
  <c r="M25" i="12"/>
  <c r="H61" i="12"/>
  <c r="P132" i="33"/>
  <c r="M65" i="33"/>
  <c r="M88" i="33"/>
  <c r="M74" i="33" s="1"/>
  <c r="I64" i="33"/>
  <c r="O65" i="33"/>
  <c r="O64" i="33" s="1"/>
  <c r="K65" i="33"/>
  <c r="M36" i="33"/>
  <c r="M8" i="33" s="1"/>
  <c r="G36" i="33"/>
  <c r="P106" i="33"/>
  <c r="L88" i="33"/>
  <c r="L74" i="33" s="1"/>
  <c r="L64" i="33" s="1"/>
  <c r="F36" i="33"/>
  <c r="J9" i="33"/>
  <c r="J8" i="33" s="1"/>
  <c r="G27" i="33"/>
  <c r="H88" i="33"/>
  <c r="I22" i="22"/>
  <c r="H11" i="22"/>
  <c r="H11" i="34" s="1"/>
  <c r="O11" i="22"/>
  <c r="O11" i="34" s="1"/>
  <c r="O10" i="34" s="1"/>
  <c r="G11" i="22"/>
  <c r="G11" i="34" s="1"/>
  <c r="G10" i="34" s="1"/>
  <c r="N11" i="22"/>
  <c r="N11" i="34" s="1"/>
  <c r="N10" i="34" s="1"/>
  <c r="F11" i="22"/>
  <c r="F11" i="34" s="1"/>
  <c r="F10" i="34" s="1"/>
  <c r="M11" i="22"/>
  <c r="M11" i="34" s="1"/>
  <c r="M10" i="34" s="1"/>
  <c r="E11" i="22"/>
  <c r="E11" i="34" s="1"/>
  <c r="E10" i="34" s="1"/>
  <c r="I11" i="22"/>
  <c r="I11" i="34" s="1"/>
  <c r="I10" i="34" s="1"/>
  <c r="L11" i="22"/>
  <c r="L11" i="34" s="1"/>
  <c r="L10" i="34" s="1"/>
  <c r="K11" i="22"/>
  <c r="K11" i="34" s="1"/>
  <c r="K10" i="34" s="1"/>
  <c r="J11" i="22"/>
  <c r="J11" i="34" s="1"/>
  <c r="D11" i="22"/>
  <c r="D11" i="34" s="1"/>
  <c r="D10" i="34" s="1"/>
  <c r="N8" i="33"/>
  <c r="K8" i="33"/>
  <c r="L8" i="33"/>
  <c r="M49" i="12"/>
  <c r="M40" i="12"/>
  <c r="O8" i="33"/>
  <c r="H74" i="33"/>
  <c r="F187" i="43"/>
  <c r="P82" i="33"/>
  <c r="P61" i="33"/>
  <c r="P101" i="33"/>
  <c r="P69" i="33"/>
  <c r="P90" i="33"/>
  <c r="P28" i="33"/>
  <c r="L9" i="12"/>
  <c r="M9" i="12" s="1"/>
  <c r="P75" i="33"/>
  <c r="P66" i="33"/>
  <c r="P37" i="33"/>
  <c r="P32" i="33"/>
  <c r="P24" i="33"/>
  <c r="L127" i="34"/>
  <c r="D23" i="22"/>
  <c r="J127" i="34"/>
  <c r="D18" i="34"/>
  <c r="K128" i="33"/>
  <c r="O128" i="33"/>
  <c r="M23" i="22"/>
  <c r="D31" i="22"/>
  <c r="E23" i="22"/>
  <c r="I127" i="34"/>
  <c r="G127" i="34"/>
  <c r="F36" i="22"/>
  <c r="P36" i="22" s="1"/>
  <c r="M24" i="34"/>
  <c r="F127" i="34"/>
  <c r="K23" i="22"/>
  <c r="L23" i="22"/>
  <c r="D24" i="34"/>
  <c r="H17" i="34"/>
  <c r="F42" i="22"/>
  <c r="P42" i="22" s="1"/>
  <c r="M127" i="34"/>
  <c r="D125" i="22"/>
  <c r="O31" i="22"/>
  <c r="L112" i="33"/>
  <c r="G82" i="22"/>
  <c r="L24" i="34"/>
  <c r="D19" i="34"/>
  <c r="P73" i="22"/>
  <c r="P72" i="22" s="1"/>
  <c r="P155" i="22"/>
  <c r="P154" i="22" s="1"/>
  <c r="P142" i="22" s="1"/>
  <c r="N36" i="34"/>
  <c r="F30" i="34"/>
  <c r="P30" i="34" s="1"/>
  <c r="D113" i="22"/>
  <c r="J23" i="22"/>
  <c r="M35" i="34"/>
  <c r="M32" i="34" s="1"/>
  <c r="D143" i="22"/>
  <c r="I24" i="34"/>
  <c r="D40" i="22"/>
  <c r="D128" i="33"/>
  <c r="F18" i="34"/>
  <c r="D161" i="22"/>
  <c r="O23" i="34"/>
  <c r="O21" i="34" s="1"/>
  <c r="O82" i="22"/>
  <c r="E24" i="34"/>
  <c r="G71" i="22"/>
  <c r="D27" i="33"/>
  <c r="P27" i="33" s="1"/>
  <c r="H18" i="34"/>
  <c r="P84" i="22"/>
  <c r="P83" i="22" s="1"/>
  <c r="D65" i="33"/>
  <c r="P65" i="33" s="1"/>
  <c r="F36" i="34"/>
  <c r="G20" i="34"/>
  <c r="D124" i="33"/>
  <c r="P124" i="33" s="1"/>
  <c r="J82" i="22"/>
  <c r="P91" i="22"/>
  <c r="P90" i="22" s="1"/>
  <c r="G31" i="22"/>
  <c r="O24" i="34"/>
  <c r="O40" i="22"/>
  <c r="P121" i="33"/>
  <c r="H20" i="34"/>
  <c r="H44" i="22"/>
  <c r="G40" i="22"/>
  <c r="I49" i="22"/>
  <c r="E20" i="34"/>
  <c r="H34" i="22"/>
  <c r="D17" i="34"/>
  <c r="G24" i="34"/>
  <c r="I19" i="34"/>
  <c r="I20" i="34"/>
  <c r="E44" i="22"/>
  <c r="D105" i="22"/>
  <c r="M44" i="22"/>
  <c r="G23" i="22"/>
  <c r="E32" i="34"/>
  <c r="L82" i="22"/>
  <c r="M31" i="22"/>
  <c r="H40" i="22"/>
  <c r="E31" i="22"/>
  <c r="O44" i="22"/>
  <c r="F48" i="22"/>
  <c r="P48" i="22" s="1"/>
  <c r="O23" i="22"/>
  <c r="E18" i="34"/>
  <c r="P57" i="34"/>
  <c r="O71" i="22"/>
  <c r="N128" i="33"/>
  <c r="J44" i="22"/>
  <c r="P121" i="22"/>
  <c r="P120" i="22" s="1"/>
  <c r="M40" i="22"/>
  <c r="L34" i="22"/>
  <c r="K49" i="22"/>
  <c r="J40" i="22"/>
  <c r="E127" i="34"/>
  <c r="H112" i="33"/>
  <c r="L40" i="22"/>
  <c r="K44" i="22"/>
  <c r="H22" i="22"/>
  <c r="G49" i="22"/>
  <c r="D65" i="34"/>
  <c r="I36" i="34"/>
  <c r="I28" i="34"/>
  <c r="E17" i="34"/>
  <c r="N44" i="22"/>
  <c r="L142" i="22"/>
  <c r="I34" i="22"/>
  <c r="K82" i="22"/>
  <c r="O168" i="22"/>
  <c r="N49" i="22"/>
  <c r="K71" i="22"/>
  <c r="H24" i="34"/>
  <c r="P51" i="22"/>
  <c r="P50" i="22" s="1"/>
  <c r="I32" i="34"/>
  <c r="I82" i="22"/>
  <c r="D36" i="34"/>
  <c r="G21" i="34"/>
  <c r="P137" i="22"/>
  <c r="P136" i="22" s="1"/>
  <c r="G28" i="34"/>
  <c r="N24" i="34"/>
  <c r="H82" i="22"/>
  <c r="D88" i="33"/>
  <c r="F88" i="34"/>
  <c r="F74" i="34" s="1"/>
  <c r="F57" i="34"/>
  <c r="F24" i="34"/>
  <c r="H31" i="22"/>
  <c r="L32" i="34"/>
  <c r="D32" i="34"/>
  <c r="M36" i="34"/>
  <c r="I71" i="22"/>
  <c r="H10" i="33"/>
  <c r="H9" i="33" s="1"/>
  <c r="P81" i="34"/>
  <c r="F10" i="33"/>
  <c r="F9" i="33" s="1"/>
  <c r="F8" i="33" s="1"/>
  <c r="L31" i="22"/>
  <c r="K28" i="34"/>
  <c r="P12" i="22"/>
  <c r="P12" i="34" s="1"/>
  <c r="P54" i="22"/>
  <c r="P52" i="22" s="1"/>
  <c r="F17" i="34"/>
  <c r="O36" i="34"/>
  <c r="H112" i="34"/>
  <c r="F32" i="34"/>
  <c r="L168" i="22"/>
  <c r="N168" i="22"/>
  <c r="H168" i="22"/>
  <c r="M49" i="22"/>
  <c r="L44" i="22"/>
  <c r="E21" i="34"/>
  <c r="H19" i="34"/>
  <c r="P25" i="22"/>
  <c r="K24" i="34"/>
  <c r="E112" i="33"/>
  <c r="O65" i="34"/>
  <c r="M65" i="34"/>
  <c r="K168" i="22"/>
  <c r="M168" i="22"/>
  <c r="G168" i="22"/>
  <c r="N40" i="22"/>
  <c r="M34" i="22"/>
  <c r="K34" i="22"/>
  <c r="P43" i="22"/>
  <c r="M71" i="22"/>
  <c r="E71" i="22"/>
  <c r="D88" i="34"/>
  <c r="D74" i="34" s="1"/>
  <c r="O88" i="34"/>
  <c r="P19" i="22"/>
  <c r="L71" i="22"/>
  <c r="N32" i="34"/>
  <c r="P49" i="34"/>
  <c r="I21" i="34"/>
  <c r="G34" i="22"/>
  <c r="P37" i="22"/>
  <c r="D28" i="34"/>
  <c r="E10" i="33"/>
  <c r="E9" i="33" s="1"/>
  <c r="E8" i="33" s="1"/>
  <c r="P99" i="22"/>
  <c r="P98" i="22" s="1"/>
  <c r="L112" i="34"/>
  <c r="P52" i="34"/>
  <c r="J24" i="34"/>
  <c r="I31" i="22"/>
  <c r="I44" i="22"/>
  <c r="N82" i="22"/>
  <c r="J28" i="34"/>
  <c r="P30" i="22"/>
  <c r="N112" i="33"/>
  <c r="F71" i="22"/>
  <c r="N142" i="22"/>
  <c r="E40" i="22"/>
  <c r="E142" i="22"/>
  <c r="K65" i="34"/>
  <c r="H65" i="34"/>
  <c r="H32" i="34"/>
  <c r="G88" i="34"/>
  <c r="G74" i="34" s="1"/>
  <c r="G65" i="34"/>
  <c r="P68" i="34"/>
  <c r="P44" i="34"/>
  <c r="D57" i="34"/>
  <c r="H21" i="34"/>
  <c r="N71" i="22"/>
  <c r="M28" i="34"/>
  <c r="M82" i="22"/>
  <c r="G143" i="22"/>
  <c r="G142" i="22" s="1"/>
  <c r="M88" i="34"/>
  <c r="M74" i="34" s="1"/>
  <c r="F112" i="33"/>
  <c r="M112" i="33"/>
  <c r="O28" i="34"/>
  <c r="G57" i="34"/>
  <c r="E112" i="34"/>
  <c r="P79" i="34"/>
  <c r="D112" i="34"/>
  <c r="P46" i="34"/>
  <c r="J31" i="22"/>
  <c r="F65" i="34"/>
  <c r="P14" i="22"/>
  <c r="P14" i="34" s="1"/>
  <c r="E111" i="22"/>
  <c r="E97" i="22" s="1"/>
  <c r="M57" i="34"/>
  <c r="O112" i="33"/>
  <c r="K57" i="34"/>
  <c r="J142" i="22"/>
  <c r="P50" i="34"/>
  <c r="F31" i="22"/>
  <c r="I111" i="22"/>
  <c r="I97" i="22" s="1"/>
  <c r="F49" i="22"/>
  <c r="J112" i="34"/>
  <c r="P18" i="33"/>
  <c r="O112" i="34"/>
  <c r="I65" i="34"/>
  <c r="F112" i="34"/>
  <c r="I168" i="22"/>
  <c r="K142" i="22"/>
  <c r="P127" i="34"/>
  <c r="F82" i="22"/>
  <c r="P84" i="34"/>
  <c r="P71" i="34"/>
  <c r="P46" i="22"/>
  <c r="D34" i="22"/>
  <c r="P35" i="22"/>
  <c r="P77" i="22"/>
  <c r="P76" i="22" s="1"/>
  <c r="D76" i="22"/>
  <c r="D71" i="22" s="1"/>
  <c r="P29" i="22"/>
  <c r="F19" i="34"/>
  <c r="P26" i="22"/>
  <c r="P24" i="22"/>
  <c r="P20" i="22"/>
  <c r="P18" i="22"/>
  <c r="P17" i="22"/>
  <c r="H14" i="34"/>
  <c r="P169" i="22"/>
  <c r="L111" i="22"/>
  <c r="L97" i="22" s="1"/>
  <c r="N28" i="34"/>
  <c r="N111" i="22"/>
  <c r="N97" i="22" s="1"/>
  <c r="I40" i="22"/>
  <c r="H49" i="22"/>
  <c r="G44" i="22"/>
  <c r="D116" i="22"/>
  <c r="P117" i="22"/>
  <c r="P116" i="22" s="1"/>
  <c r="D44" i="22"/>
  <c r="P45" i="22"/>
  <c r="D49" i="22"/>
  <c r="L88" i="34"/>
  <c r="L74" i="34" s="1"/>
  <c r="J88" i="34"/>
  <c r="J74" i="34" s="1"/>
  <c r="P173" i="22"/>
  <c r="P32" i="22"/>
  <c r="K112" i="33"/>
  <c r="D10" i="33"/>
  <c r="D20" i="34"/>
  <c r="P20" i="33"/>
  <c r="P17" i="33"/>
  <c r="J112" i="33"/>
  <c r="P113" i="33"/>
  <c r="J34" i="22"/>
  <c r="E49" i="22"/>
  <c r="E34" i="22"/>
  <c r="P38" i="22"/>
  <c r="O49" i="22"/>
  <c r="N31" i="22"/>
  <c r="N23" i="34"/>
  <c r="N21" i="34" s="1"/>
  <c r="P72" i="34"/>
  <c r="P16" i="22"/>
  <c r="G18" i="34"/>
  <c r="L57" i="34"/>
  <c r="I10" i="33"/>
  <c r="I9" i="33" s="1"/>
  <c r="I17" i="34"/>
  <c r="F111" i="22"/>
  <c r="F97" i="22" s="1"/>
  <c r="D82" i="22"/>
  <c r="P41" i="34"/>
  <c r="P39" i="34" s="1"/>
  <c r="P36" i="34" s="1"/>
  <c r="G17" i="34"/>
  <c r="G10" i="33"/>
  <c r="G9" i="33" s="1"/>
  <c r="G8" i="33" s="1"/>
  <c r="M111" i="22"/>
  <c r="M97" i="22" s="1"/>
  <c r="G36" i="34"/>
  <c r="N57" i="34"/>
  <c r="F22" i="34"/>
  <c r="F21" i="34" s="1"/>
  <c r="D57" i="33"/>
  <c r="P57" i="33" s="1"/>
  <c r="J65" i="34"/>
  <c r="J32" i="34"/>
  <c r="K22" i="34"/>
  <c r="K21" i="34" s="1"/>
  <c r="K31" i="22"/>
  <c r="P172" i="22"/>
  <c r="P83" i="34"/>
  <c r="P82" i="34" s="1"/>
  <c r="D36" i="33"/>
  <c r="P39" i="33"/>
  <c r="P19" i="33"/>
  <c r="E19" i="34"/>
  <c r="F142" i="22"/>
  <c r="O111" i="22"/>
  <c r="O97" i="22" s="1"/>
  <c r="L49" i="22"/>
  <c r="K40" i="22"/>
  <c r="P27" i="22"/>
  <c r="E82" i="22"/>
  <c r="P41" i="22"/>
  <c r="P15" i="22"/>
  <c r="P33" i="22"/>
  <c r="I142" i="22"/>
  <c r="G32" i="34"/>
  <c r="E88" i="34"/>
  <c r="E74" i="34" s="1"/>
  <c r="E69" i="34"/>
  <c r="P70" i="34"/>
  <c r="P69" i="34" s="1"/>
  <c r="E28" i="34"/>
  <c r="P87" i="34"/>
  <c r="P53" i="34"/>
  <c r="P43" i="34"/>
  <c r="H142" i="22"/>
  <c r="N34" i="22"/>
  <c r="L28" i="34"/>
  <c r="D21" i="34"/>
  <c r="H71" i="22"/>
  <c r="M142" i="22"/>
  <c r="P29" i="34"/>
  <c r="P56" i="34"/>
  <c r="P48" i="34"/>
  <c r="G19" i="34"/>
  <c r="G112" i="33"/>
  <c r="J21" i="34"/>
  <c r="P28" i="22"/>
  <c r="G111" i="22"/>
  <c r="G97" i="22" s="1"/>
  <c r="E57" i="34"/>
  <c r="P112" i="22"/>
  <c r="H36" i="34"/>
  <c r="P55" i="34"/>
  <c r="N88" i="34"/>
  <c r="N74" i="34" s="1"/>
  <c r="P47" i="22"/>
  <c r="K36" i="34"/>
  <c r="H111" i="22"/>
  <c r="H97" i="22" s="1"/>
  <c r="O142" i="22"/>
  <c r="E36" i="34"/>
  <c r="I112" i="33"/>
  <c r="I88" i="34"/>
  <c r="I74" i="34" s="1"/>
  <c r="P126" i="34"/>
  <c r="J57" i="34"/>
  <c r="J71" i="22"/>
  <c r="K111" i="22"/>
  <c r="K97" i="22" s="1"/>
  <c r="P21" i="22"/>
  <c r="P85" i="34"/>
  <c r="P73" i="34"/>
  <c r="I57" i="34"/>
  <c r="K32" i="34"/>
  <c r="P88" i="34"/>
  <c r="L65" i="34"/>
  <c r="O57" i="34"/>
  <c r="P21" i="34"/>
  <c r="O32" i="34"/>
  <c r="P51" i="34"/>
  <c r="P42" i="34"/>
  <c r="J36" i="34"/>
  <c r="J168" i="22"/>
  <c r="E168" i="22"/>
  <c r="J49" i="22"/>
  <c r="O34" i="22"/>
  <c r="L21" i="34"/>
  <c r="H88" i="34"/>
  <c r="H74" i="34" s="1"/>
  <c r="P125" i="34"/>
  <c r="I123" i="34"/>
  <c r="I112" i="34" s="1"/>
  <c r="P124" i="34"/>
  <c r="P123" i="34" s="1"/>
  <c r="P112" i="34" s="1"/>
  <c r="N65" i="34"/>
  <c r="P67" i="34"/>
  <c r="P66" i="34" s="1"/>
  <c r="E66" i="34"/>
  <c r="P77" i="34"/>
  <c r="P75" i="34" s="1"/>
  <c r="O75" i="34"/>
  <c r="M112" i="34"/>
  <c r="J111" i="22"/>
  <c r="J97" i="22" s="1"/>
  <c r="H57" i="34"/>
  <c r="L36" i="34"/>
  <c r="P80" i="34"/>
  <c r="P54" i="34"/>
  <c r="P78" i="34"/>
  <c r="P86" i="34"/>
  <c r="K88" i="34"/>
  <c r="K74" i="34" s="1"/>
  <c r="N112" i="34"/>
  <c r="K112" i="34"/>
  <c r="P89" i="34"/>
  <c r="G112" i="34"/>
  <c r="P58" i="33"/>
  <c r="J14" i="34"/>
  <c r="I18" i="34"/>
  <c r="N23" i="22"/>
  <c r="H28" i="34"/>
  <c r="P31" i="34"/>
  <c r="F168" i="22"/>
  <c r="P171" i="22"/>
  <c r="P170" i="22"/>
  <c r="D168" i="22"/>
  <c r="I8" i="33" l="1"/>
  <c r="H10" i="34"/>
  <c r="H64" i="33"/>
  <c r="J6" i="33"/>
  <c r="D10" i="22"/>
  <c r="M64" i="33"/>
  <c r="M6" i="33" s="1"/>
  <c r="H8" i="33"/>
  <c r="H6" i="33" s="1"/>
  <c r="P36" i="33"/>
  <c r="L6" i="33"/>
  <c r="K10" i="22"/>
  <c r="I23" i="22"/>
  <c r="I10" i="22" s="1"/>
  <c r="L10" i="22"/>
  <c r="O10" i="22"/>
  <c r="E10" i="22"/>
  <c r="M10" i="22"/>
  <c r="G10" i="22"/>
  <c r="P11" i="22"/>
  <c r="P11" i="34" s="1"/>
  <c r="P10" i="34" s="1"/>
  <c r="J10" i="22"/>
  <c r="M61" i="12"/>
  <c r="L61" i="12"/>
  <c r="O6" i="33"/>
  <c r="K6" i="33"/>
  <c r="F34" i="22"/>
  <c r="M39" i="22"/>
  <c r="F40" i="22"/>
  <c r="F44" i="22"/>
  <c r="G81" i="22"/>
  <c r="D39" i="22"/>
  <c r="F28" i="34"/>
  <c r="F27" i="34" s="1"/>
  <c r="F9" i="34" s="1"/>
  <c r="F8" i="34" s="1"/>
  <c r="P71" i="22"/>
  <c r="D111" i="22"/>
  <c r="D97" i="22" s="1"/>
  <c r="D81" i="22" s="1"/>
  <c r="D142" i="22"/>
  <c r="O81" i="22"/>
  <c r="P82" i="22"/>
  <c r="I27" i="34"/>
  <c r="I9" i="34" s="1"/>
  <c r="I8" i="34" s="1"/>
  <c r="H10" i="22"/>
  <c r="P128" i="33"/>
  <c r="P25" i="34"/>
  <c r="P24" i="34" s="1"/>
  <c r="D64" i="34"/>
  <c r="D9" i="33"/>
  <c r="D8" i="33" s="1"/>
  <c r="K39" i="22"/>
  <c r="O39" i="22"/>
  <c r="G64" i="34"/>
  <c r="G27" i="34"/>
  <c r="G9" i="34" s="1"/>
  <c r="G8" i="34" s="1"/>
  <c r="H39" i="22"/>
  <c r="J39" i="22"/>
  <c r="D112" i="33"/>
  <c r="P112" i="33" s="1"/>
  <c r="D27" i="34"/>
  <c r="D9" i="34" s="1"/>
  <c r="G39" i="22"/>
  <c r="J81" i="22"/>
  <c r="E27" i="34"/>
  <c r="E9" i="34" s="1"/>
  <c r="E8" i="34" s="1"/>
  <c r="E39" i="22"/>
  <c r="M27" i="34"/>
  <c r="M9" i="34" s="1"/>
  <c r="M8" i="34" s="1"/>
  <c r="P49" i="22"/>
  <c r="K81" i="22"/>
  <c r="L39" i="22"/>
  <c r="H81" i="22"/>
  <c r="P20" i="34"/>
  <c r="O27" i="34"/>
  <c r="O9" i="34" s="1"/>
  <c r="O8" i="34" s="1"/>
  <c r="L81" i="22"/>
  <c r="N6" i="33"/>
  <c r="N39" i="22"/>
  <c r="F64" i="34"/>
  <c r="J27" i="34"/>
  <c r="P18" i="34"/>
  <c r="N81" i="22"/>
  <c r="P34" i="22"/>
  <c r="E6" i="33"/>
  <c r="H27" i="34"/>
  <c r="I81" i="22"/>
  <c r="I39" i="22"/>
  <c r="F6" i="33"/>
  <c r="O74" i="34"/>
  <c r="O64" i="34" s="1"/>
  <c r="H64" i="34"/>
  <c r="P111" i="22"/>
  <c r="P97" i="22" s="1"/>
  <c r="P44" i="22"/>
  <c r="M81" i="22"/>
  <c r="M64" i="34"/>
  <c r="P88" i="33"/>
  <c r="D74" i="33"/>
  <c r="K27" i="34"/>
  <c r="K9" i="34" s="1"/>
  <c r="K8" i="34" s="1"/>
  <c r="L27" i="34"/>
  <c r="L9" i="34" s="1"/>
  <c r="L8" i="34" s="1"/>
  <c r="F81" i="22"/>
  <c r="I64" i="34"/>
  <c r="P28" i="34"/>
  <c r="I6" i="33"/>
  <c r="K64" i="34"/>
  <c r="L64" i="34"/>
  <c r="N27" i="34"/>
  <c r="N9" i="34" s="1"/>
  <c r="N8" i="34" s="1"/>
  <c r="P10" i="33"/>
  <c r="P17" i="34"/>
  <c r="G6" i="33"/>
  <c r="P19" i="34"/>
  <c r="P31" i="22"/>
  <c r="E65" i="34"/>
  <c r="E64" i="34" s="1"/>
  <c r="J64" i="34"/>
  <c r="P65" i="34"/>
  <c r="P40" i="22"/>
  <c r="P74" i="34"/>
  <c r="P168" i="22"/>
  <c r="N64" i="34"/>
  <c r="E81" i="22"/>
  <c r="N10" i="22"/>
  <c r="P34" i="34"/>
  <c r="P35" i="34"/>
  <c r="J10" i="34"/>
  <c r="H9" i="34" l="1"/>
  <c r="H8" i="34" s="1"/>
  <c r="D9" i="22"/>
  <c r="D8" i="22" s="1"/>
  <c r="P8" i="22" s="1"/>
  <c r="K9" i="22"/>
  <c r="K8" i="22" s="1"/>
  <c r="K6" i="22" s="1"/>
  <c r="L9" i="22"/>
  <c r="L8" i="22" s="1"/>
  <c r="L6" i="22" s="1"/>
  <c r="O9" i="22"/>
  <c r="O8" i="22" s="1"/>
  <c r="O6" i="22" s="1"/>
  <c r="E9" i="22"/>
  <c r="E8" i="22" s="1"/>
  <c r="E6" i="22" s="1"/>
  <c r="M9" i="22"/>
  <c r="M8" i="22" s="1"/>
  <c r="M6" i="22" s="1"/>
  <c r="G9" i="22"/>
  <c r="G8" i="22" s="1"/>
  <c r="G6" i="22" s="1"/>
  <c r="J9" i="22"/>
  <c r="J8" i="22" s="1"/>
  <c r="J6" i="22" s="1"/>
  <c r="P10" i="22"/>
  <c r="I9" i="22"/>
  <c r="I8" i="22" s="1"/>
  <c r="I6" i="22" s="1"/>
  <c r="F39" i="22"/>
  <c r="K6" i="34"/>
  <c r="P81" i="22"/>
  <c r="H9" i="22"/>
  <c r="H8" i="22" s="1"/>
  <c r="H6" i="22" s="1"/>
  <c r="P9" i="33"/>
  <c r="G6" i="34"/>
  <c r="N9" i="22"/>
  <c r="N8" i="22" s="1"/>
  <c r="N6" i="22" s="1"/>
  <c r="F6" i="34"/>
  <c r="N6" i="34"/>
  <c r="I6" i="34"/>
  <c r="J9" i="34"/>
  <c r="J8" i="34" s="1"/>
  <c r="J6" i="34" s="1"/>
  <c r="H6" i="34"/>
  <c r="O6" i="34"/>
  <c r="P39" i="22"/>
  <c r="M6" i="34"/>
  <c r="P74" i="33"/>
  <c r="D64" i="33"/>
  <c r="P64" i="33" s="1"/>
  <c r="P64" i="34"/>
  <c r="L6" i="34"/>
  <c r="P8" i="33"/>
  <c r="E6" i="34"/>
  <c r="D8" i="34"/>
  <c r="P9" i="34"/>
  <c r="P32" i="34"/>
  <c r="P27" i="34" s="1"/>
  <c r="P6" i="22" l="1"/>
  <c r="D6" i="22"/>
  <c r="D180" i="22" s="1"/>
  <c r="E5" i="22" s="1"/>
  <c r="E180" i="22" s="1"/>
  <c r="F5" i="22" s="1"/>
  <c r="F22" i="22"/>
  <c r="P22" i="22" s="1"/>
  <c r="F23" i="22"/>
  <c r="P9" i="22"/>
  <c r="D6" i="33"/>
  <c r="D138" i="33" s="1"/>
  <c r="E5" i="33" s="1"/>
  <c r="E138" i="33" s="1"/>
  <c r="F5" i="33" s="1"/>
  <c r="F138" i="33" s="1"/>
  <c r="G5" i="33" s="1"/>
  <c r="G138" i="33" s="1"/>
  <c r="H5" i="33" s="1"/>
  <c r="H138" i="33" s="1"/>
  <c r="I5" i="33" s="1"/>
  <c r="I138" i="33" s="1"/>
  <c r="J5" i="33" s="1"/>
  <c r="J138" i="33" s="1"/>
  <c r="K5" i="33" s="1"/>
  <c r="K138" i="33" s="1"/>
  <c r="L5" i="33" s="1"/>
  <c r="L138" i="33" s="1"/>
  <c r="M5" i="33" s="1"/>
  <c r="M138" i="33" s="1"/>
  <c r="N5" i="33" s="1"/>
  <c r="N138" i="33" s="1"/>
  <c r="O5" i="33" s="1"/>
  <c r="O138" i="33" s="1"/>
  <c r="P6" i="33"/>
  <c r="P8" i="34"/>
  <c r="P6" i="34" s="1"/>
  <c r="D6" i="34"/>
  <c r="D137" i="34" s="1"/>
  <c r="E5" i="34" s="1"/>
  <c r="E137" i="34" s="1"/>
  <c r="F5" i="34" s="1"/>
  <c r="F137" i="34" s="1"/>
  <c r="G5" i="34" s="1"/>
  <c r="G137" i="34" s="1"/>
  <c r="H5" i="34" s="1"/>
  <c r="H137" i="34" s="1"/>
  <c r="I5" i="34" s="1"/>
  <c r="I137" i="34" s="1"/>
  <c r="J5" i="34" s="1"/>
  <c r="J137" i="34" s="1"/>
  <c r="K5" i="34" s="1"/>
  <c r="K137" i="34" s="1"/>
  <c r="L5" i="34" s="1"/>
  <c r="L137" i="34" s="1"/>
  <c r="M5" i="34" s="1"/>
  <c r="M137" i="34" s="1"/>
  <c r="N5" i="34" s="1"/>
  <c r="N137" i="34" s="1"/>
  <c r="O5" i="34" s="1"/>
  <c r="O137" i="34" s="1"/>
  <c r="F10" i="22" l="1"/>
  <c r="F9" i="22" s="1"/>
  <c r="F8" i="22" s="1"/>
  <c r="F6" i="22" s="1"/>
  <c r="F180" i="22" s="1"/>
  <c r="G5" i="22" s="1"/>
  <c r="G180" i="22" s="1"/>
  <c r="H5" i="22" s="1"/>
  <c r="H180" i="22" s="1"/>
  <c r="I5" i="22" s="1"/>
  <c r="I180" i="22" s="1"/>
  <c r="J5" i="22" s="1"/>
  <c r="J180" i="22" s="1"/>
  <c r="K5" i="22" s="1"/>
  <c r="K180" i="22" s="1"/>
  <c r="L5" i="22" s="1"/>
  <c r="L180" i="22" s="1"/>
  <c r="M5" i="22" s="1"/>
  <c r="M180" i="22" s="1"/>
  <c r="N5" i="22" s="1"/>
  <c r="N180" i="22" s="1"/>
  <c r="O5" i="22" s="1"/>
  <c r="O180" i="22" s="1"/>
  <c r="P23" i="2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Passation de marchés</author>
  </authors>
  <commentList>
    <comment ref="L57" authorId="0" shapeId="0" xr:uid="{89F167E2-2ED7-47CE-B271-0BB979FADF39}">
      <text>
        <r>
          <rPr>
            <b/>
            <sz val="9"/>
            <color indexed="81"/>
            <rFont val="Tahoma"/>
            <charset val="1"/>
          </rPr>
          <t>Passation de marchés:</t>
        </r>
        <r>
          <rPr>
            <sz val="9"/>
            <color indexed="81"/>
            <rFont val="Tahoma"/>
            <charset val="1"/>
          </rPr>
          <t xml:space="preserve">
a cacher dans le PPM devant etre publié</t>
        </r>
      </text>
    </comment>
    <comment ref="A61" authorId="0" shapeId="0" xr:uid="{351A4E16-8DFC-4277-9B0E-F66296866C62}">
      <text>
        <r>
          <rPr>
            <b/>
            <sz val="9"/>
            <color indexed="81"/>
            <rFont val="Tahoma"/>
            <charset val="1"/>
          </rPr>
          <t>Passation de marchés:</t>
        </r>
        <r>
          <rPr>
            <sz val="9"/>
            <color indexed="81"/>
            <rFont val="Tahoma"/>
            <charset val="1"/>
          </rPr>
          <t xml:space="preserve">
</t>
        </r>
      </text>
    </comment>
    <comment ref="L61" authorId="0" shapeId="0" xr:uid="{E476F40D-A027-4E3E-A280-D54787F6F0A1}">
      <text>
        <r>
          <rPr>
            <b/>
            <sz val="9"/>
            <color indexed="81"/>
            <rFont val="Tahoma"/>
            <charset val="1"/>
          </rPr>
          <t>Passation de marchés:</t>
        </r>
        <r>
          <rPr>
            <sz val="9"/>
            <color indexed="81"/>
            <rFont val="Tahoma"/>
            <charset val="1"/>
          </rPr>
          <t xml:space="preserve">
a cacher dans le PPM devant etre publié</t>
        </r>
      </text>
    </comment>
    <comment ref="L78" authorId="0" shapeId="0" xr:uid="{0518131C-9B27-4FA5-86AD-F8203A72C020}">
      <text>
        <r>
          <rPr>
            <b/>
            <sz val="9"/>
            <color indexed="81"/>
            <rFont val="Tahoma"/>
            <charset val="1"/>
          </rPr>
          <t>Passation de marchés:</t>
        </r>
        <r>
          <rPr>
            <sz val="9"/>
            <color indexed="81"/>
            <rFont val="Tahoma"/>
            <charset val="1"/>
          </rPr>
          <t xml:space="preserve">
a cacher dans le PPM devant etre publié</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Stanley Thermo</author>
  </authors>
  <commentList>
    <comment ref="A52" authorId="0" shapeId="0" xr:uid="{00000000-0006-0000-0200-000001000000}">
      <text>
        <r>
          <rPr>
            <b/>
            <sz val="9"/>
            <color indexed="8"/>
            <rFont val="Tahoma"/>
            <family val="2"/>
          </rPr>
          <t>Stanley Thermo:</t>
        </r>
        <r>
          <rPr>
            <sz val="9"/>
            <color indexed="8"/>
            <rFont val="Tahoma"/>
            <family val="2"/>
          </rPr>
          <t xml:space="preserve">
ligne ajoutee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Microsoft Office User</author>
    <author>SheldèneFranccisque</author>
    <author>Lila Mallory</author>
  </authors>
  <commentList>
    <comment ref="F11" authorId="0" shapeId="0" xr:uid="{00000000-0006-0000-0300-000001000000}">
      <text>
        <r>
          <rPr>
            <b/>
            <sz val="10"/>
            <color indexed="81"/>
            <rFont val="Calibri"/>
            <family val="2"/>
          </rPr>
          <t>Microsoft Office User:</t>
        </r>
        <r>
          <rPr>
            <sz val="10"/>
            <color indexed="81"/>
            <rFont val="Calibri"/>
            <family val="2"/>
          </rPr>
          <t xml:space="preserve">
Budget initial 69,100</t>
        </r>
      </text>
    </comment>
    <comment ref="F12" authorId="0" shapeId="0" xr:uid="{00000000-0006-0000-0300-000002000000}">
      <text>
        <r>
          <rPr>
            <b/>
            <sz val="10"/>
            <color indexed="81"/>
            <rFont val="Calibri"/>
            <family val="2"/>
          </rPr>
          <t>Microsoft Office User:</t>
        </r>
        <r>
          <rPr>
            <sz val="10"/>
            <color indexed="81"/>
            <rFont val="Calibri"/>
            <family val="2"/>
          </rPr>
          <t xml:space="preserve">
Budget initial: 60,000 USD</t>
        </r>
      </text>
    </comment>
    <comment ref="F13" authorId="0" shapeId="0" xr:uid="{00000000-0006-0000-0300-000003000000}">
      <text>
        <r>
          <rPr>
            <b/>
            <sz val="10"/>
            <color indexed="81"/>
            <rFont val="Calibri"/>
            <family val="2"/>
          </rPr>
          <t>Microsoft Office User:</t>
        </r>
        <r>
          <rPr>
            <sz val="10"/>
            <color indexed="81"/>
            <rFont val="Calibri"/>
            <family val="2"/>
          </rPr>
          <t xml:space="preserve">
Budget initial 25,000</t>
        </r>
      </text>
    </comment>
    <comment ref="F16" authorId="0" shapeId="0" xr:uid="{00000000-0006-0000-0300-000004000000}">
      <text>
        <r>
          <rPr>
            <b/>
            <sz val="10"/>
            <color indexed="81"/>
            <rFont val="Calibri"/>
            <family val="2"/>
          </rPr>
          <t>Microsoft Office User:</t>
        </r>
        <r>
          <rPr>
            <sz val="10"/>
            <color indexed="81"/>
            <rFont val="Calibri"/>
            <family val="2"/>
          </rPr>
          <t xml:space="preserve">
Budget initial 3,500</t>
        </r>
      </text>
    </comment>
    <comment ref="F31" authorId="1" shapeId="0" xr:uid="{00000000-0006-0000-0300-000005000000}">
      <text>
        <r>
          <rPr>
            <b/>
            <sz val="9"/>
            <color indexed="81"/>
            <rFont val="Tahoma"/>
            <family val="2"/>
          </rPr>
          <t>SheldèneFranccisque:</t>
        </r>
        <r>
          <rPr>
            <sz val="9"/>
            <color indexed="81"/>
            <rFont val="Tahoma"/>
            <family val="2"/>
          </rPr>
          <t xml:space="preserve">
Budget : 60,000 USD
ce n'est pas un marche a proprement dite. C'est un protocole d'accord (MOU) entre le CFI et l'Adit. Etant donne qu'on lui a attribue un numero on le laisse dans le PPM. Mais ce n'est pas un marche.</t>
        </r>
      </text>
    </comment>
    <comment ref="F35" authorId="0" shapeId="0" xr:uid="{00000000-0006-0000-0300-000006000000}">
      <text>
        <r>
          <rPr>
            <b/>
            <sz val="10"/>
            <color indexed="81"/>
            <rFont val="Calibri"/>
            <family val="2"/>
          </rPr>
          <t>Microsoft Office User:</t>
        </r>
        <r>
          <rPr>
            <sz val="10"/>
            <color indexed="81"/>
            <rFont val="Calibri"/>
            <family val="2"/>
          </rPr>
          <t xml:space="preserve">
Budget initial: 50,000</t>
        </r>
      </text>
    </comment>
    <comment ref="F38" authorId="0" shapeId="0" xr:uid="{00000000-0006-0000-0300-000007000000}">
      <text>
        <r>
          <rPr>
            <b/>
            <sz val="10"/>
            <color indexed="81"/>
            <rFont val="Calibri"/>
            <family val="2"/>
          </rPr>
          <t>Microsoft Office User:</t>
        </r>
        <r>
          <rPr>
            <sz val="10"/>
            <color indexed="81"/>
            <rFont val="Calibri"/>
            <family val="2"/>
          </rPr>
          <t xml:space="preserve">
Budget initial: 30,000</t>
        </r>
      </text>
    </comment>
    <comment ref="B39" authorId="1" shapeId="0" xr:uid="{00000000-0006-0000-0300-000008000000}">
      <text>
        <r>
          <rPr>
            <b/>
            <sz val="9"/>
            <color indexed="81"/>
            <rFont val="Tahoma"/>
            <family val="2"/>
          </rPr>
          <t>SheldèneFranccisque:</t>
        </r>
        <r>
          <rPr>
            <sz val="9"/>
            <color indexed="81"/>
            <rFont val="Tahoma"/>
            <family val="2"/>
          </rPr>
          <t xml:space="preserve">
ancier numero: 
Produit 13, 
activité 13.1.6.3 </t>
        </r>
      </text>
    </comment>
    <comment ref="B43" authorId="1" shapeId="0" xr:uid="{00000000-0006-0000-0300-000009000000}">
      <text>
        <r>
          <rPr>
            <b/>
            <sz val="9"/>
            <color indexed="81"/>
            <rFont val="Tahoma"/>
            <family val="2"/>
          </rPr>
          <t>SheldèneFranccisque:</t>
        </r>
        <r>
          <rPr>
            <sz val="9"/>
            <color indexed="81"/>
            <rFont val="Tahoma"/>
            <family val="2"/>
          </rPr>
          <t xml:space="preserve">
</t>
        </r>
        <r>
          <rPr>
            <b/>
            <sz val="9"/>
            <color indexed="81"/>
            <rFont val="Tahoma"/>
            <family val="2"/>
          </rPr>
          <t>ancien numero:</t>
        </r>
        <r>
          <rPr>
            <sz val="9"/>
            <color indexed="81"/>
            <rFont val="Tahoma"/>
            <family val="2"/>
          </rPr>
          <t xml:space="preserve">
 Produit 2        
Activité 2.1.1</t>
        </r>
      </text>
    </comment>
    <comment ref="B46" authorId="1" shapeId="0" xr:uid="{00000000-0006-0000-0300-00000A000000}">
      <text>
        <r>
          <rPr>
            <b/>
            <sz val="9"/>
            <color indexed="81"/>
            <rFont val="Tahoma"/>
            <family val="2"/>
          </rPr>
          <t>SheldèneFranccisque:</t>
        </r>
        <r>
          <rPr>
            <sz val="9"/>
            <color indexed="81"/>
            <rFont val="Tahoma"/>
            <family val="2"/>
          </rPr>
          <t xml:space="preserve">
</t>
        </r>
        <r>
          <rPr>
            <b/>
            <sz val="9"/>
            <color indexed="81"/>
            <rFont val="Tahoma"/>
            <family val="2"/>
          </rPr>
          <t>ancien numero</t>
        </r>
        <r>
          <rPr>
            <sz val="9"/>
            <color indexed="81"/>
            <rFont val="Tahoma"/>
            <family val="2"/>
          </rPr>
          <t>:    Produit 10           Activité 10.2.6</t>
        </r>
      </text>
    </comment>
    <comment ref="B48" authorId="1" shapeId="0" xr:uid="{00000000-0006-0000-0300-00000B000000}">
      <text>
        <r>
          <rPr>
            <b/>
            <sz val="9"/>
            <color indexed="81"/>
            <rFont val="Tahoma"/>
            <family val="2"/>
          </rPr>
          <t>SheldèneFranccisque:</t>
        </r>
        <r>
          <rPr>
            <sz val="9"/>
            <color indexed="81"/>
            <rFont val="Tahoma"/>
            <family val="2"/>
          </rPr>
          <t xml:space="preserve">
</t>
        </r>
        <r>
          <rPr>
            <b/>
            <sz val="9"/>
            <color indexed="81"/>
            <rFont val="Tahoma"/>
            <family val="2"/>
          </rPr>
          <t xml:space="preserve">ancien numero: </t>
        </r>
        <r>
          <rPr>
            <sz val="9"/>
            <color indexed="81"/>
            <rFont val="Tahoma"/>
            <family val="2"/>
          </rPr>
          <t xml:space="preserve">   Produit 13           Activité  13.1.11.5</t>
        </r>
      </text>
    </comment>
    <comment ref="B49" authorId="1" shapeId="0" xr:uid="{00000000-0006-0000-0300-00000C000000}">
      <text>
        <r>
          <rPr>
            <b/>
            <sz val="9"/>
            <color indexed="81"/>
            <rFont val="Tahoma"/>
            <family val="2"/>
          </rPr>
          <t>SheldèneFranccisque:</t>
        </r>
        <r>
          <rPr>
            <sz val="9"/>
            <color indexed="81"/>
            <rFont val="Tahoma"/>
            <family val="2"/>
          </rPr>
          <t xml:space="preserve">
</t>
        </r>
        <r>
          <rPr>
            <b/>
            <sz val="9"/>
            <color indexed="81"/>
            <rFont val="Tahoma"/>
            <family val="2"/>
          </rPr>
          <t>ancien numero</t>
        </r>
        <r>
          <rPr>
            <sz val="9"/>
            <color indexed="81"/>
            <rFont val="Tahoma"/>
            <family val="2"/>
          </rPr>
          <t xml:space="preserve">:  Produit 13,          Activité 13.1.4.4 </t>
        </r>
      </text>
    </comment>
    <comment ref="L58" authorId="1" shapeId="0" xr:uid="{00000000-0006-0000-0300-00000D000000}">
      <text>
        <r>
          <rPr>
            <b/>
            <sz val="9"/>
            <color indexed="81"/>
            <rFont val="Tahoma"/>
            <family val="2"/>
          </rPr>
          <t>SheldèneFranccisque:</t>
        </r>
        <r>
          <rPr>
            <sz val="9"/>
            <color indexed="81"/>
            <rFont val="Tahoma"/>
            <family val="2"/>
          </rPr>
          <t xml:space="preserve">
</t>
        </r>
      </text>
    </comment>
    <comment ref="D59" authorId="2" shapeId="0" xr:uid="{00000000-0006-0000-0300-00000E000000}">
      <text>
        <r>
          <rPr>
            <b/>
            <sz val="9"/>
            <color indexed="8"/>
            <rFont val="Tahoma"/>
            <family val="2"/>
          </rPr>
          <t>Lila Mallory:</t>
        </r>
        <r>
          <rPr>
            <sz val="9"/>
            <color indexed="8"/>
            <rFont val="Tahoma"/>
            <family val="2"/>
          </rPr>
          <t xml:space="preserve">
</t>
        </r>
        <r>
          <rPr>
            <sz val="9"/>
            <color indexed="8"/>
            <rFont val="Tahoma"/>
            <family val="2"/>
          </rPr>
          <t>Justification de SED doit être fournie avant le début du process. Étant donné que ce procesus doit commence en Octobre, veuillez bien soumettre la justification détaillée.</t>
        </r>
      </text>
    </comment>
    <comment ref="F60" authorId="0" shapeId="0" xr:uid="{00000000-0006-0000-0300-00000F000000}">
      <text>
        <r>
          <rPr>
            <b/>
            <sz val="10"/>
            <color indexed="81"/>
            <rFont val="Calibri"/>
            <family val="2"/>
          </rPr>
          <t>Microsoft Office User:</t>
        </r>
        <r>
          <rPr>
            <sz val="10"/>
            <color indexed="81"/>
            <rFont val="Calibri"/>
            <family val="2"/>
          </rPr>
          <t xml:space="preserve">
Budget initial: 500,000</t>
        </r>
      </text>
    </comment>
    <comment ref="F61" authorId="0" shapeId="0" xr:uid="{00000000-0006-0000-0300-000010000000}">
      <text>
        <r>
          <rPr>
            <b/>
            <sz val="10"/>
            <color indexed="81"/>
            <rFont val="Calibri"/>
            <family val="2"/>
          </rPr>
          <t>Microsoft Office User:</t>
        </r>
        <r>
          <rPr>
            <sz val="10"/>
            <color indexed="81"/>
            <rFont val="Calibri"/>
            <family val="2"/>
          </rPr>
          <t xml:space="preserve">
Budget initial: 492,760
</t>
        </r>
      </text>
    </comment>
    <comment ref="F64" authorId="0" shapeId="0" xr:uid="{00000000-0006-0000-0300-000011000000}">
      <text>
        <r>
          <rPr>
            <b/>
            <sz val="10"/>
            <color indexed="81"/>
            <rFont val="Calibri"/>
            <family val="2"/>
          </rPr>
          <t>Microsoft Office User:</t>
        </r>
        <r>
          <rPr>
            <sz val="10"/>
            <color indexed="81"/>
            <rFont val="Calibri"/>
            <family val="2"/>
          </rPr>
          <t xml:space="preserve">
Budget initial 500,000</t>
        </r>
      </text>
    </comment>
    <comment ref="B65" authorId="1" shapeId="0" xr:uid="{00000000-0006-0000-0300-000012000000}">
      <text>
        <r>
          <rPr>
            <b/>
            <sz val="9"/>
            <color indexed="81"/>
            <rFont val="Tahoma"/>
            <family val="2"/>
          </rPr>
          <t>SheldèneFranccisque:</t>
        </r>
        <r>
          <rPr>
            <sz val="9"/>
            <color indexed="81"/>
            <rFont val="Tahoma"/>
            <family val="2"/>
          </rPr>
          <t xml:space="preserve">
ancien numero: 
Produit  14,     
Activité 14.2.2  </t>
        </r>
      </text>
    </comment>
    <comment ref="B67" authorId="1" shapeId="0" xr:uid="{00000000-0006-0000-0300-000013000000}">
      <text>
        <r>
          <rPr>
            <b/>
            <sz val="9"/>
            <color indexed="81"/>
            <rFont val="Tahoma"/>
            <family val="2"/>
          </rPr>
          <t>SheldèneFranccisque:</t>
        </r>
        <r>
          <rPr>
            <sz val="9"/>
            <color indexed="81"/>
            <rFont val="Tahoma"/>
            <family val="2"/>
          </rPr>
          <t xml:space="preserve">
</t>
        </r>
        <r>
          <rPr>
            <b/>
            <sz val="9"/>
            <color indexed="81"/>
            <rFont val="Tahoma"/>
            <family val="2"/>
          </rPr>
          <t>ancien numero</t>
        </r>
        <r>
          <rPr>
            <sz val="9"/>
            <color indexed="81"/>
            <rFont val="Tahoma"/>
            <family val="2"/>
          </rPr>
          <t xml:space="preserve">:          Produit 15,              Activité 15.2 </t>
        </r>
      </text>
    </comment>
    <comment ref="F68" authorId="0" shapeId="0" xr:uid="{00000000-0006-0000-0300-000014000000}">
      <text>
        <r>
          <rPr>
            <b/>
            <sz val="10"/>
            <color indexed="81"/>
            <rFont val="Calibri"/>
            <family val="2"/>
          </rPr>
          <t>Microsoft Office User:</t>
        </r>
        <r>
          <rPr>
            <sz val="10"/>
            <color indexed="81"/>
            <rFont val="Calibri"/>
            <family val="2"/>
          </rPr>
          <t xml:space="preserve">
Budget initial:350,000</t>
        </r>
      </text>
    </comment>
    <comment ref="F69" authorId="0" shapeId="0" xr:uid="{00000000-0006-0000-0300-000015000000}">
      <text>
        <r>
          <rPr>
            <b/>
            <sz val="10"/>
            <color indexed="8"/>
            <rFont val="Tahoma"/>
            <family val="2"/>
          </rPr>
          <t>Microsoft Office User:</t>
        </r>
        <r>
          <rPr>
            <sz val="10"/>
            <color indexed="8"/>
            <rFont val="Tahoma"/>
            <family val="2"/>
          </rPr>
          <t xml:space="preserve">
</t>
        </r>
        <r>
          <rPr>
            <sz val="10"/>
            <color indexed="8"/>
            <rFont val="Tahoma"/>
            <family val="2"/>
          </rPr>
          <t>budget initial: 200,000 USD</t>
        </r>
      </text>
    </comment>
    <comment ref="L76" authorId="1" shapeId="0" xr:uid="{00000000-0006-0000-0300-000016000000}">
      <text>
        <r>
          <rPr>
            <b/>
            <sz val="9"/>
            <color indexed="81"/>
            <rFont val="Tahoma"/>
            <family val="2"/>
          </rPr>
          <t>SheldèneFranccisque:</t>
        </r>
        <r>
          <rPr>
            <sz val="9"/>
            <color indexed="81"/>
            <rFont val="Tahoma"/>
            <family val="2"/>
          </rPr>
          <t xml:space="preserve">
</t>
        </r>
        <r>
          <rPr>
            <b/>
            <sz val="9"/>
            <color indexed="81"/>
            <rFont val="Tahoma"/>
            <family val="2"/>
          </rPr>
          <t>budget</t>
        </r>
        <r>
          <rPr>
            <sz val="9"/>
            <color indexed="81"/>
            <rFont val="Tahoma"/>
            <family val="2"/>
          </rPr>
          <t xml:space="preserve">: 150,000 USD </t>
        </r>
      </text>
    </comment>
    <comment ref="B80" authorId="1" shapeId="0" xr:uid="{00000000-0006-0000-0300-000017000000}">
      <text>
        <r>
          <rPr>
            <b/>
            <sz val="9"/>
            <color indexed="81"/>
            <rFont val="Tahoma"/>
            <family val="2"/>
          </rPr>
          <t>SheldèneFranccisque:</t>
        </r>
        <r>
          <rPr>
            <sz val="9"/>
            <color indexed="81"/>
            <rFont val="Tahoma"/>
            <family val="2"/>
          </rPr>
          <t xml:space="preserve">
ancien numero:         Produit 13,              Activité 13.1.7 </t>
        </r>
      </text>
    </comment>
    <comment ref="F87" authorId="1" shapeId="0" xr:uid="{00000000-0006-0000-0300-000018000000}">
      <text>
        <r>
          <rPr>
            <b/>
            <sz val="9"/>
            <color indexed="81"/>
            <rFont val="Tahoma"/>
            <family val="2"/>
          </rPr>
          <t>SheldèneFranccisque:</t>
        </r>
        <r>
          <rPr>
            <sz val="9"/>
            <color indexed="81"/>
            <rFont val="Tahoma"/>
            <family val="2"/>
          </rPr>
          <t xml:space="preserve">
Budget: 250,000 USD</t>
        </r>
      </text>
    </comment>
    <comment ref="F88" authorId="1" shapeId="0" xr:uid="{00000000-0006-0000-0300-000019000000}">
      <text>
        <r>
          <rPr>
            <b/>
            <sz val="9"/>
            <color indexed="81"/>
            <rFont val="Tahoma"/>
            <family val="2"/>
          </rPr>
          <t>SheldèneFranccisque:</t>
        </r>
        <r>
          <rPr>
            <sz val="9"/>
            <color indexed="81"/>
            <rFont val="Tahoma"/>
            <family val="2"/>
          </rPr>
          <t xml:space="preserve">
Budget: 225,000 USD</t>
        </r>
      </text>
    </comment>
    <comment ref="D89" authorId="2" shapeId="0" xr:uid="{00000000-0006-0000-0300-00001A000000}">
      <text>
        <r>
          <rPr>
            <b/>
            <sz val="9"/>
            <color indexed="81"/>
            <rFont val="Tahoma"/>
            <family val="2"/>
          </rPr>
          <t>Lila Mallory:</t>
        </r>
        <r>
          <rPr>
            <sz val="9"/>
            <color indexed="81"/>
            <rFont val="Tahoma"/>
            <family val="2"/>
          </rPr>
          <t xml:space="preserve">
Justification de SED doit être fournie avant le début du process. Étant donné que ce procesus doit commence en septembre veuillez bien soumettre la justification détaillée.</t>
        </r>
      </text>
    </comment>
    <comment ref="F89" authorId="0" shapeId="0" xr:uid="{00000000-0006-0000-0300-00001B000000}">
      <text>
        <r>
          <rPr>
            <b/>
            <sz val="10"/>
            <color indexed="81"/>
            <rFont val="Calibri"/>
            <family val="2"/>
          </rPr>
          <t>Microsoft Office User:</t>
        </r>
        <r>
          <rPr>
            <sz val="10"/>
            <color indexed="81"/>
            <rFont val="Calibri"/>
            <family val="2"/>
          </rPr>
          <t xml:space="preserve">
Budget: 200,000
;</t>
        </r>
      </text>
    </comment>
    <comment ref="F90" authorId="0" shapeId="0" xr:uid="{00000000-0006-0000-0300-00001C000000}">
      <text>
        <r>
          <rPr>
            <b/>
            <sz val="10"/>
            <color indexed="81"/>
            <rFont val="Calibri"/>
            <family val="2"/>
          </rPr>
          <t>Microsoft Office User:</t>
        </r>
        <r>
          <rPr>
            <sz val="10"/>
            <color indexed="81"/>
            <rFont val="Calibri"/>
            <family val="2"/>
          </rPr>
          <t xml:space="preserve">
 budget
:200,000</t>
        </r>
      </text>
    </comment>
    <comment ref="F91" authorId="0" shapeId="0" xr:uid="{00000000-0006-0000-0300-00001D000000}">
      <text>
        <r>
          <rPr>
            <b/>
            <sz val="10"/>
            <color indexed="81"/>
            <rFont val="Calibri"/>
            <family val="2"/>
          </rPr>
          <t>Microsoft Office User:</t>
        </r>
        <r>
          <rPr>
            <sz val="10"/>
            <color indexed="81"/>
            <rFont val="Calibri"/>
            <family val="2"/>
          </rPr>
          <t xml:space="preserve">
Budget:75,000</t>
        </r>
      </text>
    </comment>
    <comment ref="D95" authorId="2" shapeId="0" xr:uid="{00000000-0006-0000-0300-00001E000000}">
      <text>
        <r>
          <rPr>
            <b/>
            <sz val="9"/>
            <color indexed="81"/>
            <rFont val="Tahoma"/>
            <family val="2"/>
          </rPr>
          <t>Lila Mallory:</t>
        </r>
        <r>
          <rPr>
            <sz val="9"/>
            <color indexed="81"/>
            <rFont val="Tahoma"/>
            <family val="2"/>
          </rPr>
          <t xml:space="preserve">
Justification detaile de SED doit être fournie avant le début du process.</t>
        </r>
      </text>
    </comment>
    <comment ref="F95" authorId="0" shapeId="0" xr:uid="{00000000-0006-0000-0300-00001F000000}">
      <text>
        <r>
          <rPr>
            <b/>
            <sz val="10"/>
            <color indexed="81"/>
            <rFont val="Calibri"/>
            <family val="2"/>
          </rPr>
          <t>Microsoft Office User:</t>
        </r>
        <r>
          <rPr>
            <sz val="10"/>
            <color indexed="81"/>
            <rFont val="Calibri"/>
            <family val="2"/>
          </rPr>
          <t xml:space="preserve">
Budget initial: 250,000</t>
        </r>
      </text>
    </comment>
    <comment ref="B97" authorId="1" shapeId="0" xr:uid="{00000000-0006-0000-0300-000020000000}">
      <text>
        <r>
          <rPr>
            <b/>
            <sz val="9"/>
            <color indexed="81"/>
            <rFont val="Tahoma"/>
            <family val="2"/>
          </rPr>
          <t>SheldèneFranccisque:</t>
        </r>
        <r>
          <rPr>
            <sz val="9"/>
            <color indexed="81"/>
            <rFont val="Tahoma"/>
            <family val="2"/>
          </rPr>
          <t xml:space="preserve">
Nouveau numero: 13.3.3.1</t>
        </r>
      </text>
    </comment>
    <comment ref="F97" authorId="0" shapeId="0" xr:uid="{00000000-0006-0000-0300-000021000000}">
      <text>
        <r>
          <rPr>
            <b/>
            <sz val="10"/>
            <color indexed="81"/>
            <rFont val="Calibri"/>
            <family val="2"/>
          </rPr>
          <t>Microsoft Office User:</t>
        </r>
        <r>
          <rPr>
            <sz val="10"/>
            <color indexed="81"/>
            <rFont val="Calibri"/>
            <family val="2"/>
          </rPr>
          <t xml:space="preserve">
Budget initial: 650,000</t>
        </r>
      </text>
    </comment>
    <comment ref="F101" authorId="0" shapeId="0" xr:uid="{00000000-0006-0000-0300-000022000000}">
      <text>
        <r>
          <rPr>
            <b/>
            <sz val="10"/>
            <color indexed="81"/>
            <rFont val="Calibri"/>
            <family val="2"/>
          </rPr>
          <t>Microsoft Office User:</t>
        </r>
        <r>
          <rPr>
            <sz val="10"/>
            <color indexed="81"/>
            <rFont val="Calibri"/>
            <family val="2"/>
          </rPr>
          <t xml:space="preserve">
Budget 30000</t>
        </r>
      </text>
    </comment>
    <comment ref="F102" authorId="0" shapeId="0" xr:uid="{00000000-0006-0000-0300-000023000000}">
      <text>
        <r>
          <rPr>
            <b/>
            <sz val="10"/>
            <color indexed="81"/>
            <rFont val="Calibri"/>
            <family val="2"/>
          </rPr>
          <t>Microsoft Office User:</t>
        </r>
        <r>
          <rPr>
            <sz val="10"/>
            <color indexed="81"/>
            <rFont val="Calibri"/>
            <family val="2"/>
          </rPr>
          <t xml:space="preserve">
Budget initial: 20,000</t>
        </r>
      </text>
    </comment>
    <comment ref="B103" authorId="1" shapeId="0" xr:uid="{00000000-0006-0000-0300-000024000000}">
      <text>
        <r>
          <rPr>
            <b/>
            <sz val="9"/>
            <color indexed="81"/>
            <rFont val="Tahoma"/>
            <family val="2"/>
          </rPr>
          <t>SheldèneFranccisque:</t>
        </r>
        <r>
          <rPr>
            <sz val="9"/>
            <color indexed="81"/>
            <rFont val="Tahoma"/>
            <family val="2"/>
          </rPr>
          <t xml:space="preserve">
</t>
        </r>
        <r>
          <rPr>
            <b/>
            <sz val="9"/>
            <color indexed="81"/>
            <rFont val="Tahoma"/>
            <family val="2"/>
          </rPr>
          <t>ancien numero:</t>
        </r>
        <r>
          <rPr>
            <sz val="9"/>
            <color indexed="81"/>
            <rFont val="Tahoma"/>
            <family val="2"/>
          </rPr>
          <t xml:space="preserve">    Produit 14,          Activité 14.2.1</t>
        </r>
      </text>
    </comment>
    <comment ref="D106" authorId="2" shapeId="0" xr:uid="{00000000-0006-0000-0300-000025000000}">
      <text>
        <r>
          <rPr>
            <b/>
            <sz val="9"/>
            <color indexed="81"/>
            <rFont val="Tahoma"/>
            <family val="2"/>
          </rPr>
          <t>Lila Mallory:</t>
        </r>
        <r>
          <rPr>
            <sz val="9"/>
            <color indexed="81"/>
            <rFont val="Tahoma"/>
            <family val="2"/>
          </rPr>
          <t xml:space="preserve">
Justification de SED doit être fournie avant le début du process. Étant donné que ce procesus doit commence en septembre veuillez bien soumettre la justification détaillée.</t>
        </r>
      </text>
    </comment>
    <comment ref="B112" authorId="1" shapeId="0" xr:uid="{00000000-0006-0000-0300-000026000000}">
      <text>
        <r>
          <rPr>
            <b/>
            <sz val="9"/>
            <color indexed="81"/>
            <rFont val="Tahoma"/>
            <family val="2"/>
          </rPr>
          <t>SheldèneFranccisque:</t>
        </r>
        <r>
          <rPr>
            <sz val="9"/>
            <color indexed="81"/>
            <rFont val="Tahoma"/>
            <family val="2"/>
          </rPr>
          <t xml:space="preserve">
</t>
        </r>
        <r>
          <rPr>
            <b/>
            <sz val="9"/>
            <color indexed="81"/>
            <rFont val="Tahoma"/>
            <family val="2"/>
          </rPr>
          <t xml:space="preserve">ancien numero: </t>
        </r>
        <r>
          <rPr>
            <sz val="9"/>
            <color indexed="81"/>
            <rFont val="Tahoma"/>
            <family val="2"/>
          </rPr>
          <t xml:space="preserve">
Produit 11, 13;  
Activité 11.1.1, 11.1.2, 11.1.3 et 13.1.9</t>
        </r>
      </text>
    </comment>
    <comment ref="B113" authorId="1" shapeId="0" xr:uid="{00000000-0006-0000-0300-000027000000}">
      <text>
        <r>
          <rPr>
            <b/>
            <sz val="9"/>
            <color indexed="81"/>
            <rFont val="Tahoma"/>
            <family val="2"/>
          </rPr>
          <t>SheldèneFranccisque:</t>
        </r>
        <r>
          <rPr>
            <sz val="9"/>
            <color indexed="81"/>
            <rFont val="Tahoma"/>
            <family val="2"/>
          </rPr>
          <t xml:space="preserve">
</t>
        </r>
        <r>
          <rPr>
            <b/>
            <sz val="9"/>
            <color indexed="81"/>
            <rFont val="Tahoma"/>
            <family val="2"/>
          </rPr>
          <t>ancien numero:</t>
        </r>
        <r>
          <rPr>
            <sz val="9"/>
            <color indexed="81"/>
            <rFont val="Tahoma"/>
            <family val="2"/>
          </rPr>
          <t xml:space="preserve">
Produit 11,13 et 15; Activité 11.2.2; 13.1.1.13; 15.5</t>
        </r>
      </text>
    </comment>
    <comment ref="B115" authorId="1" shapeId="0" xr:uid="{00000000-0006-0000-0300-000028000000}">
      <text>
        <r>
          <rPr>
            <b/>
            <sz val="9"/>
            <color indexed="81"/>
            <rFont val="Tahoma"/>
            <family val="2"/>
          </rPr>
          <t>SheldèneFranccisque:</t>
        </r>
        <r>
          <rPr>
            <sz val="9"/>
            <color indexed="81"/>
            <rFont val="Tahoma"/>
            <family val="2"/>
          </rPr>
          <t xml:space="preserve">
</t>
        </r>
        <r>
          <rPr>
            <b/>
            <sz val="9"/>
            <color indexed="81"/>
            <rFont val="Tahoma"/>
            <family val="2"/>
          </rPr>
          <t>ancien numero:</t>
        </r>
        <r>
          <rPr>
            <sz val="9"/>
            <color indexed="81"/>
            <rFont val="Tahoma"/>
            <family val="2"/>
          </rPr>
          <t xml:space="preserve">    Produit 10     Sub/Activite 10.2.3</t>
        </r>
      </text>
    </comment>
    <comment ref="B117" authorId="1" shapeId="0" xr:uid="{00000000-0006-0000-0300-000029000000}">
      <text>
        <r>
          <rPr>
            <b/>
            <sz val="9"/>
            <color indexed="81"/>
            <rFont val="Tahoma"/>
            <family val="2"/>
          </rPr>
          <t>SheldèneFranccisque:</t>
        </r>
        <r>
          <rPr>
            <sz val="9"/>
            <color indexed="81"/>
            <rFont val="Tahoma"/>
            <family val="2"/>
          </rPr>
          <t xml:space="preserve">
</t>
        </r>
        <r>
          <rPr>
            <b/>
            <sz val="9"/>
            <color indexed="81"/>
            <rFont val="Tahoma"/>
            <family val="2"/>
          </rPr>
          <t>ancien numero:</t>
        </r>
        <r>
          <rPr>
            <sz val="9"/>
            <color indexed="81"/>
            <rFont val="Tahoma"/>
            <family val="2"/>
          </rPr>
          <t xml:space="preserve">
Produit 1,        
Activité 1.6.1</t>
        </r>
      </text>
    </comment>
    <comment ref="B119" authorId="1" shapeId="0" xr:uid="{00000000-0006-0000-0300-00002A000000}">
      <text>
        <r>
          <rPr>
            <b/>
            <sz val="9"/>
            <color indexed="81"/>
            <rFont val="Tahoma"/>
            <family val="2"/>
          </rPr>
          <t>SheldèneFranccisque:</t>
        </r>
        <r>
          <rPr>
            <sz val="9"/>
            <color indexed="81"/>
            <rFont val="Tahoma"/>
            <family val="2"/>
          </rPr>
          <t xml:space="preserve">
</t>
        </r>
        <r>
          <rPr>
            <b/>
            <sz val="9"/>
            <color indexed="81"/>
            <rFont val="Tahoma"/>
            <family val="2"/>
          </rPr>
          <t>ancien numero:</t>
        </r>
        <r>
          <rPr>
            <sz val="9"/>
            <color indexed="81"/>
            <rFont val="Tahoma"/>
            <family val="2"/>
          </rPr>
          <t xml:space="preserve">
Produit 1,        
Activité 1.6.1</t>
        </r>
      </text>
    </comment>
    <comment ref="B120" authorId="1" shapeId="0" xr:uid="{00000000-0006-0000-0300-00002B000000}">
      <text>
        <r>
          <rPr>
            <b/>
            <sz val="9"/>
            <color indexed="81"/>
            <rFont val="Tahoma"/>
            <family val="2"/>
          </rPr>
          <t>SheldèneFranccisque:</t>
        </r>
        <r>
          <rPr>
            <sz val="9"/>
            <color indexed="81"/>
            <rFont val="Tahoma"/>
            <family val="2"/>
          </rPr>
          <t xml:space="preserve">
</t>
        </r>
        <r>
          <rPr>
            <b/>
            <sz val="9"/>
            <color indexed="81"/>
            <rFont val="Tahoma"/>
            <family val="2"/>
          </rPr>
          <t>ancien numero:</t>
        </r>
        <r>
          <rPr>
            <sz val="9"/>
            <color indexed="81"/>
            <rFont val="Tahoma"/>
            <family val="2"/>
          </rPr>
          <t xml:space="preserve">
Produit 1,        
Activité 1.6.1</t>
        </r>
      </text>
    </comment>
    <comment ref="F121" authorId="0" shapeId="0" xr:uid="{00000000-0006-0000-0300-00002C000000}">
      <text>
        <r>
          <rPr>
            <b/>
            <sz val="10"/>
            <color indexed="81"/>
            <rFont val="Calibri"/>
            <family val="2"/>
          </rPr>
          <t>Microsoft Office User:</t>
        </r>
        <r>
          <rPr>
            <sz val="10"/>
            <color indexed="81"/>
            <rFont val="Calibri"/>
            <family val="2"/>
          </rPr>
          <t xml:space="preserve">
Budget initial 58500</t>
        </r>
      </text>
    </comment>
    <comment ref="B125" authorId="1" shapeId="0" xr:uid="{00000000-0006-0000-0300-00002D000000}">
      <text>
        <r>
          <rPr>
            <b/>
            <sz val="9"/>
            <color indexed="81"/>
            <rFont val="Tahoma"/>
            <family val="2"/>
          </rPr>
          <t>SheldèneFranccisque:</t>
        </r>
        <r>
          <rPr>
            <sz val="9"/>
            <color indexed="81"/>
            <rFont val="Tahoma"/>
            <family val="2"/>
          </rPr>
          <t xml:space="preserve">
</t>
        </r>
        <r>
          <rPr>
            <b/>
            <sz val="9"/>
            <color indexed="81"/>
            <rFont val="Tahoma"/>
            <family val="2"/>
          </rPr>
          <t>ancien numero:</t>
        </r>
        <r>
          <rPr>
            <sz val="9"/>
            <color indexed="81"/>
            <rFont val="Tahoma"/>
            <family val="2"/>
          </rPr>
          <t xml:space="preserve">
Produit 1,        
Activité 1.6.1</t>
        </r>
      </text>
    </comment>
    <comment ref="B130" authorId="1" shapeId="0" xr:uid="{00000000-0006-0000-0300-00002E000000}">
      <text>
        <r>
          <rPr>
            <b/>
            <sz val="9"/>
            <color indexed="81"/>
            <rFont val="Tahoma"/>
            <family val="2"/>
          </rPr>
          <t>SheldèneFranccisque:</t>
        </r>
        <r>
          <rPr>
            <sz val="9"/>
            <color indexed="81"/>
            <rFont val="Tahoma"/>
            <family val="2"/>
          </rPr>
          <t xml:space="preserve">
</t>
        </r>
        <r>
          <rPr>
            <b/>
            <sz val="9"/>
            <color indexed="81"/>
            <rFont val="Tahoma"/>
            <family val="2"/>
          </rPr>
          <t>ancien numero:</t>
        </r>
        <r>
          <rPr>
            <sz val="9"/>
            <color indexed="81"/>
            <rFont val="Tahoma"/>
            <family val="2"/>
          </rPr>
          <t xml:space="preserve"> 
Produit 1,        
Activité 1.4 </t>
        </r>
      </text>
    </comment>
    <comment ref="F132" authorId="0" shapeId="0" xr:uid="{00000000-0006-0000-0300-00002F000000}">
      <text>
        <r>
          <rPr>
            <b/>
            <sz val="10"/>
            <color indexed="81"/>
            <rFont val="Calibri"/>
            <family val="2"/>
          </rPr>
          <t>Microsoft Office User:</t>
        </r>
        <r>
          <rPr>
            <sz val="10"/>
            <color indexed="81"/>
            <rFont val="Calibri"/>
            <family val="2"/>
          </rPr>
          <t xml:space="preserve">
Budget: 75,000</t>
        </r>
      </text>
    </comment>
    <comment ref="B133" authorId="1" shapeId="0" xr:uid="{00000000-0006-0000-0300-000030000000}">
      <text>
        <r>
          <rPr>
            <b/>
            <sz val="9"/>
            <color indexed="81"/>
            <rFont val="Tahoma"/>
            <family val="2"/>
          </rPr>
          <t>SheldèneFranccisque:</t>
        </r>
        <r>
          <rPr>
            <sz val="9"/>
            <color indexed="81"/>
            <rFont val="Tahoma"/>
            <family val="2"/>
          </rPr>
          <t xml:space="preserve">
</t>
        </r>
        <r>
          <rPr>
            <b/>
            <sz val="9"/>
            <color indexed="81"/>
            <rFont val="Tahoma"/>
            <family val="2"/>
          </rPr>
          <t>ancien numero:</t>
        </r>
        <r>
          <rPr>
            <sz val="9"/>
            <color indexed="81"/>
            <rFont val="Tahoma"/>
            <family val="2"/>
          </rPr>
          <t xml:space="preserve"> 
Produit 1,        
Activité 1.4 </t>
        </r>
      </text>
    </comment>
    <comment ref="B138" authorId="1" shapeId="0" xr:uid="{00000000-0006-0000-0300-000031000000}">
      <text>
        <r>
          <rPr>
            <b/>
            <sz val="9"/>
            <color indexed="81"/>
            <rFont val="Tahoma"/>
            <family val="2"/>
          </rPr>
          <t>SheldèneFranccisque:</t>
        </r>
        <r>
          <rPr>
            <sz val="9"/>
            <color indexed="81"/>
            <rFont val="Tahoma"/>
            <family val="2"/>
          </rPr>
          <t xml:space="preserve">
</t>
        </r>
        <r>
          <rPr>
            <b/>
            <sz val="9"/>
            <color indexed="81"/>
            <rFont val="Tahoma"/>
            <family val="2"/>
          </rPr>
          <t>ancien numero:</t>
        </r>
        <r>
          <rPr>
            <sz val="9"/>
            <color indexed="81"/>
            <rFont val="Tahoma"/>
            <family val="2"/>
          </rPr>
          <t xml:space="preserve">
Produit 1,        
Activité 1.6.1</t>
        </r>
      </text>
    </comment>
    <comment ref="F138" authorId="0" shapeId="0" xr:uid="{00000000-0006-0000-0300-000032000000}">
      <text>
        <r>
          <rPr>
            <b/>
            <sz val="10"/>
            <color indexed="81"/>
            <rFont val="Calibri"/>
            <family val="2"/>
          </rPr>
          <t>Microsoft Office User:</t>
        </r>
        <r>
          <rPr>
            <sz val="10"/>
            <color indexed="81"/>
            <rFont val="Calibri"/>
            <family val="2"/>
          </rPr>
          <t xml:space="preserve">
Buget initial: 72000</t>
        </r>
      </text>
    </comment>
    <comment ref="F139" authorId="0" shapeId="0" xr:uid="{00000000-0006-0000-0300-000033000000}">
      <text>
        <r>
          <rPr>
            <b/>
            <sz val="10"/>
            <color indexed="81"/>
            <rFont val="Calibri"/>
            <family val="2"/>
          </rPr>
          <t>Microsoft Office User:</t>
        </r>
        <r>
          <rPr>
            <sz val="10"/>
            <color indexed="81"/>
            <rFont val="Calibri"/>
            <family val="2"/>
          </rPr>
          <t xml:space="preserve">
Budget initial annuel: 54,000</t>
        </r>
      </text>
    </comment>
    <comment ref="D142" authorId="2" shapeId="0" xr:uid="{00000000-0006-0000-0300-000034000000}">
      <text>
        <r>
          <rPr>
            <b/>
            <sz val="9"/>
            <color indexed="81"/>
            <rFont val="Tahoma"/>
            <family val="2"/>
          </rPr>
          <t>Lila Mallory:</t>
        </r>
        <r>
          <rPr>
            <sz val="9"/>
            <color indexed="81"/>
            <rFont val="Tahoma"/>
            <family val="2"/>
          </rPr>
          <t xml:space="preserve">
Justification de SED doit être fournie avant le début du process. Étant donné que ce procesus doit commence en octobre veuillez bien soumettre la justification détaillée.</t>
        </r>
      </text>
    </comment>
    <comment ref="F142" authorId="0" shapeId="0" xr:uid="{00000000-0006-0000-0300-000035000000}">
      <text>
        <r>
          <rPr>
            <b/>
            <sz val="10"/>
            <color indexed="81"/>
            <rFont val="Calibri"/>
            <family val="2"/>
          </rPr>
          <t>Microsoft Office User:</t>
        </r>
        <r>
          <rPr>
            <sz val="10"/>
            <color indexed="81"/>
            <rFont val="Calibri"/>
            <family val="2"/>
          </rPr>
          <t xml:space="preserve">
Budget: 20,000</t>
        </r>
      </text>
    </comment>
    <comment ref="F155" authorId="0" shapeId="0" xr:uid="{00000000-0006-0000-0300-000036000000}">
      <text>
        <r>
          <rPr>
            <b/>
            <sz val="10"/>
            <color indexed="81"/>
            <rFont val="Calibri"/>
            <family val="2"/>
          </rPr>
          <t>Microsoft Office User:</t>
        </r>
        <r>
          <rPr>
            <sz val="10"/>
            <color indexed="81"/>
            <rFont val="Calibri"/>
            <family val="2"/>
          </rPr>
          <t xml:space="preserve">
Budget initial: 24,000</t>
        </r>
      </text>
    </comment>
    <comment ref="B160" authorId="1" shapeId="0" xr:uid="{00000000-0006-0000-0300-000037000000}">
      <text>
        <r>
          <rPr>
            <b/>
            <sz val="9"/>
            <color indexed="81"/>
            <rFont val="Tahoma"/>
            <family val="2"/>
          </rPr>
          <t>SheldèneFranccisque:</t>
        </r>
        <r>
          <rPr>
            <sz val="9"/>
            <color indexed="81"/>
            <rFont val="Tahoma"/>
            <family val="2"/>
          </rPr>
          <t xml:space="preserve">
</t>
        </r>
        <r>
          <rPr>
            <b/>
            <sz val="9"/>
            <color indexed="81"/>
            <rFont val="Tahoma"/>
            <family val="2"/>
          </rPr>
          <t xml:space="preserve">ancien numero: </t>
        </r>
        <r>
          <rPr>
            <sz val="9"/>
            <color indexed="81"/>
            <rFont val="Tahoma"/>
            <family val="2"/>
          </rPr>
          <t xml:space="preserve">    Produit 10,           Activité 10.2.7</t>
        </r>
      </text>
    </comment>
    <comment ref="B161" authorId="1" shapeId="0" xr:uid="{00000000-0006-0000-0300-000038000000}">
      <text>
        <r>
          <rPr>
            <b/>
            <sz val="9"/>
            <color indexed="81"/>
            <rFont val="Tahoma"/>
            <family val="2"/>
          </rPr>
          <t>SheldèneFranccisque:</t>
        </r>
        <r>
          <rPr>
            <sz val="9"/>
            <color indexed="81"/>
            <rFont val="Tahoma"/>
            <family val="2"/>
          </rPr>
          <t xml:space="preserve">
</t>
        </r>
        <r>
          <rPr>
            <b/>
            <sz val="9"/>
            <color indexed="81"/>
            <rFont val="Tahoma"/>
            <family val="2"/>
          </rPr>
          <t>ancien numero:</t>
        </r>
        <r>
          <rPr>
            <sz val="9"/>
            <color indexed="81"/>
            <rFont val="Tahoma"/>
            <family val="2"/>
          </rPr>
          <t xml:space="preserve">         Produit 11,           Activité 11.1.4</t>
        </r>
      </text>
    </comment>
    <comment ref="F161" authorId="0" shapeId="0" xr:uid="{00000000-0006-0000-0300-000039000000}">
      <text>
        <r>
          <rPr>
            <b/>
            <sz val="10"/>
            <color indexed="81"/>
            <rFont val="Calibri"/>
            <family val="2"/>
          </rPr>
          <t>Microsoft Office User:</t>
        </r>
        <r>
          <rPr>
            <sz val="10"/>
            <color indexed="81"/>
            <rFont val="Calibri"/>
            <family val="2"/>
          </rPr>
          <t xml:space="preserve">
Budget initial: 2,000</t>
        </r>
      </text>
    </comment>
    <comment ref="F163" authorId="0" shapeId="0" xr:uid="{00000000-0006-0000-0300-00003A000000}">
      <text>
        <r>
          <rPr>
            <b/>
            <sz val="10"/>
            <color indexed="81"/>
            <rFont val="Calibri"/>
            <family val="2"/>
          </rPr>
          <t>Microsoft Office User:</t>
        </r>
        <r>
          <rPr>
            <sz val="10"/>
            <color indexed="81"/>
            <rFont val="Calibri"/>
            <family val="2"/>
          </rPr>
          <t xml:space="preserve">
Budget:33,000</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Sanchez, Juan Carlos</author>
    <author>Inter-American Development Bank</author>
  </authors>
  <commentList>
    <comment ref="D10" authorId="0" shapeId="0" xr:uid="{00000000-0006-0000-0800-000001000000}">
      <text>
        <r>
          <rPr>
            <b/>
            <sz val="8"/>
            <color indexed="81"/>
            <rFont val="Tahoma"/>
            <family val="2"/>
          </rPr>
          <t xml:space="preserve">
Select one type of risk from the list below</t>
        </r>
      </text>
    </comment>
    <comment ref="E31" authorId="1" shapeId="0" xr:uid="{00000000-0006-0000-0800-000002000000}">
      <text>
        <r>
          <rPr>
            <b/>
            <sz val="9"/>
            <color indexed="81"/>
            <rFont val="Tahoma"/>
            <family val="2"/>
          </rPr>
          <t>Inter-American Development Bank:</t>
        </r>
        <r>
          <rPr>
            <sz val="9"/>
            <color indexed="81"/>
            <rFont val="Tahoma"/>
            <family val="2"/>
          </rPr>
          <t xml:space="preserve">
Risk identified under HA-L1074, that have disappeared under HA-L1082</t>
        </r>
      </text>
    </comment>
    <comment ref="E51" authorId="1" shapeId="0" xr:uid="{00000000-0006-0000-0800-000003000000}">
      <text>
        <r>
          <rPr>
            <b/>
            <sz val="9"/>
            <color indexed="81"/>
            <rFont val="Tahoma"/>
            <family val="2"/>
          </rPr>
          <t>Inter-American Development Bank:</t>
        </r>
        <r>
          <rPr>
            <sz val="9"/>
            <color indexed="81"/>
            <rFont val="Tahoma"/>
            <family val="2"/>
          </rPr>
          <t xml:space="preserve">
Risk identified under HA-L1074, that have disappeared under HA-L1082</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IADB</author>
  </authors>
  <commentList>
    <comment ref="C26" authorId="0" shapeId="0" xr:uid="{00000000-0006-0000-0900-000001000000}">
      <text>
        <r>
          <rPr>
            <b/>
            <sz val="8"/>
            <color indexed="81"/>
            <rFont val="Tahoma"/>
            <family val="2"/>
          </rPr>
          <t>IADB:</t>
        </r>
        <r>
          <rPr>
            <sz val="8"/>
            <color indexed="81"/>
            <rFont val="Tahoma"/>
            <family val="2"/>
          </rPr>
          <t xml:space="preserve">
added by EC</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veronicao</author>
    <author>Inter-American Development Bank</author>
  </authors>
  <commentList>
    <comment ref="I10" authorId="0" shapeId="0" xr:uid="{00000000-0006-0000-0A00-000001000000}">
      <text>
        <r>
          <rPr>
            <sz val="8"/>
            <color indexed="81"/>
            <rFont val="Tahoma"/>
            <family val="2"/>
          </rPr>
          <t xml:space="preserve">Describe how the activity is going to be carried out to mitigate a risk.  For example: hiring a consultant for ex-post review </t>
        </r>
      </text>
    </comment>
    <comment ref="O10" authorId="1" shapeId="0" xr:uid="{00000000-0006-0000-0A00-000002000000}">
      <text>
        <r>
          <rPr>
            <sz val="8"/>
            <color indexed="81"/>
            <rFont val="Tahoma"/>
            <family val="2"/>
          </rPr>
          <t>Describe how the mitigation action performed will be verified.  The compliance indicator should allow the measurement of the effectiveness of the mitigation action. For example:  ex-post review report by consultant, discussed and accepted by the Client and the Bank.</t>
        </r>
      </text>
    </comment>
  </commentList>
</comments>
</file>

<file path=xl/sharedStrings.xml><?xml version="1.0" encoding="utf-8"?>
<sst xmlns="http://schemas.openxmlformats.org/spreadsheetml/2006/main" count="2515" uniqueCount="1163">
  <si>
    <t>Activité 2.2</t>
  </si>
  <si>
    <t>Activité 3.1</t>
  </si>
  <si>
    <t>Remboursement de paiement effectués</t>
  </si>
  <si>
    <t>Paiement direct au fournisseur</t>
  </si>
  <si>
    <t>Décaissement d' Avance de Fonds</t>
  </si>
  <si>
    <t>Unité d'exécution</t>
  </si>
  <si>
    <t>Nom du Programme</t>
  </si>
  <si>
    <t>Date de préparation</t>
  </si>
  <si>
    <t>Activité 2.1</t>
  </si>
  <si>
    <t>Solde final fonds disponibles</t>
  </si>
  <si>
    <t xml:space="preserve">Montant fonds totaux reçus </t>
  </si>
  <si>
    <t>Total des dépenses de la période par catégories budgétaires :</t>
  </si>
  <si>
    <t>Solde initial des fonds disponibles (Fonds BID)</t>
  </si>
  <si>
    <t>Numéro d'opération</t>
  </si>
  <si>
    <t>Numéro programme</t>
  </si>
  <si>
    <t>Produit 1</t>
  </si>
  <si>
    <t>Produit 2</t>
  </si>
  <si>
    <t>Produit 3</t>
  </si>
  <si>
    <t>Produit 4</t>
  </si>
  <si>
    <t>Produit 5</t>
  </si>
  <si>
    <t>Milestone</t>
  </si>
  <si>
    <t>Activité 5.1</t>
  </si>
  <si>
    <t>Activité 6.1</t>
  </si>
  <si>
    <t>Produit 6</t>
  </si>
  <si>
    <t>Activité 7.1</t>
  </si>
  <si>
    <t>Activité 7.2</t>
  </si>
  <si>
    <t>Libellé</t>
  </si>
  <si>
    <t>Janvier</t>
  </si>
  <si>
    <t>Mars</t>
  </si>
  <si>
    <t>Avril</t>
  </si>
  <si>
    <t>Mai</t>
  </si>
  <si>
    <t>Juin</t>
  </si>
  <si>
    <t>Juillet</t>
  </si>
  <si>
    <t>Septembre</t>
  </si>
  <si>
    <t>Période</t>
  </si>
  <si>
    <t>TOTAL</t>
  </si>
  <si>
    <t>Tableau d'Engagement</t>
  </si>
  <si>
    <t>Requete de Décaissements</t>
  </si>
  <si>
    <t>Nom du Programme:</t>
  </si>
  <si>
    <t>Numero du Programme:</t>
  </si>
  <si>
    <t>Date de dernier decaissement:</t>
  </si>
  <si>
    <t>Date de non objection</t>
  </si>
  <si>
    <t>Consultant / Firme d'Exécution</t>
  </si>
  <si>
    <t>DESCRIPTION</t>
  </si>
  <si>
    <t>PRISME</t>
  </si>
  <si>
    <t>Non-objection No. Lettre</t>
  </si>
  <si>
    <t>Contrat</t>
  </si>
  <si>
    <t xml:space="preserve">Montant Engagé </t>
  </si>
  <si>
    <t>Montant Décaissé à Date</t>
  </si>
  <si>
    <t>Montant Disponible Contrat</t>
  </si>
  <si>
    <t>Categories Budgetaire</t>
  </si>
  <si>
    <t xml:space="preserve">Balance Dispoinble sur la Catégorie Budgétaire </t>
  </si>
  <si>
    <t>No. Requete de Décaissement ____</t>
  </si>
  <si>
    <t>Date Debut</t>
  </si>
  <si>
    <t>Date Fin</t>
  </si>
  <si>
    <t>HTG</t>
  </si>
  <si>
    <t>Montant USD Equiv.</t>
  </si>
  <si>
    <t>Montant de Garantie</t>
  </si>
  <si>
    <t>Date d'Expiration de la Garantie</t>
  </si>
  <si>
    <t>Depenses presentées ventillées par 
Categories Budgetaires</t>
  </si>
  <si>
    <t>Category 4.00   CONTINGENCIES</t>
  </si>
  <si>
    <t>Montant du Fonds de Roulement / Advance</t>
  </si>
  <si>
    <t>GRAND TOTAL</t>
  </si>
  <si>
    <t xml:space="preserve">Catégorie 1.00 </t>
  </si>
  <si>
    <t xml:space="preserve">Catégorie 2.00 - </t>
  </si>
  <si>
    <t xml:space="preserve">Catégorie 3.00- </t>
  </si>
  <si>
    <t>Commentaires</t>
  </si>
  <si>
    <t>%</t>
  </si>
  <si>
    <t>Les feuilles 7.a, 7.b et 7.c correspondent au format obligatoire pour l'identification, la qualification et la mitigation des risques</t>
  </si>
  <si>
    <t>Le premier plan de gestion des risques figure dans le document de projet approuvé au moment de la phase de design</t>
  </si>
  <si>
    <t>Le plan de gestion des risques doit, comme les autres plans (d'activité, de passation des marchés, de trésorerie…) être actualisé chaque année</t>
  </si>
  <si>
    <t>RISKS AND PROBABILITY FACTORS</t>
  </si>
  <si>
    <t>Nº</t>
  </si>
  <si>
    <t>Project/ Component/ Product</t>
  </si>
  <si>
    <t>Type of Risk</t>
  </si>
  <si>
    <t>Risk</t>
  </si>
  <si>
    <t>Impact</t>
  </si>
  <si>
    <t>Probability Factor</t>
  </si>
  <si>
    <t>1</t>
  </si>
  <si>
    <t>Public Management and Governance</t>
  </si>
  <si>
    <t>Development</t>
  </si>
  <si>
    <t>Macroeconomic and Fiscal Sustainability</t>
  </si>
  <si>
    <t>Environmental and Social Sustainability</t>
  </si>
  <si>
    <t>Reputation</t>
  </si>
  <si>
    <t>Monitoring and Accountability</t>
  </si>
  <si>
    <t>Fiduciary</t>
  </si>
  <si>
    <t>2</t>
  </si>
  <si>
    <t>3</t>
  </si>
  <si>
    <t>4</t>
  </si>
  <si>
    <t>5</t>
  </si>
  <si>
    <t>6</t>
  </si>
  <si>
    <t>7</t>
  </si>
  <si>
    <t>8</t>
  </si>
  <si>
    <t>9</t>
  </si>
  <si>
    <t>10</t>
  </si>
  <si>
    <t>12</t>
  </si>
  <si>
    <t>11</t>
  </si>
  <si>
    <t>13</t>
  </si>
  <si>
    <t>14</t>
  </si>
  <si>
    <t>15</t>
  </si>
  <si>
    <t>16</t>
  </si>
  <si>
    <t>INTER-AMERICAN DEVELOPMENT BANK</t>
  </si>
  <si>
    <t>PROJECT RISK MANAGEMENT</t>
  </si>
  <si>
    <r>
      <rPr>
        <b/>
        <sz val="10"/>
        <color indexed="9"/>
        <rFont val="Arial"/>
        <family val="2"/>
      </rPr>
      <t xml:space="preserve">Risk Rating </t>
    </r>
    <r>
      <rPr>
        <b/>
        <sz val="8"/>
        <color indexed="9"/>
        <rFont val="Arial"/>
        <family val="2"/>
      </rPr>
      <t xml:space="preserve">  </t>
    </r>
    <r>
      <rPr>
        <b/>
        <sz val="6"/>
        <color indexed="9"/>
        <rFont val="Arial"/>
        <family val="2"/>
      </rPr>
      <t>(Probability x Impact)</t>
    </r>
  </si>
  <si>
    <t>Risk Classification</t>
  </si>
  <si>
    <t>Value</t>
  </si>
  <si>
    <t>Level</t>
  </si>
  <si>
    <t>High</t>
  </si>
  <si>
    <t>Medium</t>
  </si>
  <si>
    <t>Low</t>
  </si>
  <si>
    <t>RISK ASSESSMENT MATRIX</t>
  </si>
  <si>
    <t>Probability</t>
  </si>
  <si>
    <t xml:space="preserve"> </t>
  </si>
  <si>
    <t>Project/ Component / Product</t>
  </si>
  <si>
    <t>RISK MITIGATION MATRIX</t>
  </si>
  <si>
    <t>Activity</t>
  </si>
  <si>
    <t>How will the activity be carried out?</t>
  </si>
  <si>
    <t>Budget</t>
  </si>
  <si>
    <r>
      <t xml:space="preserve">Start Date </t>
    </r>
    <r>
      <rPr>
        <b/>
        <sz val="8"/>
        <rFont val="Arial Narrow"/>
        <family val="2"/>
      </rPr>
      <t>(Month/Day /Year)</t>
    </r>
  </si>
  <si>
    <r>
      <t xml:space="preserve">End Date </t>
    </r>
    <r>
      <rPr>
        <b/>
        <sz val="8"/>
        <rFont val="Arial Narrow"/>
        <family val="2"/>
      </rPr>
      <t>(Month/Day/Year)</t>
    </r>
  </si>
  <si>
    <t>Responsible Party</t>
  </si>
  <si>
    <t>Compliance Indicator</t>
  </si>
  <si>
    <r>
      <t>Monitoring Date</t>
    </r>
    <r>
      <rPr>
        <b/>
        <sz val="8"/>
        <rFont val="Arial Narrow"/>
        <family val="2"/>
      </rPr>
      <t xml:space="preserve"> (Month/Day/Year)</t>
    </r>
  </si>
  <si>
    <t>Name</t>
  </si>
  <si>
    <t>Institution</t>
  </si>
  <si>
    <t>Executing Agency</t>
  </si>
  <si>
    <t>IDB</t>
  </si>
  <si>
    <t>Cette 9e feuille contient le plan d'entretien des infrastructures et équipements financés par le Programme (obligation contractuelle, souvent non respectée). Il s'agit du format obligatoire de la BID</t>
  </si>
  <si>
    <t>Le plan d'entretien doit, comme les autres plans (d'activité, de passation des marchés, de trésorerie…) être actualisé chaque année</t>
  </si>
  <si>
    <t>Le plan et le rapport d'entretien partagent un seul et unique format</t>
  </si>
  <si>
    <t>Description du bien / de l’infrastructure</t>
  </si>
  <si>
    <t>Date d’achat / de réception définitive</t>
  </si>
  <si>
    <t>Montant total du bien/de l’infrastructure</t>
  </si>
  <si>
    <t>Code d’inventaire (pour les biens uniquement)</t>
  </si>
  <si>
    <t>Localisation</t>
  </si>
  <si>
    <t>Récipiendaire/ Gestionnaire (si autre que l’agence d’exécution) – préciser si contrat ou autre document de cession, de délegation de gestion… a été signé</t>
  </si>
  <si>
    <t>Etat actuel (neuf, TBE, BE, état moyen, dégradé, hors d’usage, ne sait pas)</t>
  </si>
  <si>
    <t>Activités de contrôle technique, entretien, réparation réalisées au cours de la période de reporting (quoi, date, coût)</t>
  </si>
  <si>
    <t>Activités de contrôle technique, entretien, réparation prévues au cours du prochain semestre / de l'année</t>
  </si>
  <si>
    <t>Cette 1e feuille contient un copier-coller des sections "impact", "résultats", "produits" et "coûts par produit" qui figure dans le système PMR</t>
  </si>
  <si>
    <t>Impacts</t>
  </si>
  <si>
    <t xml:space="preserve">Impact: </t>
  </si>
  <si>
    <t xml:space="preserve">Indicateurs </t>
  </si>
  <si>
    <t xml:space="preserve">Unité de mesure </t>
  </si>
  <si>
    <t xml:space="preserve">Ligne de base </t>
  </si>
  <si>
    <t>Année de BL</t>
  </si>
  <si>
    <t>20__</t>
  </si>
  <si>
    <t xml:space="preserve">Fin du projet </t>
  </si>
  <si>
    <r>
      <t xml:space="preserve">Explication des écarts : </t>
    </r>
    <r>
      <rPr>
        <sz val="11"/>
        <color indexed="8"/>
        <rFont val="Arial"/>
        <family val="2"/>
      </rPr>
      <t xml:space="preserve">toute différence substantielle entre les lignes « P » (planifié) et « A » (accompli) et/ou toute incohérence apparente (par ex, beaucoup de produits réalisés à très faible coût, ou beaucoup de dépenses exécutés sans aucun produit obtenu) doit être expliquée. </t>
    </r>
    <r>
      <rPr>
        <i/>
        <sz val="11"/>
        <color indexed="8"/>
        <rFont val="Arial"/>
        <family val="2"/>
      </rPr>
      <t>Rappel : la planification est annuelle, alors que le reporting de 1er semestre ne concerne qu’une demi-année, donc il est normal d’observer des divergences entre les réalisations au 30 juin et la planification annuelle.</t>
    </r>
  </si>
  <si>
    <r>
      <t xml:space="preserve">Mesures correctives </t>
    </r>
    <r>
      <rPr>
        <sz val="11"/>
        <color indexed="8"/>
        <rFont val="Arial"/>
        <family val="2"/>
      </rPr>
      <t>(actions convenues pour éviter la répétition des problèmes, pour corriger les retards, etc)</t>
    </r>
  </si>
  <si>
    <t>P</t>
  </si>
  <si>
    <t>A</t>
  </si>
  <si>
    <t xml:space="preserve">Année de BL </t>
  </si>
  <si>
    <t>Ligne de base</t>
  </si>
  <si>
    <t xml:space="preserve">Moyens de vérification, impact et indicateurs </t>
  </si>
  <si>
    <t xml:space="preserve">Augmenter la productivité dans les différentes zones d'intervention </t>
  </si>
  <si>
    <t xml:space="preserve">Moyens de vérification </t>
  </si>
  <si>
    <t xml:space="preserve">Commentaires </t>
  </si>
  <si>
    <t xml:space="preserve">Différence dans l'augmentation des rendements agricoles / ha ou revenus / ha entre le groupe de bénéficiaires et le groupe témoin </t>
  </si>
  <si>
    <t xml:space="preserve">Rapport PSE </t>
  </si>
  <si>
    <t>Le processus aléatoire garantit une différence initiale entre le groupe bénéficiaire et le groupe de contrôle égal à zéro</t>
  </si>
  <si>
    <t xml:space="preserve">Augmenter les investissements agricoles </t>
  </si>
  <si>
    <t xml:space="preserve">Commentaire </t>
  </si>
  <si>
    <t>Différence dans l'indice des investissements agricoles (basé sur les investissements déclarés dans les actifs agricoles fixes et mobiles) entre le groupe de bénéficiaires et le contrôle</t>
  </si>
  <si>
    <t xml:space="preserve">Rapport d'évaluation d'impact </t>
  </si>
  <si>
    <t xml:space="preserve">Amélioration de la gestion des ressources naturelles dans les aires d'intervention                                                      </t>
  </si>
  <si>
    <t>Différence  la productivité de la parcelle à long terme en raison d'investissements (tels que les terrasses, le reboisement, irrigation).</t>
  </si>
  <si>
    <t>L'intensité sera  mesurée en % du nombre total d'hectares ayant reçu un investissement technologique donné. Le processus aléatoire garantit une différence initiale entre le groupe bénéficiaire et le groupe de contrôle égal à zéro.</t>
  </si>
  <si>
    <t>Résultats</t>
  </si>
  <si>
    <t>Résultat</t>
  </si>
  <si>
    <t>Unité de mesure</t>
  </si>
  <si>
    <t xml:space="preserve">Année de LB </t>
  </si>
  <si>
    <t xml:space="preserve"> Moyens de vérification et indicateurs sur les résultats</t>
  </si>
  <si>
    <t xml:space="preserve">Augmentation des transactions foncières </t>
  </si>
  <si>
    <t>Indicateurs</t>
  </si>
  <si>
    <t xml:space="preserve">Unité de mesures </t>
  </si>
  <si>
    <t>Nombre d'hectares de terres vendues et louées entre le début et la fin du projet.</t>
  </si>
  <si>
    <t xml:space="preserve">Rapport de suivi évaluation </t>
  </si>
  <si>
    <t>Avoir une référence de base en début de projet</t>
  </si>
  <si>
    <t xml:space="preserve">Augmentation de la valeur de la terre </t>
  </si>
  <si>
    <t>Différence de la valeur estimée des terres (prix / ha) entre le début et la fin du projet.</t>
  </si>
  <si>
    <t>Rapport de suivi évaluation</t>
  </si>
  <si>
    <t>Ecart entre les prix des transactions foncières  entre le  début et la fin du projet.</t>
  </si>
  <si>
    <t>Améliorer les services de l'administration foncière au niveau national.</t>
  </si>
  <si>
    <t xml:space="preserve">Temps moyen pour un enregistrement </t>
  </si>
  <si>
    <t>Jours</t>
  </si>
  <si>
    <t xml:space="preserve">Système de suivi du projet / CIAT </t>
  </si>
  <si>
    <t xml:space="preserve">Coût moyen pour un enregistrement </t>
  </si>
  <si>
    <t>US$</t>
  </si>
  <si>
    <t>Ménages qui bénéficient d'une meilleure sécurité foncière et/ou d'un meilleur accès aux services d'administration du foncier dans les zones pilotes</t>
  </si>
  <si>
    <t xml:space="preserve">Ménages </t>
  </si>
  <si>
    <t xml:space="preserve">Système de suivi </t>
  </si>
  <si>
    <t xml:space="preserve">Produits </t>
  </si>
  <si>
    <t xml:space="preserve">Cumulé </t>
  </si>
  <si>
    <t xml:space="preserve">Titre de la composante A : </t>
  </si>
  <si>
    <t>Cumulé</t>
  </si>
  <si>
    <t xml:space="preserve">Titre de la composante B : </t>
  </si>
  <si>
    <t xml:space="preserve">Titre de la composante : </t>
  </si>
  <si>
    <t xml:space="preserve">COUTS PAR PRODUIT </t>
  </si>
  <si>
    <t>Titre de la composante A : Délimitation des parcelles et clarification de la tenure foncière</t>
  </si>
  <si>
    <t>HA-L1078</t>
  </si>
  <si>
    <t>Activité 6.3</t>
  </si>
  <si>
    <t>Fevrier</t>
  </si>
  <si>
    <t>Aout</t>
  </si>
  <si>
    <t xml:space="preserve">Octobre </t>
  </si>
  <si>
    <t xml:space="preserve">Novembre </t>
  </si>
  <si>
    <t>Decembre</t>
  </si>
  <si>
    <t xml:space="preserve">  </t>
  </si>
  <si>
    <t>2879/GR-HA Development du Secteur Prive via la promotion de l'investissement  (HA-L1078)</t>
  </si>
  <si>
    <t>a. Sous-Composante A: Developpement des capacités du CFI</t>
  </si>
  <si>
    <t>a.1. Assistance technique et formation pour la modernisation du CFI</t>
  </si>
  <si>
    <t>Activite 6.2</t>
  </si>
  <si>
    <t>Produit 7</t>
  </si>
  <si>
    <t>Produit 8</t>
  </si>
  <si>
    <t>b. Renforcement et Promotion de l'Image de marque du pays</t>
  </si>
  <si>
    <t>b.1. Campagne de Promotion de l'Image de Marque du Pays pour la mise en place et mise en oeuvre d'une stategie de promotion des investissements</t>
  </si>
  <si>
    <t>Produit 9</t>
  </si>
  <si>
    <t>Produit 10</t>
  </si>
  <si>
    <t>Produit 11</t>
  </si>
  <si>
    <t>Activité 11.1</t>
  </si>
  <si>
    <t>Activité 11.2</t>
  </si>
  <si>
    <t>Activité 11.3</t>
  </si>
  <si>
    <t>Produit 12</t>
  </si>
  <si>
    <t>Produit 13</t>
  </si>
  <si>
    <t>Sous-Produit 13.1</t>
  </si>
  <si>
    <t>Sous-Produit 13.2</t>
  </si>
  <si>
    <t>Activité 13.2.1</t>
  </si>
  <si>
    <t>Activité 13.2.2</t>
  </si>
  <si>
    <t>c. Plaidoyer pour les politiques de Promotion des Investisements et support d'intelligence informative</t>
  </si>
  <si>
    <t>Produit  14</t>
  </si>
  <si>
    <t>Produit  15</t>
  </si>
  <si>
    <t>Produit  16</t>
  </si>
  <si>
    <t>a.2. Système de Technologie de l'Information pour donner l'ensemble des moyens techniques au CFI pour lui permettre d'accompagner les investisseurs potentiels de manière efficace</t>
  </si>
  <si>
    <t xml:space="preserve">a.3. Mécanismes de consultation public-privé pour mettre en place la coordination inter-institutionnelle nécessaire </t>
  </si>
  <si>
    <t>b.2. Facilitation de la Promotion des Investissements au Niveau International</t>
  </si>
  <si>
    <t xml:space="preserve">Le Plan strategique et le plan d'affaires elabores (Mise en place et mise en oeuvre de la réingénierie Institutionnelle du CFI) </t>
  </si>
  <si>
    <t>Sous-Activite 6.1.1</t>
  </si>
  <si>
    <t>Sous-Activite 6.1.2</t>
  </si>
  <si>
    <t>Sous-Activite 6.1.3</t>
  </si>
  <si>
    <t>Sous-Activite 6.1.4</t>
  </si>
  <si>
    <t>Sous-Activite 6.3.1</t>
  </si>
  <si>
    <t>Sous-Activite 6.3.2</t>
  </si>
  <si>
    <t>Sous-Activite 6.3.3</t>
  </si>
  <si>
    <t>Sous-Activite 6.3.4</t>
  </si>
  <si>
    <t>Sous-Activite 6.3.5</t>
  </si>
  <si>
    <t>Sous-Activite 6.3.6</t>
  </si>
  <si>
    <t>Sous-Activite 6.3.7</t>
  </si>
  <si>
    <t xml:space="preserve">Mise en oeuvre d'un mecanisme de coordination entre le CFI et l'UCGPPP pour la coordination inter-institutionnelle des projets en mode PPP </t>
  </si>
  <si>
    <t>Sous-Activite 11.1.1</t>
  </si>
  <si>
    <t>Sous-Activite 11.1.3</t>
  </si>
  <si>
    <t>Produits et Activités de l'Investissement</t>
  </si>
  <si>
    <t>Composante 1. Promotion de l'Investissement</t>
  </si>
  <si>
    <t>CENTRE DE FACILITATION DES INVESTISSEMENTS (CFI)</t>
  </si>
  <si>
    <t>Developpement du Secteur Prive via la Promotion de l'Investissement</t>
  </si>
  <si>
    <t>2879/GR-HA</t>
  </si>
  <si>
    <t>b. Renforcement et promotion de l'image de marque du pays</t>
  </si>
  <si>
    <t>Raport diagnostique pour la selection d'un logiciel CRM basique pour le CFI élaboré</t>
  </si>
  <si>
    <t>Le texte juridique pour la nouvelle structure du CFI qui se base sur les recommandations des analyses comparatives(benchmarking) et légales élaboré</t>
  </si>
  <si>
    <r>
      <t>T</t>
    </r>
    <r>
      <rPr>
        <i/>
        <sz val="10"/>
        <color indexed="8"/>
        <rFont val="Calibri"/>
        <family val="2"/>
      </rPr>
      <t>ermes de reference</t>
    </r>
    <r>
      <rPr>
        <i/>
        <sz val="10"/>
        <color indexed="8"/>
        <rFont val="Calibri"/>
        <family val="2"/>
      </rPr>
      <t xml:space="preserve"> </t>
    </r>
    <r>
      <rPr>
        <i/>
        <sz val="10"/>
        <color indexed="8"/>
        <rFont val="Calibri"/>
        <family val="2"/>
      </rPr>
      <t>pour l'acquisition et l'installation du</t>
    </r>
    <r>
      <rPr>
        <i/>
        <sz val="10"/>
        <color indexed="8"/>
        <rFont val="Calibri"/>
        <family val="2"/>
      </rPr>
      <t xml:space="preserve"> logiciel CRM definitif pour le CFI</t>
    </r>
    <r>
      <rPr>
        <i/>
        <sz val="10"/>
        <color indexed="8"/>
        <rFont val="Calibri"/>
        <family val="2"/>
      </rPr>
      <t xml:space="preserve"> définis</t>
    </r>
  </si>
  <si>
    <r>
      <t>Dialogue pour r</t>
    </r>
    <r>
      <rPr>
        <sz val="10"/>
        <color indexed="8"/>
        <rFont val="Calibri"/>
        <family val="2"/>
      </rPr>
      <t>é</t>
    </r>
    <r>
      <rPr>
        <i/>
        <sz val="10"/>
        <color indexed="8"/>
        <rFont val="Calibri"/>
        <family val="2"/>
      </rPr>
      <t>aliser un diagnostique partagé qui permettra d'</t>
    </r>
    <r>
      <rPr>
        <sz val="10"/>
        <color indexed="8"/>
        <rFont val="Calibri"/>
        <family val="2"/>
      </rPr>
      <t>é</t>
    </r>
    <r>
      <rPr>
        <i/>
        <sz val="10"/>
        <color indexed="8"/>
        <rFont val="Calibri"/>
        <family val="2"/>
      </rPr>
      <t>tablir les mécanismes de coordination inter-institutionelle avec la UCGPPP pour canaliser les efforts du GoH en mati</t>
    </r>
    <r>
      <rPr>
        <sz val="10"/>
        <color indexed="8"/>
        <rFont val="Calibri"/>
        <family val="2"/>
      </rPr>
      <t>è</t>
    </r>
    <r>
      <rPr>
        <i/>
        <sz val="10"/>
        <color indexed="8"/>
        <rFont val="Calibri"/>
        <family val="2"/>
      </rPr>
      <t>re de PPP</t>
    </r>
    <r>
      <rPr>
        <i/>
        <sz val="10"/>
        <color indexed="8"/>
        <rFont val="Calibri"/>
        <family val="2"/>
      </rPr>
      <t xml:space="preserve"> réalisé</t>
    </r>
  </si>
  <si>
    <t>Guide 2014/2015 pour les investisseurs élaboré</t>
  </si>
  <si>
    <t>Coordonnateur pour le projet de Guide 2014/2015 recruté</t>
  </si>
  <si>
    <t>Designer graphique du Guide 2014/2015 recruté</t>
  </si>
  <si>
    <t>Impression du Guide 2014/2015 réalisée</t>
  </si>
  <si>
    <t>Activité 3.2</t>
  </si>
  <si>
    <t>Diagnostic comparatif sur les API's au niveau international et du cadre legal et institutionnel national pour améliorer le positionnement administratif du CFI effectué</t>
  </si>
  <si>
    <t>Visite d'echange en Coree avec KOTRA réalisée(Logistique et Billets d'avion)</t>
  </si>
  <si>
    <t>Sous-Produit 4.2</t>
  </si>
  <si>
    <t>Sous-Produit 4.1</t>
  </si>
  <si>
    <t>Activité 4.1.1</t>
  </si>
  <si>
    <t>Activité 4.1.2</t>
  </si>
  <si>
    <t>Activité 4.1.3</t>
  </si>
  <si>
    <t>Seanses de formation realises</t>
  </si>
  <si>
    <t>Evenements d'atraction des investissements realisé</t>
  </si>
  <si>
    <t>Sous-Produit 13.3</t>
  </si>
  <si>
    <t>Sous-Produit 13.4</t>
  </si>
  <si>
    <t>Activité 13.3.2</t>
  </si>
  <si>
    <t>Activité 13.1.2</t>
  </si>
  <si>
    <t>Nouveau Cadre Legal pour renforcer la capacité du CFI élaboré</t>
  </si>
  <si>
    <t>Les fonctionnaires et membres du Secteur Privé formés</t>
  </si>
  <si>
    <t>Les équipements et outils technologiques  pour donner au CFI les moyens  d'accompagner les investisseurs potentiels de manière efficace sont installés</t>
  </si>
  <si>
    <t>La politique de coordination inter-institutionnelle avec l'UGPPP pour canaliser les efforts du GOH en matiere de partenariats public-privé (PPP) conçue</t>
  </si>
  <si>
    <t>Le plan de communication interne et externe du CFI et ses outils élaboré</t>
  </si>
  <si>
    <t>Le Guide des Investissements face aux potentiels investisseurs étrangers rédigé</t>
  </si>
  <si>
    <t>Mise en oeuvre d'un nouveau catalogue de services pour le renforcement du département de Facilitation du CFI réalisée</t>
  </si>
  <si>
    <t>Materiels de promotion élaborés</t>
  </si>
  <si>
    <t>Etudes de marché des secteurs stratégiques (BPO, agro-industrie, textiles) pour favoriser l'attraction des investissements réalisées</t>
  </si>
  <si>
    <t xml:space="preserve"> "Lead generation programs" orientés vers les marchés (pays) pour l'attraction des investissements réalisés (avec la comptabilisation des emplois potentiels pour les femmes)</t>
  </si>
  <si>
    <t>Etudes effectuées pour le département d'Etudes du CFI en support et/ou sur demande des autres services du CFI visant l'attraction des investissements réalisées  (avec la comptabilisation des emplois potentiels pour les femmes)</t>
  </si>
  <si>
    <t>Brochures et autres materiels de promotion pour les missions a realiser par le CFI</t>
  </si>
  <si>
    <t>Evenement de promotion  à L'Etranger avec support de Connect Americas realisé</t>
  </si>
  <si>
    <t>Forum international sur les investissements en Haiti réalisé</t>
  </si>
  <si>
    <t>Missions commerciales a L'Etranger realisées</t>
  </si>
  <si>
    <t>Participation du CFI au Salon Apparel Sourcing (Paris) pour la promotion des investissements dans le secteur textile-habillement</t>
  </si>
  <si>
    <t>Le plan stratégique et le plan d’affaires du CFI élaborés (Mise en place et mise en oeuvre de la réingénierie Institutionnelle du CFI)</t>
  </si>
  <si>
    <t>Système CRM version basic pour le suivi des demandes des investisseurs installé</t>
  </si>
  <si>
    <t>Systeme CRM version avancée pour le suivi des demandes des investisseurs installé (incluant la comptabilisation des emplois potentiels pour les femmes)</t>
  </si>
  <si>
    <t>Generatrice pour le nouvel immeuble du CFI acquis</t>
  </si>
  <si>
    <t>Imprimantes et de consommables acquis</t>
  </si>
  <si>
    <t>Hardware et logiciels bureautiques(antivirus et offices)  acquis</t>
  </si>
  <si>
    <t>Systeme de camera surveillance (systeme avec 5 cameras) acquis et installé</t>
  </si>
  <si>
    <t>Réseau et cablage électrique modifié</t>
  </si>
  <si>
    <t>Politique de coordination inter institutionnelle avec le sedteur prive Haitien (associations professionnelles) developpé</t>
  </si>
  <si>
    <t>Stratégie du GOH pour la promotion du pays en vue de l'attraction des investissements directs étrangers elaboré et apliqué</t>
  </si>
  <si>
    <r>
      <t>Guide 2014/2015 par canaux specialis</t>
    </r>
    <r>
      <rPr>
        <sz val="10"/>
        <rFont val="Calibri"/>
        <family val="2"/>
      </rPr>
      <t>é</t>
    </r>
    <r>
      <rPr>
        <i/>
        <sz val="10"/>
        <rFont val="Calibri"/>
        <family val="2"/>
      </rPr>
      <t>s pour s'adresser aux potentiels investisseurs revisé et promotioné</t>
    </r>
  </si>
  <si>
    <t>Actions et outils pour renforcer le département du Service pour la PROMOTION des INVESTISSEMENTS au CFI fourni (avec la comptabilisation des emplois potentiels pour les femmes)</t>
  </si>
  <si>
    <t>Evenement de promotion du "ConnectAmericas" (en Haití et à l'Exteriure)
realisé</t>
  </si>
  <si>
    <t>Particpationdu CFI a une mission d'exploration en Coree du Sud dans le cadre du sommet KOREA- LAC Business Summit</t>
  </si>
  <si>
    <t>Sous-Produit 13.5</t>
  </si>
  <si>
    <t>Activité 13.3.1</t>
  </si>
  <si>
    <t>Sous-Activité 13.5.1</t>
  </si>
  <si>
    <t>Sous-Activité 13.5.2</t>
  </si>
  <si>
    <t>Sous-Activité 13.5.3</t>
  </si>
  <si>
    <t>Sous-Activite 11.1.2</t>
  </si>
  <si>
    <t>La formation basé sur les meilleures pratiques des API's réalisé</t>
  </si>
  <si>
    <t>Activité 6.4</t>
  </si>
  <si>
    <t xml:space="preserve">Equipements et accessoires videos </t>
  </si>
  <si>
    <t>Support technique pour l'organisation du Forum des investissements de 2015 incluant l'activite de lead generation fourni (ESP)</t>
  </si>
  <si>
    <t>Participation a la conference HRA Business Investment Expo &amp; Conference a Washington</t>
  </si>
  <si>
    <t>Serveur informatique avec ses accessoires installés</t>
  </si>
  <si>
    <t>Equipements pour le réseau informatique du CFI installés</t>
  </si>
  <si>
    <t>Frais récurrents d'entretien des équipements realisés</t>
  </si>
  <si>
    <t xml:space="preserve">CHRONOGRAMME </t>
  </si>
  <si>
    <t>Visite d'échange  avec l'agence de promotion des investissements de la République Dominicaine (CEI-RD) pour la sélection du logiciel CRM réalisée(Logistique)</t>
  </si>
  <si>
    <t>Sous-Activité 13.5.4</t>
  </si>
  <si>
    <t>Activité 13.1.1</t>
  </si>
  <si>
    <t>Elaboration de la strategie de communication pour la participation a Korea-Lac et autres evenements promotionnels realises par le CFI (video de promotion, story telling, etc.)</t>
  </si>
  <si>
    <t>Evenement de lancement de Connect Americas en Haiti  realisé (logistique et support technique)</t>
  </si>
  <si>
    <t>Sous-Activite 6.3.8</t>
  </si>
  <si>
    <t>materiels et fournitures de bureau pour le systeme d'archivage du CFI</t>
  </si>
  <si>
    <t>Sous-Activite 13.3.1.1</t>
  </si>
  <si>
    <t>Participation a des evenements commerciaux internationaux en 2015 realisé</t>
  </si>
  <si>
    <t>Participation du CFI au Salon IAOP en Arizona pour la promotion des investissements dans le secteur BPO realisee</t>
  </si>
  <si>
    <t>participation du CFI au salon IHI a Berlin pour la promotion des investissements dans le secteur du tourisme realisee</t>
  </si>
  <si>
    <t>Sous-Activité 13.5.5</t>
  </si>
  <si>
    <t>logistique pour la realisation d'evenements d'attraction des investissements en Haiti pour le secteur textile (AAPN)</t>
  </si>
  <si>
    <t>Visites d'echange a determiner realisées</t>
  </si>
  <si>
    <t>Sous-Activite 6.1.5</t>
  </si>
  <si>
    <t>Ordinateurs et autres périphériques installés</t>
  </si>
  <si>
    <t>Mise à jour du guide de l'investissement réalisée (edition 2016)</t>
  </si>
  <si>
    <t>Recrutement d'une specialiste junior en passation des marches</t>
  </si>
  <si>
    <t xml:space="preserve">C.Administratiojn du projet </t>
  </si>
  <si>
    <t xml:space="preserve">Recrutement d'un specialiste en passation de marche </t>
  </si>
  <si>
    <t>Recrutement d'un specialiste finance</t>
  </si>
  <si>
    <t xml:space="preserve">Autre depenses Administratives </t>
  </si>
  <si>
    <t xml:space="preserve">Administration et autres </t>
  </si>
  <si>
    <t>Evenement pour la promotion des investissements dans le secteur "BPO" réalisé (logistique, impression de materiels, traduction)</t>
  </si>
  <si>
    <t>Publication</t>
  </si>
  <si>
    <t>Logiciel CRM basique pour la préparation de rapports de performance installé</t>
  </si>
  <si>
    <t>Equipements informatiques et technologiques pour supporter l'activité courante du CFI achetés et installés</t>
  </si>
  <si>
    <t>Equipements de video-conférence et leurs accessoires installés</t>
  </si>
  <si>
    <t>Equipements de Téléphone avec IP installés</t>
  </si>
  <si>
    <t>Équipements d'appui pour supporter l'activité courante du CFI acquis et installés</t>
  </si>
  <si>
    <t>Photocopieuses de grande capacité acquis</t>
  </si>
  <si>
    <t>Système d'alimentation électrique sans coupure (UPS) acquis</t>
  </si>
  <si>
    <t>Agence d'Exécution</t>
  </si>
  <si>
    <t>Unité d'Exécution</t>
  </si>
  <si>
    <t>Numéro et nom du programme</t>
  </si>
  <si>
    <t xml:space="preserve">Date de préparation </t>
  </si>
  <si>
    <t>Période couverte par le PPM</t>
  </si>
  <si>
    <t>BIENS ET SERVICES CONNEXES (B)</t>
  </si>
  <si>
    <t>Numéro de référence du marché (1)</t>
  </si>
  <si>
    <t>Composante et Activité</t>
  </si>
  <si>
    <t>Description du marché</t>
  </si>
  <si>
    <t>Méthode de de passation de marché (2)</t>
  </si>
  <si>
    <t>Révision                              Ex Ante ou Ex Post</t>
  </si>
  <si>
    <t>Montant estimatif</t>
  </si>
  <si>
    <t>Dates estimatives</t>
  </si>
  <si>
    <t>Commentaires                       ((Pour ED/SED (3)  préciser nom de la firme et clause de justification tirée des politiques de passation de marchés de la BID))</t>
  </si>
  <si>
    <t>Statut : En attente, en cours, adjugé, annulé, clôturé (4)</t>
  </si>
  <si>
    <t>Coût estimatif (USD):</t>
  </si>
  <si>
    <t xml:space="preserve"> % BID:</t>
  </si>
  <si>
    <t>% Contrepartie:</t>
  </si>
  <si>
    <t xml:space="preserve">Publication de l'avis spécifique (Biens - Travaux- SNC) ou de l'Appel à Manifestation d'intérêt  (Firmes) </t>
  </si>
  <si>
    <t>Date de signature du contrat</t>
  </si>
  <si>
    <t>CP/2879-CFI/2014-B-001</t>
  </si>
  <si>
    <t>Composante I,        Activité 6.1, 6.2, 6.3.1, 6.3.2, 6.3.3 et 6.3.4</t>
  </si>
  <si>
    <t>Acquisition d'equipements informatiques et équipements de bureau (par lot)</t>
  </si>
  <si>
    <t>CP</t>
  </si>
  <si>
    <t>EX-ante</t>
  </si>
  <si>
    <t>août 2014</t>
  </si>
  <si>
    <t>septembre 2014</t>
  </si>
  <si>
    <t>Par lot</t>
  </si>
  <si>
    <t>clôturé</t>
  </si>
  <si>
    <t>CP/2879-CFI/2014-B-002</t>
  </si>
  <si>
    <t>juillet 2014</t>
  </si>
  <si>
    <t>CP/2879-CFI/2015-B-005</t>
  </si>
  <si>
    <t>Composante I,        Activité 6.4</t>
  </si>
  <si>
    <t>Acquisition d'equipements et d'accessoires mulitimedia (video)</t>
  </si>
  <si>
    <t>Ex-ante</t>
  </si>
  <si>
    <t>juillet 2015</t>
  </si>
  <si>
    <t>août 2015</t>
  </si>
  <si>
    <t>CP/2879-CFI/2016-B-001</t>
  </si>
  <si>
    <t>Composante I, Activité 61.2; 6.1.5; 6.2; 6.3.1;6.3.2;6.3.4 et 6.4</t>
  </si>
  <si>
    <t>octobre 2016</t>
  </si>
  <si>
    <t>adjugé</t>
  </si>
  <si>
    <t>CP/2879-CFI/2015-B-004</t>
  </si>
  <si>
    <t>Composante I,        Activité 6.3.8</t>
  </si>
  <si>
    <t>Acquisition de matériels et de fournitures de bureau pour le système d'archivage du CFI</t>
  </si>
  <si>
    <t>annule</t>
  </si>
  <si>
    <t>CP/2879-CFI/2014-B-003</t>
  </si>
  <si>
    <t>Composante I,        Activité 6.3.5</t>
  </si>
  <si>
    <t>Acquisition et installation d'un système de caméra surveillance            ( système avec 5 caméras)</t>
  </si>
  <si>
    <t>octobre 2014</t>
  </si>
  <si>
    <t>TRAVAUX (T)</t>
  </si>
  <si>
    <t>Publication de l'avis spécifique (Biens - Travaux- SNC) ou de l'Appel à Manifestation d'intérêt (Firmes )</t>
  </si>
  <si>
    <t>CP/2879-CFI/2014-T-001</t>
  </si>
  <si>
    <t>Composante I,        Activité 6.3.7</t>
  </si>
  <si>
    <t xml:space="preserve">annulé           </t>
  </si>
  <si>
    <t>CP/2879-CFI/2015-T-001</t>
  </si>
  <si>
    <t>Composante I,        Activité 6.3.9</t>
  </si>
  <si>
    <t>Rercrutement d'une entreprise pour effectuer des travaux d'amenagement d'un espace pour l'Archivage des documents au CFI</t>
  </si>
  <si>
    <t>avril 2015</t>
  </si>
  <si>
    <t>mai 2015</t>
  </si>
  <si>
    <t xml:space="preserve">annulé  </t>
  </si>
  <si>
    <t>SERVICES NON CONSULTATIFS (S)</t>
  </si>
  <si>
    <t xml:space="preserve">Publication de l'avis spécifique (Biens - Travaux- SNC) ou de l'Appel à Manifestation d'intérêt   (Firmes </t>
  </si>
  <si>
    <t>Contract Signature</t>
  </si>
  <si>
    <t>SED/2879-CFI/2014-S-001</t>
  </si>
  <si>
    <t xml:space="preserve">Composante I,      Activité 10.2.4, 13.1.5.2 et 13.2.4 </t>
  </si>
  <si>
    <t>Recrutement d'une entreprise responsable de la Logistique pour la réalisation d'évenements promotionnels du CFI et le support aux delegations d'investisseurs venant de l'etranger</t>
  </si>
  <si>
    <t>SED</t>
  </si>
  <si>
    <t xml:space="preserve">annulé             </t>
  </si>
  <si>
    <t>SED/2879-CFI/2014-S-002</t>
  </si>
  <si>
    <t>Composante I,        Activité 9.1</t>
  </si>
  <si>
    <t>Mise en oeuvre d'un protocole d'accord avec l'ADIH pour supporter a l'initiative du secteur privé pour le développement des exportations de produits textiles via le renouvellement et l'extension de la loi HOPE</t>
  </si>
  <si>
    <t>ADIH</t>
  </si>
  <si>
    <t>en cours</t>
  </si>
  <si>
    <t>AOI/2879-CFI/2016-S-001</t>
  </si>
  <si>
    <t>Recrutement d'une firme responsable de la gestion et de l'organisation des évènements du CFI</t>
  </si>
  <si>
    <t>AOI</t>
  </si>
  <si>
    <t>contrat cadre à bon de commande</t>
  </si>
  <si>
    <t>CP/2879-CFI/2014-S-003</t>
  </si>
  <si>
    <t>Composante I,      Activité 10.2.2, 13.1.4.2</t>
  </si>
  <si>
    <t xml:space="preserve">Recrutement d'une firme responsable des services d'impression de materiel promotionnel-fournisseurs locals </t>
  </si>
  <si>
    <t>CP/2879-CFI/2014-S-006</t>
  </si>
  <si>
    <t>Composante I,       Activité 11.1.2</t>
  </si>
  <si>
    <t>Achat de Service d'impression du Guide des Investissements</t>
  </si>
  <si>
    <t>La direction du CFI a choisi une nouvelle stratégie d'impression du Guide á moindre coût en raison de l'annulation du forum des investissements. budget: 50,000 USD</t>
  </si>
  <si>
    <t>CP/2879-CFI/2016-S-003</t>
  </si>
  <si>
    <t>Composante I, Activité 10.3; 10.5</t>
  </si>
  <si>
    <t>Recrutement d'une entreprise pour fournir des services de traduction et d'interpretariat pour le CFI</t>
  </si>
  <si>
    <t>CP/2879-CFI/2016-S-002</t>
  </si>
  <si>
    <t>Recrutement d'une firme pour assurer la logistique des voyages du CFI (agence de voyage)</t>
  </si>
  <si>
    <t>Juillet 2016</t>
  </si>
  <si>
    <t>CP/2879-CFI/2014-S-002</t>
  </si>
  <si>
    <t>Composante I,      Activités 4.4.2 et 13.1.4.4</t>
  </si>
  <si>
    <t>Logistique pour la participation des représentants du CFI a des évènements commerciaux internationaux (agence de voyage).</t>
  </si>
  <si>
    <t>plusieurs evenements</t>
  </si>
  <si>
    <t xml:space="preserve">clôturé </t>
  </si>
  <si>
    <t>CP/2879-CFI/2014-S-004</t>
  </si>
  <si>
    <t>Recrutement d'une firme responsible de la modification du réseau et câblage électrique des bureaux du CFI</t>
  </si>
  <si>
    <t>CP/2879-CFI/2015-S-012</t>
  </si>
  <si>
    <t>Composante I</t>
  </si>
  <si>
    <t>Recrutement d'une entreprise responsable de la logistique pour l'organisation de 3 ateliers de formation pour la delegation de Coree</t>
  </si>
  <si>
    <t>mars 2015</t>
  </si>
  <si>
    <t>CP/2879-CFI/2014-S-010</t>
  </si>
  <si>
    <t>Composante I, Sub/Activité 11.1.2</t>
  </si>
  <si>
    <t>Achat de service d'Impression et  de Publication du Guide 2014</t>
  </si>
  <si>
    <t>décembre 2014</t>
  </si>
  <si>
    <t>janvier 2015</t>
  </si>
  <si>
    <t>CP/2879-CFI/2014-S-005</t>
  </si>
  <si>
    <t>Composante I,      Activité 13.1.4.3</t>
  </si>
  <si>
    <t>Achat de Service d'impression de materiel promotionel - Fournisseurs etrangers</t>
  </si>
  <si>
    <t>n/a</t>
  </si>
  <si>
    <t>plusieurs contrats  nouvelle stratégie d'impression des matériels en raison des problèmes de la bonne constitution des dossiers des fournisseurs étrangers budget: 15,000 USD</t>
  </si>
  <si>
    <t>SED/2879-CFI/2015-S-016</t>
  </si>
  <si>
    <t>Composante I, Activité 9.3</t>
  </si>
  <si>
    <t>Recrutement d'une entreprise pour assurer la logistique pour l'organisation d'un evenement de promotion intule"BPO Sector Global Launch"</t>
  </si>
  <si>
    <t>novembre 2015</t>
  </si>
  <si>
    <t>decembre 2015</t>
  </si>
  <si>
    <t>Turgeau Development S.A</t>
  </si>
  <si>
    <t>CP/2879-CFI/2015-S-014</t>
  </si>
  <si>
    <t xml:space="preserve">Composante I,            Activité 4.1.2          </t>
  </si>
  <si>
    <t>Recrutement d'une entreprise responsable de la logistique pour 2 ateliers de réflexion  du meilleur choix de CRM pour CFI</t>
  </si>
  <si>
    <t>CPS-001-2879/GR-HA-012814</t>
  </si>
  <si>
    <t>Composante I,      Activité 13.3.2</t>
  </si>
  <si>
    <t>Logistique pour les activités de promotion en support aux délégations d'investisseurs du textile  venant de l'étranger</t>
  </si>
  <si>
    <t>janvier 2014</t>
  </si>
  <si>
    <t>CP/2879-CFI/2015-S-011</t>
  </si>
  <si>
    <t xml:space="preserve">Composante I,        Activité 4.2.1        </t>
  </si>
  <si>
    <t>Recrutement d'une entreprise responsable de la Logistique pour un  atelier de promotion des investissements entre Haiti et le Bresil</t>
  </si>
  <si>
    <t>SED/2879-CFI/2015-S-013</t>
  </si>
  <si>
    <t>Composante I,      Activité 13.5.3</t>
  </si>
  <si>
    <t xml:space="preserve">  Hanatour / (3.10 (c))- GN-2349-9</t>
  </si>
  <si>
    <t>SED/2879-CFI/2015-S-015</t>
  </si>
  <si>
    <t xml:space="preserve">Composante I,          Activité 13.5.3 </t>
  </si>
  <si>
    <t>Achat des services de décoration d'un stand d'exposition pour supporter la participation du CFI a la conférence en Corée</t>
  </si>
  <si>
    <t>Intercom Convention Services / (3.10 (c))- GN-2349-9</t>
  </si>
  <si>
    <t>CP/2879-CFI/2014-S-09</t>
  </si>
  <si>
    <t>Composante I,         Activité 13.5.4</t>
  </si>
  <si>
    <t>Logistique pour la participation des représentants du CFI a des évènements commerciaux internationaux (Call Center - Las Vegas, USA)</t>
  </si>
  <si>
    <t>juin 2014</t>
  </si>
  <si>
    <t>CP/2879-CFI/2015-S-017</t>
  </si>
  <si>
    <t>Service d'impression pour atelier de promotion intule"BPO Sector Global Launch"</t>
  </si>
  <si>
    <t xml:space="preserve">BUREAUX DE SERVICES-CONSEILS    (CF)                                                                                                                                            </t>
  </si>
  <si>
    <t xml:space="preserve">Publication de l'avis spécifique (Biens - Travaux- SNC) ou de l'Appel à Manifestation d'intérêt   (Firmes) </t>
  </si>
  <si>
    <t>SED/2879-CFI/2014-CF-001</t>
  </si>
  <si>
    <t>Composante I, Activité 12.1, 12.2 et 13.2</t>
  </si>
  <si>
    <t xml:space="preserve">Recrutement d'une firme pour le Design du one-stop-shop et Acompagnement tecnique du Forum 2014  et Forum 2015 du CFI à réaliser en Haití </t>
  </si>
  <si>
    <t xml:space="preserve">  ES Partners / 3.10 (a) et (d) GN-2350-9</t>
  </si>
  <si>
    <t>SFQC/2879-CFI/2014-CF-002</t>
  </si>
  <si>
    <t>Composante I,     Activité 14.1.2</t>
  </si>
  <si>
    <t xml:space="preserve">Recrutement d'une firme pour l'Elaboration d'une étude  pour la filière stratégique agro-industrielle </t>
  </si>
  <si>
    <t>SFQC</t>
  </si>
  <si>
    <t>novembre 2014</t>
  </si>
  <si>
    <t>modifié pour être inclus dans le contrat du consulant X. Casademunt. budget: 350,000 USD</t>
  </si>
  <si>
    <t xml:space="preserve">annulé       </t>
  </si>
  <si>
    <t>SED/2879-CFI/2014-CF-004</t>
  </si>
  <si>
    <t xml:space="preserve">Composante I,            Activité 14.1.2 </t>
  </si>
  <si>
    <t>Recrutement d'une firme pour l'Accompagnement Internationl pour L'élaboration d'une étude  pour la filière BPO</t>
  </si>
  <si>
    <t>julliet 2014</t>
  </si>
  <si>
    <t xml:space="preserve">   AVASANT / 3.10 (a) et (d) GN-2350-9</t>
  </si>
  <si>
    <t>SFQC/2879-CFI/2014-CF-019</t>
  </si>
  <si>
    <t>Composante I,     Activité 14.3.2</t>
  </si>
  <si>
    <t xml:space="preserve">Recrutement d'une firme pour l'Elaboration d'une étude  pour la filière stratégique  Manufactures Textiles </t>
  </si>
  <si>
    <t>nouvelle planification de la direction. Le marché est reporté pour une date indéterminée. budget: 350,000 USD</t>
  </si>
  <si>
    <t xml:space="preserve">annulé         </t>
  </si>
  <si>
    <t>SFQC/2879-CFI/2014-CF-005</t>
  </si>
  <si>
    <t>Composante I;      Activité 16.3</t>
  </si>
  <si>
    <t xml:space="preserve">Recrutement d'une firme pour le Design et l'élaboration d'un baromètre 2015 </t>
  </si>
  <si>
    <t xml:space="preserve">annulé              </t>
  </si>
  <si>
    <t>SED/2879-CFI/2014-CF-008</t>
  </si>
  <si>
    <t>Composante I  Activite 12.2</t>
  </si>
  <si>
    <t>Recrutement d'une firme pour l'Elaboration d'une base de donnees de fourniseurs locaux  visant à l'enchainement productif</t>
  </si>
  <si>
    <t>PNUD /               3.10 (a) et (d) GN-2350-9</t>
  </si>
  <si>
    <t>SED/2879-CFI/2016-CF-003</t>
  </si>
  <si>
    <t>Composante I, Activite 12.6</t>
  </si>
  <si>
    <t>Recrutement d'une firme pour la mise sur pied du portail unique d'enregistrement des Investisseurs</t>
  </si>
  <si>
    <t>novembre 2016</t>
  </si>
  <si>
    <t>annulé</t>
  </si>
  <si>
    <t>SED/2879-CFI/2017-CF-006</t>
  </si>
  <si>
    <t>Recrutement d'une firme pour l'elaboration d'un diagnostic sur la marque pays</t>
  </si>
  <si>
    <t>OSTOSOLA / 3.10 (d) GN-2350-9 (la seule à posséder les qualifications voulues ou présente une expérience d’un intérêt exceptionnel pour la mission considérée)</t>
  </si>
  <si>
    <t>en attente</t>
  </si>
  <si>
    <t>Composante I, Activité 14.4</t>
  </si>
  <si>
    <t>Recrutement d'une firme pour faire une etude de developpement du Secteur BPO en Haiti</t>
  </si>
  <si>
    <t>janvier 2017</t>
  </si>
  <si>
    <t>fevrier 2017</t>
  </si>
  <si>
    <t>AVASANT /   3.10 (a) et (d) GN-2350-9 (c'est une mission qui est le prolongement naturel d’activités menées par le Consultant concerné + la seule à posséder les qualifications voulues ou présente une expérience d’un intérêt exceptionnel pour la mission considérée)</t>
  </si>
  <si>
    <t>QC/2879-CFI/2016-CF-004</t>
  </si>
  <si>
    <t>Recrutement d'une firme pour éffectuer le Baromètre du Climat des Investissements en Haiti qu’inclura aussi statistiques sensibles aux questions de genre et seront ventilées par sexe</t>
  </si>
  <si>
    <t>SFQ</t>
  </si>
  <si>
    <t>mars 2017</t>
  </si>
  <si>
    <t>juin 2017</t>
  </si>
  <si>
    <t>SED/2879-CFI/2016-CF-001</t>
  </si>
  <si>
    <t>Recrutement d'une firme pour concevoir et mettre en oeuvre un système de base de données économiques en ligne pouvant supporter les activités de promotion et d'investissements du CFI (Open Data )</t>
  </si>
  <si>
    <t>Decembre 2015</t>
  </si>
  <si>
    <t>janvier 2016</t>
  </si>
  <si>
    <t>KNOEMA / 3.10 (d) GN-2350-9 (la firme sélectionnée pour ce marché « présente une expérience d’un intérêt exceptionnel pour la mission considérée » )</t>
  </si>
  <si>
    <t>SED/2879-CFI/2014-CF-007</t>
  </si>
  <si>
    <t>Composante I, Activité  13.2.3</t>
  </si>
  <si>
    <t>Secrétariat technique , mise en place et mise en ouevre  de la stratégie de comunication et de coordination du Forum 2014  et 2015 du CFI à réaliser en Haiti</t>
  </si>
  <si>
    <t xml:space="preserve"> ICR /                  3.10 (d) GN-2350-9          marché annulé en raison de l'annulation des forum 2014-2015 budget: 200,000 USD</t>
  </si>
  <si>
    <t xml:space="preserve">annulé        </t>
  </si>
  <si>
    <t>SFQC/2879-CFI/2014-CF-006</t>
  </si>
  <si>
    <t xml:space="preserve">Composante I,        Activité 3.1; 3.2 et 3.3 </t>
  </si>
  <si>
    <t>Recrutement d'une firme pour faire le Diagnostique légal pour faire l'inventaire du cadre légal qui touche les compentences desirées dans la nouvelle "LOI" du CFI et Elaboration d'un projet de LOI et ses arrêtés d'application</t>
  </si>
  <si>
    <t>SFQC/2879-CFI/2015-CF-002</t>
  </si>
  <si>
    <t xml:space="preserve">Composante I,           Activité 3.1   </t>
  </si>
  <si>
    <t>Recrutement d'une firme pour faire le Diagnostic comparatif sur les API's au niveau international et du cadre legal et institutionnel national pour améliorer le positionnement administratif du CFI</t>
  </si>
  <si>
    <t>SFQC/2879-CFI/2014-CF-009</t>
  </si>
  <si>
    <t>Composante I, Activité 9.1 et  10.1</t>
  </si>
  <si>
    <t>Conception et définition d'une stratégie du Goh pour la promotion du pays et l'attraction des investisements directs extrangers et Définition d'un plan de communication interne et externe du CFI qui doit supporter la stratégie actuelle et 2014-2017 du CFI</t>
  </si>
  <si>
    <t>SED/2879-CFI/2014-CF-010</t>
  </si>
  <si>
    <t>Composante I,        Activité 1.9</t>
  </si>
  <si>
    <t>Recrutement d'une firme pour l'elaboration d'un Manuel de Procedures et logiciel de correspondance et agenda du CFI</t>
  </si>
  <si>
    <t xml:space="preserve">annulé            </t>
  </si>
  <si>
    <t>SED/2879-CFI/2015-CF-003</t>
  </si>
  <si>
    <t>Composante I,         Activité 13.1.2</t>
  </si>
  <si>
    <t>SFQ/2879-CFI/2015-CF-001</t>
  </si>
  <si>
    <t>Composante I, Activite 3.1; 3.2</t>
  </si>
  <si>
    <t>Recrutement d'une fime pour faire le diagnostique legal et l'inventaire du cadre legal qui touche les competences desirees dans un nouveau cadre legal du CFI</t>
  </si>
  <si>
    <t>juin 2015</t>
  </si>
  <si>
    <t>SED/2879-CFI/2014-CF-013</t>
  </si>
  <si>
    <t>Composante I,      Activité 11.2</t>
  </si>
  <si>
    <t>Recrutment d'une firme pour effectuer La revision et la mise en place de la Promotion du Guide 2014 par canaux spécialisés pour s'adresser aux potentiels investisseurs</t>
  </si>
  <si>
    <t>Columbia Center for Sustainable Investments (CCSI) / 3.10 (b) et (d) GN-2350-9</t>
  </si>
  <si>
    <t>SED/2879-CFI/2014-CF-012</t>
  </si>
  <si>
    <t>Commposante I;                Activités 1.8, 11.3 et 13.2.5</t>
  </si>
  <si>
    <t>Recrutement d'une firme responsable de la Systematisation des experiences</t>
  </si>
  <si>
    <t>QC/2879-CFI/2015-CF-017</t>
  </si>
  <si>
    <t>Composante I,       Activité 16.1</t>
  </si>
  <si>
    <t>Recrutement d'une firme experte pour la Mise sur pied  des sytemes de base de données économiques pouvant supporter les activités de promotion et d'investissements du CFI (Open Data )</t>
  </si>
  <si>
    <t xml:space="preserve">QC </t>
  </si>
  <si>
    <t>octobre 2015</t>
  </si>
  <si>
    <t>SED/2879-CFI/2016-CF-005</t>
  </si>
  <si>
    <t>Composante I, Activite 8.4</t>
  </si>
  <si>
    <t>Signature d'un Protocole d'accord entre le CFI et la CCIH</t>
  </si>
  <si>
    <t>decembre 2016</t>
  </si>
  <si>
    <t>SFQC/2879-CFI/2016-CF-006</t>
  </si>
  <si>
    <t>Composante I,      Activité 10.7</t>
  </si>
  <si>
    <t>Recrutement d'une firme pour faire une etude diagnostique comparative sur les one-stop-shop pour donner des recommandations au CFI</t>
  </si>
  <si>
    <t>Decembre 2016</t>
  </si>
  <si>
    <t>mai 2017</t>
  </si>
  <si>
    <t>Composante I, Activité 15.2 et 15.3</t>
  </si>
  <si>
    <t>Recrutement d'une firme pour lead generation USA et Lead Generation Asie</t>
  </si>
  <si>
    <t>SFQC/2879-CFI/2016-CF-007</t>
  </si>
  <si>
    <t>Composante I, Activité 13.3.1</t>
  </si>
  <si>
    <t>Recrutement d'une firme pour la coordination du forum 2017</t>
  </si>
  <si>
    <t>Composante I, Activité 1.5</t>
  </si>
  <si>
    <t>Recrutement d'une firme pour  la mise sur pied du systeme d'archivage physique et électronique au CFI</t>
  </si>
  <si>
    <t>Composante I, Activite 15.4</t>
  </si>
  <si>
    <t>TIBIDABO VENTURES CONSULTANTS, S.L / 3.10 (c ) et (d) GN-2350-9 (C’est un montant très faible + la seule à posséder les qualifications voulues ou présente une expérience d’un intérêt exceptionnel pour la mission considérée)</t>
  </si>
  <si>
    <t>QC/2879-CFI/2015-CF-003</t>
  </si>
  <si>
    <t>Composante I,      Activité 10.1</t>
  </si>
  <si>
    <t>Recrutement d'une firme spécialisée en communications/marketing pour mettre en oeuvre le plan de communication interne/externe du CFI, incluant la mise a jour du site internet et le manuel d'image corporative du CFI</t>
  </si>
  <si>
    <t>QC/2879-CFI/2015-CF-005</t>
  </si>
  <si>
    <t>Recrutement d'une firme de consultation pour faire le diagnostic preliminaire pour etudier la viabiliite d'un projet de Open Data</t>
  </si>
  <si>
    <t>septembre 2015</t>
  </si>
  <si>
    <t>KNOEMA / 3.10 (c) et (d) GN-2350-9</t>
  </si>
  <si>
    <t>QC/2879-CFI/2015-CF-006</t>
  </si>
  <si>
    <t>Composante I,      Activité 10.3</t>
  </si>
  <si>
    <t>Recrutement d'une firme pour Accompagner une délégation Haitienne au salon Call Center Week de Las Vegas et L'élaboration du Plan d'action pour le développement de la fiiere stratégie BPO</t>
  </si>
  <si>
    <t>AVASANT /   3.10 (b) et (d) GN-2350-9</t>
  </si>
  <si>
    <t>QC/2879-CFI/2015-CF-007</t>
  </si>
  <si>
    <t>Composante I,      Activité 10.4</t>
  </si>
  <si>
    <t>Recrutement d'une firme pour effectuer la Traduction et l'Edition de langue pour le Guide 2014</t>
  </si>
  <si>
    <t>QC</t>
  </si>
  <si>
    <t>janvier  2015</t>
  </si>
  <si>
    <t>QC/2879-CFI/2015-CF-008</t>
  </si>
  <si>
    <t>Composante I,      Activité 10.5</t>
  </si>
  <si>
    <t>Recrutement d'une firme pour effectuer la Conception graphique du Guide 2014</t>
  </si>
  <si>
    <t>nouvelle stratégie dr conception graphique du Guide.  Ce marché a été fusionné avec plusieurs autres dans la catégorie des travaux effectués sous le contrat du consultant individuel "Xavier Casademunt, SED/2879-CFI/2015-CI-01"   budget: 10,000 USD</t>
  </si>
  <si>
    <t xml:space="preserve">annulé          </t>
  </si>
  <si>
    <t>SED/2879-CFI/2016-CF-009</t>
  </si>
  <si>
    <t>Composante I, Activite 8.3</t>
  </si>
  <si>
    <t>Signature d'un Protocole d'accord entre  le CFI et le CCEFH pour permettre l'elaboration d'un diagnostic et d'un plan strategique et d'affaires pouvant ameliorer la promotion d'investissement en Haiti</t>
  </si>
  <si>
    <t>SED/2879-CFI/2016-CF-002</t>
  </si>
  <si>
    <t xml:space="preserve">Composante I, Activité </t>
  </si>
  <si>
    <t>Signature d'un Protocole d'accord entre le CFI et Avasant Foundation</t>
  </si>
  <si>
    <t>mai 2016</t>
  </si>
  <si>
    <t>SED/2879-CFI/2017-CF-002</t>
  </si>
  <si>
    <t xml:space="preserve">Composante I           Activité 10.2      </t>
  </si>
  <si>
    <t>QCNI</t>
  </si>
  <si>
    <t xml:space="preserve">CONSULTANTS INDIVIDUELS         (CI)                                                                                                                                                              </t>
  </si>
  <si>
    <t>Date d'aprobation des TDR et de la grille d'évaluation</t>
  </si>
  <si>
    <t>Date de siganture du contrat</t>
  </si>
  <si>
    <t>SED/2879-CFI/2015-CI-01</t>
  </si>
  <si>
    <t xml:space="preserve">Composante I,                Activité 11.1.3, 12.5, 13.1, 13.4.1 et 16.2 </t>
  </si>
  <si>
    <t>Javier Sanchez Casademunt / 5.4 (d) GN-2350-9</t>
  </si>
  <si>
    <t>SED/2879-CFI/2015-CI-02</t>
  </si>
  <si>
    <t>Composante I,                Activité 10.4, 12.3 et 13.2.1</t>
  </si>
  <si>
    <t xml:space="preserve">Recrutement d'un consultant responsable de l'elaboration et mise en œuvre d’un manuel de protocole évènementiel pour les évènements de promotion du centre de Facilitation des Investissements </t>
  </si>
  <si>
    <t>Johanne Buteau / 5.4 (b) et (d) GN-2350-9</t>
  </si>
  <si>
    <t>SED-2879/GR-HA-CI100314</t>
  </si>
  <si>
    <t>Composante I,        Activité 1.1</t>
  </si>
  <si>
    <t>Recrutement d'un consultant responsible de l'elaboration des Plan stratégique 2014 - 2017  et plan operationel pour encadrer la réorganisation et le rebranding du CFI</t>
  </si>
  <si>
    <t>avril 2014</t>
  </si>
  <si>
    <t>mai 2014</t>
  </si>
  <si>
    <t>Adolfo Taylhardat / 5.4 (a) et (d) GN-2350-9</t>
  </si>
  <si>
    <t>SED/2879-CFI/2014-CI-03</t>
  </si>
  <si>
    <t>Recrutement d'un consultant pour la mise à jour du site web et formation du personnel du CFI (contenu et logiciel)</t>
  </si>
  <si>
    <t>aout 2014</t>
  </si>
  <si>
    <t>Septembre 2014</t>
  </si>
  <si>
    <t>Francisco J. Alvarez Roca / 5.4 (a) et (b) GN-2350-9</t>
  </si>
  <si>
    <t>SED/2879-CFI/2014-CI-02</t>
  </si>
  <si>
    <t>Composante I,       Activité 13.2.1</t>
  </si>
  <si>
    <t>Recrutement d'une coordonatrice pour le Forum 2014 et 2015</t>
  </si>
  <si>
    <t xml:space="preserve">Composante I,           Activité 1.4              </t>
  </si>
  <si>
    <t>Recrutement d'un Coordonateur de projet au CFI</t>
  </si>
  <si>
    <t>novembre 2013</t>
  </si>
  <si>
    <t>SED/2879-CFI/2016-CI-04</t>
  </si>
  <si>
    <t>Compossante I Activité 1.1; 1.2 et 15.1</t>
  </si>
  <si>
    <t>Recrutement d'un consultant specialiste pour accompagner le CFI dans l'elaboration du plan strategique et pour servir comme  "Lead Generation"Brésil</t>
  </si>
  <si>
    <t>Xavier S. Casademunt / 5.4 (a) et (d) GN-2350.9 (continuite de service et le seul disponible ayant les competences techniques  et l'experience similaires à ce poste)</t>
  </si>
  <si>
    <t>QCNI/22879-CFI/2016-CI-05</t>
  </si>
  <si>
    <t>Compossante I Activité 1.1; 1.2</t>
  </si>
  <si>
    <t>Recrutement d'un consultant pour l'elaboration du plan strategique et du plan d'affaires revises du CFI</t>
  </si>
  <si>
    <t>Fevrier 2017</t>
  </si>
  <si>
    <t>SED/2879-CFI/2016-CI-01</t>
  </si>
  <si>
    <t>fevrier 2016</t>
  </si>
  <si>
    <t>SED/2879-CFI/2014-CI-04</t>
  </si>
  <si>
    <t>Composante I,        Activité 1.6.2</t>
  </si>
  <si>
    <t>Recrutement d'un Chef d'opérations au CFI</t>
  </si>
  <si>
    <t>Didier Jean / 5.4 (d) GN-2350-9/  budget: 60,000 USD
Ce marché a reçu la non objection de la banque. Cependant on a du  annuler en raison de la non signature du contrat par le consultant Didier Jean.</t>
  </si>
  <si>
    <t xml:space="preserve"> annulé      </t>
  </si>
  <si>
    <t>QCNI/2879-CFI/2014-CI-08</t>
  </si>
  <si>
    <t>Composante I,        Activité 1.6.5</t>
  </si>
  <si>
    <t>Recrutement d'un consultant en promotion au CFI</t>
  </si>
  <si>
    <t>QCNI/2879-CFI/2014-CI-05</t>
  </si>
  <si>
    <t>Composante I,         Activité 1.3.1</t>
  </si>
  <si>
    <t>Recrutement d'un responsable senior pour le departement Etudes et Recherches</t>
  </si>
  <si>
    <t>aout 2015</t>
  </si>
  <si>
    <t>Ce poste est passe sur le budget  national en raison du caractere permanent du poste. Budget:60,000 USD</t>
  </si>
  <si>
    <t>QCNI/2879-CFI/2015-CI-04</t>
  </si>
  <si>
    <t xml:space="preserve">Composante I,            Activité 1.6     </t>
  </si>
  <si>
    <t>Recrutement d'un adjoint a la DG qui fournira un support aux directions techniques du CFI</t>
  </si>
  <si>
    <t>QCNI/2879-CFI/2016-CI-06</t>
  </si>
  <si>
    <t>Composante I, Activité 1.3.2</t>
  </si>
  <si>
    <t>Recrutement d'un expert principal pour le departement de facilitation</t>
  </si>
  <si>
    <t>QCNI/2879-CFI/2014-CI-07</t>
  </si>
  <si>
    <t>Composante I,        Activité 1.3.2</t>
  </si>
  <si>
    <t>Recrutement d'un consultant en communications au CFI (Responsable technique de l'unite de communication pour la mise en oeuvre du plan de communication du CFI)</t>
  </si>
  <si>
    <t>aout 2016</t>
  </si>
  <si>
    <t>SED/2879-CFI/2014-CI-10</t>
  </si>
  <si>
    <t xml:space="preserve">Composante I,            Activité 1.2              </t>
  </si>
  <si>
    <t>Recrutement d'un consultant responsable de l'élaboration d'un manuel de procedures administratives et la mise en oeuvre de l'ensemble des procedures du CFI</t>
  </si>
  <si>
    <t>février 2015</t>
  </si>
  <si>
    <t>Budget de la republique - Budget 50,000 USD</t>
  </si>
  <si>
    <t>QCNI/2879-CFI/2014-CI-09</t>
  </si>
  <si>
    <t>Composante I,        Activité 1.10</t>
  </si>
  <si>
    <t>Recrutement d'un consultant spécialisé en passation de marchés pour former le personnel du CFI</t>
  </si>
  <si>
    <t>SED/2879-CFI/2015-CI-05</t>
  </si>
  <si>
    <t>Composante I,      Activité 16.1</t>
  </si>
  <si>
    <t>Recrutement d'un consultant pour faire le diagnostic preliminaire pour etudier la viabiliite d'un projet de Open Data</t>
  </si>
  <si>
    <t xml:space="preserve">Vladimir Eskin / 5.4 (d) GN-2350-9 / budget: 25,000,000 USD marché annulé en raison de changement dans la nature du marché. Cemarché a ete repris dans la categorie firme de consultantion.  </t>
  </si>
  <si>
    <t>SED/2879-CFI/2014-CI-06</t>
  </si>
  <si>
    <t>Composante I,      Activité 11.1.1</t>
  </si>
  <si>
    <t>Recrutement d'un coordonateur pour le projet de guide 2014</t>
  </si>
  <si>
    <t>Juillet 2014</t>
  </si>
  <si>
    <t xml:space="preserve">Philippe Saint-Cyr / 5.4 (d) GN-2350-9 -Ce contrat a été suspendu puis cloturé suite à sa suspension par le fait que le CFI n'était pas satisfait du travail fourni par le consultant.  </t>
  </si>
  <si>
    <t>SED/2879-CFI/2015-CI-11</t>
  </si>
  <si>
    <t>Composante I,   Activite 13.1.8</t>
  </si>
  <si>
    <t>Recrutement d'un consultant pour l'accompagnement technique pour le secteur textile dans le cadre de la mission d'exploration en Coree du Sud</t>
  </si>
  <si>
    <t>Mark D'Sa /5.4 (b) GN-2350-9/           budget: 15,000 USD
le consultant a finalement fait le choix d'effectuer le travail sur base "pro bono". Donc, il n'était plus nécessaire d'avoir un contrat.</t>
  </si>
  <si>
    <t xml:space="preserve">annulé </t>
  </si>
  <si>
    <t>QCNI/2879-CFI/2016-CI-03</t>
  </si>
  <si>
    <t>Composante I, Activité 1.3.4</t>
  </si>
  <si>
    <t>Recrutement d'un directeur- adjoint des Etudes et informations economiques et commerciales</t>
  </si>
  <si>
    <t>mars 2016</t>
  </si>
  <si>
    <t>QCNI/2879-CFI/2015-CI-03</t>
  </si>
  <si>
    <t>Janvier 2016</t>
  </si>
  <si>
    <t>marché annulé à cause de chagement de stratégie d'achat. Ce marché a été reporté dans la section "services autres que consultations". Budget: 20,000 USD (juin 2016)</t>
  </si>
  <si>
    <t>SED/2879-CFI/2016-CI-09</t>
  </si>
  <si>
    <t>Recrutement d'un directeu- adjoint des Etudes et informations economiques et commerciales</t>
  </si>
  <si>
    <t>Wilbens Siguineau / 5.4 (d) GN-2350-9 (continuation des activités antérieures du contractant pour lesquelles il était choisi après appel à la concurrence)</t>
  </si>
  <si>
    <t>Dider Jean / 5.4 (d) GN-2350-9 (continuite des activite anterieures du contractant)</t>
  </si>
  <si>
    <t>QCNI/2870-CFI/2017-CI-01</t>
  </si>
  <si>
    <t>Composante I, Activite 1.3.6</t>
  </si>
  <si>
    <t>Recrutement du specialiste responsible de la mise en place du nouveau service d'enchainement productif</t>
  </si>
  <si>
    <t>SED/2879-CFI/2017-CI-02</t>
  </si>
  <si>
    <t>Carlos Puig Esteve / 5.4 (d) (continuite de service et le seul disponible ayant les competences techniques  et l'experience similaires à ce poste)</t>
  </si>
  <si>
    <t>QCNI/2879-CFI/2017-CI-03</t>
  </si>
  <si>
    <t>Composante I, Activité 1.3.5</t>
  </si>
  <si>
    <t>Recrutement d'un specialiste junior en passation de marchés</t>
  </si>
  <si>
    <t>SED/2879-CFI/2016-CI-07</t>
  </si>
  <si>
    <t>Composante I, Activité 11.3</t>
  </si>
  <si>
    <t>avril 2017</t>
  </si>
  <si>
    <t>Ben Kett /  5.4  (d) GN-2350.9 (De part son implication dans la redaction du Guide de l'investissement 2014, le consultant est le seul a posseder les competences techniques  et l'experience similaires voulues)</t>
  </si>
  <si>
    <t>QCNI/2879-CFI/2016-CI-02</t>
  </si>
  <si>
    <t xml:space="preserve">Recrutement d'un consultant pour la mise à jour du site web et formation du personnel </t>
  </si>
  <si>
    <t>QCNI/2879-CFI/2015-CI-14</t>
  </si>
  <si>
    <t>Composante I,        Activité 1.5</t>
  </si>
  <si>
    <t>Recrutement d'un expert en archivage pour monter et gérer un syteme d'archivage pour le CFI</t>
  </si>
  <si>
    <t>Ex-poste</t>
  </si>
  <si>
    <t>Composante I           Activité 10.4</t>
  </si>
  <si>
    <t>Alexandre Viard / 5.4 (b) GN-2350-9</t>
  </si>
  <si>
    <t>QCNI/2879-CFI/2015-CI-05</t>
  </si>
  <si>
    <t>Composante I           Activité 10.5</t>
  </si>
  <si>
    <t>Recrutement d'un consultant pour l'Elaboration du manuel d'image corporative du CFI</t>
  </si>
  <si>
    <t xml:space="preserve"> nouvelle straté gie de la direction.  Cette mission sera assignée au futur responsable de l'Unité de Communication. budget: 10,000 USD</t>
  </si>
  <si>
    <t>QCNI/2879-CFI/2015-CI-06</t>
  </si>
  <si>
    <t>Composante I           Activité 10.6</t>
  </si>
  <si>
    <t>Recrutement d'un consultant Interprete pour l'atelier de promotion intule"BPO Sector Global Launch"</t>
  </si>
  <si>
    <t>QCNI/2879-CFI/2015-CI-07</t>
  </si>
  <si>
    <t>Composante I           Activité 10.7</t>
  </si>
  <si>
    <t>Recrutement d'un consultant pour effectuer le Design graphique du guide 2014</t>
  </si>
  <si>
    <t>QCNI/2879-CFI/2015-CI-08</t>
  </si>
  <si>
    <t>Composante I           Activité 10.8</t>
  </si>
  <si>
    <t>Recrutement d'un consultant Interprete pour l'atelier de promotion des investissements entre Haiti et le Bresil</t>
  </si>
  <si>
    <t>Marie-Louise Roy / 5.4 (a) GN-2350-9</t>
  </si>
  <si>
    <t>QCNI/2879-CFI/2016-CI-08</t>
  </si>
  <si>
    <t>Composante I, Activité 1.2</t>
  </si>
  <si>
    <t>Recrutement d'un consultant pour l'elaboration d'un plan de renforcement des capacites de l'adminstration et de l'unite d'execution du projet</t>
  </si>
  <si>
    <t>DÉPENSES OPÉRATIONNELLES  (DO)</t>
  </si>
  <si>
    <t>Process Number:</t>
  </si>
  <si>
    <t>Date de lancememt du marché</t>
  </si>
  <si>
    <t>SED/2879-CFI/2015-CI-15</t>
  </si>
  <si>
    <t>Composante I, 31</t>
  </si>
  <si>
    <t>Recrutement d'un specialiste financier junior pour la composante I du projet</t>
  </si>
  <si>
    <t>septembre 2015/septembre 2016</t>
  </si>
  <si>
    <t>octobre 2015/octobre 2016</t>
  </si>
  <si>
    <t>Stanley Thermo / 5.4 (a) GN-2350.9 (continuite des activites anterieures du consultant).</t>
  </si>
  <si>
    <t>SED/2879-CFI/2015-CI-16</t>
  </si>
  <si>
    <t>Composante I, 30</t>
  </si>
  <si>
    <t>Sheldene S. Francisque / 5.4 (a) GN-2350.9 (continuite des activites anterieures du consultant).</t>
  </si>
  <si>
    <t>SED/2879-CFI/2016-CI-11</t>
  </si>
  <si>
    <t>SED/2879-CFI/2016-CI-12</t>
  </si>
  <si>
    <t>CP/2879-CFI/2015-B-01</t>
  </si>
  <si>
    <t>Composante I, 33</t>
  </si>
  <si>
    <t>Achat d'equipemenst et materiels informatiques/bureau pour l'unite d'execution</t>
  </si>
  <si>
    <t>SFQ/2879-CFI/2017-CF-003</t>
  </si>
  <si>
    <t>SED/2879-CFI/2017-CF-007</t>
  </si>
  <si>
    <t>SFQ/2879-CFI/2017-CF-008</t>
  </si>
  <si>
    <t>Recrutement d'une firme pour accompagner le CFI dans l'elaboration du plan strategique et pour servir comme  "Lead Generation"Brésil</t>
  </si>
  <si>
    <t>SED/2879-CFI/2017-CF-004</t>
  </si>
  <si>
    <t xml:space="preserve"> EX-ante </t>
  </si>
  <si>
    <t>annule (mettre dans firme)</t>
  </si>
  <si>
    <t>marche infructeux. Nouvelle strategie, annule et mis dans la categorie de firmes de consultations budget 19200</t>
  </si>
  <si>
    <t>Recrutement d'un consultant pour la mise a jour du guide investisseurs 2017</t>
  </si>
  <si>
    <t>MOONSHOT GLOBAL, LLC  3.10 (a) GN-2350-9 (c'est une mission qui est le prolongement naturel d’activités menées par le Consultant concerné)</t>
  </si>
  <si>
    <t xml:space="preserve">Recrutement d'une firme pour la mise à jour du site web et formation du personnel </t>
  </si>
  <si>
    <t>Recrutement d'une firme pour faire le Diagnostic comparatif sur les API's au niveau international et du cadre legal et institutionnel national+ texte juridique pour la nouvelle structure du CFI qui se base sur les recommandations des analyses comparatives(benchmarking) et légales+Developpement du logiciel CRM definitif + elaboration du service tapis rouge</t>
  </si>
  <si>
    <t>Recrutement d'une firme pour faire une Etude diagnostique comparative sur les one-stop-shop pour donner des recommandations</t>
  </si>
  <si>
    <t>SED/2879-CFI/2017-CF-009</t>
  </si>
  <si>
    <t xml:space="preserve">Composante I, Activite 12.1 </t>
  </si>
  <si>
    <t>Composante I, Activite 2.1;3.1; 3.2; 5.1; et 12.4</t>
  </si>
  <si>
    <t>WAVTEQ/ 3.10 (d) GN-2350-9 (la seule à posséder les qualifications voulues ou présente une expérience d’un intérêt exceptionnel pour la mission considérée)</t>
  </si>
  <si>
    <t>QCNI/2879-CFI/2017-CI-05</t>
  </si>
  <si>
    <t>Composante I, Activité 1.6</t>
  </si>
  <si>
    <t>Recrutement d'un Consultant pour mettre appui au developpement web et systeme informatique du CFI</t>
  </si>
  <si>
    <t>ICA/ 3.10 (d) GN-2350-9 (la seule à posséder les qualifications voulues ou présente une expérience d’un intérêt exceptionnel pour la mission considérée)</t>
  </si>
  <si>
    <t>SGS/ 3.10 (d) GN-2350-9 (la seule à posséder les qualifications voulues ou présente une expérience d’un intérêt exceptionnel pour la mission considérée)</t>
  </si>
  <si>
    <t xml:space="preserve">Protocole d'accord entre le CFI et HRA pour une Etude de la Diaspora </t>
  </si>
  <si>
    <t>SED/2879-CFI/2017-CF-010</t>
  </si>
  <si>
    <t>Composante I, Activité 15.6</t>
  </si>
  <si>
    <t>HRA/ 3.10 (d) GN-2350-9 (la seule à posséder les qualifications voulues ou présente une expérience d’un intérêt exceptionnel pour la mission considérée)</t>
  </si>
  <si>
    <t xml:space="preserve">Recrutement d'un Consultant pour l'appui au developpement de la base de donnees agricoles </t>
  </si>
  <si>
    <t>Juin 2017</t>
  </si>
  <si>
    <t>SED/2879-CFI/2017-CI-04</t>
  </si>
  <si>
    <t>Composante I, Activite 1.7</t>
  </si>
  <si>
    <t>SED/2879-CFI/2016-CI-10</t>
  </si>
  <si>
    <t>Recrutement d'un chef des operations au CFI</t>
  </si>
  <si>
    <t>QCNI/2879-CFI/2017-CI-07</t>
  </si>
  <si>
    <t>Composante I, Activite 1.3.7</t>
  </si>
  <si>
    <t>Acquisition d'equipement informatique (25 tablettes)</t>
  </si>
  <si>
    <t>WAVTEQ/ 3.10 (d) GN-2350-9 (la seule à posséder les qualifications voulues ou présente une expérience d’un intérêt exceptionnel pour la creation de portail web .</t>
  </si>
  <si>
    <t xml:space="preserve">    Marché repris dans la categorie"Services autres que consultations". budget: 30,000 USD      </t>
  </si>
  <si>
    <t>Le CFI a decidé de financer ce marche avec ses propres fonds. Budget: 15,000 USD</t>
  </si>
  <si>
    <t>Palm events / (3.10 (b))- GN-2349-9 budget : 240,000 USD  Ce marché concernait le Forum des investisseurs prévu au début de 2015 et qui a été annulé.</t>
  </si>
  <si>
    <t xml:space="preserve"> La direction du CFI a decidé d'engager une firme avec ses fonds propres. Budget: 55,000 USD</t>
  </si>
  <si>
    <t>nouvelle stratégie d'impression du Guide.  Ce marché a été fusionné avec plusieurs autres dans la catégorie des travaux effectués sous le contrat du consultant individuel "Xavier Casademunt, SED/2879-CFI/2015-CI-01"  budget: 20,000 USD</t>
  </si>
  <si>
    <t>La direction a décidé de réaliser cette étude en 2 étapes.  Une firme sera recrutée après une évaluation préliminaire de la situation.  budget: 350,000 USD</t>
  </si>
  <si>
    <t xml:space="preserve">marché annulé en raison du changement de stratégie qui a été confirmée par un amendement de l'accord de don. Budget: 235,000 USD </t>
  </si>
  <si>
    <t>nouvelle stratégie de la direction en rapport á la communication budget: 180,000 USD</t>
  </si>
  <si>
    <t xml:space="preserve">PNUD /                 3.10 (d) GN-2350-9        marché annulé en raison de nouvelle stratégie de la direction </t>
  </si>
  <si>
    <t>Recrutement d'un firme pour la mise en place et mise en oeuvre de la stratégie de communication événementiel (mission d'exploration en Corée du Sud, lancement du Guide, etc.)</t>
  </si>
  <si>
    <t>Asesores de Comunicación Pública /          3.10 (d) GN-2350-9</t>
  </si>
  <si>
    <t xml:space="preserve"> nouvelle stratégie de la direction budget: 85,000 USD</t>
  </si>
  <si>
    <t xml:space="preserve">PNUD /               3.10 (d) GN-2350-9       marché annulé en raison des problèmes de définition des activités demandant la systematisation des expériences </t>
  </si>
  <si>
    <t xml:space="preserve">marché annulé en raison du changement de stratégie. Le recrutement sera fait avec un consultant individuel. Budget: 25,000 USD </t>
  </si>
  <si>
    <t>TECMAIS / 5.4 (a) GN-2350.9 (continuité de service dont l'expert principal possede les competences techniques et a deja effectue un travail similaires pour le CFI)</t>
  </si>
  <si>
    <t>nouvelle stratégie de traduction et d'édition du Guide.  Ce marché a été fusionné avec plusieurs autres dans la catégorie des travaux effectués sous le contrat du consultant individuel "Xavier Casademunt, SED/2879-CFI/2015-CI-01"   budget: 10000 USD</t>
  </si>
  <si>
    <t>Terry Powell / 5.4  (d) GN-2350-9 marché annulé en raison de l'objection de la BID au recrutement du consultant budget: 77,000 USD</t>
  </si>
  <si>
    <t>Didier Jean / 5.4 (d) GN-2350-9 (Le consultant est le seul á posseder les qualifications voulues)</t>
  </si>
  <si>
    <t>marché annulé du fait que le CFI a decidé de financer ce poste avec ses propres fonds. Budget: 57,600 USD</t>
  </si>
  <si>
    <t>marché annulé en raison de la non necessité du poste  budget: 50,000 USD</t>
  </si>
  <si>
    <t>Recrutement d'un consultant pour la gestion de l'activité B2B au lancement du Guide des Investissements</t>
  </si>
  <si>
    <t xml:space="preserve">Josué Estinvil / 5.4 (b) GN-2350-9. Ce contrat a été suspendu puis cloturé suite à sa suspension par le fait que le CFI n'était pas satisfait du travail fourni par le consultant.  </t>
  </si>
  <si>
    <t>Protocole d'accord entre le CFI et ADIH</t>
  </si>
  <si>
    <t>Composante I, Activite12.5</t>
  </si>
  <si>
    <t>Composante I, Activité 9.4</t>
  </si>
  <si>
    <t>14 juillet 2017</t>
  </si>
  <si>
    <t>aout 2017</t>
  </si>
  <si>
    <t>decembre 2017</t>
  </si>
  <si>
    <t>Composante I,Activité 12.2</t>
  </si>
  <si>
    <t>ComposanteI,Activité 6.5</t>
  </si>
  <si>
    <t>Recrutement d'un consultant responsable pour faire le diagnostique du secteur entrepreunarial</t>
  </si>
  <si>
    <t>Recrutement d'un responsable de la direction de promotion</t>
  </si>
  <si>
    <t>SED/2879-CFI/2017-CI-06</t>
  </si>
  <si>
    <t>novembre 2017</t>
  </si>
  <si>
    <t>Juin 2016</t>
  </si>
  <si>
    <r>
      <t>Composante I,        Activit</t>
    </r>
    <r>
      <rPr>
        <sz val="9"/>
        <color indexed="8"/>
        <rFont val="Calibri"/>
        <family val="2"/>
      </rPr>
      <t>é 6.3.6</t>
    </r>
  </si>
  <si>
    <r>
      <t>Acquisition d'une G</t>
    </r>
    <r>
      <rPr>
        <sz val="9"/>
        <color indexed="8"/>
        <rFont val="Calibri"/>
        <family val="2"/>
      </rPr>
      <t>énératrice pour le nouveau local du CFI</t>
    </r>
  </si>
  <si>
    <r>
      <t>Recrutement d'une entreprise pour effectuer la modification du réseau et c</t>
    </r>
    <r>
      <rPr>
        <sz val="9"/>
        <color indexed="8"/>
        <rFont val="Calibri"/>
        <family val="2"/>
      </rPr>
      <t>âblage électrique des bureaux du CFI</t>
    </r>
  </si>
  <si>
    <r>
      <t>Recrutement d'une firme pour assurer le transport et service d'interpr</t>
    </r>
    <r>
      <rPr>
        <sz val="9"/>
        <color indexed="8"/>
        <rFont val="Calibri"/>
        <family val="2"/>
      </rPr>
      <t xml:space="preserve">ète pour la delagation du CFI en Coree </t>
    </r>
  </si>
  <si>
    <r>
      <t>Recrutement d’un consultant pour assistance technique, etude agro (mission Cor</t>
    </r>
    <r>
      <rPr>
        <sz val="9"/>
        <color indexed="8"/>
        <rFont val="Calibri"/>
        <family val="2"/>
      </rPr>
      <t>ée) et la mise en place d’un système d’attraction des investisseurs ainsi que l’édition, traduction et impression du Guide des Investissements et autres outils promotionnels.</t>
    </r>
  </si>
  <si>
    <r>
      <t>Recrutement d'un sp</t>
    </r>
    <r>
      <rPr>
        <sz val="9"/>
        <color indexed="8"/>
        <rFont val="Calibri"/>
        <family val="2"/>
      </rPr>
      <t>écialiste en interpretariat pour la traduction en Français et en Espagnol du site web réalisé</t>
    </r>
  </si>
  <si>
    <r>
      <rPr>
        <b/>
        <sz val="9"/>
        <rFont val="Calibri"/>
        <family val="2"/>
      </rPr>
      <t xml:space="preserve">(1) LE NUMERO DE REFERENCE </t>
    </r>
    <r>
      <rPr>
        <sz val="9"/>
        <rFont val="Calibri"/>
        <family val="2"/>
      </rPr>
      <t xml:space="preserve"> doit inclure les informations suivantes : Le numéro de l'opération; l'unité d'exécution; le type de marché (B, T, S, CF, CI,DO); la méthode de sélection; la séquence; l'année. </t>
    </r>
  </si>
  <si>
    <r>
      <rPr>
        <b/>
        <sz val="9"/>
        <rFont val="Calibri"/>
        <family val="2"/>
      </rPr>
      <t>(2) METHODE DE PDM</t>
    </r>
    <r>
      <rPr>
        <sz val="9"/>
        <rFont val="Calibri"/>
        <family val="2"/>
      </rPr>
      <t>- Biens et Travaux: AOI - Appel d'Offres International; AOIR - Appel d'Offres International Restreint; AON - Appel d'Offres National; CP - Comparaison de Prix; ED - Entente Directe; FA - Force Account (En régie); Bureaux de Services Conseils :  SFQC - Sélection fondée sur la qualité et le coût; SFQ - Sélection fondée sur la qualité; SCBD - Sélection dans le cadre d'un budget déterminé; SMC - Sélection au « moindre coût »; QC - Sélection fondée sur les qualifications des consultants; SED - Sélection par entente directe; Services de Consultants Individuels: QCNI - Sélection fondée sur les qualifications des consultants individuels nationaux; QCII - Sélection fondée sur les qualifications des consultants individuels internationaux.</t>
    </r>
  </si>
  <si>
    <r>
      <rPr>
        <b/>
        <sz val="9"/>
        <rFont val="Calibri"/>
        <family val="2"/>
      </rPr>
      <t>(3) ENTENTE DIRECTE</t>
    </r>
    <r>
      <rPr>
        <sz val="9"/>
        <rFont val="Calibri"/>
        <family val="2"/>
      </rPr>
      <t xml:space="preserve"> - Chaque contrat dans le quel la methode d'entente direct est proposée inclue le numero de la clause et l'alinea correspondant aux Politiques de Passation des Marches de la BID. Réferences: 3.6 (a) ou (b) ou (c) ou (d) des GN-2349-9 pour Biens, Services et Travaux; 3.10 (a) ou (b) ou (c) ou (d) des GN-2350-9 pour Firmes de Consultation; et 5.4 (a) ou (b) ou (c) ou (d) des GN-2350-9 pour Consultants Individuels.</t>
    </r>
  </si>
  <si>
    <r>
      <rPr>
        <b/>
        <sz val="9"/>
        <rFont val="Calibri"/>
        <family val="2"/>
      </rPr>
      <t>(4) STATUT</t>
    </r>
    <r>
      <rPr>
        <sz val="9"/>
        <rFont val="Calibri"/>
        <family val="2"/>
      </rPr>
      <t>: En attente - Processus pas encore commencé ; En cours - Processus de passation des marchés en cours ; Adjugé non-objection de la Banque obtenue pour l'adjudication ; Annulé - Processus annulé ; Clôturé - Contrat dûment exécuté - dernier paiement exécuté</t>
    </r>
  </si>
  <si>
    <t>Composant I, Activité 3.4</t>
  </si>
  <si>
    <t>Recrutement d'une firme pour l'élaboration d'une étude pour la definition des politiques aux filieres strategiques et filieres porteuses en Haiti et l'elaboration de strategie lead generation</t>
  </si>
  <si>
    <t>Recrutement d'une firme pour l'Elaboration de cadre legal et reglementaire</t>
  </si>
  <si>
    <t>Composante I, Activite 16.6</t>
  </si>
  <si>
    <t>Recrutement d'une firme pour l'elaboration d'un rapport conseil pour l'utilisation de la convention international d'arbitrage</t>
  </si>
  <si>
    <t>Composante I;      Activité 16.1</t>
  </si>
  <si>
    <t>Composante I, Activité 16.3</t>
  </si>
  <si>
    <t>Recrutement Lead generation de la Diaspora pour le developpement d'un fond des investisseurs (reseuax investisseurs )( feuille de route /diagnostic pour developper reseaux investisseurs)</t>
  </si>
  <si>
    <t xml:space="preserve">Recrutement d'une firme pour le Developpement d'une strategie de marque forte pour Haiti </t>
  </si>
  <si>
    <t>Composant I,Activité 9.5</t>
  </si>
  <si>
    <t>Composante I, Activite 4.2.2</t>
  </si>
  <si>
    <t xml:space="preserve">Recrutement d'une firme pour appui a l Implementation de  la restructuration du CFI et l'accompagnement pour la nouvelle startegie de CFI et de supporter le   resultat du FCI </t>
  </si>
  <si>
    <t>Composante I, Activite 14.7</t>
  </si>
  <si>
    <t>Composante I, Activite 14.6</t>
  </si>
  <si>
    <t>Recrutement d'une firme pour la Mise en place d'un programme d'intelligent numerique en Haiti -BPO</t>
  </si>
  <si>
    <t>Recrutement d'un responsable de la direction des etudes</t>
  </si>
  <si>
    <t>Composante I, Activite 1.3.2</t>
  </si>
  <si>
    <t>octobre 2017</t>
  </si>
  <si>
    <t>septembre 2017</t>
  </si>
  <si>
    <t>Bertrovna Bourdeau G. / 5.4 (d) GN-2350-9 (continuation des activités antérieures du contractant pour lesquelles il était choisi après appel à la concurrence)</t>
  </si>
  <si>
    <t>Composante I, Activite 1.3.5</t>
  </si>
  <si>
    <t>Recrutement d'un specialiste junior en passation des marches</t>
  </si>
  <si>
    <t>Barbara Michel / 5.4 (d) GN-2350-9 (continuation des activités antérieures du contractant pour lesquelles il était choisi après appel à la concurrence)</t>
  </si>
  <si>
    <t>SED/2879-CFI/2017-CI-11</t>
  </si>
  <si>
    <t>SED/2879-CFI/2017-CI-12</t>
  </si>
  <si>
    <t>SED/2879-CFI/2017-B-001</t>
  </si>
  <si>
    <t>juillet 2017</t>
  </si>
  <si>
    <t xml:space="preserve">Recrutement d'une firme pour  faire un portail des fournisseurs de services Haïtien (FSP). </t>
  </si>
  <si>
    <t xml:space="preserve">Recrutement d'une Firme  Pour l'Elaboration et conception d'un portail Web de Catolgue de produit Exportable Haitiens </t>
  </si>
  <si>
    <t>Signature d'un Protocole d'accord entre le CFI et Unigestion Holding (Digicel)</t>
  </si>
  <si>
    <t xml:space="preserve">Recrutement d'un consultant pour la Constitution d'une banque de photos pour le CFI-realse </t>
  </si>
  <si>
    <t>Signature d'un protocole d'accord entre CFI et la Firme BANJ pour la FORMATION de 1000 JEUNES en BPO</t>
  </si>
  <si>
    <t>Digicel/ 3.10 alinéa (d) du GN-2350-9 : L’entreprise présente une expérience d’un intérêt exceptionnel pour la mission considérée.</t>
  </si>
  <si>
    <t>SED/2879-CFI/2017-CF-001</t>
  </si>
  <si>
    <t>SED/2879-CFI/2017/CF-016</t>
  </si>
  <si>
    <t>SED/2879-CFI/2017-CF-015</t>
  </si>
  <si>
    <t>SED/2879-CFI/2017-CF-012</t>
  </si>
  <si>
    <t>SED/2879-CFI/2017-CF-014</t>
  </si>
  <si>
    <t>SED/2879-CFI/2017-CF-017</t>
  </si>
  <si>
    <t>SED/2879-CFI/2017/CF-013</t>
  </si>
  <si>
    <t>SED/2879-CFI/2017-CF-005</t>
  </si>
  <si>
    <t>SED/2879-CFI/2017-CF-011</t>
  </si>
  <si>
    <t>SED/2879-CFI/2017-CF-018</t>
  </si>
  <si>
    <t>SED/2879-CFI/2016-CF-008</t>
  </si>
  <si>
    <t>SED/2879-CFI/2017-CF-020</t>
  </si>
  <si>
    <t>SED/2879-CFI/2017-CF-021</t>
  </si>
  <si>
    <t>SED/2879-CFI/2017-CI-09</t>
  </si>
  <si>
    <t>Decembre 2017</t>
  </si>
  <si>
    <t>SED/2879-CFI/2017-CI-13</t>
  </si>
  <si>
    <t>SED/2879-CFI/2017-CI-14</t>
  </si>
  <si>
    <t>Composante I, Activite 4.2.3; 9.2; 13.2.2 et 13.3.1</t>
  </si>
  <si>
    <t>CCIH/3.10 (d) GN-2350-9 (la seule à posséder les qualifications voulues ou présente une expérience d’un intérêt exceptionnel pour faire la coordination entre les acteurs.</t>
  </si>
  <si>
    <t>SED/2879-CFI/2017-S-001</t>
  </si>
  <si>
    <t>Composante I, Activite 9.6</t>
  </si>
  <si>
    <t>Recrutement d'une firme pour faire une video sur l'image pays</t>
  </si>
  <si>
    <t>SED/2879-CFI/2017-CI-15</t>
  </si>
  <si>
    <t>Composante I, Activite 1.3.8</t>
  </si>
  <si>
    <t>Recrutement d'un consultant pour etude et proposition pour le dev. de marque pays et realisation d'evenement connexe:</t>
  </si>
  <si>
    <t>SED/2879-CFI/2017-CI-16</t>
  </si>
  <si>
    <t>Composante I, Activite 1.3.10</t>
  </si>
  <si>
    <t>Recrutement d'un consultant pour appui la compagnie furturebrand dans le dev. d'úne marque pays pour haiti</t>
  </si>
  <si>
    <t>SED/2879-CFI/2017-CI-17</t>
  </si>
  <si>
    <t>Composante I, Activite 1.3.9</t>
  </si>
  <si>
    <t>Recrutement d'un consultant pour etude et proposition pour le dev. de marque pays et realisation d'evenement connexeprofil sociologique de l'haitien et l'haitienne</t>
  </si>
  <si>
    <t>SED/2879-CFI/2014-CI-01</t>
  </si>
  <si>
    <t>QCNI/2879-CFI/2013-CI-01</t>
  </si>
  <si>
    <t>QCNI/2879-CFI/2013-CI-02</t>
  </si>
  <si>
    <t>QCNI/2879-CFI/2013-CI-16</t>
  </si>
  <si>
    <t>SED/2879-CFI/2014-CI-</t>
  </si>
  <si>
    <t xml:space="preserve">Wavteq / 3.10 (d) GN-2350-9 la seule à posséder les qualifications voulues ou présente une expérience d’un intérêt exceptionnel </t>
  </si>
  <si>
    <t xml:space="preserve">  Futurebrand / 3.10 (d) GN-2350-9 la seule à posséder les qualifications voulues ou présente une expérience d’un intérêt exceptionnel pour Elaboration d'un diagnostique sur la marque pays</t>
  </si>
  <si>
    <t>MoonshoT GLOBAL, LLC  3.10 (d) GN-2350-9 la seule à posséder les qualifications voulues ou présente une expérience d’un intérêt exceptionnel pour déveloper et la vulgariser un catalogue d’offre des produits exportables manufacturés haïtiens sur les marchés ciblés</t>
  </si>
  <si>
    <t>EKWA CONSULTING/3.10 (d) GN-2350-9 la seule à posséder les qualifications voulues ou présente une expérience d’un intérêt exceptionnel   vu qu'il a deja collaborer avec le MEF dans  l'elaboration de cadre legal et reglementaire</t>
  </si>
  <si>
    <t>ASSOCIATION DES INDUSTRIE HAITIENNE(ADIH) / 3.10 (d) GN-2350-9 la seule à posséder les qualifications voulues ou présente une expérience d’un intérêt exceptionnel  vu qu'elle a deja fait se plaidoyer qui a abouti a une prolongation de la loi</t>
  </si>
  <si>
    <t xml:space="preserve">Winston $ Strawn LLP / 3.10 (d) GN-2350-9 la seule à posséder les qualifications voulues ou présente une expérience d’un intérêt exceptionnel </t>
  </si>
  <si>
    <t xml:space="preserve">BANJ/ 3.10 (d) GN-2350-9 la seule à posséder les qualifications voulues ou présente une expérience d’un intérêt exceptionnel </t>
  </si>
  <si>
    <t>CARIBEAN CONTACT CENTER S.A / 3.10 (C) et (d) GN-2350-9 (montant tres faible et seule disponible ayant les competences techniques voulues)</t>
  </si>
  <si>
    <t>AVASANT FOUNDATION /3.10  (d) GN-2350-9 ( seule disponible ayant les competences techniques voulues)</t>
  </si>
  <si>
    <t>Gregor Avril / 5.4 (d)(continuation des activités antérieures du consultant)</t>
  </si>
  <si>
    <t>Gregor Avril / 5.4 (d) (continuation des activités antérieures du consultant)</t>
  </si>
  <si>
    <t>Dorceus Valjery Welinghton / 5.4 (b ) GN-2350-9 (Du fait que le montant du marche est tres faible. De plus, c'est un marche de courte duree)</t>
  </si>
  <si>
    <t>Anne Isabelle Bonifassi// 5.4 (b) et (d) GN-2350-9 (mission de courte duree - 4mois/ et le consultant est qualifie et disponible)</t>
  </si>
  <si>
    <t>Nathalie Lamauthe-Brisson G. / 5.4 .2 (b) GN-2350-9 pour la mission dont la duree ne depasse pas les 6 mois (appui technique dans le cadre du contrat de la firme de Furturebrand )</t>
  </si>
  <si>
    <t>Sabine Lila Carmelle Lamour G. / 5.4 .2 (b) GN-2350-9 pour la mission don’t la duree ne depasse pas les 6 mois (appui technique dans le cadre du contrat de la firme de Furturebrand )</t>
  </si>
  <si>
    <t>Dominique Fombrun G. / 5.4 .2 (b) GN-2350-9 pour la mission dont la duree ne depasse pas les 6 mois (appui technique dans le cadre du contrat de la firme de Furturebrand )</t>
  </si>
  <si>
    <t>Dider Jean / 5.4 (a) GN-2350-9 (continuite des activite anterieures du contractant)</t>
  </si>
  <si>
    <t>Decembre 2017/janvier 2018</t>
  </si>
  <si>
    <t>Recrutement d'un officier de Promotion</t>
  </si>
  <si>
    <t>Janvier 2018</t>
  </si>
  <si>
    <t>SED/2879-CFI/2017-CI-05</t>
  </si>
  <si>
    <t>Composante I, Activite 10.6</t>
  </si>
  <si>
    <t>QCNI/2879-CFI/2017-CI-08</t>
  </si>
  <si>
    <t>Juillet 2017</t>
  </si>
  <si>
    <t>Cleeford Pavilus/ 5.4 (a) GN-2350-9 (continuation des activités antérieures du contractant)</t>
  </si>
  <si>
    <t>CP/2879-CFI/2018-B-01</t>
  </si>
  <si>
    <t>fevrier 2018</t>
  </si>
  <si>
    <t>mars 2018</t>
  </si>
  <si>
    <t>Mars 2018</t>
  </si>
  <si>
    <t xml:space="preserve">Digicel / l’article 3.6 alinéa (b) et (c ) du GN-2349-9 - Surtab pour etude et plan SIM et Internet </t>
  </si>
  <si>
    <t>Achat d'equipemenst et materiels informatiques/bureau pour une meilleure connection et fonctionnement entre DG et l'Unite</t>
  </si>
  <si>
    <t>Muska-Group / (3.10 (c ))-GN-2349-9 et 3.10 (d) GN-2350-9 (c'est un marché de montant tres faible et présente une expérience d’un intérêt exceptionnel pour la mission considérée)</t>
  </si>
  <si>
    <t>Composante I, Activité 10.5; 14.2; 14.3; 14.5; 15.2 et 15.3</t>
  </si>
  <si>
    <t>Fevrier 2018</t>
  </si>
  <si>
    <t>SED/2879-CFI/2018-CI-01</t>
  </si>
  <si>
    <t>Composante I, Activite 1.3.12</t>
  </si>
  <si>
    <t xml:space="preserve">Recrutement d'un officier de promotion expert du secteur textile </t>
  </si>
  <si>
    <t>Gina Coles / 5.4 (b) GN-2350-9 pour la mission don’t la duree ne depasse pas les 6 mois</t>
  </si>
  <si>
    <t>QCNI/2879-CFI/2018-CI-02</t>
  </si>
  <si>
    <t>composante I, activite 1.3.11</t>
  </si>
  <si>
    <t>CENTRE DE FACILITATION DES INVESTISSEMENTS</t>
  </si>
  <si>
    <t>septembre 2028</t>
  </si>
  <si>
    <t>SED/2879-CFI/20178-CF-001</t>
  </si>
  <si>
    <t>Composante I, Activite 4.2.3</t>
  </si>
  <si>
    <t>Recrutement d'une firme la mise a jour de site web avec integration de nouvelles fonctionalites et formation du personnel du CFI</t>
  </si>
  <si>
    <t>septembre 2018</t>
  </si>
  <si>
    <t xml:space="preserve">Composante I,  Activites 4.2.3; 4.2.4; 7.1;7.2; 8.1; 8.2; 9.2; 13.2.2; 13.3.1 et ; 13.5.6 16.4 </t>
  </si>
  <si>
    <t>SED/2879-CFI/2018-CI-04</t>
  </si>
  <si>
    <t>SED/2879-CFI/2018-CI-05</t>
  </si>
  <si>
    <t>SED/2879-CFI/2018-CI-03</t>
  </si>
  <si>
    <t>octobre 2018</t>
  </si>
  <si>
    <t>otobre 2018</t>
  </si>
  <si>
    <t>MOONSHOT GLOBAL, LLC  3.10 (a) GN-2350-9 (c'est une mission qui est le prolongement naturel d’activités menées par le Consultant concerné- c'est une reconduction du premier contrat avec petit ajout dans les TDR)</t>
  </si>
  <si>
    <t>Centre de Facilitation des Investissements (Cfi)</t>
  </si>
  <si>
    <t>MAI 2019</t>
  </si>
  <si>
    <t xml:space="preserve">en attente </t>
  </si>
  <si>
    <r>
      <rPr>
        <b/>
        <sz val="9"/>
        <rFont val="Calibri (Body)_x0000_"/>
      </rPr>
      <t xml:space="preserve">(1) LE NUMERO DE REFERENCE </t>
    </r>
    <r>
      <rPr>
        <sz val="9"/>
        <rFont val="Calibri (Body)_x0000_"/>
      </rPr>
      <t xml:space="preserve"> doit inclure les informations suivantes : Le numéro de l'opération; l'unité d'exécution; le type de marché (B, T, S, CF, CI,DO); la méthode de sélection; la séquence; l'année. </t>
    </r>
  </si>
  <si>
    <r>
      <rPr>
        <b/>
        <sz val="9"/>
        <rFont val="Calibri (Body)_x0000_"/>
      </rPr>
      <t>(2) METHODE DE PDM</t>
    </r>
    <r>
      <rPr>
        <sz val="9"/>
        <rFont val="Calibri (Body)_x0000_"/>
      </rPr>
      <t>- Biens et Travaux: AOI - Appel d'Offres International; AOIR - Appel d'Offres International Restreint; AON - Appel d'Offres National; CP - Comparaison de Prix; ED - Entente Directe; FA - Force Account (En régie); Bureaux de Services Conseils :  SFQC - Sélection fondée sur la qualité et le coût; SFQ - Sélection fondée sur la qualité; SCBD - Sélection dans le cadre d'un budget déterminé; SMC - Sélection au « moindre coût »; QC - Sélection fondée sur les qualifications des consultants; SED - Sélection par entente directe; Services de Consultants Individuels: QCNI - Sélection fondée sur les qualifications des consultants individuels nationaux; QCII - Sélection fondée sur les qualifications des consultants individuels internationaux.</t>
    </r>
  </si>
  <si>
    <r>
      <rPr>
        <b/>
        <sz val="9"/>
        <rFont val="Calibri (Body)_x0000_"/>
      </rPr>
      <t>(3) ENTENTE DIRECTE</t>
    </r>
    <r>
      <rPr>
        <sz val="9"/>
        <rFont val="Calibri (Body)_x0000_"/>
      </rPr>
      <t xml:space="preserve"> - Chaque contrat dans le quel la methode d'entente direct est proposée inclue le numero de la clause et l'alinea correspondant aux Politiques de Passation des Marches de la BID. Réferences: 3.6 (a) ou (b) ou (c) ou (d) des GN-2349-9 pour Biens, Services et Travaux; 3.10 (a) ou (b) ou (c) ou (d) des GN-2350-9 pour Firmes de Consultation; et 5.4 (a) ou (b) ou (c) ou (d) des GN-2350-9 pour Consultants Individuels.</t>
    </r>
  </si>
  <si>
    <r>
      <rPr>
        <b/>
        <sz val="9"/>
        <rFont val="Calibri (Body)_x0000_"/>
      </rPr>
      <t>(4) STATUT</t>
    </r>
    <r>
      <rPr>
        <sz val="9"/>
        <rFont val="Calibri (Body)_x0000_"/>
      </rPr>
      <t>: En attente - Processus pas encore commencé ; En cours - Processus de passation des marchés en cours ; Adjugé non-objection de la Banque obtenue pour l'adjudication ; Annulé - Processus annulé ; Clôturé - Contrat dûment exécuté - dernier paiement exécuté</t>
    </r>
  </si>
  <si>
    <t xml:space="preserve">Recrutement d’une firme (agence évènementielle) responsable de la gestion + l’organisation et la coordination des évènements du CFI </t>
  </si>
  <si>
    <t xml:space="preserve">Activité 1.1.1.1 </t>
  </si>
  <si>
    <t>Recrutement d’un consultant directeur du service de Promotion de l’investissement</t>
  </si>
  <si>
    <t>Recrutement d’un consultant directeur du service aux investisseurs</t>
  </si>
  <si>
    <t>Activité 1.1.1.2</t>
  </si>
  <si>
    <t>Recrutement d’un consultant officier de promotion des investissements dans le secteur “manufacture légère” ayant un profil en économie/droit</t>
  </si>
  <si>
    <t xml:space="preserve">Activité 1.1.3.1 </t>
  </si>
  <si>
    <t xml:space="preserve"> Activité 1.2.1.2.1 + 1.2.1.2.2</t>
  </si>
  <si>
    <t xml:space="preserve">Activités 1.2.2.1.4 </t>
  </si>
  <si>
    <t xml:space="preserve">activités 1.2.2.2.2.2. </t>
  </si>
  <si>
    <t xml:space="preserve">activités 1.2.2.2.2.2 </t>
  </si>
  <si>
    <t xml:space="preserve">activités 1.2.2.2.6.1.1 </t>
  </si>
  <si>
    <t>Recrutement d’un consultant directeur du bureau Nord du CFI</t>
  </si>
  <si>
    <t xml:space="preserve">activités 1.2.2.2.6.1.2 </t>
  </si>
  <si>
    <t>activités 1.2.2.2.6.1.3</t>
  </si>
  <si>
    <t>Acquisition d’un véhicule pour le bureau nord</t>
  </si>
  <si>
    <t xml:space="preserve">activités 1.2.2.2.6.1.4 </t>
  </si>
  <si>
    <t>Recrutement d’un consultant pour donner un appui à l’enchainement entre les producteurs du Nord visant à une mise en niveau de la production face à l’exportation</t>
  </si>
  <si>
    <t xml:space="preserve">activité 1.2.2.2.6.2.2.1.2 </t>
  </si>
  <si>
    <t xml:space="preserve">activité 1.2.2.2.6.2.2.2 </t>
  </si>
  <si>
    <t xml:space="preserve">activité 1.2.3.3.1 + 1.2.3.3.2 + 1.2.3.3.3 </t>
  </si>
  <si>
    <t xml:space="preserve">Produit 2 activité 2.1 </t>
  </si>
  <si>
    <t xml:space="preserve">activité 2.2 </t>
  </si>
  <si>
    <t xml:space="preserve">activité 2.3 </t>
  </si>
  <si>
    <t xml:space="preserve">activité 2.4 </t>
  </si>
  <si>
    <t xml:space="preserve">activité 2.7 </t>
  </si>
  <si>
    <t>QCIN</t>
  </si>
  <si>
    <t>Activité 1.2.1.2.4.1</t>
  </si>
  <si>
    <t xml:space="preserve">Activité 1.2.1.2.4.2 </t>
  </si>
  <si>
    <t>Activité 1.2.2.2.2.1</t>
  </si>
  <si>
    <t>septembre 2019</t>
  </si>
  <si>
    <t>Janvier 2020</t>
  </si>
  <si>
    <t>septembre 2020</t>
  </si>
  <si>
    <t>janvier 2020</t>
  </si>
  <si>
    <t>octobre 2019</t>
  </si>
  <si>
    <t>fevrier 2020</t>
  </si>
  <si>
    <t>avril 2020</t>
  </si>
  <si>
    <t>aout 2020</t>
  </si>
  <si>
    <t>novembre 2020</t>
  </si>
  <si>
    <t>mai 2020</t>
  </si>
  <si>
    <t>octobre 2020</t>
  </si>
  <si>
    <t>mars 2020</t>
  </si>
  <si>
    <t>decembre 2020</t>
  </si>
  <si>
    <t>juillet 2020</t>
  </si>
  <si>
    <t>fevrier 2021</t>
  </si>
  <si>
    <t>Recrutement d'une firme pour la fourniture du software pour le GUI (interconnexion avec tous le modules prévues)</t>
  </si>
  <si>
    <t>QCII</t>
  </si>
  <si>
    <t>Mars 2020</t>
  </si>
  <si>
    <t>SED/L1133-CFI/2019-CI-UE-03</t>
  </si>
  <si>
    <t>SED/L1133-CFI/2019-CI-UE-01</t>
  </si>
  <si>
    <t xml:space="preserve">Didier Jean/GN2350-9  clause 5.4 (a) pour des missions qui constituent une continuation des activités antérieures du consultant pour lesquelles le consultant était choisi après appel à la concurrence; </t>
  </si>
  <si>
    <t xml:space="preserve">Stanley Thermo / GN2350-9  clause 5.4 (a) pour des missions qui constituent une continuation des activités antérieures du consultant pour lesquelles le consultant était choisi après appel à la concurrence; </t>
  </si>
  <si>
    <t xml:space="preserve">Sheldene Stanley Francisque/ GN2350-9  clause 5.4 (a) pour des missions qui constituent une continuation des activités antérieures du consultant pour lesquelles le consultant était choisi après appel à la concurrence; </t>
  </si>
  <si>
    <t>Activité 1.2.1.2.5.1 + 1.2.1.2.5.2</t>
  </si>
  <si>
    <t>QCIN/L1133-CFI/2019-CI-GP-02</t>
  </si>
  <si>
    <t>SED/L1133-CFI/2019-CI-UE-04</t>
  </si>
  <si>
    <t>4882/GR-HA -"Projet d'Appui au Développent du Secteur Privé via la promotion de l'investissement (HA-L1133)"</t>
  </si>
  <si>
    <t xml:space="preserve">Signature d’un protocole d’accord entre le CFI et le TFO Canada pour le développement d’instruments de promotion des entreprises avec un soutien économique pour les plans d’entreprise, l’amélioration de la qualité, la logistique, l’emballage et les foires/missions commerciales +  pour la mise sur pied en 4 phase d’un programme d’initiation à l’exportation des entreprises haïtiennes exportatrices identifiés dans “le catalogue de produits exportables” et aussi d’initier aux potentiels exportateurs. </t>
  </si>
  <si>
    <t>Signature d'un protocole d'accord entre le PNUD et le CFI pour le développement du programme PDF (Programme de développement des fournisseurs) en 4 Phase, mettant en liaison entre les investisseurs et les PME Haïtiens sur la base de 600 providers accrédités sur le site “ Haïti Service Providers” dans le Projet HA-L1078.</t>
  </si>
  <si>
    <t xml:space="preserve">Recrutement d’une firme pour appuyer la mise en œuvre du GUI à travers un support au maître d’ouvrage  </t>
  </si>
  <si>
    <t>Signature d’un protocole d’accord entre le CFI et la CCIH pour que la CCIH puisse être responsable de la Phase 4 du programme PDF en appuyant le consultant accrédité PDF pour la liaison entre les investisseurs et les fournisseurs</t>
  </si>
  <si>
    <t>Signature d'un protocole d'accord avec la CCAH pour donner un appui au développement de l'Arbitrage</t>
  </si>
  <si>
    <t xml:space="preserve">Recrutement d’une firme pour le développement et l’amélioration des logiciels du CFI (mise à jour CRM, Web, et outils collaboratifs pour le plan de continuité des activités pour facilite le suivi du télétravail) </t>
  </si>
  <si>
    <t>Recrutement d’une consultant pour effectuer un appui au design de nouveaux produits pour la filière touristique en provocant l’enchainement avec autres activités dans le nord + développement des nouveaux produits dans la filière touristique en provocant l’enchainement avec autres activités dans le nord</t>
  </si>
  <si>
    <t>Recrutement d’un consultant pour faire une étude d’identification des opportunités dans la filière du riz dans le nord</t>
  </si>
  <si>
    <t>Recrutement d’un consultant directeur du service d’Image Pays, marketing et études en soutien aux activités d’investissement et d’exportation entrepris par le CFI</t>
  </si>
  <si>
    <t>Recrutement d'un consultant officier de promotion des investissements dans le secteur “manufacture légère” ayant un profil en Marketing ou ingénierie industriel</t>
  </si>
  <si>
    <t>Recrutement d’un consultant officier de promotion des investissements dans le secteur “Agro-Industrie” ayant un profil en Ingénieur Agronome avec master en économie ou marketing</t>
  </si>
  <si>
    <t>Recrutement d’un consultant officier de promotion des investissements dans le secteur “Service/BPO” ayant un profil Ingénieur en Système avec master en économie ou marketing</t>
  </si>
  <si>
    <t xml:space="preserve">Recrutement d’un consultant officier de promotion des investissements dans le secteur “Service/BPO” ayant un profil en Ressources Humaines </t>
  </si>
  <si>
    <t>Recrutement d'un consultant officier de promotion des investissements dans le secteur “Industrie créatives et tourisme” ayant un profil en Marketing ou ingénierie industriel avec des études en Marketing</t>
  </si>
  <si>
    <t xml:space="preserve">Recrutement d'un consultant officier “Légaux” pour le GUI ayant un profil en Droit de l'administration publique et commercial </t>
  </si>
  <si>
    <t>Recrutement d'un consultant officier “Système Informatique” pour le GUI ayant un profil en Ingénieur en Système</t>
  </si>
  <si>
    <t>Recrutement d'un consultant pour la réalisation de la Phase1 : Service de Intermédiation travail entre jeunes talents haïtiens et firmes de BPO sur la base de "Haïti Digital Services" pour l'emploi</t>
  </si>
  <si>
    <t>Recrutement d’un consultant chauffeur du bureau du CFI</t>
  </si>
  <si>
    <t>Recrutement d’une firme locale pour auditer les activités du projet</t>
  </si>
  <si>
    <t>Recrutement d’un responsable de suivi et évaluation pour les activités du projet</t>
  </si>
  <si>
    <t>Recrutement d'un responsable financier pour les activités du projet</t>
  </si>
  <si>
    <t>Recrutement d’une firme pour la mise à jour du plan stratégique et opérationnel du CFI + accompagner du CFI pour se placer comme une agence de promotion de standards internationaux en fournissant 3 experts internationaux intégrés dans l’institution ayant pour rôle également le suivi des projets d’investissements + développement de lead génération programme pour l’attraction de nouveaux investisseurs (# 9 par année les trois premières et 3 le quatrième année)</t>
  </si>
  <si>
    <t>activité 2.9</t>
  </si>
  <si>
    <t>actiivté 2.10</t>
  </si>
  <si>
    <t>Decembre 2019 - Janvier 2020</t>
  </si>
  <si>
    <t xml:space="preserve">Activité 1.1.1.3+1.1.1.4+1.2.1.1.1 +1.2.1.1.2+1.2.1.1.3          </t>
  </si>
  <si>
    <t xml:space="preserve">Activité 1.1.1.3+1.1.1.4+ 1.2.1.1.2+1.2.1.1.3 + 1.2.2.2.6.2.1.5 </t>
  </si>
  <si>
    <t>Activité 1.1.2.1 + 1.1.2.2 +1.2.1.1.6</t>
  </si>
  <si>
    <t xml:space="preserve">Recrutement d'une firme pour le développement de matériel de communication et d’actions visant à réaliser la promotion des investissements et améliorer l’image de pays avec sous-traitance d'une firme locale pour supporter le CFI dans la génération de contenu et gestion des réseaux sociaux et autres matériels promotionnels + actions de communication vers les investisseurs externe et locaux (des investisseurs existant)  </t>
  </si>
  <si>
    <t>Activités 1.2.1.1.1+1.2.1.1.3+1.2.1.1.4</t>
  </si>
  <si>
    <t>Signature d'un protocole d'accord avec Connect Americas pour le développement, la réalisation du “ cours de commerce électronique” et réalisation de diverses enquêtes aux potentiels clients des entreprises haïtiennes à travers la plateforme connectamericas.</t>
  </si>
  <si>
    <t xml:space="preserve">Activité 1.2.2.1.1+ 1.2.2.1.2 + 1.2.2.1.3 + 1.2.2.1.4 </t>
  </si>
  <si>
    <t>Activités 1.2.2.2.1</t>
  </si>
  <si>
    <t>activité 1.2.2.2.6.2.2.3</t>
  </si>
  <si>
    <t>Recrutement d’un consultant administrateur pour le directeur du bureau nord du CFI</t>
  </si>
  <si>
    <t>QCNI/4882-CFI/2020-CI-UE-07</t>
  </si>
  <si>
    <t>decembre 2019</t>
  </si>
  <si>
    <t>marchés par lots</t>
  </si>
  <si>
    <t>CP/4882-CFI/2020-B-002</t>
  </si>
  <si>
    <t>contrat à bon de commande de longue durée</t>
  </si>
  <si>
    <t>mars 2021</t>
  </si>
  <si>
    <t xml:space="preserve">SFQC/4882-CFI/2020-CF-003 </t>
  </si>
  <si>
    <t>SED/4882-CFI/2020-CF-002</t>
  </si>
  <si>
    <t>AOI/4882-CFI/2020-S-001</t>
  </si>
  <si>
    <t>AOI/4882-CFI/2020-S-002</t>
  </si>
  <si>
    <t>CP/4882-CFI/2020-B-001</t>
  </si>
  <si>
    <t>SFQC/4882-CFI/2020-CF-004</t>
  </si>
  <si>
    <t>Signature de protocole d’accord avec l'ATIC pour servir de ponds pour fournir une initiation à l’emploie de 2000 jeunes à travers des appuis pour la formation spécifique sur le lieu de travail aux entrepreneurs du secteur BPO</t>
  </si>
  <si>
    <t>SED/4882-CFI/2020-CF-005</t>
  </si>
  <si>
    <t>Signature d’un protocole d’accord entre le CFI et l’ADIH pour supporter les activités de renouvellement de la CBPTA + expansion de HOPE-HELP+Support au developpement à l'exportation de l'industrie nationale + Appui à la promotion des investissements et des exportations+Consultant pour la couverture sur le secteur texitle et de l'industrie nationale</t>
  </si>
  <si>
    <t>fevreir 2020</t>
  </si>
  <si>
    <t>SED/4882-CFI/2020-CF-006</t>
  </si>
  <si>
    <t>SED/4882-CFI/2020-CF-010</t>
  </si>
  <si>
    <t>SED/4882-CFI/2020-CF-008</t>
  </si>
  <si>
    <t>SED/4882-CFI/2020-CF-007</t>
  </si>
  <si>
    <t>SED/4882-CFI/2020-CF-009</t>
  </si>
  <si>
    <t>QC/4882-CFI/2020-CF-014</t>
  </si>
  <si>
    <t xml:space="preserve">SFQC/4882-CFI/2020-CF-001  </t>
  </si>
  <si>
    <t>contrat à bon de commande  durée de 3 ans</t>
  </si>
  <si>
    <t>contrat à bon de commande durée de 3 ans</t>
  </si>
  <si>
    <t>Long contrat sur la durée du projet</t>
  </si>
  <si>
    <t>Recrutement d’un consultant  pour Phase 1: l’identification des opportunités pour le secteur privé local dans le territoire Nord + Phase 2: la réalisation de rencontres pour établir groupes de travail sur le thématiques choisis. + Phase 3: supporter la création d’un réseau de développement local dans le nord</t>
  </si>
  <si>
    <t>activité 1.2.2.2.2.6.2.1.1 + 1.2.2.2.6.2.1.2 + 1.2.2.2.6.2.1.3</t>
  </si>
  <si>
    <t>Decembre 2020</t>
  </si>
  <si>
    <t>QCII/4882-CFI/2020-CI-001</t>
  </si>
  <si>
    <t>QCIN/4882-CFI/2020-CI-002</t>
  </si>
  <si>
    <t>QCIN/4882-CFI/2020-CI-003</t>
  </si>
  <si>
    <t>QCII/4882-CFI/2020-CI-004</t>
  </si>
  <si>
    <t>Octobre 2019 - avril 2021</t>
  </si>
  <si>
    <t>QCIN/4882-CFI/2020-CI-005</t>
  </si>
  <si>
    <t>QCIN/4882-CFI/2020-CI-006</t>
  </si>
  <si>
    <t>QCIN/4882-CFI/2020-CI-007</t>
  </si>
  <si>
    <t>QCIN/4882-CFI/2020-CI-008</t>
  </si>
  <si>
    <t>QCIN/4882-CFI/2020-CI-010</t>
  </si>
  <si>
    <t>QCIN/4882-CFI/2020-CI-011</t>
  </si>
  <si>
    <t>QCIN/4882-CFI/2020-CI-012</t>
  </si>
  <si>
    <t>QCIN/4882-CFI/2020-CI-013</t>
  </si>
  <si>
    <t>QCIN/4882-CFI/2020-CI-014</t>
  </si>
  <si>
    <t>QCIN/4882-CFI/2020-CI-015</t>
  </si>
  <si>
    <t>QCIN/4882-CFI/2020-CI-016</t>
  </si>
  <si>
    <t>QCIN/4882-CFI/2020-CI-017</t>
  </si>
  <si>
    <t>CCIH / GN23-50 clause 3.10(a) pour les missions qui sont le prolongement naturel d’activités menées par le Consultant concerné - (déjà validé dans le document de projet)</t>
  </si>
  <si>
    <t>TFO CANADA / GN23-50 clause 3.10(d) lorsqu’une entreprise est la seule à posséder les qualifications voulues ou présente une expérience d’un intérêt exceptionnel pour la mission considérée- (déjà validé dans le document de projet)</t>
  </si>
  <si>
    <t>Connect Americas / GN23-50 clause 3.10(d) lorsqu’une entreprise est la seule à posséder les qualifications voulues ou présente une expérience d’un intérêt exceptionnel pour la mission considérée - (déjà validé dans le document de projet)</t>
  </si>
  <si>
    <t>activité 1.2.3.1 + 1.2.3.2</t>
  </si>
  <si>
    <t>A0I/4882-CFI/2020-S-003</t>
  </si>
  <si>
    <t>Recrutement d'un consultant pour appuyer le CFI dans la comprehansion et l'utilisation adéquate du plan de suivi et d'évaluation du Programme HA-L1133</t>
  </si>
  <si>
    <t>Recrtuement d'une firme pour appuyer le CFI dans son processus de recrutement</t>
  </si>
  <si>
    <t xml:space="preserve">Centre de Formaction et d'Encadrement Technique (CFET) / GN2350-9  clause 3.10 (c) pour des marchés d'un montant très faible </t>
  </si>
  <si>
    <t>activité 2.11</t>
  </si>
  <si>
    <t>Recrutement d'un Consultant d'appui au CFI pour la mise en oeuvre du plan de restructuration du personnel du CFI, la passation d'un contrat d'assistance technique internationale</t>
  </si>
  <si>
    <t>Recrutements d’une firme pour le développement de bases de données de bureau/entrepôt + un simulateur de coût d'investissement accessible depuis la page web du CFI</t>
  </si>
  <si>
    <t>decembre 2021</t>
  </si>
  <si>
    <t>Recrutement d’une firme (universitaire) pour la formation des jeunes en compétences de base pour le secteur BPO</t>
  </si>
  <si>
    <t>Octobre 2020</t>
  </si>
  <si>
    <t>Acquisition de matériels informatiques (ordinateur personnel de bureau, Imprimantes, consommables/cartouche de toner, logiciel bureautique, scanner), équipements vidéo conférence  en 6 lots (ordinateurs ; système de vidéo conférence, photocopieurs, imprimantes et scanners ; table de bureau et chaise) pour les nouveaux services et l'Unité d'éxécution</t>
  </si>
  <si>
    <t>Activité 1.1.3.2 + 2.12</t>
  </si>
  <si>
    <t>Recrutement d'un coordonnateur pour la gestion des activités du projet</t>
  </si>
  <si>
    <t>Recrutement d'un spécialiste en passation de marchés pour les activités du projet</t>
  </si>
  <si>
    <t>QC/L1133-CFI/2020-CF-011</t>
  </si>
  <si>
    <t>SED/L1133-CFI/2020-CF-12</t>
  </si>
  <si>
    <t>SFQC/L1133-CFI/2019-CF-13</t>
  </si>
  <si>
    <t>QC/4882-CFI/2020-CF-015</t>
  </si>
  <si>
    <t>SED/L1133-CFI/2020-CI-16</t>
  </si>
  <si>
    <t>SED/L1133-CFI/2020-CI-009</t>
  </si>
  <si>
    <t>QCIN/4882-CFI/2020-CI-018</t>
  </si>
  <si>
    <t>QCII/4882-CFI/2020-CI-019</t>
  </si>
  <si>
    <t>QCIN/4882-CFI/2020-CI-20</t>
  </si>
  <si>
    <t>GN23-50 clause 3.10(a) pour les missions qui sont le prolongement naturel d’activités menées par le Consultant concerné - (déjà validé dans le document de projet)</t>
  </si>
  <si>
    <t>contrat de longue duree / justification : GN23-50 clause 3.10 (a) pour les missions qui sont le prolongement naturel d’activités menées par le Consultant concerné - (déjà validé dans le document de projet)</t>
  </si>
  <si>
    <t>GN23-50 clause 3.10 (d) lorsqu’une entreprise est la seule à posséder les qualifications voulues ou présente une expérience d’un intérêt exceptionnel pour la mission considérée.</t>
  </si>
  <si>
    <t xml:space="preserve"> GN23-50 clause 3.10 (d) lorsqu’une entreprise est la seule à posséder les qualifications voulues ou présente une expérience d’un intérêt exceptionnel pour la mission considérée - (déjà validé dans le document de projet)</t>
  </si>
  <si>
    <t>GN2350-9  clause 3.10 (c) pour des marchés d'un montant très faible</t>
  </si>
  <si>
    <t>GN2350-9  clause 5.4 (b) pour des missions dont la durée ne devrait pas dépasser six mois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</si>
</sst>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quot;$&quot;* #,##0.00_);_(&quot;$&quot;* \(#,##0.00\);_(&quot;$&quot;* &quot;-&quot;??_);_(@_)"/>
    <numFmt numFmtId="43" formatCode="_(* #,##0.00_);_(* \(#,##0.00\);_(* &quot;-&quot;??_);_(@_)"/>
    <numFmt numFmtId="166" formatCode="[$-409]mmm\-yy;@"/>
    <numFmt numFmtId="167" formatCode="_ * #,##0.00_ ;_ * \-#,##0.00_ ;_ * &quot;-&quot;??_ ;_ @_ "/>
    <numFmt numFmtId="168" formatCode="[$-409]d\-mmm\-yy;@"/>
    <numFmt numFmtId="169" formatCode="[$USD]\ #,##0.00"/>
    <numFmt numFmtId="170" formatCode="_-[$$-409]* #,##0.00_ ;_-[$$-409]* \-#,##0.00\ ;_-[$$-409]* &quot;-&quot;??_ ;_-@_ "/>
  </numFmts>
  <fonts count="154">
    <font>
      <sz val="11"/>
      <color theme="1"/>
      <name val="Calibri"/>
      <family val="2"/>
      <scheme val="minor"/>
    </font>
    <font>
      <sz val="11"/>
      <color indexed="8"/>
      <name val="Calibri"/>
      <family val="2"/>
    </font>
    <font>
      <sz val="10"/>
      <name val="Calibri"/>
      <family val="2"/>
    </font>
    <font>
      <sz val="10"/>
      <name val="Arial"/>
      <family val="2"/>
    </font>
    <font>
      <b/>
      <sz val="10"/>
      <name val="Arial"/>
      <family val="2"/>
    </font>
    <font>
      <sz val="9"/>
      <color indexed="8"/>
      <name val="Calibri"/>
      <family val="2"/>
    </font>
    <font>
      <b/>
      <sz val="10"/>
      <name val="Calibri"/>
      <family val="2"/>
    </font>
    <font>
      <sz val="10"/>
      <name val="Arial Narrow"/>
      <family val="2"/>
    </font>
    <font>
      <i/>
      <sz val="10"/>
      <color indexed="8"/>
      <name val="Calibri"/>
      <family val="2"/>
    </font>
    <font>
      <sz val="10"/>
      <name val="Arial"/>
      <family val="2"/>
    </font>
    <font>
      <b/>
      <sz val="12"/>
      <color indexed="48"/>
      <name val="Times New Roman"/>
      <family val="1"/>
    </font>
    <font>
      <sz val="11"/>
      <name val="Arial Narrow"/>
      <family val="2"/>
    </font>
    <font>
      <b/>
      <sz val="11"/>
      <color indexed="48"/>
      <name val="Arial Narrow"/>
      <family val="2"/>
    </font>
    <font>
      <sz val="12"/>
      <name val="Times New Roman"/>
      <family val="1"/>
    </font>
    <font>
      <b/>
      <sz val="12"/>
      <color indexed="8"/>
      <name val="Times New Roman"/>
      <family val="1"/>
    </font>
    <font>
      <sz val="12"/>
      <color indexed="12"/>
      <name val="Times New Roman"/>
      <family val="1"/>
    </font>
    <font>
      <b/>
      <sz val="10"/>
      <name val="Arial Narrow"/>
      <family val="2"/>
    </font>
    <font>
      <b/>
      <sz val="12"/>
      <name val="Times New Roman"/>
      <family val="1"/>
    </font>
    <font>
      <b/>
      <sz val="10"/>
      <name val="Times New Roman"/>
      <family val="1"/>
    </font>
    <font>
      <b/>
      <sz val="10"/>
      <color indexed="12"/>
      <name val="Times New Roman"/>
      <family val="1"/>
    </font>
    <font>
      <b/>
      <sz val="12"/>
      <color indexed="12"/>
      <name val="Times New Roman"/>
      <family val="1"/>
    </font>
    <font>
      <b/>
      <sz val="11"/>
      <color indexed="12"/>
      <name val="Times New Roman"/>
      <family val="1"/>
    </font>
    <font>
      <sz val="10"/>
      <color indexed="12"/>
      <name val="Times New Roman"/>
      <family val="1"/>
    </font>
    <font>
      <sz val="11"/>
      <color indexed="12"/>
      <name val="Times New Roman"/>
      <family val="1"/>
    </font>
    <font>
      <sz val="11"/>
      <name val="Arial"/>
      <family val="2"/>
    </font>
    <font>
      <sz val="11"/>
      <color indexed="12"/>
      <name val="Arial"/>
      <family val="2"/>
    </font>
    <font>
      <sz val="12"/>
      <color indexed="57"/>
      <name val="Times New Roman"/>
      <family val="1"/>
    </font>
    <font>
      <b/>
      <i/>
      <sz val="10"/>
      <color indexed="12"/>
      <name val="Times New Roman"/>
      <family val="1"/>
    </font>
    <font>
      <b/>
      <i/>
      <sz val="12"/>
      <color indexed="12"/>
      <name val="Times New Roman"/>
      <family val="1"/>
    </font>
    <font>
      <b/>
      <u/>
      <sz val="12"/>
      <color indexed="12"/>
      <name val="Times New Roman"/>
      <family val="1"/>
    </font>
    <font>
      <sz val="12"/>
      <color indexed="20"/>
      <name val="Times New Roman"/>
      <family val="1"/>
    </font>
    <font>
      <b/>
      <sz val="12"/>
      <color indexed="20"/>
      <name val="Times New Roman"/>
      <family val="1"/>
    </font>
    <font>
      <b/>
      <sz val="10"/>
      <color indexed="20"/>
      <name val="Times New Roman"/>
      <family val="1"/>
    </font>
    <font>
      <b/>
      <sz val="11"/>
      <color indexed="20"/>
      <name val="Times New Roman"/>
      <family val="1"/>
    </font>
    <font>
      <sz val="11"/>
      <name val="Times New Roman"/>
      <family val="1"/>
    </font>
    <font>
      <sz val="10"/>
      <name val="Times New Roman"/>
      <family val="1"/>
    </font>
    <font>
      <b/>
      <sz val="9"/>
      <name val="Calibri"/>
      <family val="2"/>
    </font>
    <font>
      <b/>
      <sz val="9"/>
      <name val="Arial Narrow"/>
      <family val="2"/>
    </font>
    <font>
      <b/>
      <sz val="8"/>
      <color indexed="81"/>
      <name val="Tahoma"/>
      <family val="2"/>
    </font>
    <font>
      <b/>
      <sz val="9"/>
      <color indexed="81"/>
      <name val="Tahoma"/>
      <family val="2"/>
    </font>
    <font>
      <sz val="9"/>
      <color indexed="81"/>
      <name val="Tahoma"/>
      <family val="2"/>
    </font>
    <font>
      <sz val="11"/>
      <color indexed="8"/>
      <name val="Calibri"/>
      <family val="2"/>
    </font>
    <font>
      <sz val="11"/>
      <color indexed="9"/>
      <name val="Calibri"/>
      <family val="2"/>
    </font>
    <font>
      <sz val="11"/>
      <color indexed="10"/>
      <name val="Calibri"/>
      <family val="2"/>
    </font>
    <font>
      <sz val="11"/>
      <color indexed="52"/>
      <name val="Calibri"/>
      <family val="2"/>
    </font>
    <font>
      <sz val="11"/>
      <color indexed="62"/>
      <name val="Calibri"/>
      <family val="2"/>
    </font>
    <font>
      <sz val="11"/>
      <color indexed="16"/>
      <name val="Calibri"/>
      <family val="2"/>
    </font>
    <font>
      <sz val="10"/>
      <name val="Verdana"/>
      <family val="2"/>
    </font>
    <font>
      <b/>
      <sz val="15"/>
      <color indexed="62"/>
      <name val="Calibri"/>
      <family val="2"/>
    </font>
    <font>
      <b/>
      <sz val="18"/>
      <color indexed="56"/>
      <name val="Cambria"/>
      <family val="2"/>
    </font>
    <font>
      <b/>
      <sz val="11"/>
      <color indexed="9"/>
      <name val="Calibri"/>
      <family val="2"/>
    </font>
    <font>
      <b/>
      <sz val="16"/>
      <name val="Arial"/>
      <family val="2"/>
    </font>
    <font>
      <b/>
      <sz val="12"/>
      <name val="Arial"/>
      <family val="2"/>
    </font>
    <font>
      <b/>
      <sz val="8"/>
      <color indexed="9"/>
      <name val="Arial"/>
      <family val="2"/>
    </font>
    <font>
      <b/>
      <sz val="10"/>
      <color indexed="9"/>
      <name val="Arial"/>
      <family val="2"/>
    </font>
    <font>
      <b/>
      <sz val="6"/>
      <color indexed="9"/>
      <name val="Arial"/>
      <family val="2"/>
    </font>
    <font>
      <b/>
      <sz val="10"/>
      <color indexed="12"/>
      <name val="Arial"/>
      <family val="2"/>
    </font>
    <font>
      <b/>
      <sz val="14"/>
      <name val="Arial"/>
      <family val="2"/>
    </font>
    <font>
      <b/>
      <sz val="8"/>
      <name val="Arial"/>
      <family val="2"/>
    </font>
    <font>
      <sz val="8"/>
      <color indexed="81"/>
      <name val="Tahoma"/>
      <family val="2"/>
    </font>
    <font>
      <sz val="10"/>
      <color indexed="10"/>
      <name val="Arial"/>
      <family val="2"/>
    </font>
    <font>
      <b/>
      <sz val="10"/>
      <color indexed="9"/>
      <name val="Arial Narrow"/>
      <family val="2"/>
    </font>
    <font>
      <b/>
      <sz val="8"/>
      <name val="Arial Narrow"/>
      <family val="2"/>
    </font>
    <font>
      <sz val="10"/>
      <color indexed="9"/>
      <name val="Arial Narrow"/>
      <family val="2"/>
    </font>
    <font>
      <b/>
      <sz val="10"/>
      <color indexed="12"/>
      <name val="Arial Narrow"/>
      <family val="2"/>
    </font>
    <font>
      <i/>
      <sz val="10"/>
      <name val="Arial Narrow"/>
      <family val="2"/>
    </font>
    <font>
      <b/>
      <sz val="10"/>
      <color indexed="8"/>
      <name val="Arial"/>
      <family val="2"/>
    </font>
    <font>
      <sz val="10"/>
      <color indexed="8"/>
      <name val="Arial"/>
      <family val="2"/>
    </font>
    <font>
      <sz val="11"/>
      <color indexed="8"/>
      <name val="Arial"/>
      <family val="2"/>
    </font>
    <font>
      <i/>
      <sz val="11"/>
      <color indexed="8"/>
      <name val="Arial"/>
      <family val="2"/>
    </font>
    <font>
      <i/>
      <sz val="10"/>
      <name val="Calibri"/>
      <family val="2"/>
    </font>
    <font>
      <sz val="10"/>
      <color indexed="8"/>
      <name val="Calibri"/>
      <family val="2"/>
    </font>
    <font>
      <b/>
      <sz val="9"/>
      <color indexed="8"/>
      <name val="Tahoma"/>
      <family val="2"/>
    </font>
    <font>
      <sz val="9"/>
      <color indexed="8"/>
      <name val="Tahoma"/>
      <family val="2"/>
    </font>
    <font>
      <b/>
      <sz val="9"/>
      <color indexed="8"/>
      <name val="Calibri"/>
      <family val="2"/>
    </font>
    <font>
      <b/>
      <i/>
      <sz val="10"/>
      <name val="Calibri"/>
      <family val="2"/>
    </font>
    <font>
      <sz val="8"/>
      <name val="Calibri"/>
      <family val="2"/>
    </font>
    <font>
      <sz val="10"/>
      <color indexed="81"/>
      <name val="Calibri"/>
      <family val="2"/>
    </font>
    <font>
      <b/>
      <sz val="10"/>
      <color indexed="81"/>
      <name val="Calibri"/>
      <family val="2"/>
    </font>
    <font>
      <sz val="9"/>
      <name val="Calibri"/>
      <family val="2"/>
    </font>
    <font>
      <sz val="10"/>
      <color indexed="8"/>
      <name val="Tahoma"/>
      <family val="2"/>
    </font>
    <font>
      <b/>
      <sz val="10"/>
      <color indexed="8"/>
      <name val="Tahoma"/>
      <family val="2"/>
    </font>
    <font>
      <sz val="11"/>
      <color theme="1"/>
      <name val="Calibri"/>
      <family val="2"/>
      <scheme val="minor"/>
    </font>
    <font>
      <sz val="11"/>
      <color theme="0"/>
      <name val="Calibri"/>
      <family val="2"/>
      <scheme val="minor"/>
    </font>
    <font>
      <b/>
      <sz val="11"/>
      <color theme="0"/>
      <name val="Calibri"/>
      <family val="2"/>
      <scheme val="minor"/>
    </font>
    <font>
      <sz val="12"/>
      <color theme="1"/>
      <name val="Calibri"/>
      <family val="2"/>
      <scheme val="minor"/>
    </font>
    <font>
      <b/>
      <sz val="11"/>
      <color theme="1"/>
      <name val="Calibri"/>
      <family val="2"/>
      <scheme val="minor"/>
    </font>
    <font>
      <sz val="10"/>
      <color theme="1"/>
      <name val="Calibri"/>
      <family val="2"/>
      <scheme val="minor"/>
    </font>
    <font>
      <b/>
      <sz val="10"/>
      <color theme="0"/>
      <name val="Calibri"/>
      <family val="2"/>
    </font>
    <font>
      <b/>
      <sz val="18"/>
      <color rgb="FFFF0000"/>
      <name val="Calibri"/>
      <family val="2"/>
      <scheme val="minor"/>
    </font>
    <font>
      <b/>
      <sz val="10"/>
      <color theme="0"/>
      <name val="Arial"/>
      <family val="2"/>
    </font>
    <font>
      <sz val="10"/>
      <color rgb="FFFF0000"/>
      <name val="Arial"/>
      <family val="2"/>
    </font>
    <font>
      <sz val="10"/>
      <color rgb="FFFF0000"/>
      <name val="Arial Narrow"/>
      <family val="2"/>
    </font>
    <font>
      <b/>
      <sz val="11"/>
      <color rgb="FF010000"/>
      <name val="Arial"/>
      <family val="2"/>
    </font>
    <font>
      <sz val="11"/>
      <color rgb="FF010000"/>
      <name val="Arial"/>
      <family val="2"/>
    </font>
    <font>
      <sz val="11"/>
      <color theme="1"/>
      <name val="Arial"/>
      <family val="2"/>
    </font>
    <font>
      <sz val="11"/>
      <color theme="1"/>
      <name val="Cambria"/>
      <family val="1"/>
    </font>
    <font>
      <b/>
      <sz val="8"/>
      <color rgb="FF010000"/>
      <name val="Arial"/>
      <family val="2"/>
    </font>
    <font>
      <sz val="14"/>
      <color rgb="FF010000"/>
      <name val="Arial"/>
      <family val="2"/>
    </font>
    <font>
      <b/>
      <sz val="14"/>
      <color rgb="FF010000"/>
      <name val="Arial"/>
      <family val="2"/>
    </font>
    <font>
      <b/>
      <sz val="11"/>
      <color theme="1"/>
      <name val="Arial"/>
      <family val="2"/>
    </font>
    <font>
      <sz val="12"/>
      <color theme="1"/>
      <name val="Arial"/>
      <family val="2"/>
    </font>
    <font>
      <sz val="10"/>
      <color theme="1"/>
      <name val="Calibri"/>
      <family val="2"/>
    </font>
    <font>
      <b/>
      <sz val="10"/>
      <color theme="1"/>
      <name val="Calibri"/>
      <family val="2"/>
    </font>
    <font>
      <b/>
      <sz val="10"/>
      <color rgb="FFFF0000"/>
      <name val="Calibri"/>
      <family val="2"/>
    </font>
    <font>
      <sz val="10"/>
      <color theme="0"/>
      <name val="Calibri"/>
      <family val="2"/>
    </font>
    <font>
      <b/>
      <sz val="10"/>
      <color theme="1"/>
      <name val="Calibri"/>
      <family val="2"/>
      <scheme val="minor"/>
    </font>
    <font>
      <b/>
      <sz val="10"/>
      <color theme="0"/>
      <name val="Calibri"/>
      <family val="2"/>
      <scheme val="minor"/>
    </font>
    <font>
      <b/>
      <sz val="9"/>
      <color theme="0"/>
      <name val="Calibri"/>
      <family val="2"/>
    </font>
    <font>
      <b/>
      <sz val="11"/>
      <color theme="0"/>
      <name val="Calibri"/>
      <family val="2"/>
    </font>
    <font>
      <b/>
      <sz val="10"/>
      <name val="Calibri"/>
      <family val="2"/>
      <scheme val="minor"/>
    </font>
    <font>
      <i/>
      <sz val="10"/>
      <color theme="1"/>
      <name val="Calibri"/>
      <family val="2"/>
      <scheme val="minor"/>
    </font>
    <font>
      <b/>
      <i/>
      <sz val="10"/>
      <name val="Calibri"/>
      <family val="2"/>
      <scheme val="minor"/>
    </font>
    <font>
      <sz val="10"/>
      <name val="Calibri"/>
      <family val="2"/>
      <scheme val="minor"/>
    </font>
    <font>
      <i/>
      <sz val="10"/>
      <name val="Calibri"/>
      <family val="2"/>
      <scheme val="minor"/>
    </font>
    <font>
      <b/>
      <i/>
      <sz val="10"/>
      <color theme="1"/>
      <name val="Calibri"/>
      <family val="2"/>
      <scheme val="minor"/>
    </font>
    <font>
      <i/>
      <sz val="8"/>
      <color theme="1"/>
      <name val="Calibri"/>
      <family val="2"/>
      <scheme val="minor"/>
    </font>
    <font>
      <i/>
      <sz val="10"/>
      <color rgb="FF000000"/>
      <name val="Calibri"/>
      <family val="2"/>
    </font>
    <font>
      <i/>
      <sz val="9"/>
      <color theme="1"/>
      <name val="Calibri"/>
      <family val="2"/>
      <scheme val="minor"/>
    </font>
    <font>
      <b/>
      <sz val="10"/>
      <color rgb="FF000000"/>
      <name val="Calibri"/>
      <family val="2"/>
    </font>
    <font>
      <i/>
      <sz val="10"/>
      <color theme="1"/>
      <name val="Calibri"/>
      <family val="2"/>
    </font>
    <font>
      <b/>
      <i/>
      <sz val="10"/>
      <color rgb="FF000000"/>
      <name val="Calibri"/>
      <family val="2"/>
    </font>
    <font>
      <b/>
      <i/>
      <sz val="8"/>
      <color theme="1"/>
      <name val="Calibri"/>
      <family val="2"/>
      <scheme val="minor"/>
    </font>
    <font>
      <b/>
      <i/>
      <sz val="9"/>
      <color theme="1"/>
      <name val="Calibri"/>
      <family val="2"/>
      <scheme val="minor"/>
    </font>
    <font>
      <sz val="9"/>
      <color theme="1"/>
      <name val="Calibri"/>
      <family val="2"/>
      <scheme val="minor"/>
    </font>
    <font>
      <b/>
      <sz val="9"/>
      <color theme="1"/>
      <name val="Calibri"/>
      <family val="2"/>
      <scheme val="minor"/>
    </font>
    <font>
      <b/>
      <sz val="10"/>
      <color rgb="FFFFFFFF"/>
      <name val="Calibri"/>
      <family val="2"/>
    </font>
    <font>
      <sz val="11"/>
      <color theme="1"/>
      <name val="Calibri"/>
      <family val="2"/>
    </font>
    <font>
      <sz val="9"/>
      <color indexed="9"/>
      <name val="Calibri"/>
      <family val="2"/>
      <scheme val="minor"/>
    </font>
    <font>
      <sz val="9"/>
      <name val="Calibri"/>
      <family val="2"/>
      <scheme val="minor"/>
    </font>
    <font>
      <b/>
      <sz val="9"/>
      <name val="Calibri"/>
      <family val="2"/>
      <scheme val="minor"/>
    </font>
    <font>
      <sz val="9"/>
      <color rgb="FF000000"/>
      <name val="Calibri"/>
      <family val="2"/>
      <scheme val="minor"/>
    </font>
    <font>
      <b/>
      <sz val="9"/>
      <color indexed="9"/>
      <name val="Calibri"/>
      <family val="2"/>
      <scheme val="minor"/>
    </font>
    <font>
      <sz val="9"/>
      <color theme="1"/>
      <name val="Calibri"/>
      <family val="2"/>
    </font>
    <font>
      <b/>
      <sz val="9"/>
      <color theme="1"/>
      <name val="Calibri"/>
      <family val="2"/>
    </font>
    <font>
      <sz val="9"/>
      <color rgb="FFFF0000"/>
      <name val="Calibri"/>
      <family val="2"/>
      <scheme val="minor"/>
    </font>
    <font>
      <b/>
      <sz val="9"/>
      <color rgb="FFFF0000"/>
      <name val="Calibri"/>
      <family val="2"/>
      <scheme val="minor"/>
    </font>
    <font>
      <sz val="11"/>
      <color rgb="FF000000"/>
      <name val="Arial"/>
      <family val="2"/>
    </font>
    <font>
      <sz val="10"/>
      <name val="Arial"/>
      <family val="2"/>
    </font>
    <font>
      <sz val="9"/>
      <color theme="1"/>
      <name val="Calibri (Body)_x0000_"/>
    </font>
    <font>
      <b/>
      <sz val="9"/>
      <color theme="1"/>
      <name val="Calibri (Body)_x0000_"/>
    </font>
    <font>
      <b/>
      <sz val="9"/>
      <color rgb="FFFF0000"/>
      <name val="Calibri (Body)_x0000_"/>
    </font>
    <font>
      <b/>
      <sz val="9"/>
      <color indexed="9"/>
      <name val="Calibri (Body)_x0000_"/>
    </font>
    <font>
      <sz val="9"/>
      <name val="Calibri (Body)_x0000_"/>
    </font>
    <font>
      <b/>
      <sz val="9"/>
      <name val="Calibri (Body)_x0000_"/>
    </font>
    <font>
      <sz val="9"/>
      <color indexed="9"/>
      <name val="Calibri (Body)_x0000_"/>
    </font>
    <font>
      <i/>
      <sz val="9"/>
      <color theme="1"/>
      <name val="Calibri (Body)_x0000_"/>
    </font>
    <font>
      <sz val="9"/>
      <color rgb="FF000000"/>
      <name val="Calibri (Body)_x0000_"/>
    </font>
    <font>
      <sz val="9"/>
      <color rgb="FF000000"/>
      <name val="Times New Roman"/>
      <family val="1"/>
    </font>
    <font>
      <sz val="9"/>
      <color rgb="FF000000"/>
      <name val="Calibri"/>
      <family val="2"/>
    </font>
    <font>
      <sz val="9"/>
      <color theme="1"/>
      <name val="Times New Roman"/>
      <family val="1"/>
    </font>
    <font>
      <sz val="8"/>
      <name val="Calibri"/>
      <family val="2"/>
      <scheme val="minor"/>
    </font>
    <font>
      <sz val="9"/>
      <color indexed="81"/>
      <name val="Tahoma"/>
      <charset val="1"/>
    </font>
    <font>
      <b/>
      <sz val="9"/>
      <color indexed="81"/>
      <name val="Tahoma"/>
      <charset val="1"/>
    </font>
  </fonts>
  <fills count="67">
    <fill>
      <patternFill patternType="none"/>
    </fill>
    <fill>
      <patternFill patternType="gray125"/>
    </fill>
    <fill>
      <patternFill patternType="solid">
        <fgColor indexed="27"/>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2"/>
      </patternFill>
    </fill>
    <fill>
      <patternFill patternType="solid">
        <fgColor indexed="29"/>
      </patternFill>
    </fill>
    <fill>
      <patternFill patternType="solid">
        <fgColor indexed="44"/>
      </patternFill>
    </fill>
    <fill>
      <patternFill patternType="solid">
        <fgColor indexed="11"/>
      </patternFill>
    </fill>
    <fill>
      <patternFill patternType="solid">
        <fgColor indexed="51"/>
      </patternFill>
    </fill>
    <fill>
      <patternFill patternType="solid">
        <fgColor indexed="49"/>
      </patternFill>
    </fill>
    <fill>
      <patternFill patternType="solid">
        <fgColor indexed="30"/>
      </patternFill>
    </fill>
    <fill>
      <patternFill patternType="solid">
        <fgColor indexed="36"/>
      </patternFill>
    </fill>
    <fill>
      <patternFill patternType="solid">
        <fgColor indexed="52"/>
      </patternFill>
    </fill>
    <fill>
      <patternFill patternType="solid">
        <fgColor indexed="55"/>
      </patternFill>
    </fill>
    <fill>
      <patternFill patternType="solid">
        <fgColor indexed="45"/>
        <bgColor indexed="64"/>
      </patternFill>
    </fill>
    <fill>
      <patternFill patternType="solid">
        <fgColor indexed="18"/>
        <bgColor indexed="64"/>
      </patternFill>
    </fill>
    <fill>
      <patternFill patternType="solid">
        <fgColor indexed="9"/>
        <bgColor indexed="64"/>
      </patternFill>
    </fill>
    <fill>
      <patternFill patternType="solid">
        <fgColor indexed="23"/>
        <bgColor indexed="64"/>
      </patternFill>
    </fill>
    <fill>
      <patternFill patternType="solid">
        <fgColor indexed="44"/>
        <bgColor indexed="64"/>
      </patternFill>
    </fill>
    <fill>
      <patternFill patternType="solid">
        <fgColor indexed="62"/>
        <bgColor indexed="64"/>
      </patternFill>
    </fill>
    <fill>
      <patternFill patternType="solid">
        <fgColor indexed="10"/>
        <bgColor indexed="64"/>
      </patternFill>
    </fill>
    <fill>
      <patternFill patternType="solid">
        <fgColor indexed="13"/>
        <bgColor indexed="64"/>
      </patternFill>
    </fill>
    <fill>
      <patternFill patternType="solid">
        <fgColor indexed="11"/>
        <bgColor indexed="64"/>
      </patternFill>
    </fill>
    <fill>
      <patternFill patternType="solid">
        <fgColor indexed="55"/>
        <bgColor indexed="64"/>
      </patternFill>
    </fill>
    <fill>
      <patternFill patternType="solid">
        <fgColor indexed="48"/>
        <bgColor indexed="64"/>
      </patternFill>
    </fill>
    <fill>
      <patternFill patternType="solid">
        <fgColor theme="5" tint="0.39997558519241921"/>
        <bgColor indexed="65"/>
      </patternFill>
    </fill>
    <fill>
      <patternFill patternType="solid">
        <fgColor rgb="FF000099"/>
        <bgColor indexed="64"/>
      </patternFill>
    </fill>
    <fill>
      <patternFill patternType="solid">
        <fgColor rgb="FF003399"/>
        <bgColor indexed="64"/>
      </patternFill>
    </fill>
    <fill>
      <patternFill patternType="solid">
        <fgColor theme="3" tint="0.59999389629810485"/>
        <bgColor indexed="64"/>
      </patternFill>
    </fill>
    <fill>
      <patternFill patternType="solid">
        <fgColor rgb="FFFFFFFF"/>
        <bgColor indexed="64"/>
      </patternFill>
    </fill>
    <fill>
      <patternFill patternType="solid">
        <fgColor rgb="FFE6E6E6"/>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4" tint="0.39997558519241921"/>
        <bgColor indexed="64"/>
      </patternFill>
    </fill>
    <fill>
      <patternFill patternType="solid">
        <fgColor theme="4" tint="-0.249977111117893"/>
        <bgColor indexed="64"/>
      </patternFill>
    </fill>
    <fill>
      <patternFill patternType="solid">
        <fgColor theme="5" tint="0.39997558519241921"/>
        <bgColor indexed="64"/>
      </patternFill>
    </fill>
    <fill>
      <patternFill patternType="solid">
        <fgColor theme="9" tint="0.59999389629810485"/>
        <bgColor indexed="64"/>
      </patternFill>
    </fill>
    <fill>
      <patternFill patternType="solid">
        <fgColor theme="5" tint="-0.249977111117893"/>
        <bgColor indexed="64"/>
      </patternFill>
    </fill>
    <fill>
      <patternFill patternType="solid">
        <fgColor theme="3" tint="0.39997558519241921"/>
        <bgColor indexed="64"/>
      </patternFill>
    </fill>
    <fill>
      <patternFill patternType="solid">
        <fgColor rgb="FFC00000"/>
        <bgColor indexed="64"/>
      </patternFill>
    </fill>
    <fill>
      <patternFill patternType="solid">
        <fgColor theme="0" tint="-0.34998626667073579"/>
        <bgColor indexed="64"/>
      </patternFill>
    </fill>
    <fill>
      <patternFill patternType="solid">
        <fgColor rgb="FF001E74"/>
        <bgColor indexed="64"/>
      </patternFill>
    </fill>
    <fill>
      <patternFill patternType="solid">
        <fgColor rgb="FF060EA6"/>
        <bgColor rgb="FF000000"/>
      </patternFill>
    </fill>
    <fill>
      <patternFill patternType="solid">
        <fgColor rgb="FFDA9694"/>
        <bgColor rgb="FF000000"/>
      </patternFill>
    </fill>
    <fill>
      <patternFill patternType="solid">
        <fgColor theme="4" tint="0.79998168889431442"/>
        <bgColor indexed="64"/>
      </patternFill>
    </fill>
    <fill>
      <patternFill patternType="solid">
        <fgColor rgb="FFDCE6F1"/>
        <bgColor rgb="FF000000"/>
      </patternFill>
    </fill>
    <fill>
      <patternFill patternType="solid">
        <fgColor rgb="FFF2DCDB"/>
        <bgColor rgb="FF000000"/>
      </patternFill>
    </fill>
    <fill>
      <patternFill patternType="solid">
        <fgColor theme="5" tint="0.79998168889431442"/>
        <bgColor indexed="64"/>
      </patternFill>
    </fill>
    <fill>
      <patternFill patternType="solid">
        <fgColor theme="5" tint="0.39997558519241921"/>
        <bgColor rgb="FF000000"/>
      </patternFill>
    </fill>
    <fill>
      <patternFill patternType="solid">
        <fgColor theme="5" tint="0.79998168889431442"/>
        <bgColor rgb="FF000000"/>
      </patternFill>
    </fill>
    <fill>
      <patternFill patternType="solid">
        <fgColor theme="4" tint="0.79998168889431442"/>
        <bgColor rgb="FF000000"/>
      </patternFill>
    </fill>
    <fill>
      <patternFill patternType="solid">
        <fgColor theme="6"/>
        <bgColor indexed="64"/>
      </patternFill>
    </fill>
    <fill>
      <patternFill patternType="solid">
        <fgColor theme="3" tint="0.39997558519241921"/>
        <bgColor rgb="FF000000"/>
      </patternFill>
    </fill>
    <fill>
      <patternFill patternType="solid">
        <fgColor theme="0" tint="-0.499984740745262"/>
        <bgColor indexed="64"/>
      </patternFill>
    </fill>
    <fill>
      <patternFill patternType="solid">
        <fgColor rgb="FF92D050"/>
        <bgColor indexed="64"/>
      </patternFill>
    </fill>
    <fill>
      <patternFill patternType="solid">
        <fgColor theme="9" tint="0.39997558519241921"/>
        <bgColor indexed="64"/>
      </patternFill>
    </fill>
    <fill>
      <patternFill patternType="solid">
        <fgColor rgb="FF0066FF"/>
        <bgColor indexed="64"/>
      </patternFill>
    </fill>
    <fill>
      <patternFill patternType="solid">
        <fgColor theme="5" tint="0.59999389629810485"/>
        <bgColor indexed="64"/>
      </patternFill>
    </fill>
    <fill>
      <patternFill patternType="solid">
        <fgColor rgb="FF999999"/>
        <bgColor indexed="64"/>
      </patternFill>
    </fill>
    <fill>
      <patternFill patternType="solid">
        <fgColor rgb="FFFFFFFF"/>
        <bgColor rgb="FF000000"/>
      </patternFill>
    </fill>
    <fill>
      <patternFill patternType="solid">
        <fgColor theme="5" tint="-0.249977111117893"/>
        <bgColor rgb="FF000000"/>
      </patternFill>
    </fill>
    <fill>
      <patternFill patternType="solid">
        <fgColor rgb="FF00B050"/>
        <bgColor indexed="64"/>
      </patternFill>
    </fill>
    <fill>
      <patternFill patternType="solid">
        <fgColor rgb="FFFFFF00"/>
        <bgColor indexed="64"/>
      </patternFill>
    </fill>
  </fills>
  <borders count="104">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thick">
        <color indexed="62"/>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bottom/>
      <diagonal/>
    </border>
    <border>
      <left/>
      <right/>
      <top/>
      <bottom style="hair">
        <color indexed="64"/>
      </bottom>
      <diagonal/>
    </border>
    <border>
      <left/>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right style="thin">
        <color indexed="64"/>
      </right>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bottom style="double">
        <color indexed="64"/>
      </bottom>
      <diagonal/>
    </border>
    <border>
      <left/>
      <right/>
      <top/>
      <bottom style="thin">
        <color indexed="64"/>
      </bottom>
      <diagonal/>
    </border>
    <border>
      <left style="thin">
        <color indexed="64"/>
      </left>
      <right/>
      <top/>
      <bottom style="thin">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hair">
        <color indexed="64"/>
      </top>
      <bottom/>
      <diagonal/>
    </border>
    <border>
      <left/>
      <right style="thin">
        <color indexed="64"/>
      </right>
      <top style="hair">
        <color indexed="64"/>
      </top>
      <bottom style="hair">
        <color indexed="64"/>
      </bottom>
      <diagonal/>
    </border>
    <border>
      <left/>
      <right style="thin">
        <color indexed="64"/>
      </right>
      <top/>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thick">
        <color theme="0" tint="-0.34998626667073579"/>
      </right>
      <top/>
      <bottom style="double">
        <color indexed="64"/>
      </bottom>
      <diagonal/>
    </border>
    <border>
      <left style="medium">
        <color theme="0" tint="-0.24994659260841701"/>
      </left>
      <right style="medium">
        <color theme="0" tint="-0.24994659260841701"/>
      </right>
      <top style="medium">
        <color theme="0" tint="-0.24994659260841701"/>
      </top>
      <bottom style="medium">
        <color theme="0" tint="-0.24994659260841701"/>
      </bottom>
      <diagonal/>
    </border>
    <border>
      <left style="thin">
        <color theme="0" tint="-0.24994659260841701"/>
      </left>
      <right style="thin">
        <color theme="0" tint="-0.24994659260841701"/>
      </right>
      <top/>
      <bottom style="thin">
        <color theme="0" tint="-0.24994659260841701"/>
      </bottom>
      <diagonal/>
    </border>
    <border>
      <left/>
      <right style="medium">
        <color rgb="FF010000"/>
      </right>
      <top style="medium">
        <color rgb="FF010000"/>
      </top>
      <bottom style="medium">
        <color rgb="FF010000"/>
      </bottom>
      <diagonal/>
    </border>
    <border>
      <left/>
      <right style="medium">
        <color rgb="FF010000"/>
      </right>
      <top/>
      <bottom/>
      <diagonal/>
    </border>
    <border>
      <left/>
      <right style="medium">
        <color rgb="FF010000"/>
      </right>
      <top/>
      <bottom style="medium">
        <color rgb="FF010000"/>
      </bottom>
      <diagonal/>
    </border>
    <border>
      <left style="medium">
        <color rgb="FF010000"/>
      </left>
      <right/>
      <top/>
      <bottom style="medium">
        <color rgb="FF010000"/>
      </bottom>
      <diagonal/>
    </border>
    <border>
      <left/>
      <right style="medium">
        <color rgb="FF010000"/>
      </right>
      <top style="medium">
        <color rgb="FF010000"/>
      </top>
      <bottom/>
      <diagonal/>
    </border>
    <border>
      <left style="medium">
        <color rgb="FF010000"/>
      </left>
      <right style="medium">
        <color rgb="FF010000"/>
      </right>
      <top style="medium">
        <color rgb="FF010000"/>
      </top>
      <bottom style="medium">
        <color rgb="FF010000"/>
      </bottom>
      <diagonal/>
    </border>
    <border>
      <left style="medium">
        <color rgb="FF010000"/>
      </left>
      <right style="medium">
        <color rgb="FF010000"/>
      </right>
      <top style="medium">
        <color rgb="FF010000"/>
      </top>
      <bottom/>
      <diagonal/>
    </border>
    <border>
      <left style="medium">
        <color rgb="FF010000"/>
      </left>
      <right/>
      <top/>
      <bottom/>
      <diagonal/>
    </border>
    <border>
      <left style="medium">
        <color rgb="FF010000"/>
      </left>
      <right/>
      <top style="medium">
        <color rgb="FF010000"/>
      </top>
      <bottom/>
      <diagonal/>
    </border>
    <border>
      <left style="medium">
        <color rgb="FF010000"/>
      </left>
      <right style="medium">
        <color rgb="FF010000"/>
      </right>
      <top/>
      <bottom/>
      <diagonal/>
    </border>
    <border>
      <left style="medium">
        <color rgb="FF010000"/>
      </left>
      <right style="medium">
        <color rgb="FF010000"/>
      </right>
      <top style="medium">
        <color indexed="64"/>
      </top>
      <bottom/>
      <diagonal/>
    </border>
    <border>
      <left/>
      <right style="medium">
        <color rgb="FF010000"/>
      </right>
      <top style="medium">
        <color indexed="64"/>
      </top>
      <bottom/>
      <diagonal/>
    </border>
    <border>
      <left style="medium">
        <color rgb="FF010000"/>
      </left>
      <right/>
      <top style="medium">
        <color indexed="64"/>
      </top>
      <bottom/>
      <diagonal/>
    </border>
    <border>
      <left style="medium">
        <color rgb="FF010000"/>
      </left>
      <right style="medium">
        <color rgb="FF010000"/>
      </right>
      <top/>
      <bottom style="medium">
        <color indexed="64"/>
      </bottom>
      <diagonal/>
    </border>
    <border>
      <left/>
      <right style="medium">
        <color rgb="FF010000"/>
      </right>
      <top/>
      <bottom style="medium">
        <color indexed="64"/>
      </bottom>
      <diagonal/>
    </border>
    <border>
      <left style="medium">
        <color rgb="FF010000"/>
      </left>
      <right/>
      <top/>
      <bottom style="medium">
        <color indexed="64"/>
      </bottom>
      <diagonal/>
    </border>
    <border>
      <left style="medium">
        <color rgb="FF010000"/>
      </left>
      <right style="medium">
        <color rgb="FF010000"/>
      </right>
      <top/>
      <bottom style="medium">
        <color rgb="FF010000"/>
      </bottom>
      <diagonal/>
    </border>
    <border>
      <left style="medium">
        <color rgb="FF010000"/>
      </left>
      <right/>
      <top style="medium">
        <color rgb="FF010000"/>
      </top>
      <bottom style="medium">
        <color rgb="FF010000"/>
      </bottom>
      <diagonal/>
    </border>
    <border>
      <left/>
      <right/>
      <top style="medium">
        <color rgb="FF010000"/>
      </top>
      <bottom style="medium">
        <color rgb="FF010000"/>
      </bottom>
      <diagonal/>
    </border>
    <border>
      <left/>
      <right/>
      <top style="medium">
        <color rgb="FF010000"/>
      </top>
      <bottom/>
      <diagonal/>
    </border>
    <border>
      <left/>
      <right/>
      <top/>
      <bottom style="medium">
        <color rgb="FF010000"/>
      </bottom>
      <diagonal/>
    </border>
    <border>
      <left style="medium">
        <color indexed="64"/>
      </left>
      <right style="medium">
        <color rgb="FF010000"/>
      </right>
      <top style="medium">
        <color indexed="64"/>
      </top>
      <bottom/>
      <diagonal/>
    </border>
    <border>
      <left style="medium">
        <color indexed="64"/>
      </left>
      <right style="medium">
        <color rgb="FF010000"/>
      </right>
      <top/>
      <bottom style="medium">
        <color indexed="64"/>
      </bottom>
      <diagonal/>
    </border>
    <border>
      <left style="medium">
        <color theme="0" tint="-0.24994659260841701"/>
      </left>
      <right/>
      <top/>
      <bottom style="medium">
        <color theme="0" tint="-0.24994659260841701"/>
      </bottom>
      <diagonal/>
    </border>
    <border>
      <left style="medium">
        <color theme="0" tint="-0.24994659260841701"/>
      </left>
      <right style="medium">
        <color theme="0" tint="-0.24994659260841701"/>
      </right>
      <top style="medium">
        <color theme="0" tint="-0.24994659260841701"/>
      </top>
      <bottom/>
      <diagonal/>
    </border>
    <border>
      <left style="medium">
        <color theme="0" tint="-0.24994659260841701"/>
      </left>
      <right/>
      <top style="medium">
        <color theme="0" tint="-0.24994659260841701"/>
      </top>
      <bottom/>
      <diagonal/>
    </border>
    <border>
      <left/>
      <right style="medium">
        <color theme="0" tint="-0.24994659260841701"/>
      </right>
      <top style="medium">
        <color theme="0" tint="-0.24994659260841701"/>
      </top>
      <bottom/>
      <diagonal/>
    </border>
    <border>
      <left style="medium">
        <color theme="0" tint="-0.24994659260841701"/>
      </left>
      <right style="medium">
        <color theme="0" tint="-0.24994659260841701"/>
      </right>
      <top/>
      <bottom style="medium">
        <color theme="0" tint="-0.24994659260841701"/>
      </bottom>
      <diagonal/>
    </border>
    <border>
      <left style="medium">
        <color theme="0" tint="-0.24994659260841701"/>
      </left>
      <right/>
      <top style="medium">
        <color theme="0" tint="-0.24994659260841701"/>
      </top>
      <bottom style="medium">
        <color theme="0" tint="-0.24994659260841701"/>
      </bottom>
      <diagonal/>
    </border>
    <border>
      <left/>
      <right style="medium">
        <color theme="0" tint="-0.24994659260841701"/>
      </right>
      <top/>
      <bottom/>
      <diagonal/>
    </border>
    <border>
      <left style="medium">
        <color theme="0" tint="-0.24994659260841701"/>
      </left>
      <right style="medium">
        <color theme="0" tint="-0.24994659260841701"/>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s>
  <cellStyleXfs count="83">
    <xf numFmtId="0" fontId="0" fillId="0" borderId="0"/>
    <xf numFmtId="0" fontId="4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4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4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4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4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4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4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4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4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4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4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4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83" fillId="28" borderId="0" applyNumberFormat="0" applyBorder="0" applyAlignment="0" applyProtection="0"/>
    <xf numFmtId="0" fontId="42" fillId="13" borderId="0" applyNumberFormat="0" applyBorder="0" applyAlignment="0" applyProtection="0"/>
    <xf numFmtId="0" fontId="42" fillId="8" borderId="0" applyNumberFormat="0" applyBorder="0" applyAlignment="0" applyProtection="0"/>
    <xf numFmtId="0" fontId="42" fillId="10" borderId="0" applyNumberFormat="0" applyBorder="0" applyAlignment="0" applyProtection="0"/>
    <xf numFmtId="0" fontId="42" fillId="14" borderId="0" applyNumberFormat="0" applyBorder="0" applyAlignment="0" applyProtection="0"/>
    <xf numFmtId="0" fontId="42" fillId="12" borderId="0" applyNumberFormat="0" applyBorder="0" applyAlignment="0" applyProtection="0"/>
    <xf numFmtId="0" fontId="42" fillId="15" borderId="0" applyNumberFormat="0" applyBorder="0" applyAlignment="0" applyProtection="0"/>
    <xf numFmtId="0" fontId="43" fillId="0" borderId="0" applyNumberFormat="0" applyFill="0" applyBorder="0" applyAlignment="0" applyProtection="0"/>
    <xf numFmtId="0" fontId="44" fillId="0" borderId="3" applyNumberFormat="0" applyFill="0" applyAlignment="0" applyProtection="0"/>
    <xf numFmtId="43" fontId="9" fillId="0" borderId="0" applyFont="0" applyFill="0" applyBorder="0" applyAlignment="0" applyProtection="0"/>
    <xf numFmtId="43" fontId="3" fillId="0" borderId="0" applyFont="0" applyFill="0" applyBorder="0" applyAlignment="0" applyProtection="0"/>
    <xf numFmtId="43" fontId="41" fillId="0" borderId="0" applyFont="0" applyFill="0" applyBorder="0" applyAlignment="0" applyProtection="0"/>
    <xf numFmtId="43" fontId="1" fillId="0" borderId="0" applyFont="0" applyFill="0" applyBorder="0" applyAlignment="0" applyProtection="0"/>
    <xf numFmtId="43" fontId="82" fillId="0" borderId="0" applyFont="0" applyFill="0" applyBorder="0" applyAlignment="0" applyProtection="0"/>
    <xf numFmtId="44" fontId="82" fillId="0" borderId="0" applyFont="0" applyFill="0" applyBorder="0" applyAlignment="0" applyProtection="0"/>
    <xf numFmtId="44" fontId="41" fillId="0" borderId="0" applyFont="0" applyFill="0" applyBorder="0" applyAlignment="0" applyProtection="0"/>
    <xf numFmtId="44" fontId="1" fillId="0" borderId="0" applyFont="0" applyFill="0" applyBorder="0" applyAlignment="0" applyProtection="0"/>
    <xf numFmtId="44" fontId="82" fillId="0" borderId="0" applyFont="0" applyFill="0" applyBorder="0" applyAlignment="0" applyProtection="0"/>
    <xf numFmtId="44" fontId="82" fillId="0" borderId="0" applyFont="0" applyFill="0" applyBorder="0" applyAlignment="0" applyProtection="0"/>
    <xf numFmtId="0" fontId="45" fillId="7" borderId="1" applyNumberFormat="0" applyAlignment="0" applyProtection="0"/>
    <xf numFmtId="0" fontId="46" fillId="17" borderId="0" applyNumberFormat="0" applyBorder="0" applyAlignment="0" applyProtection="0"/>
    <xf numFmtId="43" fontId="41" fillId="0" borderId="0" applyFont="0" applyFill="0" applyBorder="0" applyAlignment="0" applyProtection="0"/>
    <xf numFmtId="43" fontId="1" fillId="0" borderId="0" applyFont="0" applyFill="0" applyBorder="0" applyAlignment="0" applyProtection="0"/>
    <xf numFmtId="44" fontId="82" fillId="0" borderId="0" applyFont="0" applyFill="0" applyBorder="0" applyAlignment="0" applyProtection="0"/>
    <xf numFmtId="0" fontId="82" fillId="0" borderId="0"/>
    <xf numFmtId="0" fontId="82" fillId="0" borderId="0"/>
    <xf numFmtId="0" fontId="41" fillId="0" borderId="0"/>
    <xf numFmtId="0" fontId="1" fillId="0" borderId="0"/>
    <xf numFmtId="0" fontId="1" fillId="0" borderId="0"/>
    <xf numFmtId="0" fontId="9" fillId="0" borderId="0"/>
    <xf numFmtId="0" fontId="3" fillId="0" borderId="0"/>
    <xf numFmtId="0" fontId="3" fillId="0" borderId="0"/>
    <xf numFmtId="0" fontId="3" fillId="0" borderId="0"/>
    <xf numFmtId="0" fontId="82" fillId="0" borderId="0"/>
    <xf numFmtId="0" fontId="82" fillId="0" borderId="0"/>
    <xf numFmtId="0" fontId="85" fillId="0" borderId="0"/>
    <xf numFmtId="0" fontId="3" fillId="0" borderId="0"/>
    <xf numFmtId="0" fontId="3" fillId="0" borderId="0"/>
    <xf numFmtId="169" fontId="47" fillId="0" borderId="0"/>
    <xf numFmtId="0" fontId="82" fillId="0" borderId="0"/>
    <xf numFmtId="0" fontId="82" fillId="0" borderId="0"/>
    <xf numFmtId="9" fontId="82" fillId="0" borderId="0" applyFont="0" applyFill="0" applyBorder="0" applyAlignment="0" applyProtection="0"/>
    <xf numFmtId="0" fontId="48" fillId="0" borderId="4" applyNumberFormat="0" applyFill="0" applyAlignment="0" applyProtection="0"/>
    <xf numFmtId="0" fontId="49" fillId="0" borderId="0" applyNumberFormat="0" applyFill="0" applyBorder="0" applyAlignment="0" applyProtection="0"/>
    <xf numFmtId="0" fontId="50" fillId="16" borderId="2" applyNumberFormat="0" applyAlignment="0" applyProtection="0"/>
    <xf numFmtId="0" fontId="138" fillId="0" borderId="0"/>
  </cellStyleXfs>
  <cellXfs count="1806">
    <xf numFmtId="0" fontId="0" fillId="0" borderId="0" xfId="0"/>
    <xf numFmtId="0" fontId="4" fillId="0" borderId="0" xfId="0" applyFont="1" applyBorder="1"/>
    <xf numFmtId="0" fontId="87" fillId="0" borderId="0" xfId="0" applyFont="1"/>
    <xf numFmtId="0" fontId="87" fillId="0" borderId="0" xfId="0" applyFont="1" applyAlignment="1"/>
    <xf numFmtId="0" fontId="87" fillId="0" borderId="0" xfId="0" applyFont="1" applyBorder="1"/>
    <xf numFmtId="0" fontId="87" fillId="0" borderId="0" xfId="0" applyFont="1" applyAlignment="1">
      <alignment vertical="center"/>
    </xf>
    <xf numFmtId="0" fontId="86" fillId="0" borderId="0" xfId="0" applyFont="1" applyAlignment="1">
      <alignment vertical="center"/>
    </xf>
    <xf numFmtId="0" fontId="88" fillId="29" borderId="68" xfId="0" applyFont="1" applyFill="1" applyBorder="1" applyAlignment="1">
      <alignment horizontal="left"/>
    </xf>
    <xf numFmtId="0" fontId="87" fillId="0" borderId="69" xfId="0" applyFont="1" applyBorder="1"/>
    <xf numFmtId="0" fontId="88" fillId="29" borderId="69" xfId="0" applyFont="1" applyFill="1" applyBorder="1" applyAlignment="1">
      <alignment horizontal="right" vertical="top" wrapText="1"/>
    </xf>
    <xf numFmtId="0" fontId="88" fillId="29" borderId="69" xfId="0" applyFont="1" applyFill="1" applyBorder="1" applyAlignment="1">
      <alignment vertical="top" wrapText="1"/>
    </xf>
    <xf numFmtId="0" fontId="87" fillId="30" borderId="69" xfId="0" applyFont="1" applyFill="1" applyBorder="1"/>
    <xf numFmtId="0" fontId="87" fillId="30" borderId="69" xfId="0" applyFont="1" applyFill="1" applyBorder="1" applyAlignment="1"/>
    <xf numFmtId="0" fontId="87" fillId="30" borderId="70" xfId="0" applyFont="1" applyFill="1" applyBorder="1"/>
    <xf numFmtId="0" fontId="87" fillId="0" borderId="0" xfId="0" applyFont="1" applyFill="1"/>
    <xf numFmtId="39" fontId="11" fillId="0" borderId="0" xfId="66" applyNumberFormat="1" applyFont="1" applyFill="1" applyBorder="1" applyAlignment="1" applyProtection="1">
      <protection locked="0"/>
    </xf>
    <xf numFmtId="0" fontId="9" fillId="0" borderId="0" xfId="66"/>
    <xf numFmtId="15" fontId="13" fillId="0" borderId="0" xfId="66" applyNumberFormat="1" applyFont="1" applyAlignment="1" applyProtection="1">
      <protection locked="0"/>
    </xf>
    <xf numFmtId="39" fontId="13" fillId="0" borderId="0" xfId="66" applyNumberFormat="1" applyFont="1" applyAlignment="1" applyProtection="1">
      <protection locked="0"/>
    </xf>
    <xf numFmtId="15" fontId="13" fillId="0" borderId="0" xfId="66" applyNumberFormat="1" applyFont="1" applyAlignment="1" applyProtection="1">
      <alignment horizontal="center"/>
      <protection locked="0"/>
    </xf>
    <xf numFmtId="43" fontId="13" fillId="0" borderId="0" xfId="46" applyFont="1" applyAlignment="1" applyProtection="1">
      <alignment horizontal="center"/>
      <protection locked="0"/>
    </xf>
    <xf numFmtId="39" fontId="14" fillId="0" borderId="0" xfId="66" applyNumberFormat="1" applyFont="1" applyAlignment="1" applyProtection="1">
      <protection locked="0"/>
    </xf>
    <xf numFmtId="39" fontId="15" fillId="19" borderId="0" xfId="66" applyNumberFormat="1" applyFont="1" applyFill="1" applyAlignment="1" applyProtection="1">
      <protection locked="0"/>
    </xf>
    <xf numFmtId="39" fontId="16" fillId="0" borderId="0" xfId="66" applyNumberFormat="1" applyFont="1" applyAlignment="1" applyProtection="1">
      <protection locked="0"/>
    </xf>
    <xf numFmtId="39" fontId="7" fillId="0" borderId="0" xfId="66" applyNumberFormat="1" applyFont="1" applyAlignment="1" applyProtection="1">
      <protection locked="0"/>
    </xf>
    <xf numFmtId="15" fontId="17" fillId="0" borderId="0" xfId="66" applyNumberFormat="1" applyFont="1" applyAlignment="1" applyProtection="1">
      <protection locked="0"/>
    </xf>
    <xf numFmtId="39" fontId="18" fillId="0" borderId="5" xfId="66" applyNumberFormat="1" applyFont="1" applyBorder="1" applyAlignment="1" applyProtection="1">
      <alignment horizontal="center" wrapText="1"/>
      <protection locked="0"/>
    </xf>
    <xf numFmtId="39" fontId="18" fillId="0" borderId="0" xfId="66" applyNumberFormat="1" applyFont="1" applyFill="1" applyBorder="1" applyAlignment="1" applyProtection="1">
      <protection locked="0"/>
    </xf>
    <xf numFmtId="37" fontId="18" fillId="0" borderId="6" xfId="66" applyNumberFormat="1" applyFont="1" applyBorder="1" applyAlignment="1" applyProtection="1">
      <alignment horizontal="center"/>
      <protection locked="0"/>
    </xf>
    <xf numFmtId="37" fontId="18" fillId="0" borderId="7" xfId="66" applyNumberFormat="1" applyFont="1" applyBorder="1" applyAlignment="1" applyProtection="1">
      <alignment horizontal="center"/>
      <protection locked="0"/>
    </xf>
    <xf numFmtId="15" fontId="18" fillId="0" borderId="8" xfId="66" applyNumberFormat="1" applyFont="1" applyBorder="1" applyAlignment="1" applyProtection="1">
      <alignment horizontal="center" wrapText="1"/>
      <protection locked="0"/>
    </xf>
    <xf numFmtId="43" fontId="18" fillId="0" borderId="8" xfId="46" applyFont="1" applyBorder="1" applyAlignment="1" applyProtection="1">
      <alignment horizontal="center" wrapText="1"/>
      <protection locked="0"/>
    </xf>
    <xf numFmtId="39" fontId="18" fillId="0" borderId="8" xfId="66" applyNumberFormat="1" applyFont="1" applyBorder="1" applyAlignment="1" applyProtection="1">
      <alignment horizontal="center" wrapText="1"/>
      <protection locked="0"/>
    </xf>
    <xf numFmtId="37" fontId="18" fillId="19" borderId="6" xfId="66" applyNumberFormat="1" applyFont="1" applyFill="1" applyBorder="1" applyAlignment="1" applyProtection="1">
      <alignment horizontal="center" wrapText="1"/>
      <protection locked="0"/>
    </xf>
    <xf numFmtId="37" fontId="18" fillId="19" borderId="6" xfId="66" applyNumberFormat="1" applyFont="1" applyFill="1" applyBorder="1" applyAlignment="1" applyProtection="1">
      <alignment horizontal="center"/>
      <protection locked="0"/>
    </xf>
    <xf numFmtId="15" fontId="20" fillId="17" borderId="8" xfId="66" applyNumberFormat="1" applyFont="1" applyFill="1" applyBorder="1" applyAlignment="1" applyProtection="1">
      <alignment horizontal="left" indent="1"/>
      <protection locked="0"/>
    </xf>
    <xf numFmtId="39" fontId="20" fillId="17" borderId="8" xfId="66" applyNumberFormat="1" applyFont="1" applyFill="1" applyBorder="1" applyAlignment="1" applyProtection="1">
      <protection locked="0"/>
    </xf>
    <xf numFmtId="15" fontId="20" fillId="17" borderId="8" xfId="66" applyNumberFormat="1" applyFont="1" applyFill="1" applyBorder="1" applyAlignment="1" applyProtection="1">
      <alignment horizontal="center"/>
      <protection locked="0"/>
    </xf>
    <xf numFmtId="39" fontId="20" fillId="17" borderId="8" xfId="66" applyNumberFormat="1" applyFont="1" applyFill="1" applyBorder="1" applyAlignment="1"/>
    <xf numFmtId="39" fontId="19" fillId="0" borderId="0" xfId="66" applyNumberFormat="1" applyFont="1" applyFill="1" applyBorder="1" applyAlignment="1"/>
    <xf numFmtId="39" fontId="21" fillId="17" borderId="6" xfId="66" applyNumberFormat="1" applyFont="1" applyFill="1" applyBorder="1" applyAlignment="1"/>
    <xf numFmtId="39" fontId="19" fillId="17" borderId="6" xfId="66" applyNumberFormat="1" applyFont="1" applyFill="1" applyBorder="1" applyAlignment="1"/>
    <xf numFmtId="15" fontId="15" fillId="0" borderId="8" xfId="66" applyNumberFormat="1" applyFont="1" applyBorder="1" applyAlignment="1" applyProtection="1">
      <alignment horizontal="center"/>
      <protection locked="0"/>
    </xf>
    <xf numFmtId="39" fontId="15" fillId="0" borderId="8" xfId="66" applyNumberFormat="1" applyFont="1" applyFill="1" applyBorder="1" applyAlignment="1">
      <alignment wrapText="1"/>
    </xf>
    <xf numFmtId="39" fontId="15" fillId="0" borderId="8" xfId="66" applyNumberFormat="1" applyFont="1" applyFill="1" applyBorder="1" applyAlignment="1"/>
    <xf numFmtId="39" fontId="15" fillId="0" borderId="8" xfId="66" applyNumberFormat="1" applyFont="1" applyBorder="1" applyAlignment="1" applyProtection="1">
      <protection locked="0"/>
    </xf>
    <xf numFmtId="39" fontId="15" fillId="0" borderId="8" xfId="66" applyNumberFormat="1" applyFont="1" applyBorder="1" applyAlignment="1" applyProtection="1">
      <alignment horizontal="center"/>
      <protection locked="0"/>
    </xf>
    <xf numFmtId="43" fontId="15" fillId="0" borderId="8" xfId="46" applyFont="1" applyBorder="1" applyAlignment="1" applyProtection="1">
      <alignment horizontal="center"/>
      <protection locked="0"/>
    </xf>
    <xf numFmtId="39" fontId="15" fillId="19" borderId="8" xfId="66" applyNumberFormat="1" applyFont="1" applyFill="1" applyBorder="1" applyAlignment="1" applyProtection="1">
      <protection locked="0"/>
    </xf>
    <xf numFmtId="39" fontId="15" fillId="19" borderId="8" xfId="66" applyNumberFormat="1" applyFont="1" applyFill="1" applyBorder="1" applyAlignment="1"/>
    <xf numFmtId="39" fontId="15" fillId="20" borderId="8" xfId="66" applyNumberFormat="1" applyFont="1" applyFill="1" applyBorder="1" applyAlignment="1" applyProtection="1">
      <protection locked="0"/>
    </xf>
    <xf numFmtId="39" fontId="15" fillId="20" borderId="8" xfId="66" applyNumberFormat="1" applyFont="1" applyFill="1" applyBorder="1" applyAlignment="1"/>
    <xf numFmtId="39" fontId="22" fillId="0" borderId="0" xfId="66" applyNumberFormat="1" applyFont="1" applyFill="1" applyBorder="1" applyAlignment="1"/>
    <xf numFmtId="39" fontId="23" fillId="19" borderId="6" xfId="66" applyNumberFormat="1" applyFont="1" applyFill="1" applyBorder="1" applyAlignment="1"/>
    <xf numFmtId="39" fontId="22" fillId="19" borderId="6" xfId="66" applyNumberFormat="1" applyFont="1" applyFill="1" applyBorder="1" applyAlignment="1"/>
    <xf numFmtId="39" fontId="19" fillId="19" borderId="6" xfId="66" applyNumberFormat="1" applyFont="1" applyFill="1" applyBorder="1" applyAlignment="1"/>
    <xf numFmtId="15" fontId="15" fillId="0" borderId="9" xfId="66" applyNumberFormat="1" applyFont="1" applyBorder="1" applyAlignment="1" applyProtection="1">
      <alignment horizontal="left" vertical="center" wrapText="1"/>
      <protection locked="0"/>
    </xf>
    <xf numFmtId="39" fontId="15" fillId="0" borderId="9" xfId="66" applyNumberFormat="1" applyFont="1" applyBorder="1" applyAlignment="1" applyProtection="1">
      <alignment horizontal="left" wrapText="1"/>
      <protection locked="0"/>
    </xf>
    <xf numFmtId="0" fontId="15" fillId="0" borderId="0" xfId="66" applyFont="1" applyAlignment="1">
      <alignment horizontal="center"/>
    </xf>
    <xf numFmtId="39" fontId="15" fillId="0" borderId="8" xfId="66" applyNumberFormat="1" applyFont="1" applyBorder="1" applyAlignment="1" applyProtection="1">
      <alignment horizontal="center" wrapText="1"/>
      <protection locked="0"/>
    </xf>
    <xf numFmtId="15" fontId="15" fillId="0" borderId="8" xfId="66" applyNumberFormat="1" applyFont="1" applyBorder="1" applyAlignment="1" applyProtection="1">
      <alignment wrapText="1"/>
      <protection locked="0"/>
    </xf>
    <xf numFmtId="39" fontId="15" fillId="0" borderId="8" xfId="66" applyNumberFormat="1" applyFont="1" applyBorder="1" applyAlignment="1" applyProtection="1">
      <alignment wrapText="1"/>
      <protection locked="0"/>
    </xf>
    <xf numFmtId="0" fontId="24" fillId="0" borderId="6" xfId="66" applyFont="1" applyBorder="1"/>
    <xf numFmtId="0" fontId="24" fillId="0" borderId="0" xfId="66" applyFont="1"/>
    <xf numFmtId="15" fontId="20" fillId="19" borderId="8" xfId="66" applyNumberFormat="1" applyFont="1" applyFill="1" applyBorder="1" applyAlignment="1" applyProtection="1">
      <alignment horizontal="center"/>
      <protection locked="0"/>
    </xf>
    <xf numFmtId="39" fontId="15" fillId="19" borderId="8" xfId="66" applyNumberFormat="1" applyFont="1" applyFill="1" applyBorder="1" applyAlignment="1" applyProtection="1">
      <alignment wrapText="1"/>
      <protection locked="0"/>
    </xf>
    <xf numFmtId="39" fontId="15" fillId="19" borderId="8" xfId="66" applyNumberFormat="1" applyFont="1" applyFill="1" applyBorder="1" applyAlignment="1" applyProtection="1">
      <alignment horizontal="center"/>
      <protection locked="0"/>
    </xf>
    <xf numFmtId="39" fontId="15" fillId="19" borderId="8" xfId="66" applyNumberFormat="1" applyFont="1" applyFill="1" applyBorder="1" applyAlignment="1" applyProtection="1">
      <alignment horizontal="center" wrapText="1"/>
      <protection locked="0"/>
    </xf>
    <xf numFmtId="15" fontId="15" fillId="19" borderId="8" xfId="66" applyNumberFormat="1" applyFont="1" applyFill="1" applyBorder="1" applyAlignment="1" applyProtection="1">
      <alignment horizontal="center"/>
      <protection locked="0"/>
    </xf>
    <xf numFmtId="43" fontId="15" fillId="19" borderId="8" xfId="46" applyFont="1" applyFill="1" applyBorder="1" applyAlignment="1" applyProtection="1">
      <alignment horizontal="center"/>
      <protection locked="0"/>
    </xf>
    <xf numFmtId="39" fontId="20" fillId="20" borderId="8" xfId="66" applyNumberFormat="1" applyFont="1" applyFill="1" applyBorder="1" applyAlignment="1"/>
    <xf numFmtId="15" fontId="15" fillId="0" borderId="8" xfId="66" applyNumberFormat="1" applyFont="1" applyBorder="1" applyAlignment="1" applyProtection="1">
      <alignment horizontal="left" indent="2"/>
      <protection locked="0"/>
    </xf>
    <xf numFmtId="15" fontId="15" fillId="0" borderId="8" xfId="66" applyNumberFormat="1" applyFont="1" applyBorder="1" applyAlignment="1" applyProtection="1">
      <protection locked="0"/>
    </xf>
    <xf numFmtId="39" fontId="20" fillId="17" borderId="8" xfId="66" applyNumberFormat="1" applyFont="1" applyFill="1" applyBorder="1" applyAlignment="1" applyProtection="1">
      <alignment horizontal="center"/>
      <protection locked="0"/>
    </xf>
    <xf numFmtId="39" fontId="21" fillId="19" borderId="6" xfId="66" applyNumberFormat="1" applyFont="1" applyFill="1" applyBorder="1" applyAlignment="1"/>
    <xf numFmtId="15" fontId="15" fillId="19" borderId="9" xfId="66" applyNumberFormat="1" applyFont="1" applyFill="1" applyBorder="1" applyAlignment="1" applyProtection="1">
      <alignment horizontal="center"/>
      <protection locked="0"/>
    </xf>
    <xf numFmtId="15" fontId="15" fillId="19" borderId="9" xfId="66" applyNumberFormat="1" applyFont="1" applyFill="1" applyBorder="1" applyAlignment="1" applyProtection="1">
      <alignment vertical="center" wrapText="1"/>
      <protection locked="0"/>
    </xf>
    <xf numFmtId="0" fontId="25" fillId="0" borderId="6" xfId="66" applyFont="1" applyBorder="1"/>
    <xf numFmtId="0" fontId="15" fillId="0" borderId="10" xfId="66" applyFont="1" applyBorder="1"/>
    <xf numFmtId="0" fontId="15" fillId="0" borderId="8" xfId="66" applyFont="1" applyBorder="1"/>
    <xf numFmtId="168" fontId="15" fillId="19" borderId="8" xfId="66" applyNumberFormat="1" applyFont="1" applyFill="1" applyBorder="1" applyAlignment="1" applyProtection="1">
      <alignment horizontal="center"/>
      <protection locked="0"/>
    </xf>
    <xf numFmtId="15" fontId="26" fillId="19" borderId="9" xfId="66" applyNumberFormat="1" applyFont="1" applyFill="1" applyBorder="1" applyAlignment="1" applyProtection="1">
      <alignment horizontal="center" vertical="center" wrapText="1"/>
      <protection locked="0"/>
    </xf>
    <xf numFmtId="39" fontId="26" fillId="19" borderId="9" xfId="66" applyNumberFormat="1" applyFont="1" applyFill="1" applyBorder="1" applyAlignment="1" applyProtection="1">
      <alignment horizontal="left"/>
      <protection locked="0"/>
    </xf>
    <xf numFmtId="39" fontId="26" fillId="19" borderId="8" xfId="66" applyNumberFormat="1" applyFont="1" applyFill="1" applyBorder="1" applyAlignment="1" applyProtection="1">
      <alignment horizontal="left"/>
      <protection locked="0"/>
    </xf>
    <xf numFmtId="15" fontId="15" fillId="0" borderId="9" xfId="66" applyNumberFormat="1" applyFont="1" applyBorder="1" applyAlignment="1" applyProtection="1">
      <alignment horizontal="center" vertical="center" wrapText="1"/>
      <protection locked="0"/>
    </xf>
    <xf numFmtId="39" fontId="15" fillId="19" borderId="8" xfId="66" applyNumberFormat="1" applyFont="1" applyFill="1" applyBorder="1" applyAlignment="1" applyProtection="1">
      <alignment horizontal="left"/>
      <protection locked="0"/>
    </xf>
    <xf numFmtId="15" fontId="15" fillId="19" borderId="8" xfId="66" applyNumberFormat="1" applyFont="1" applyFill="1" applyBorder="1" applyAlignment="1" applyProtection="1">
      <alignment horizontal="center" wrapText="1"/>
      <protection locked="0"/>
    </xf>
    <xf numFmtId="15" fontId="15" fillId="0" borderId="8" xfId="66" applyNumberFormat="1" applyFont="1" applyBorder="1" applyAlignment="1" applyProtection="1">
      <alignment vertical="center" wrapText="1"/>
      <protection locked="0"/>
    </xf>
    <xf numFmtId="39" fontId="15" fillId="19" borderId="8" xfId="66" applyNumberFormat="1" applyFont="1" applyFill="1" applyBorder="1" applyAlignment="1" applyProtection="1">
      <alignment horizontal="left" wrapText="1"/>
      <protection locked="0"/>
    </xf>
    <xf numFmtId="15" fontId="15" fillId="0" borderId="11" xfId="66" applyNumberFormat="1" applyFont="1" applyBorder="1" applyAlignment="1" applyProtection="1">
      <alignment vertical="center" wrapText="1"/>
      <protection locked="0"/>
    </xf>
    <xf numFmtId="15" fontId="15" fillId="0" borderId="8" xfId="66" applyNumberFormat="1" applyFont="1" applyFill="1" applyBorder="1" applyAlignment="1" applyProtection="1">
      <alignment horizontal="center"/>
      <protection locked="0"/>
    </xf>
    <xf numFmtId="39" fontId="15" fillId="0" borderId="8" xfId="66" applyNumberFormat="1" applyFont="1" applyFill="1" applyBorder="1" applyAlignment="1" applyProtection="1">
      <protection locked="0"/>
    </xf>
    <xf numFmtId="39" fontId="20" fillId="20" borderId="8" xfId="66" applyNumberFormat="1" applyFont="1" applyFill="1" applyBorder="1" applyAlignment="1" applyProtection="1">
      <protection locked="0"/>
    </xf>
    <xf numFmtId="39" fontId="27" fillId="0" borderId="0" xfId="66" applyNumberFormat="1" applyFont="1" applyFill="1" applyBorder="1" applyAlignment="1"/>
    <xf numFmtId="39" fontId="21" fillId="19" borderId="6" xfId="66" applyNumberFormat="1" applyFont="1" applyFill="1" applyBorder="1" applyAlignment="1" applyProtection="1">
      <protection locked="0"/>
    </xf>
    <xf numFmtId="39" fontId="19" fillId="19" borderId="6" xfId="66" applyNumberFormat="1" applyFont="1" applyFill="1" applyBorder="1" applyAlignment="1" applyProtection="1">
      <protection locked="0"/>
    </xf>
    <xf numFmtId="15" fontId="20" fillId="0" borderId="8" xfId="66" applyNumberFormat="1" applyFont="1" applyFill="1" applyBorder="1" applyAlignment="1" applyProtection="1">
      <alignment horizontal="center"/>
      <protection locked="0"/>
    </xf>
    <xf numFmtId="39" fontId="20" fillId="0" borderId="8" xfId="66" applyNumberFormat="1" applyFont="1" applyFill="1" applyBorder="1" applyAlignment="1" applyProtection="1">
      <alignment horizontal="center"/>
      <protection locked="0"/>
    </xf>
    <xf numFmtId="39" fontId="28" fillId="0" borderId="8" xfId="66" applyNumberFormat="1" applyFont="1" applyFill="1" applyBorder="1" applyAlignment="1" applyProtection="1">
      <alignment horizontal="center" wrapText="1"/>
      <protection locked="0"/>
    </xf>
    <xf numFmtId="15" fontId="28" fillId="0" borderId="8" xfId="66" applyNumberFormat="1" applyFont="1" applyFill="1" applyBorder="1" applyAlignment="1" applyProtection="1">
      <alignment horizontal="center"/>
      <protection locked="0"/>
    </xf>
    <xf numFmtId="43" fontId="28" fillId="0" borderId="8" xfId="46" applyFont="1" applyFill="1" applyBorder="1" applyAlignment="1" applyProtection="1">
      <alignment horizontal="center"/>
      <protection locked="0"/>
    </xf>
    <xf numFmtId="39" fontId="20" fillId="0" borderId="8" xfId="66" applyNumberFormat="1" applyFont="1" applyFill="1" applyBorder="1" applyAlignment="1" applyProtection="1">
      <protection locked="0"/>
    </xf>
    <xf numFmtId="39" fontId="23" fillId="17" borderId="6" xfId="66" applyNumberFormat="1" applyFont="1" applyFill="1" applyBorder="1" applyAlignment="1"/>
    <xf numFmtId="39" fontId="22" fillId="17" borderId="6" xfId="66" applyNumberFormat="1" applyFont="1" applyFill="1" applyBorder="1" applyAlignment="1"/>
    <xf numFmtId="39" fontId="20" fillId="0" borderId="8" xfId="66" applyNumberFormat="1" applyFont="1" applyFill="1" applyBorder="1" applyAlignment="1"/>
    <xf numFmtId="15" fontId="15" fillId="0" borderId="8" xfId="66" applyNumberFormat="1" applyFont="1" applyBorder="1" applyAlignment="1" applyProtection="1">
      <alignment horizontal="left"/>
      <protection locked="0"/>
    </xf>
    <xf numFmtId="39" fontId="15" fillId="0" borderId="8" xfId="66" applyNumberFormat="1" applyFont="1" applyFill="1" applyBorder="1" applyAlignment="1" applyProtection="1">
      <alignment horizontal="center"/>
      <protection locked="0"/>
    </xf>
    <xf numFmtId="39" fontId="15" fillId="0" borderId="8" xfId="66" applyNumberFormat="1" applyFont="1" applyFill="1" applyBorder="1" applyAlignment="1">
      <alignment horizontal="right"/>
    </xf>
    <xf numFmtId="15" fontId="15" fillId="0" borderId="8" xfId="66" applyNumberFormat="1" applyFont="1" applyFill="1" applyBorder="1" applyAlignment="1" applyProtection="1">
      <alignment horizontal="left" indent="1"/>
      <protection locked="0"/>
    </xf>
    <xf numFmtId="37" fontId="15" fillId="0" borderId="8" xfId="66" applyNumberFormat="1" applyFont="1" applyFill="1" applyBorder="1" applyAlignment="1" applyProtection="1">
      <alignment horizontal="center"/>
      <protection locked="0"/>
    </xf>
    <xf numFmtId="43" fontId="15" fillId="0" borderId="8" xfId="46" applyFont="1" applyFill="1" applyBorder="1" applyAlignment="1" applyProtection="1">
      <alignment horizontal="center"/>
      <protection locked="0"/>
    </xf>
    <xf numFmtId="15" fontId="29" fillId="0" borderId="8" xfId="66" applyNumberFormat="1" applyFont="1" applyFill="1" applyBorder="1" applyAlignment="1" applyProtection="1">
      <alignment horizontal="left" indent="1"/>
      <protection locked="0"/>
    </xf>
    <xf numFmtId="15" fontId="30" fillId="0" borderId="8" xfId="66" applyNumberFormat="1" applyFont="1" applyFill="1" applyBorder="1" applyAlignment="1" applyProtection="1">
      <alignment horizontal="left" indent="1"/>
      <protection locked="0"/>
    </xf>
    <xf numFmtId="39" fontId="30" fillId="0" borderId="8" xfId="66" applyNumberFormat="1" applyFont="1" applyFill="1" applyBorder="1" applyAlignment="1" applyProtection="1">
      <alignment horizontal="left"/>
      <protection locked="0"/>
    </xf>
    <xf numFmtId="39" fontId="30" fillId="0" borderId="8" xfId="66" applyNumberFormat="1" applyFont="1" applyFill="1" applyBorder="1" applyAlignment="1" applyProtection="1">
      <protection locked="0"/>
    </xf>
    <xf numFmtId="37" fontId="30" fillId="0" borderId="8" xfId="66" applyNumberFormat="1" applyFont="1" applyFill="1" applyBorder="1" applyAlignment="1" applyProtection="1">
      <alignment horizontal="center"/>
      <protection locked="0"/>
    </xf>
    <xf numFmtId="15" fontId="30" fillId="0" borderId="8" xfId="66" applyNumberFormat="1" applyFont="1" applyFill="1" applyBorder="1" applyAlignment="1" applyProtection="1">
      <alignment horizontal="center"/>
      <protection locked="0"/>
    </xf>
    <xf numFmtId="43" fontId="30" fillId="0" borderId="8" xfId="46" applyFont="1" applyFill="1" applyBorder="1" applyAlignment="1" applyProtection="1">
      <alignment horizontal="center"/>
      <protection locked="0"/>
    </xf>
    <xf numFmtId="39" fontId="30" fillId="0" borderId="8" xfId="66" applyNumberFormat="1" applyFont="1" applyFill="1" applyBorder="1" applyAlignment="1"/>
    <xf numFmtId="39" fontId="31" fillId="20" borderId="8" xfId="66" applyNumberFormat="1" applyFont="1" applyFill="1" applyBorder="1" applyAlignment="1" applyProtection="1">
      <protection locked="0"/>
    </xf>
    <xf numFmtId="39" fontId="31" fillId="20" borderId="8" xfId="66" applyNumberFormat="1" applyFont="1" applyFill="1" applyBorder="1" applyAlignment="1"/>
    <xf numFmtId="39" fontId="32" fillId="0" borderId="0" xfId="66" applyNumberFormat="1" applyFont="1" applyFill="1" applyBorder="1" applyAlignment="1"/>
    <xf numFmtId="39" fontId="33" fillId="19" borderId="6" xfId="66" applyNumberFormat="1" applyFont="1" applyFill="1" applyBorder="1" applyAlignment="1"/>
    <xf numFmtId="39" fontId="32" fillId="19" borderId="6" xfId="66" applyNumberFormat="1" applyFont="1" applyFill="1" applyBorder="1" applyAlignment="1"/>
    <xf numFmtId="39" fontId="32" fillId="0" borderId="12" xfId="66" applyNumberFormat="1" applyFont="1" applyFill="1" applyBorder="1" applyAlignment="1"/>
    <xf numFmtId="39" fontId="32" fillId="0" borderId="13" xfId="66" applyNumberFormat="1" applyFont="1" applyFill="1" applyBorder="1" applyAlignment="1"/>
    <xf numFmtId="15" fontId="15" fillId="0" borderId="8" xfId="66" applyNumberFormat="1" applyFont="1" applyFill="1" applyBorder="1" applyAlignment="1" applyProtection="1">
      <protection locked="0"/>
    </xf>
    <xf numFmtId="39" fontId="15" fillId="0" borderId="8" xfId="66" applyNumberFormat="1" applyFont="1" applyFill="1" applyBorder="1" applyAlignment="1" applyProtection="1">
      <alignment wrapText="1"/>
      <protection locked="0"/>
    </xf>
    <xf numFmtId="15" fontId="15" fillId="0" borderId="8" xfId="66" applyNumberFormat="1" applyFont="1" applyFill="1" applyBorder="1" applyAlignment="1"/>
    <xf numFmtId="0" fontId="15" fillId="0" borderId="8" xfId="66" applyFont="1" applyBorder="1" applyAlignment="1">
      <alignment horizontal="left" vertical="center" wrapText="1"/>
    </xf>
    <xf numFmtId="0" fontId="15" fillId="0" borderId="8" xfId="66" applyFont="1" applyBorder="1" applyAlignment="1">
      <alignment wrapText="1"/>
    </xf>
    <xf numFmtId="0" fontId="15" fillId="0" borderId="8" xfId="66" applyFont="1" applyBorder="1" applyAlignment="1">
      <alignment horizontal="center"/>
    </xf>
    <xf numFmtId="39" fontId="15" fillId="19" borderId="8" xfId="66" applyNumberFormat="1" applyFont="1" applyFill="1" applyBorder="1" applyAlignment="1">
      <alignment horizontal="right"/>
    </xf>
    <xf numFmtId="0" fontId="15" fillId="0" borderId="8" xfId="66" applyFont="1" applyBorder="1" applyAlignment="1">
      <alignment horizontal="left" wrapText="1"/>
    </xf>
    <xf numFmtId="15" fontId="20" fillId="0" borderId="8" xfId="66" applyNumberFormat="1" applyFont="1" applyFill="1" applyBorder="1" applyAlignment="1" applyProtection="1">
      <alignment horizontal="left" indent="1"/>
      <protection locked="0"/>
    </xf>
    <xf numFmtId="39" fontId="30" fillId="0" borderId="8" xfId="66" applyNumberFormat="1" applyFont="1" applyFill="1" applyBorder="1" applyAlignment="1" applyProtection="1">
      <alignment wrapText="1"/>
      <protection locked="0"/>
    </xf>
    <xf numFmtId="39" fontId="15" fillId="17" borderId="8" xfId="66" applyNumberFormat="1" applyFont="1" applyFill="1" applyBorder="1" applyAlignment="1" applyProtection="1">
      <alignment wrapText="1"/>
      <protection locked="0"/>
    </xf>
    <xf numFmtId="39" fontId="15" fillId="17" borderId="8" xfId="66" applyNumberFormat="1" applyFont="1" applyFill="1" applyBorder="1" applyAlignment="1" applyProtection="1">
      <protection locked="0"/>
    </xf>
    <xf numFmtId="39" fontId="15" fillId="17" borderId="8" xfId="66" applyNumberFormat="1" applyFont="1" applyFill="1" applyBorder="1" applyAlignment="1" applyProtection="1">
      <alignment horizontal="center"/>
      <protection locked="0"/>
    </xf>
    <xf numFmtId="15" fontId="15" fillId="17" borderId="8" xfId="66" applyNumberFormat="1" applyFont="1" applyFill="1" applyBorder="1" applyAlignment="1" applyProtection="1">
      <alignment horizontal="center"/>
      <protection locked="0"/>
    </xf>
    <xf numFmtId="39" fontId="15" fillId="17" borderId="8" xfId="66" applyNumberFormat="1" applyFont="1" applyFill="1" applyBorder="1" applyAlignment="1"/>
    <xf numFmtId="39" fontId="22" fillId="19" borderId="0" xfId="66" applyNumberFormat="1" applyFont="1" applyFill="1" applyBorder="1" applyAlignment="1"/>
    <xf numFmtId="39" fontId="15" fillId="0" borderId="14" xfId="66" applyNumberFormat="1" applyFont="1" applyBorder="1" applyAlignment="1" applyProtection="1">
      <alignment wrapText="1"/>
      <protection locked="0"/>
    </xf>
    <xf numFmtId="39" fontId="15" fillId="0" borderId="14" xfId="66" applyNumberFormat="1" applyFont="1" applyBorder="1" applyAlignment="1" applyProtection="1">
      <protection locked="0"/>
    </xf>
    <xf numFmtId="39" fontId="15" fillId="0" borderId="14" xfId="66" applyNumberFormat="1" applyFont="1" applyBorder="1" applyAlignment="1" applyProtection="1">
      <alignment horizontal="center"/>
      <protection locked="0"/>
    </xf>
    <xf numFmtId="15" fontId="15" fillId="0" borderId="14" xfId="66" applyNumberFormat="1" applyFont="1" applyBorder="1" applyAlignment="1" applyProtection="1">
      <alignment horizontal="center"/>
      <protection locked="0"/>
    </xf>
    <xf numFmtId="43" fontId="15" fillId="0" borderId="14" xfId="46" applyFont="1" applyBorder="1" applyAlignment="1" applyProtection="1">
      <alignment horizontal="center"/>
      <protection locked="0"/>
    </xf>
    <xf numFmtId="39" fontId="15" fillId="19" borderId="14" xfId="66" applyNumberFormat="1" applyFont="1" applyFill="1" applyBorder="1" applyAlignment="1"/>
    <xf numFmtId="39" fontId="15" fillId="20" borderId="14" xfId="66" applyNumberFormat="1" applyFont="1" applyFill="1" applyBorder="1" applyAlignment="1" applyProtection="1">
      <protection locked="0"/>
    </xf>
    <xf numFmtId="39" fontId="20" fillId="20" borderId="14" xfId="66" applyNumberFormat="1" applyFont="1" applyFill="1" applyBorder="1" applyAlignment="1"/>
    <xf numFmtId="15" fontId="17" fillId="0" borderId="14" xfId="66" applyNumberFormat="1" applyFont="1" applyBorder="1" applyAlignment="1" applyProtection="1">
      <protection locked="0"/>
    </xf>
    <xf numFmtId="39" fontId="17" fillId="0" borderId="14" xfId="66" applyNumberFormat="1" applyFont="1" applyBorder="1" applyAlignment="1" applyProtection="1">
      <alignment horizontal="center"/>
      <protection locked="0"/>
    </xf>
    <xf numFmtId="39" fontId="17" fillId="0" borderId="15" xfId="66" applyNumberFormat="1" applyFont="1" applyBorder="1" applyAlignment="1" applyProtection="1">
      <alignment horizontal="center"/>
      <protection locked="0"/>
    </xf>
    <xf numFmtId="39" fontId="17" fillId="0" borderId="15" xfId="66" applyNumberFormat="1" applyFont="1" applyBorder="1" applyAlignment="1" applyProtection="1">
      <protection locked="0"/>
    </xf>
    <xf numFmtId="39" fontId="17" fillId="0" borderId="15" xfId="66" applyNumberFormat="1" applyFont="1" applyBorder="1" applyAlignment="1">
      <alignment horizontal="center"/>
    </xf>
    <xf numFmtId="39" fontId="17" fillId="0" borderId="15" xfId="66" applyNumberFormat="1" applyFont="1" applyBorder="1" applyAlignment="1"/>
    <xf numFmtId="39" fontId="9" fillId="0" borderId="0" xfId="66" applyNumberFormat="1"/>
    <xf numFmtId="15" fontId="20" fillId="31" borderId="8" xfId="66" applyNumberFormat="1" applyFont="1" applyFill="1" applyBorder="1" applyAlignment="1" applyProtection="1">
      <alignment horizontal="left" indent="1"/>
      <protection locked="0"/>
    </xf>
    <xf numFmtId="39" fontId="20" fillId="31" borderId="8" xfId="66" applyNumberFormat="1" applyFont="1" applyFill="1" applyBorder="1" applyAlignment="1" applyProtection="1">
      <protection locked="0"/>
    </xf>
    <xf numFmtId="15" fontId="20" fillId="31" borderId="8" xfId="66" applyNumberFormat="1" applyFont="1" applyFill="1" applyBorder="1" applyAlignment="1" applyProtection="1">
      <alignment horizontal="center"/>
      <protection locked="0"/>
    </xf>
    <xf numFmtId="39" fontId="20" fillId="31" borderId="8" xfId="66" applyNumberFormat="1" applyFont="1" applyFill="1" applyBorder="1" applyAlignment="1"/>
    <xf numFmtId="39" fontId="20" fillId="31" borderId="8" xfId="66" applyNumberFormat="1" applyFont="1" applyFill="1" applyBorder="1" applyAlignment="1" applyProtection="1">
      <alignment horizontal="center"/>
      <protection locked="0"/>
    </xf>
    <xf numFmtId="39" fontId="21" fillId="31" borderId="6" xfId="66" applyNumberFormat="1" applyFont="1" applyFill="1" applyBorder="1" applyAlignment="1"/>
    <xf numFmtId="39" fontId="19" fillId="31" borderId="6" xfId="66" applyNumberFormat="1" applyFont="1" applyFill="1" applyBorder="1" applyAlignment="1"/>
    <xf numFmtId="39" fontId="23" fillId="31" borderId="6" xfId="66" applyNumberFormat="1" applyFont="1" applyFill="1" applyBorder="1" applyAlignment="1"/>
    <xf numFmtId="39" fontId="22" fillId="31" borderId="6" xfId="66" applyNumberFormat="1" applyFont="1" applyFill="1" applyBorder="1" applyAlignment="1"/>
    <xf numFmtId="0" fontId="89" fillId="0" borderId="0" xfId="72" applyFont="1"/>
    <xf numFmtId="0" fontId="3" fillId="21" borderId="0" xfId="73" applyFont="1" applyFill="1" applyAlignment="1">
      <alignment horizontal="center"/>
    </xf>
    <xf numFmtId="0" fontId="3" fillId="21" borderId="0" xfId="73" applyFont="1" applyFill="1" applyAlignment="1">
      <alignment horizontal="center" vertical="center"/>
    </xf>
    <xf numFmtId="0" fontId="3" fillId="21" borderId="0" xfId="73" applyFont="1" applyFill="1" applyAlignment="1">
      <alignment horizontal="left"/>
    </xf>
    <xf numFmtId="0" fontId="3" fillId="21" borderId="0" xfId="73" applyFill="1"/>
    <xf numFmtId="0" fontId="3" fillId="21" borderId="0" xfId="73" applyFill="1" applyBorder="1"/>
    <xf numFmtId="0" fontId="3" fillId="19" borderId="0" xfId="73" applyFont="1" applyFill="1" applyBorder="1" applyAlignment="1">
      <alignment vertical="center"/>
    </xf>
    <xf numFmtId="0" fontId="3" fillId="19" borderId="0" xfId="73" applyFont="1" applyFill="1" applyBorder="1" applyAlignment="1">
      <alignment horizontal="center"/>
    </xf>
    <xf numFmtId="0" fontId="3" fillId="19" borderId="0" xfId="73" applyFont="1" applyFill="1" applyBorder="1" applyAlignment="1">
      <alignment horizontal="center" vertical="center"/>
    </xf>
    <xf numFmtId="0" fontId="3" fillId="19" borderId="0" xfId="73" applyFont="1" applyFill="1" applyBorder="1"/>
    <xf numFmtId="0" fontId="90" fillId="18" borderId="16" xfId="73" applyFont="1" applyFill="1" applyBorder="1" applyAlignment="1">
      <alignment horizontal="center" vertical="center" wrapText="1"/>
    </xf>
    <xf numFmtId="0" fontId="90" fillId="18" borderId="17" xfId="73" applyFont="1" applyFill="1" applyBorder="1" applyAlignment="1">
      <alignment horizontal="center" vertical="center" wrapText="1"/>
    </xf>
    <xf numFmtId="0" fontId="90" fillId="18" borderId="18" xfId="73" applyFont="1" applyFill="1" applyBorder="1" applyAlignment="1">
      <alignment horizontal="center" vertical="center" wrapText="1"/>
    </xf>
    <xf numFmtId="0" fontId="3" fillId="32" borderId="19" xfId="73" applyFont="1" applyFill="1" applyBorder="1" applyAlignment="1" applyProtection="1">
      <alignment horizontal="left" vertical="top" wrapText="1"/>
      <protection locked="0"/>
    </xf>
    <xf numFmtId="0" fontId="37" fillId="21" borderId="0" xfId="73" applyFont="1" applyFill="1" applyAlignment="1">
      <alignment horizontal="left"/>
    </xf>
    <xf numFmtId="0" fontId="3" fillId="32" borderId="20" xfId="73" applyFont="1" applyFill="1" applyBorder="1" applyAlignment="1" applyProtection="1">
      <alignment horizontal="left" vertical="top" wrapText="1"/>
      <protection locked="0"/>
    </xf>
    <xf numFmtId="0" fontId="3" fillId="32" borderId="21" xfId="73" applyFont="1" applyFill="1" applyBorder="1" applyAlignment="1" applyProtection="1">
      <alignment horizontal="left" vertical="top" wrapText="1"/>
      <protection locked="0"/>
    </xf>
    <xf numFmtId="0" fontId="3" fillId="32" borderId="22" xfId="73" applyFont="1" applyFill="1" applyBorder="1" applyAlignment="1" applyProtection="1">
      <alignment horizontal="left" vertical="top" wrapText="1"/>
      <protection locked="0"/>
    </xf>
    <xf numFmtId="0" fontId="3" fillId="32" borderId="23" xfId="73" applyFont="1" applyFill="1" applyBorder="1" applyAlignment="1" applyProtection="1">
      <alignment horizontal="left" vertical="top" wrapText="1"/>
      <protection locked="0"/>
    </xf>
    <xf numFmtId="0" fontId="3" fillId="21" borderId="0" xfId="73" applyFont="1" applyFill="1"/>
    <xf numFmtId="0" fontId="91" fillId="21" borderId="0" xfId="73" applyFont="1" applyFill="1"/>
    <xf numFmtId="0" fontId="3" fillId="0" borderId="19" xfId="73" applyFont="1" applyFill="1" applyBorder="1" applyAlignment="1" applyProtection="1">
      <alignment horizontal="left" vertical="top" wrapText="1"/>
      <protection locked="0"/>
    </xf>
    <xf numFmtId="0" fontId="3" fillId="0" borderId="22" xfId="73" applyFont="1" applyFill="1" applyBorder="1" applyAlignment="1" applyProtection="1">
      <alignment horizontal="left" vertical="top" wrapText="1"/>
      <protection locked="0"/>
    </xf>
    <xf numFmtId="0" fontId="3" fillId="0" borderId="23" xfId="73" applyFont="1" applyFill="1" applyBorder="1" applyAlignment="1" applyProtection="1">
      <alignment horizontal="left" vertical="top" wrapText="1"/>
      <protection locked="0"/>
    </xf>
    <xf numFmtId="0" fontId="3" fillId="0" borderId="20" xfId="73" applyFont="1" applyFill="1" applyBorder="1" applyAlignment="1" applyProtection="1">
      <alignment horizontal="left" vertical="top" wrapText="1"/>
      <protection locked="0"/>
    </xf>
    <xf numFmtId="0" fontId="3" fillId="0" borderId="21" xfId="73" applyFont="1" applyFill="1" applyBorder="1" applyAlignment="1" applyProtection="1">
      <alignment horizontal="left" vertical="top" wrapText="1"/>
      <protection locked="0"/>
    </xf>
    <xf numFmtId="0" fontId="3" fillId="21" borderId="0" xfId="73" applyFont="1" applyFill="1" applyBorder="1" applyProtection="1"/>
    <xf numFmtId="0" fontId="3" fillId="21" borderId="0" xfId="73" applyFill="1" applyBorder="1" applyAlignment="1" applyProtection="1">
      <alignment horizontal="center" vertical="center"/>
    </xf>
    <xf numFmtId="0" fontId="3" fillId="21" borderId="0" xfId="73" applyFill="1" applyBorder="1" applyAlignment="1" applyProtection="1">
      <alignment horizontal="center" vertical="center" wrapText="1"/>
    </xf>
    <xf numFmtId="0" fontId="3" fillId="21" borderId="0" xfId="73" applyFill="1" applyBorder="1" applyAlignment="1" applyProtection="1">
      <alignment horizontal="left" vertical="center"/>
    </xf>
    <xf numFmtId="0" fontId="3" fillId="21" borderId="0" xfId="73" applyFill="1" applyBorder="1" applyProtection="1"/>
    <xf numFmtId="0" fontId="51" fillId="19" borderId="0" xfId="73" applyFont="1" applyFill="1" applyBorder="1" applyAlignment="1" applyProtection="1">
      <alignment vertical="center"/>
      <protection locked="0"/>
    </xf>
    <xf numFmtId="0" fontId="3" fillId="21" borderId="0" xfId="73" applyFill="1" applyProtection="1"/>
    <xf numFmtId="0" fontId="3" fillId="19" borderId="0" xfId="73" applyFont="1" applyFill="1" applyProtection="1">
      <protection locked="0"/>
    </xf>
    <xf numFmtId="0" fontId="4" fillId="19" borderId="0" xfId="73" applyFont="1" applyFill="1" applyAlignment="1" applyProtection="1">
      <alignment horizontal="center" vertical="center"/>
      <protection locked="0"/>
    </xf>
    <xf numFmtId="0" fontId="4" fillId="19" borderId="0" xfId="73" applyFont="1" applyFill="1" applyAlignment="1" applyProtection="1">
      <alignment horizontal="center" vertical="center" wrapText="1"/>
      <protection locked="0"/>
    </xf>
    <xf numFmtId="0" fontId="4" fillId="19" borderId="0" xfId="73" applyFont="1" applyFill="1" applyAlignment="1" applyProtection="1">
      <alignment horizontal="left" vertical="center"/>
      <protection locked="0"/>
    </xf>
    <xf numFmtId="0" fontId="4" fillId="19" borderId="0" xfId="73" applyFont="1" applyFill="1" applyAlignment="1" applyProtection="1">
      <alignment horizontal="left"/>
      <protection locked="0"/>
    </xf>
    <xf numFmtId="0" fontId="53" fillId="22" borderId="6" xfId="73" applyFont="1" applyFill="1" applyBorder="1" applyAlignment="1" applyProtection="1">
      <alignment horizontal="center"/>
      <protection locked="0"/>
    </xf>
    <xf numFmtId="0" fontId="4" fillId="0" borderId="6" xfId="73" applyFont="1" applyFill="1" applyBorder="1" applyAlignment="1" applyProtection="1">
      <alignment horizontal="center"/>
      <protection locked="0"/>
    </xf>
    <xf numFmtId="0" fontId="4" fillId="19" borderId="6" xfId="73" applyFont="1" applyFill="1" applyBorder="1" applyAlignment="1" applyProtection="1">
      <alignment horizontal="center"/>
      <protection locked="0"/>
    </xf>
    <xf numFmtId="0" fontId="54" fillId="23" borderId="6" xfId="73" applyFont="1" applyFill="1" applyBorder="1" applyAlignment="1" applyProtection="1">
      <alignment horizontal="center"/>
      <protection locked="0"/>
    </xf>
    <xf numFmtId="0" fontId="3" fillId="19" borderId="0" xfId="73" applyFill="1" applyAlignment="1" applyProtection="1">
      <alignment horizontal="center" vertical="center"/>
      <protection locked="0"/>
    </xf>
    <xf numFmtId="0" fontId="3" fillId="19" borderId="0" xfId="73" applyFill="1" applyAlignment="1" applyProtection="1">
      <alignment horizontal="center" vertical="center" wrapText="1"/>
      <protection locked="0"/>
    </xf>
    <xf numFmtId="0" fontId="3" fillId="19" borderId="0" xfId="73" applyFill="1" applyAlignment="1" applyProtection="1">
      <alignment horizontal="left" vertical="center"/>
      <protection locked="0"/>
    </xf>
    <xf numFmtId="0" fontId="3" fillId="19" borderId="0" xfId="73" applyFill="1" applyProtection="1">
      <protection locked="0"/>
    </xf>
    <xf numFmtId="0" fontId="56" fillId="24" borderId="6" xfId="73" applyFont="1" applyFill="1" applyBorder="1" applyAlignment="1" applyProtection="1">
      <alignment horizontal="center"/>
      <protection locked="0"/>
    </xf>
    <xf numFmtId="0" fontId="4" fillId="19" borderId="0" xfId="73" applyFont="1" applyFill="1" applyBorder="1" applyAlignment="1" applyProtection="1">
      <alignment horizontal="left"/>
      <protection locked="0"/>
    </xf>
    <xf numFmtId="0" fontId="4" fillId="19" borderId="0" xfId="73" applyFont="1" applyFill="1" applyBorder="1" applyAlignment="1" applyProtection="1">
      <alignment horizontal="center" vertical="center"/>
      <protection locked="0"/>
    </xf>
    <xf numFmtId="0" fontId="4" fillId="19" borderId="0" xfId="73" applyFont="1" applyFill="1" applyBorder="1" applyAlignment="1" applyProtection="1">
      <alignment horizontal="center" vertical="center" wrapText="1"/>
      <protection locked="0"/>
    </xf>
    <xf numFmtId="0" fontId="4" fillId="19" borderId="0" xfId="73" applyFont="1" applyFill="1" applyBorder="1" applyAlignment="1" applyProtection="1">
      <alignment horizontal="left" vertical="center"/>
      <protection locked="0"/>
    </xf>
    <xf numFmtId="0" fontId="3" fillId="19" borderId="0" xfId="73" applyFill="1" applyBorder="1" applyAlignment="1" applyProtection="1">
      <alignment horizontal="left" vertical="center"/>
      <protection locked="0"/>
    </xf>
    <xf numFmtId="0" fontId="56" fillId="25" borderId="6" xfId="73" applyFont="1" applyFill="1" applyBorder="1" applyAlignment="1" applyProtection="1">
      <alignment horizontal="center"/>
      <protection locked="0"/>
    </xf>
    <xf numFmtId="0" fontId="3" fillId="19" borderId="0" xfId="73" applyFont="1" applyFill="1" applyBorder="1" applyAlignment="1" applyProtection="1">
      <alignment horizontal="left"/>
      <protection locked="0"/>
    </xf>
    <xf numFmtId="0" fontId="3" fillId="19" borderId="0" xfId="73" applyFill="1" applyBorder="1" applyAlignment="1" applyProtection="1">
      <alignment horizontal="center" vertical="center"/>
      <protection locked="0"/>
    </xf>
    <xf numFmtId="0" fontId="3" fillId="19" borderId="0" xfId="73" applyFill="1" applyBorder="1" applyAlignment="1" applyProtection="1">
      <alignment horizontal="center" vertical="center" wrapText="1"/>
      <protection locked="0"/>
    </xf>
    <xf numFmtId="0" fontId="3" fillId="19" borderId="0" xfId="73" applyFill="1" applyAlignment="1" applyProtection="1">
      <alignment horizontal="left"/>
      <protection locked="0"/>
    </xf>
    <xf numFmtId="0" fontId="4" fillId="0" borderId="0" xfId="73" applyFont="1" applyFill="1" applyBorder="1" applyAlignment="1" applyProtection="1">
      <alignment horizontal="center"/>
      <protection locked="0"/>
    </xf>
    <xf numFmtId="0" fontId="4" fillId="19" borderId="0" xfId="73" applyFont="1" applyFill="1" applyBorder="1" applyAlignment="1" applyProtection="1">
      <alignment horizontal="center"/>
      <protection locked="0"/>
    </xf>
    <xf numFmtId="0" fontId="54" fillId="22" borderId="24" xfId="73" applyFont="1" applyFill="1" applyBorder="1" applyAlignment="1" applyProtection="1">
      <alignment horizontal="centerContinuous" vertical="center"/>
      <protection locked="0"/>
    </xf>
    <xf numFmtId="0" fontId="54" fillId="22" borderId="20" xfId="73" applyFont="1" applyFill="1" applyBorder="1" applyAlignment="1" applyProtection="1">
      <alignment horizontal="centerContinuous" vertical="center"/>
      <protection locked="0"/>
    </xf>
    <xf numFmtId="0" fontId="3" fillId="19" borderId="25" xfId="73" applyNumberFormat="1" applyFont="1" applyFill="1" applyBorder="1" applyAlignment="1" applyProtection="1">
      <alignment horizontal="left" vertical="top"/>
      <protection locked="0"/>
    </xf>
    <xf numFmtId="0" fontId="3" fillId="19" borderId="15" xfId="73" applyNumberFormat="1" applyFont="1" applyFill="1" applyBorder="1" applyAlignment="1" applyProtection="1">
      <alignment horizontal="center" vertical="center"/>
      <protection locked="0"/>
    </xf>
    <xf numFmtId="0" fontId="3" fillId="19" borderId="15" xfId="73" applyNumberFormat="1" applyFont="1" applyFill="1" applyBorder="1" applyAlignment="1" applyProtection="1">
      <alignment horizontal="center" vertical="center" wrapText="1"/>
      <protection locked="0"/>
    </xf>
    <xf numFmtId="0" fontId="3" fillId="0" borderId="15" xfId="73" applyFont="1" applyBorder="1" applyAlignment="1" applyProtection="1">
      <alignment horizontal="left" vertical="center" wrapText="1"/>
      <protection locked="0"/>
    </xf>
    <xf numFmtId="0" fontId="4" fillId="19" borderId="15" xfId="73" applyFont="1" applyFill="1" applyBorder="1" applyAlignment="1" applyProtection="1">
      <alignment horizontal="center" vertical="center"/>
      <protection locked="0"/>
    </xf>
    <xf numFmtId="0" fontId="3" fillId="19" borderId="15" xfId="73" applyFont="1" applyFill="1" applyBorder="1" applyAlignment="1" applyProtection="1">
      <alignment horizontal="center" vertical="center"/>
      <protection locked="0"/>
    </xf>
    <xf numFmtId="0" fontId="4" fillId="25" borderId="6" xfId="73" applyFont="1" applyFill="1" applyBorder="1" applyAlignment="1" applyProtection="1">
      <alignment horizontal="center" vertical="center"/>
      <protection locked="0"/>
    </xf>
    <xf numFmtId="0" fontId="4" fillId="25" borderId="19" xfId="73" applyFont="1" applyFill="1" applyBorder="1" applyAlignment="1" applyProtection="1">
      <alignment horizontal="center" vertical="center"/>
      <protection locked="0"/>
    </xf>
    <xf numFmtId="0" fontId="3" fillId="21" borderId="0" xfId="73" applyFont="1" applyFill="1" applyBorder="1" applyAlignment="1" applyProtection="1">
      <alignment horizontal="center" vertical="center" wrapText="1"/>
    </xf>
    <xf numFmtId="0" fontId="3" fillId="21" borderId="0" xfId="73" applyFont="1" applyFill="1" applyProtection="1"/>
    <xf numFmtId="0" fontId="3" fillId="19" borderId="26" xfId="73" applyNumberFormat="1" applyFont="1" applyFill="1" applyBorder="1" applyAlignment="1" applyProtection="1">
      <alignment horizontal="left" vertical="top"/>
      <protection locked="0"/>
    </xf>
    <xf numFmtId="0" fontId="3" fillId="19" borderId="6" xfId="73" applyNumberFormat="1" applyFont="1" applyFill="1" applyBorder="1" applyAlignment="1" applyProtection="1">
      <alignment horizontal="center" vertical="center"/>
      <protection locked="0"/>
    </xf>
    <xf numFmtId="0" fontId="3" fillId="19" borderId="6" xfId="73" applyNumberFormat="1" applyFont="1" applyFill="1" applyBorder="1" applyAlignment="1" applyProtection="1">
      <alignment horizontal="center" vertical="center" wrapText="1"/>
      <protection locked="0"/>
    </xf>
    <xf numFmtId="0" fontId="3" fillId="0" borderId="6" xfId="73" applyFont="1" applyBorder="1" applyAlignment="1" applyProtection="1">
      <alignment horizontal="left" vertical="center" wrapText="1"/>
      <protection locked="0"/>
    </xf>
    <xf numFmtId="0" fontId="3" fillId="19" borderId="6" xfId="73" applyFont="1" applyFill="1" applyBorder="1" applyAlignment="1" applyProtection="1">
      <alignment horizontal="center" vertical="center"/>
      <protection locked="0"/>
    </xf>
    <xf numFmtId="0" fontId="3" fillId="21" borderId="0" xfId="73" applyFont="1" applyFill="1" applyBorder="1" applyAlignment="1" applyProtection="1">
      <alignment vertical="center"/>
    </xf>
    <xf numFmtId="0" fontId="3" fillId="0" borderId="6" xfId="73" applyNumberFormat="1" applyFont="1" applyFill="1" applyBorder="1" applyAlignment="1" applyProtection="1">
      <alignment horizontal="center" vertical="center"/>
      <protection locked="0"/>
    </xf>
    <xf numFmtId="0" fontId="3" fillId="0" borderId="6" xfId="73" applyNumberFormat="1" applyFont="1" applyFill="1" applyBorder="1" applyAlignment="1" applyProtection="1">
      <alignment horizontal="center" vertical="center" wrapText="1"/>
      <protection locked="0"/>
    </xf>
    <xf numFmtId="0" fontId="3" fillId="0" borderId="6" xfId="73" applyFont="1" applyFill="1" applyBorder="1" applyAlignment="1" applyProtection="1">
      <alignment horizontal="left" vertical="center" wrapText="1"/>
      <protection locked="0"/>
    </xf>
    <xf numFmtId="0" fontId="4" fillId="21" borderId="0" xfId="73" applyFont="1" applyFill="1" applyBorder="1" applyAlignment="1" applyProtection="1">
      <alignment horizontal="center"/>
    </xf>
    <xf numFmtId="0" fontId="57" fillId="21" borderId="0" xfId="73" applyFont="1" applyFill="1" applyAlignment="1" applyProtection="1">
      <alignment horizontal="center" vertical="top"/>
    </xf>
    <xf numFmtId="0" fontId="3" fillId="21" borderId="0" xfId="73" applyFont="1" applyFill="1" applyAlignment="1" applyProtection="1">
      <alignment horizontal="center" vertical="center"/>
    </xf>
    <xf numFmtId="0" fontId="3" fillId="21" borderId="0" xfId="73" applyFont="1" applyFill="1" applyAlignment="1" applyProtection="1">
      <alignment horizontal="center" vertical="center" wrapText="1"/>
    </xf>
    <xf numFmtId="0" fontId="3" fillId="21" borderId="0" xfId="73" applyFont="1" applyFill="1" applyAlignment="1" applyProtection="1">
      <alignment horizontal="left" vertical="center"/>
    </xf>
    <xf numFmtId="0" fontId="3" fillId="21" borderId="0" xfId="73" applyFill="1" applyAlignment="1" applyProtection="1">
      <alignment horizontal="center" vertical="center"/>
    </xf>
    <xf numFmtId="0" fontId="3" fillId="21" borderId="0" xfId="73" applyFill="1" applyAlignment="1" applyProtection="1">
      <alignment horizontal="center" vertical="center" wrapText="1"/>
    </xf>
    <xf numFmtId="0" fontId="3" fillId="21" borderId="0" xfId="73" applyFill="1" applyAlignment="1" applyProtection="1">
      <alignment horizontal="left" vertical="center"/>
    </xf>
    <xf numFmtId="0" fontId="60" fillId="21" borderId="0" xfId="73" applyFont="1" applyFill="1" applyBorder="1" applyAlignment="1" applyProtection="1">
      <alignment horizontal="center" wrapText="1"/>
    </xf>
    <xf numFmtId="0" fontId="60" fillId="21" borderId="0" xfId="73" applyFont="1" applyFill="1" applyBorder="1" applyAlignment="1" applyProtection="1">
      <alignment wrapText="1"/>
    </xf>
    <xf numFmtId="0" fontId="60" fillId="21" borderId="0" xfId="73" applyFont="1" applyFill="1" applyBorder="1" applyAlignment="1" applyProtection="1">
      <alignment horizontal="left" wrapText="1"/>
    </xf>
    <xf numFmtId="0" fontId="60" fillId="21" borderId="0" xfId="73" applyFont="1" applyFill="1" applyBorder="1" applyAlignment="1" applyProtection="1">
      <alignment vertical="center" wrapText="1"/>
    </xf>
    <xf numFmtId="0" fontId="60" fillId="21" borderId="0" xfId="73" applyFont="1" applyFill="1" applyBorder="1" applyAlignment="1" applyProtection="1">
      <alignment horizontal="center" vertical="center" wrapText="1"/>
    </xf>
    <xf numFmtId="0" fontId="3" fillId="19" borderId="0" xfId="73" applyFill="1" applyAlignment="1" applyProtection="1">
      <alignment horizontal="center" wrapText="1"/>
    </xf>
    <xf numFmtId="0" fontId="3" fillId="19" borderId="0" xfId="73" applyFill="1" applyAlignment="1" applyProtection="1">
      <alignment wrapText="1"/>
    </xf>
    <xf numFmtId="0" fontId="3" fillId="19" borderId="0" xfId="73" applyFill="1" applyAlignment="1" applyProtection="1">
      <alignment horizontal="left" wrapText="1"/>
    </xf>
    <xf numFmtId="0" fontId="4" fillId="19" borderId="0" xfId="73" applyFont="1" applyFill="1" applyAlignment="1" applyProtection="1">
      <alignment wrapText="1"/>
    </xf>
    <xf numFmtId="0" fontId="4" fillId="19" borderId="0" xfId="73" applyFont="1" applyFill="1" applyAlignment="1" applyProtection="1">
      <alignment vertical="center" wrapText="1"/>
    </xf>
    <xf numFmtId="0" fontId="4" fillId="19" borderId="0" xfId="73" applyFont="1" applyFill="1" applyAlignment="1" applyProtection="1">
      <alignment horizontal="center" vertical="center" wrapText="1"/>
    </xf>
    <xf numFmtId="0" fontId="3" fillId="19" borderId="0" xfId="73" applyFill="1" applyBorder="1" applyAlignment="1" applyProtection="1">
      <alignment vertical="center" wrapText="1"/>
    </xf>
    <xf numFmtId="0" fontId="3" fillId="0" borderId="0" xfId="73" applyAlignment="1" applyProtection="1">
      <alignment wrapText="1"/>
    </xf>
    <xf numFmtId="0" fontId="3" fillId="19" borderId="0" xfId="73" applyFill="1" applyAlignment="1" applyProtection="1">
      <alignment vertical="center" wrapText="1"/>
    </xf>
    <xf numFmtId="0" fontId="3" fillId="19" borderId="0" xfId="73" applyFill="1" applyAlignment="1" applyProtection="1">
      <alignment horizontal="center" vertical="center" wrapText="1"/>
    </xf>
    <xf numFmtId="0" fontId="7" fillId="21" borderId="0" xfId="73" applyFont="1" applyFill="1" applyProtection="1"/>
    <xf numFmtId="0" fontId="61" fillId="22" borderId="6" xfId="73" applyFont="1" applyFill="1" applyBorder="1" applyAlignment="1" applyProtection="1">
      <alignment horizontal="center" vertical="center" wrapText="1"/>
      <protection locked="0"/>
    </xf>
    <xf numFmtId="0" fontId="16" fillId="26" borderId="6" xfId="73" applyFont="1" applyFill="1" applyBorder="1" applyAlignment="1" applyProtection="1">
      <alignment horizontal="center" vertical="center" wrapText="1"/>
      <protection locked="0"/>
    </xf>
    <xf numFmtId="0" fontId="7" fillId="26" borderId="6" xfId="73" applyFont="1" applyFill="1" applyBorder="1" applyAlignment="1" applyProtection="1">
      <alignment horizontal="center" vertical="center" wrapText="1"/>
      <protection locked="0"/>
    </xf>
    <xf numFmtId="0" fontId="7" fillId="26" borderId="22" xfId="73" applyFont="1" applyFill="1" applyBorder="1" applyAlignment="1" applyProtection="1">
      <alignment horizontal="center" vertical="center" wrapText="1"/>
      <protection locked="0"/>
    </xf>
    <xf numFmtId="0" fontId="7" fillId="32" borderId="15" xfId="73" applyFont="1" applyFill="1" applyBorder="1" applyAlignment="1" applyProtection="1">
      <alignment horizontal="left" vertical="top" wrapText="1"/>
      <protection locked="0"/>
    </xf>
    <xf numFmtId="14" fontId="7" fillId="32" borderId="15" xfId="73" applyNumberFormat="1" applyFont="1" applyFill="1" applyBorder="1" applyAlignment="1" applyProtection="1">
      <alignment horizontal="center" vertical="top" wrapText="1"/>
      <protection locked="0"/>
    </xf>
    <xf numFmtId="14" fontId="7" fillId="32" borderId="15" xfId="73" applyNumberFormat="1" applyFont="1" applyFill="1" applyBorder="1" applyAlignment="1" applyProtection="1">
      <alignment horizontal="left" vertical="top" wrapText="1"/>
      <protection locked="0"/>
    </xf>
    <xf numFmtId="0" fontId="7" fillId="21" borderId="0" xfId="73" applyFont="1" applyFill="1" applyAlignment="1" applyProtection="1">
      <alignment vertical="top"/>
    </xf>
    <xf numFmtId="0" fontId="7" fillId="32" borderId="6" xfId="73" applyFont="1" applyFill="1" applyBorder="1" applyAlignment="1" applyProtection="1">
      <alignment horizontal="left" vertical="top" wrapText="1"/>
      <protection locked="0"/>
    </xf>
    <xf numFmtId="14" fontId="7" fillId="32" borderId="6" xfId="73" applyNumberFormat="1" applyFont="1" applyFill="1" applyBorder="1" applyAlignment="1" applyProtection="1">
      <alignment horizontal="left" vertical="top" wrapText="1"/>
      <protection locked="0"/>
    </xf>
    <xf numFmtId="0" fontId="7" fillId="32" borderId="6" xfId="73" applyFont="1" applyFill="1" applyBorder="1" applyAlignment="1" applyProtection="1">
      <alignment horizontal="center" vertical="top" wrapText="1"/>
      <protection locked="0"/>
    </xf>
    <xf numFmtId="14" fontId="7" fillId="32" borderId="19" xfId="73" applyNumberFormat="1" applyFont="1" applyFill="1" applyBorder="1" applyAlignment="1" applyProtection="1">
      <alignment horizontal="left" vertical="top" wrapText="1"/>
      <protection locked="0"/>
    </xf>
    <xf numFmtId="0" fontId="7" fillId="32" borderId="6" xfId="73" applyFont="1" applyFill="1" applyBorder="1" applyAlignment="1" applyProtection="1">
      <alignment vertical="top" wrapText="1"/>
    </xf>
    <xf numFmtId="14" fontId="92" fillId="32" borderId="22" xfId="73" applyNumberFormat="1" applyFont="1" applyFill="1" applyBorder="1" applyAlignment="1" applyProtection="1">
      <alignment horizontal="left" vertical="top" wrapText="1"/>
      <protection locked="0"/>
    </xf>
    <xf numFmtId="3" fontId="92" fillId="32" borderId="6" xfId="73" applyNumberFormat="1" applyFont="1" applyFill="1" applyBorder="1" applyAlignment="1" applyProtection="1">
      <alignment horizontal="left" vertical="top" wrapText="1"/>
      <protection locked="0"/>
    </xf>
    <xf numFmtId="14" fontId="7" fillId="32" borderId="6" xfId="73" applyNumberFormat="1" applyFont="1" applyFill="1" applyBorder="1" applyAlignment="1" applyProtection="1">
      <alignment horizontal="center" vertical="top" wrapText="1"/>
    </xf>
    <xf numFmtId="14" fontId="7" fillId="32" borderId="6" xfId="73" applyNumberFormat="1" applyFont="1" applyFill="1" applyBorder="1" applyAlignment="1" applyProtection="1">
      <alignment vertical="top" wrapText="1"/>
    </xf>
    <xf numFmtId="0" fontId="65" fillId="32" borderId="6" xfId="73" applyFont="1" applyFill="1" applyBorder="1" applyAlignment="1" applyProtection="1">
      <alignment vertical="top" wrapText="1"/>
    </xf>
    <xf numFmtId="0" fontId="92" fillId="32" borderId="6" xfId="73" applyFont="1" applyFill="1" applyBorder="1" applyAlignment="1" applyProtection="1">
      <alignment vertical="top" wrapText="1"/>
    </xf>
    <xf numFmtId="0" fontId="92" fillId="32" borderId="6" xfId="73" applyFont="1" applyFill="1" applyBorder="1" applyAlignment="1" applyProtection="1">
      <alignment horizontal="center" vertical="top" wrapText="1"/>
    </xf>
    <xf numFmtId="14" fontId="7" fillId="32" borderId="22" xfId="73" applyNumberFormat="1" applyFont="1" applyFill="1" applyBorder="1" applyAlignment="1" applyProtection="1">
      <alignment horizontal="left" vertical="top" wrapText="1"/>
      <protection locked="0"/>
    </xf>
    <xf numFmtId="49" fontId="3" fillId="21" borderId="0" xfId="73" applyNumberFormat="1" applyFill="1" applyAlignment="1" applyProtection="1">
      <alignment horizontal="center" wrapText="1"/>
    </xf>
    <xf numFmtId="49" fontId="3" fillId="21" borderId="0" xfId="73" applyNumberFormat="1" applyFill="1" applyAlignment="1" applyProtection="1">
      <alignment wrapText="1"/>
    </xf>
    <xf numFmtId="0" fontId="3" fillId="21" borderId="0" xfId="73" applyFill="1" applyAlignment="1" applyProtection="1">
      <alignment wrapText="1"/>
    </xf>
    <xf numFmtId="0" fontId="3" fillId="21" borderId="0" xfId="73" applyFill="1" applyAlignment="1" applyProtection="1">
      <alignment horizontal="left" wrapText="1"/>
    </xf>
    <xf numFmtId="0" fontId="3" fillId="21" borderId="0" xfId="73" applyFill="1" applyAlignment="1" applyProtection="1">
      <alignment vertical="center" wrapText="1"/>
    </xf>
    <xf numFmtId="0" fontId="3" fillId="21" borderId="0" xfId="73" applyFont="1" applyFill="1" applyAlignment="1" applyProtection="1">
      <alignment horizontal="left" wrapText="1"/>
    </xf>
    <xf numFmtId="0" fontId="3" fillId="21" borderId="0" xfId="73" applyFont="1" applyFill="1" applyAlignment="1" applyProtection="1">
      <alignment vertical="center" wrapText="1"/>
    </xf>
    <xf numFmtId="0" fontId="3" fillId="21" borderId="0" xfId="73" applyFill="1" applyAlignment="1" applyProtection="1">
      <alignment horizontal="center" wrapText="1"/>
    </xf>
    <xf numFmtId="0" fontId="41" fillId="0" borderId="0" xfId="63"/>
    <xf numFmtId="0" fontId="66" fillId="0" borderId="6" xfId="63" applyFont="1" applyBorder="1" applyAlignment="1">
      <alignment vertical="center" wrapText="1"/>
    </xf>
    <xf numFmtId="0" fontId="67" fillId="0" borderId="6" xfId="63" applyFont="1" applyBorder="1" applyAlignment="1">
      <alignment vertical="center" wrapText="1"/>
    </xf>
    <xf numFmtId="0" fontId="85" fillId="0" borderId="0" xfId="72"/>
    <xf numFmtId="0" fontId="93" fillId="33" borderId="71" xfId="72" applyFont="1" applyFill="1" applyBorder="1" applyAlignment="1">
      <alignment horizontal="center" vertical="center" wrapText="1"/>
    </xf>
    <xf numFmtId="0" fontId="94" fillId="32" borderId="72" xfId="72" applyFont="1" applyFill="1" applyBorder="1" applyAlignment="1">
      <alignment horizontal="center" vertical="center" wrapText="1"/>
    </xf>
    <xf numFmtId="0" fontId="94" fillId="32" borderId="72" xfId="72" applyFont="1" applyFill="1" applyBorder="1" applyAlignment="1">
      <alignment horizontal="right" vertical="center" wrapText="1"/>
    </xf>
    <xf numFmtId="0" fontId="94" fillId="33" borderId="73" xfId="72" applyFont="1" applyFill="1" applyBorder="1" applyAlignment="1">
      <alignment horizontal="center" vertical="center" wrapText="1"/>
    </xf>
    <xf numFmtId="0" fontId="94" fillId="33" borderId="73" xfId="72" applyFont="1" applyFill="1" applyBorder="1" applyAlignment="1">
      <alignment horizontal="right" vertical="center" wrapText="1"/>
    </xf>
    <xf numFmtId="0" fontId="95" fillId="32" borderId="72" xfId="72" applyFont="1" applyFill="1" applyBorder="1" applyAlignment="1">
      <alignment vertical="top" wrapText="1"/>
    </xf>
    <xf numFmtId="0" fontId="96" fillId="32" borderId="72" xfId="72" applyFont="1" applyFill="1" applyBorder="1" applyAlignment="1">
      <alignment vertical="top" wrapText="1"/>
    </xf>
    <xf numFmtId="0" fontId="97" fillId="33" borderId="71" xfId="72" applyFont="1" applyFill="1" applyBorder="1" applyAlignment="1">
      <alignment horizontal="center" vertical="center" wrapText="1"/>
    </xf>
    <xf numFmtId="0" fontId="98" fillId="32" borderId="72" xfId="72" applyFont="1" applyFill="1" applyBorder="1" applyAlignment="1">
      <alignment horizontal="right" vertical="center" wrapText="1"/>
    </xf>
    <xf numFmtId="0" fontId="98" fillId="33" borderId="73" xfId="72" applyFont="1" applyFill="1" applyBorder="1" applyAlignment="1">
      <alignment horizontal="right" vertical="center" wrapText="1"/>
    </xf>
    <xf numFmtId="0" fontId="99" fillId="33" borderId="71" xfId="72" applyFont="1" applyFill="1" applyBorder="1" applyAlignment="1">
      <alignment horizontal="center" vertical="center" wrapText="1"/>
    </xf>
    <xf numFmtId="0" fontId="93" fillId="33" borderId="74" xfId="72" applyFont="1" applyFill="1" applyBorder="1" applyAlignment="1">
      <alignment horizontal="center" vertical="center" wrapText="1"/>
    </xf>
    <xf numFmtId="0" fontId="93" fillId="33" borderId="73" xfId="72" applyFont="1" applyFill="1" applyBorder="1" applyAlignment="1">
      <alignment horizontal="center" vertical="center" wrapText="1"/>
    </xf>
    <xf numFmtId="0" fontId="99" fillId="33" borderId="73" xfId="72" applyFont="1" applyFill="1" applyBorder="1" applyAlignment="1">
      <alignment horizontal="center" vertical="center" wrapText="1"/>
    </xf>
    <xf numFmtId="0" fontId="94" fillId="0" borderId="27" xfId="72" applyFont="1" applyFill="1" applyBorder="1" applyAlignment="1">
      <alignment horizontal="center" vertical="center" wrapText="1"/>
    </xf>
    <xf numFmtId="0" fontId="94" fillId="0" borderId="75" xfId="72" applyFont="1" applyFill="1" applyBorder="1" applyAlignment="1">
      <alignment horizontal="center" vertical="center" wrapText="1"/>
    </xf>
    <xf numFmtId="0" fontId="94" fillId="0" borderId="76" xfId="72" applyFont="1" applyFill="1" applyBorder="1" applyAlignment="1">
      <alignment horizontal="right" vertical="center" wrapText="1"/>
    </xf>
    <xf numFmtId="0" fontId="94" fillId="0" borderId="77" xfId="72" applyFont="1" applyFill="1" applyBorder="1" applyAlignment="1">
      <alignment horizontal="right" vertical="center" wrapText="1"/>
    </xf>
    <xf numFmtId="0" fontId="98" fillId="0" borderId="77" xfId="72" applyFont="1" applyFill="1" applyBorder="1" applyAlignment="1">
      <alignment horizontal="right" vertical="center" wrapText="1"/>
    </xf>
    <xf numFmtId="0" fontId="94" fillId="32" borderId="78" xfId="72" applyFont="1" applyFill="1" applyBorder="1" applyAlignment="1">
      <alignment horizontal="center" vertical="center" wrapText="1"/>
    </xf>
    <xf numFmtId="0" fontId="94" fillId="33" borderId="0" xfId="72" applyFont="1" applyFill="1" applyBorder="1" applyAlignment="1">
      <alignment horizontal="right" vertical="center" wrapText="1"/>
    </xf>
    <xf numFmtId="0" fontId="94" fillId="33" borderId="72" xfId="72" applyFont="1" applyFill="1" applyBorder="1" applyAlignment="1">
      <alignment horizontal="right" vertical="center" wrapText="1"/>
    </xf>
    <xf numFmtId="0" fontId="94" fillId="33" borderId="76" xfId="72" applyFont="1" applyFill="1" applyBorder="1" applyAlignment="1">
      <alignment horizontal="right" vertical="center" wrapText="1"/>
    </xf>
    <xf numFmtId="0" fontId="94" fillId="33" borderId="28" xfId="72" applyFont="1" applyFill="1" applyBorder="1" applyAlignment="1">
      <alignment horizontal="right" vertical="center" wrapText="1"/>
    </xf>
    <xf numFmtId="0" fontId="94" fillId="33" borderId="29" xfId="72" applyFont="1" applyFill="1" applyBorder="1" applyAlignment="1">
      <alignment horizontal="right" vertical="center" wrapText="1"/>
    </xf>
    <xf numFmtId="0" fontId="98" fillId="33" borderId="29" xfId="72" applyFont="1" applyFill="1" applyBorder="1" applyAlignment="1">
      <alignment horizontal="right" vertical="center" wrapText="1"/>
    </xf>
    <xf numFmtId="0" fontId="94" fillId="32" borderId="77" xfId="72" applyFont="1" applyFill="1" applyBorder="1" applyAlignment="1">
      <alignment horizontal="center" vertical="center" wrapText="1"/>
    </xf>
    <xf numFmtId="0" fontId="94" fillId="34" borderId="75" xfId="72" applyFont="1" applyFill="1" applyBorder="1" applyAlignment="1">
      <alignment horizontal="center" vertical="center" wrapText="1"/>
    </xf>
    <xf numFmtId="0" fontId="94" fillId="34" borderId="79" xfId="72" applyFont="1" applyFill="1" applyBorder="1" applyAlignment="1">
      <alignment horizontal="right" vertical="center" wrapText="1"/>
    </xf>
    <xf numFmtId="0" fontId="94" fillId="34" borderId="75" xfId="72" applyFont="1" applyFill="1" applyBorder="1" applyAlignment="1">
      <alignment horizontal="right" vertical="center" wrapText="1"/>
    </xf>
    <xf numFmtId="0" fontId="98" fillId="34" borderId="75" xfId="72" applyFont="1" applyFill="1" applyBorder="1" applyAlignment="1">
      <alignment horizontal="right" vertical="center" wrapText="1"/>
    </xf>
    <xf numFmtId="0" fontId="94" fillId="32" borderId="80" xfId="72" applyFont="1" applyFill="1" applyBorder="1" applyAlignment="1">
      <alignment horizontal="center" vertical="center" wrapText="1"/>
    </xf>
    <xf numFmtId="0" fontId="94" fillId="33" borderId="72" xfId="72" applyFont="1" applyFill="1" applyBorder="1" applyAlignment="1">
      <alignment horizontal="center" vertical="center" wrapText="1"/>
    </xf>
    <xf numFmtId="0" fontId="94" fillId="33" borderId="78" xfId="72" applyFont="1" applyFill="1" applyBorder="1" applyAlignment="1">
      <alignment horizontal="right" vertical="center" wrapText="1"/>
    </xf>
    <xf numFmtId="0" fontId="98" fillId="33" borderId="72" xfId="72" applyFont="1" applyFill="1" applyBorder="1" applyAlignment="1">
      <alignment horizontal="right" vertical="center" wrapText="1"/>
    </xf>
    <xf numFmtId="0" fontId="94" fillId="32" borderId="81" xfId="72" applyFont="1" applyFill="1" applyBorder="1" applyAlignment="1">
      <alignment horizontal="center" vertical="center" wrapText="1"/>
    </xf>
    <xf numFmtId="0" fontId="94" fillId="34" borderId="82" xfId="72" applyFont="1" applyFill="1" applyBorder="1" applyAlignment="1">
      <alignment horizontal="center" vertical="center" wrapText="1"/>
    </xf>
    <xf numFmtId="0" fontId="94" fillId="34" borderId="83" xfId="72" applyFont="1" applyFill="1" applyBorder="1" applyAlignment="1">
      <alignment horizontal="right" vertical="center" wrapText="1"/>
    </xf>
    <xf numFmtId="0" fontId="94" fillId="34" borderId="82" xfId="72" applyFont="1" applyFill="1" applyBorder="1" applyAlignment="1">
      <alignment horizontal="right" vertical="center" wrapText="1"/>
    </xf>
    <xf numFmtId="0" fontId="94" fillId="34" borderId="30" xfId="72" applyFont="1" applyFill="1" applyBorder="1" applyAlignment="1">
      <alignment horizontal="right" vertical="center" wrapText="1"/>
    </xf>
    <xf numFmtId="0" fontId="98" fillId="34" borderId="30" xfId="72" applyFont="1" applyFill="1" applyBorder="1" applyAlignment="1">
      <alignment horizontal="right" vertical="center" wrapText="1"/>
    </xf>
    <xf numFmtId="0" fontId="94" fillId="32" borderId="84" xfId="72" applyFont="1" applyFill="1" applyBorder="1" applyAlignment="1">
      <alignment horizontal="center" vertical="center" wrapText="1"/>
    </xf>
    <xf numFmtId="0" fontId="94" fillId="33" borderId="85" xfId="72" applyFont="1" applyFill="1" applyBorder="1" applyAlignment="1">
      <alignment horizontal="center" vertical="center" wrapText="1"/>
    </xf>
    <xf numFmtId="0" fontId="94" fillId="33" borderId="86" xfId="72" applyFont="1" applyFill="1" applyBorder="1" applyAlignment="1">
      <alignment horizontal="right" vertical="center" wrapText="1"/>
    </xf>
    <xf numFmtId="0" fontId="94" fillId="33" borderId="85" xfId="72" applyFont="1" applyFill="1" applyBorder="1" applyAlignment="1">
      <alignment horizontal="right" vertical="center" wrapText="1"/>
    </xf>
    <xf numFmtId="0" fontId="94" fillId="33" borderId="31" xfId="72" applyFont="1" applyFill="1" applyBorder="1" applyAlignment="1">
      <alignment horizontal="right" vertical="center" wrapText="1"/>
    </xf>
    <xf numFmtId="0" fontId="98" fillId="33" borderId="31" xfId="72" applyFont="1" applyFill="1" applyBorder="1" applyAlignment="1">
      <alignment horizontal="right" vertical="center" wrapText="1"/>
    </xf>
    <xf numFmtId="0" fontId="94" fillId="34" borderId="72" xfId="72" applyFont="1" applyFill="1" applyBorder="1" applyAlignment="1">
      <alignment horizontal="center" vertical="center" wrapText="1"/>
    </xf>
    <xf numFmtId="0" fontId="94" fillId="34" borderId="78" xfId="72" applyFont="1" applyFill="1" applyBorder="1" applyAlignment="1">
      <alignment horizontal="right" vertical="center" wrapText="1"/>
    </xf>
    <xf numFmtId="0" fontId="94" fillId="34" borderId="72" xfId="72" applyFont="1" applyFill="1" applyBorder="1" applyAlignment="1">
      <alignment horizontal="right" vertical="center" wrapText="1"/>
    </xf>
    <xf numFmtId="0" fontId="98" fillId="34" borderId="72" xfId="72" applyFont="1" applyFill="1" applyBorder="1" applyAlignment="1">
      <alignment horizontal="right" vertical="center" wrapText="1"/>
    </xf>
    <xf numFmtId="0" fontId="94" fillId="33" borderId="87" xfId="72" applyFont="1" applyFill="1" applyBorder="1" applyAlignment="1">
      <alignment horizontal="center" vertical="center" wrapText="1"/>
    </xf>
    <xf numFmtId="0" fontId="94" fillId="33" borderId="74" xfId="72" applyFont="1" applyFill="1" applyBorder="1" applyAlignment="1">
      <alignment horizontal="right" vertical="center" wrapText="1"/>
    </xf>
    <xf numFmtId="0" fontId="94" fillId="0" borderId="77" xfId="72" applyFont="1" applyFill="1" applyBorder="1" applyAlignment="1">
      <alignment horizontal="center" vertical="center" wrapText="1"/>
    </xf>
    <xf numFmtId="0" fontId="94" fillId="32" borderId="87" xfId="72" applyFont="1" applyFill="1" applyBorder="1" applyAlignment="1">
      <alignment horizontal="center" vertical="center" wrapText="1"/>
    </xf>
    <xf numFmtId="0" fontId="94" fillId="35" borderId="87" xfId="72" applyFont="1" applyFill="1" applyBorder="1" applyAlignment="1">
      <alignment horizontal="center" vertical="center" wrapText="1"/>
    </xf>
    <xf numFmtId="0" fontId="94" fillId="35" borderId="87" xfId="72" applyFont="1" applyFill="1" applyBorder="1" applyAlignment="1">
      <alignment horizontal="right" vertical="center" wrapText="1"/>
    </xf>
    <xf numFmtId="0" fontId="98" fillId="35" borderId="87" xfId="72" applyFont="1" applyFill="1" applyBorder="1" applyAlignment="1">
      <alignment horizontal="right" vertical="center" wrapText="1"/>
    </xf>
    <xf numFmtId="0" fontId="94" fillId="0" borderId="76" xfId="72" applyFont="1" applyFill="1" applyBorder="1" applyAlignment="1">
      <alignment horizontal="center" vertical="center" wrapText="1"/>
    </xf>
    <xf numFmtId="0" fontId="98" fillId="0" borderId="76" xfId="72" applyFont="1" applyFill="1" applyBorder="1" applyAlignment="1">
      <alignment horizontal="right" vertical="center" wrapText="1"/>
    </xf>
    <xf numFmtId="0" fontId="94" fillId="33" borderId="87" xfId="72" applyFont="1" applyFill="1" applyBorder="1" applyAlignment="1">
      <alignment horizontal="right" vertical="center" wrapText="1"/>
    </xf>
    <xf numFmtId="0" fontId="98" fillId="33" borderId="87" xfId="72" applyFont="1" applyFill="1" applyBorder="1" applyAlignment="1">
      <alignment horizontal="right" vertical="center" wrapText="1"/>
    </xf>
    <xf numFmtId="0" fontId="100" fillId="0" borderId="0" xfId="72" applyFont="1"/>
    <xf numFmtId="0" fontId="95" fillId="0" borderId="0" xfId="72" applyFont="1"/>
    <xf numFmtId="0" fontId="94" fillId="32" borderId="76" xfId="72" applyFont="1" applyFill="1" applyBorder="1" applyAlignment="1">
      <alignment vertical="center" wrapText="1"/>
    </xf>
    <xf numFmtId="0" fontId="94" fillId="32" borderId="73" xfId="72" applyFont="1" applyFill="1" applyBorder="1" applyAlignment="1">
      <alignment vertical="center" wrapText="1"/>
    </xf>
    <xf numFmtId="0" fontId="98" fillId="32" borderId="73" xfId="72" applyFont="1" applyFill="1" applyBorder="1" applyAlignment="1">
      <alignment vertical="center" wrapText="1"/>
    </xf>
    <xf numFmtId="0" fontId="94" fillId="36" borderId="88" xfId="72" applyFont="1" applyFill="1" applyBorder="1" applyAlignment="1">
      <alignment vertical="center" wrapText="1"/>
    </xf>
    <xf numFmtId="0" fontId="93" fillId="36" borderId="89" xfId="72" applyFont="1" applyFill="1" applyBorder="1" applyAlignment="1">
      <alignment vertical="center" wrapText="1"/>
    </xf>
    <xf numFmtId="0" fontId="93" fillId="36" borderId="71" xfId="72" applyFont="1" applyFill="1" applyBorder="1" applyAlignment="1">
      <alignment vertical="center" wrapText="1"/>
    </xf>
    <xf numFmtId="0" fontId="99" fillId="36" borderId="71" xfId="72" applyFont="1" applyFill="1" applyBorder="1" applyAlignment="1">
      <alignment vertical="center" wrapText="1"/>
    </xf>
    <xf numFmtId="0" fontId="93" fillId="33" borderId="78" xfId="72" applyFont="1" applyFill="1" applyBorder="1" applyAlignment="1">
      <alignment horizontal="center" vertical="center" wrapText="1"/>
    </xf>
    <xf numFmtId="0" fontId="93" fillId="33" borderId="90" xfId="72" applyFont="1" applyFill="1" applyBorder="1" applyAlignment="1">
      <alignment horizontal="center" vertical="center" wrapText="1"/>
    </xf>
    <xf numFmtId="0" fontId="93" fillId="33" borderId="75" xfId="72" applyFont="1" applyFill="1" applyBorder="1" applyAlignment="1">
      <alignment horizontal="center" vertical="center" wrapText="1"/>
    </xf>
    <xf numFmtId="0" fontId="93" fillId="33" borderId="79" xfId="72" applyFont="1" applyFill="1" applyBorder="1" applyAlignment="1">
      <alignment horizontal="center" vertical="center" wrapText="1"/>
    </xf>
    <xf numFmtId="0" fontId="93" fillId="33" borderId="72" xfId="72" applyFont="1" applyFill="1" applyBorder="1" applyAlignment="1">
      <alignment horizontal="center" vertical="center" wrapText="1"/>
    </xf>
    <xf numFmtId="0" fontId="99" fillId="33" borderId="72" xfId="72" applyFont="1" applyFill="1" applyBorder="1" applyAlignment="1">
      <alignment horizontal="center" vertical="center" wrapText="1"/>
    </xf>
    <xf numFmtId="0" fontId="94" fillId="32" borderId="74" xfId="72" applyFont="1" applyFill="1" applyBorder="1" applyAlignment="1">
      <alignment horizontal="center" vertical="top" wrapText="1"/>
    </xf>
    <xf numFmtId="0" fontId="94" fillId="32" borderId="91" xfId="72" applyFont="1" applyFill="1" applyBorder="1" applyAlignment="1">
      <alignment horizontal="center" vertical="top" wrapText="1"/>
    </xf>
    <xf numFmtId="0" fontId="94" fillId="32" borderId="91" xfId="72" applyFont="1" applyFill="1" applyBorder="1" applyAlignment="1">
      <alignment horizontal="center" vertical="center" wrapText="1"/>
    </xf>
    <xf numFmtId="0" fontId="94" fillId="33" borderId="91" xfId="72" applyFont="1" applyFill="1" applyBorder="1" applyAlignment="1">
      <alignment horizontal="center" vertical="center" wrapText="1"/>
    </xf>
    <xf numFmtId="0" fontId="94" fillId="33" borderId="91" xfId="72" applyFont="1" applyFill="1" applyBorder="1" applyAlignment="1">
      <alignment horizontal="right" vertical="center" wrapText="1"/>
    </xf>
    <xf numFmtId="0" fontId="94" fillId="35" borderId="72" xfId="72" applyFont="1" applyFill="1" applyBorder="1" applyAlignment="1">
      <alignment horizontal="right" vertical="center" wrapText="1"/>
    </xf>
    <xf numFmtId="0" fontId="98" fillId="35" borderId="72" xfId="72" applyFont="1" applyFill="1" applyBorder="1" applyAlignment="1">
      <alignment horizontal="right" vertical="center" wrapText="1"/>
    </xf>
    <xf numFmtId="0" fontId="94" fillId="0" borderId="75" xfId="72" applyFont="1" applyFill="1" applyBorder="1" applyAlignment="1">
      <alignment horizontal="right" vertical="center" wrapText="1"/>
    </xf>
    <xf numFmtId="0" fontId="94" fillId="0" borderId="79" xfId="72" applyFont="1" applyFill="1" applyBorder="1" applyAlignment="1">
      <alignment horizontal="right" vertical="center" wrapText="1"/>
    </xf>
    <xf numFmtId="0" fontId="98" fillId="0" borderId="75" xfId="72" applyFont="1" applyFill="1" applyBorder="1" applyAlignment="1">
      <alignment horizontal="right" vertical="center" wrapText="1"/>
    </xf>
    <xf numFmtId="0" fontId="94" fillId="35" borderId="73" xfId="72" applyFont="1" applyFill="1" applyBorder="1" applyAlignment="1">
      <alignment horizontal="right" vertical="center" wrapText="1"/>
    </xf>
    <xf numFmtId="0" fontId="98" fillId="35" borderId="73" xfId="72" applyFont="1" applyFill="1" applyBorder="1" applyAlignment="1">
      <alignment horizontal="right" vertical="center" wrapText="1"/>
    </xf>
    <xf numFmtId="0" fontId="94" fillId="32" borderId="92" xfId="72" applyFont="1" applyFill="1" applyBorder="1" applyAlignment="1">
      <alignment horizontal="center" vertical="center" wrapText="1"/>
    </xf>
    <xf numFmtId="0" fontId="94" fillId="32" borderId="82" xfId="72" applyFont="1" applyFill="1" applyBorder="1" applyAlignment="1">
      <alignment horizontal="right" vertical="center" wrapText="1"/>
    </xf>
    <xf numFmtId="0" fontId="94" fillId="32" borderId="30" xfId="72" applyFont="1" applyFill="1" applyBorder="1" applyAlignment="1">
      <alignment horizontal="right" vertical="center" wrapText="1"/>
    </xf>
    <xf numFmtId="0" fontId="98" fillId="32" borderId="30" xfId="72" applyFont="1" applyFill="1" applyBorder="1" applyAlignment="1">
      <alignment horizontal="right" vertical="center" wrapText="1"/>
    </xf>
    <xf numFmtId="0" fontId="94" fillId="33" borderId="93" xfId="72" applyFont="1" applyFill="1" applyBorder="1" applyAlignment="1">
      <alignment horizontal="center" vertical="center" wrapText="1"/>
    </xf>
    <xf numFmtId="0" fontId="94" fillId="35" borderId="85" xfId="72" applyFont="1" applyFill="1" applyBorder="1" applyAlignment="1">
      <alignment horizontal="right" vertical="center" wrapText="1"/>
    </xf>
    <xf numFmtId="0" fontId="94" fillId="35" borderId="31" xfId="72" applyFont="1" applyFill="1" applyBorder="1" applyAlignment="1">
      <alignment horizontal="right" vertical="center" wrapText="1"/>
    </xf>
    <xf numFmtId="0" fontId="98" fillId="35" borderId="31" xfId="72" applyFont="1" applyFill="1" applyBorder="1" applyAlignment="1">
      <alignment horizontal="right" vertical="center" wrapText="1"/>
    </xf>
    <xf numFmtId="0" fontId="94" fillId="0" borderId="80" xfId="72" applyFont="1" applyFill="1" applyBorder="1" applyAlignment="1">
      <alignment horizontal="center" vertical="center" wrapText="1"/>
    </xf>
    <xf numFmtId="0" fontId="94" fillId="0" borderId="80" xfId="72" applyFont="1" applyFill="1" applyBorder="1" applyAlignment="1">
      <alignment horizontal="right" vertical="center" wrapText="1"/>
    </xf>
    <xf numFmtId="2" fontId="94" fillId="32" borderId="72" xfId="72" applyNumberFormat="1" applyFont="1" applyFill="1" applyBorder="1" applyAlignment="1">
      <alignment horizontal="right" vertical="center" wrapText="1"/>
    </xf>
    <xf numFmtId="0" fontId="95" fillId="0" borderId="77" xfId="72" applyFont="1" applyBorder="1" applyAlignment="1">
      <alignment vertical="top"/>
    </xf>
    <xf numFmtId="0" fontId="94" fillId="35" borderId="77" xfId="72" applyFont="1" applyFill="1" applyBorder="1" applyAlignment="1">
      <alignment horizontal="right" vertical="center" wrapText="1"/>
    </xf>
    <xf numFmtId="0" fontId="98" fillId="35" borderId="77" xfId="72" applyFont="1" applyFill="1" applyBorder="1" applyAlignment="1">
      <alignment horizontal="right" vertical="center" wrapText="1"/>
    </xf>
    <xf numFmtId="0" fontId="95" fillId="0" borderId="87" xfId="72" applyFont="1" applyBorder="1" applyAlignment="1">
      <alignment vertical="top"/>
    </xf>
    <xf numFmtId="0" fontId="95" fillId="35" borderId="87" xfId="72" applyFont="1" applyFill="1" applyBorder="1" applyAlignment="1">
      <alignment vertical="top"/>
    </xf>
    <xf numFmtId="0" fontId="95" fillId="35" borderId="74" xfId="72" applyFont="1" applyFill="1" applyBorder="1" applyAlignment="1">
      <alignment horizontal="center" vertical="top"/>
    </xf>
    <xf numFmtId="0" fontId="95" fillId="35" borderId="73" xfId="72" applyFont="1" applyFill="1" applyBorder="1" applyAlignment="1">
      <alignment horizontal="center" vertical="top"/>
    </xf>
    <xf numFmtId="0" fontId="95" fillId="0" borderId="0" xfId="72" applyFont="1" applyBorder="1" applyAlignment="1">
      <alignment vertical="top"/>
    </xf>
    <xf numFmtId="0" fontId="95" fillId="35" borderId="0" xfId="72" applyFont="1" applyFill="1" applyBorder="1" applyAlignment="1">
      <alignment vertical="top"/>
    </xf>
    <xf numFmtId="0" fontId="95" fillId="35" borderId="0" xfId="72" applyFont="1" applyFill="1" applyBorder="1" applyAlignment="1">
      <alignment horizontal="center" vertical="top"/>
    </xf>
    <xf numFmtId="0" fontId="94" fillId="35" borderId="0" xfId="72" applyFont="1" applyFill="1" applyBorder="1" applyAlignment="1">
      <alignment horizontal="right" vertical="center" wrapText="1"/>
    </xf>
    <xf numFmtId="0" fontId="98" fillId="35" borderId="0" xfId="72" applyFont="1" applyFill="1" applyBorder="1" applyAlignment="1">
      <alignment horizontal="right" vertical="center" wrapText="1"/>
    </xf>
    <xf numFmtId="0" fontId="101" fillId="0" borderId="0" xfId="72" applyFont="1"/>
    <xf numFmtId="44" fontId="87" fillId="0" borderId="6" xfId="0" applyNumberFormat="1" applyFont="1" applyFill="1" applyBorder="1" applyAlignment="1">
      <alignment vertical="center"/>
    </xf>
    <xf numFmtId="0" fontId="102" fillId="0" borderId="0" xfId="0" applyFont="1" applyFill="1" applyAlignment="1">
      <alignment vertical="center"/>
    </xf>
    <xf numFmtId="0" fontId="102" fillId="0" borderId="0" xfId="0" applyFont="1" applyFill="1"/>
    <xf numFmtId="44" fontId="102" fillId="0" borderId="6" xfId="60" applyFont="1" applyFill="1" applyBorder="1" applyAlignment="1">
      <alignment horizontal="center" vertical="center" wrapText="1"/>
    </xf>
    <xf numFmtId="0" fontId="102" fillId="0" borderId="6" xfId="0" applyFont="1" applyFill="1" applyBorder="1"/>
    <xf numFmtId="0" fontId="103" fillId="0" borderId="0" xfId="0" applyFont="1" applyFill="1"/>
    <xf numFmtId="0" fontId="102" fillId="0" borderId="0" xfId="0" applyFont="1"/>
    <xf numFmtId="0" fontId="103" fillId="0" borderId="0" xfId="0" applyFont="1" applyAlignment="1">
      <alignment horizontal="right" vertical="center"/>
    </xf>
    <xf numFmtId="44" fontId="102" fillId="0" borderId="37" xfId="0" applyNumberFormat="1" applyFont="1" applyFill="1" applyBorder="1" applyAlignment="1">
      <alignment horizontal="center" vertical="center"/>
    </xf>
    <xf numFmtId="44" fontId="103" fillId="0" borderId="37" xfId="0" applyNumberFormat="1" applyFont="1" applyFill="1" applyBorder="1" applyAlignment="1">
      <alignment horizontal="center" vertical="center"/>
    </xf>
    <xf numFmtId="44" fontId="103" fillId="0" borderId="6" xfId="60" applyFont="1" applyFill="1" applyBorder="1" applyAlignment="1">
      <alignment horizontal="center" vertical="center" wrapText="1"/>
    </xf>
    <xf numFmtId="44" fontId="103" fillId="0" borderId="6" xfId="60" applyFont="1" applyFill="1" applyBorder="1" applyAlignment="1">
      <alignment horizontal="center" vertical="center"/>
    </xf>
    <xf numFmtId="44" fontId="102" fillId="0" borderId="6" xfId="0" applyNumberFormat="1" applyFont="1" applyFill="1" applyBorder="1" applyAlignment="1">
      <alignment horizontal="center" vertical="center"/>
    </xf>
    <xf numFmtId="44" fontId="107" fillId="43" borderId="6" xfId="0" applyNumberFormat="1" applyFont="1" applyFill="1" applyBorder="1" applyAlignment="1">
      <alignment vertical="center"/>
    </xf>
    <xf numFmtId="44" fontId="107" fillId="31" borderId="6" xfId="0" applyNumberFormat="1" applyFont="1" applyFill="1" applyBorder="1" applyAlignment="1">
      <alignment vertical="center"/>
    </xf>
    <xf numFmtId="0" fontId="84" fillId="38" borderId="0" xfId="0" applyFont="1" applyFill="1" applyBorder="1" applyAlignment="1">
      <alignment vertical="center"/>
    </xf>
    <xf numFmtId="0" fontId="0" fillId="38" borderId="0" xfId="0" applyFont="1" applyFill="1" applyBorder="1" applyAlignment="1">
      <alignment vertical="center" wrapText="1"/>
    </xf>
    <xf numFmtId="0" fontId="84" fillId="43" borderId="0" xfId="0" applyFont="1" applyFill="1" applyBorder="1" applyAlignment="1">
      <alignment vertical="center"/>
    </xf>
    <xf numFmtId="0" fontId="84" fillId="43" borderId="0" xfId="0" applyFont="1" applyFill="1" applyBorder="1" applyAlignment="1">
      <alignment vertical="center" wrapText="1"/>
    </xf>
    <xf numFmtId="0" fontId="106" fillId="0" borderId="6" xfId="0" applyFont="1" applyFill="1" applyBorder="1" applyAlignment="1">
      <alignment horizontal="center" vertical="center" wrapText="1"/>
    </xf>
    <xf numFmtId="44" fontId="87" fillId="38" borderId="6" xfId="60" applyFont="1" applyFill="1" applyBorder="1" applyAlignment="1">
      <alignment horizontal="center" vertical="center" wrapText="1"/>
    </xf>
    <xf numFmtId="44" fontId="107" fillId="41" borderId="6" xfId="0" applyNumberFormat="1" applyFont="1" applyFill="1" applyBorder="1"/>
    <xf numFmtId="44" fontId="107" fillId="37" borderId="6" xfId="0" applyNumberFormat="1" applyFont="1" applyFill="1" applyBorder="1" applyAlignment="1">
      <alignment vertical="center"/>
    </xf>
    <xf numFmtId="0" fontId="88" fillId="29" borderId="94" xfId="0" applyFont="1" applyFill="1" applyBorder="1" applyAlignment="1">
      <alignment horizontal="center" vertical="center" wrapText="1"/>
    </xf>
    <xf numFmtId="44" fontId="108" fillId="29" borderId="6" xfId="60" applyFont="1" applyFill="1" applyBorder="1" applyAlignment="1">
      <alignment horizontal="center" vertical="center" wrapText="1"/>
    </xf>
    <xf numFmtId="4" fontId="87" fillId="0" borderId="0" xfId="0" applyNumberFormat="1" applyFont="1"/>
    <xf numFmtId="0" fontId="87" fillId="0" borderId="95" xfId="0" applyFont="1" applyFill="1" applyBorder="1"/>
    <xf numFmtId="0" fontId="88" fillId="0" borderId="95" xfId="0" applyFont="1" applyFill="1" applyBorder="1" applyAlignment="1">
      <alignment horizontal="left" vertical="top" wrapText="1"/>
    </xf>
    <xf numFmtId="0" fontId="6" fillId="0" borderId="96" xfId="0" applyFont="1" applyFill="1" applyBorder="1" applyAlignment="1">
      <alignment horizontal="center" vertical="top" wrapText="1"/>
    </xf>
    <xf numFmtId="4" fontId="108" fillId="0" borderId="6" xfId="0" applyNumberFormat="1" applyFont="1" applyFill="1" applyBorder="1" applyAlignment="1">
      <alignment horizontal="center" vertical="center" wrapText="1"/>
    </xf>
    <xf numFmtId="167" fontId="108" fillId="0" borderId="6" xfId="0" applyNumberFormat="1" applyFont="1" applyFill="1" applyBorder="1" applyAlignment="1">
      <alignment horizontal="center" vertical="center" wrapText="1"/>
    </xf>
    <xf numFmtId="44" fontId="88" fillId="0" borderId="97" xfId="60" applyFont="1" applyFill="1" applyBorder="1" applyAlignment="1">
      <alignment horizontal="center" vertical="center" wrapText="1"/>
    </xf>
    <xf numFmtId="44" fontId="87" fillId="0" borderId="0" xfId="0" applyNumberFormat="1" applyFont="1" applyFill="1"/>
    <xf numFmtId="0" fontId="86" fillId="44" borderId="6" xfId="0" applyFont="1" applyFill="1" applyBorder="1"/>
    <xf numFmtId="0" fontId="109" fillId="44" borderId="6" xfId="0" applyFont="1" applyFill="1" applyBorder="1" applyAlignment="1">
      <alignment horizontal="left" vertical="top" wrapText="1"/>
    </xf>
    <xf numFmtId="0" fontId="6" fillId="44" borderId="6" xfId="0" applyFont="1" applyFill="1" applyBorder="1" applyAlignment="1">
      <alignment horizontal="center" vertical="top" wrapText="1"/>
    </xf>
    <xf numFmtId="44" fontId="108" fillId="44" borderId="6" xfId="60" applyFont="1" applyFill="1" applyBorder="1" applyAlignment="1">
      <alignment horizontal="center" vertical="center" wrapText="1"/>
    </xf>
    <xf numFmtId="44" fontId="88" fillId="44" borderId="6" xfId="60" applyFont="1" applyFill="1" applyBorder="1" applyAlignment="1">
      <alignment horizontal="center" vertical="center" wrapText="1"/>
    </xf>
    <xf numFmtId="0" fontId="110" fillId="35" borderId="6" xfId="0" applyFont="1" applyFill="1" applyBorder="1"/>
    <xf numFmtId="0" fontId="6" fillId="35" borderId="6" xfId="0" applyFont="1" applyFill="1" applyBorder="1" applyAlignment="1">
      <alignment horizontal="left" vertical="top" wrapText="1"/>
    </xf>
    <xf numFmtId="0" fontId="6" fillId="35" borderId="6" xfId="0" applyFont="1" applyFill="1" applyBorder="1" applyAlignment="1">
      <alignment horizontal="center" vertical="top" wrapText="1"/>
    </xf>
    <xf numFmtId="44" fontId="36" fillId="35" borderId="6" xfId="60" applyFont="1" applyFill="1" applyBorder="1" applyAlignment="1">
      <alignment horizontal="center" vertical="center" wrapText="1"/>
    </xf>
    <xf numFmtId="44" fontId="6" fillId="35" borderId="6" xfId="60" applyFont="1" applyFill="1" applyBorder="1" applyAlignment="1">
      <alignment horizontal="center" vertical="center" wrapText="1"/>
    </xf>
    <xf numFmtId="0" fontId="87" fillId="30" borderId="98" xfId="0" applyFont="1" applyFill="1" applyBorder="1"/>
    <xf numFmtId="44" fontId="108" fillId="29" borderId="6" xfId="60" applyFont="1" applyFill="1" applyBorder="1" applyAlignment="1">
      <alignment vertical="top" wrapText="1"/>
    </xf>
    <xf numFmtId="44" fontId="87" fillId="0" borderId="6" xfId="60" applyFont="1" applyFill="1" applyBorder="1" applyAlignment="1">
      <alignment horizontal="center"/>
    </xf>
    <xf numFmtId="44" fontId="87" fillId="0" borderId="36" xfId="60" applyFont="1" applyFill="1" applyBorder="1" applyAlignment="1">
      <alignment horizontal="center"/>
    </xf>
    <xf numFmtId="0" fontId="111" fillId="34" borderId="6" xfId="0" applyFont="1" applyFill="1" applyBorder="1" applyAlignment="1">
      <alignment vertical="center"/>
    </xf>
    <xf numFmtId="44" fontId="5" fillId="0" borderId="6" xfId="60" applyFont="1" applyBorder="1" applyAlignment="1">
      <alignment vertical="top" wrapText="1"/>
    </xf>
    <xf numFmtId="0" fontId="111" fillId="34" borderId="6" xfId="0" applyFont="1" applyFill="1" applyBorder="1" applyAlignment="1">
      <alignment vertical="center" wrapText="1"/>
    </xf>
    <xf numFmtId="0" fontId="111" fillId="34" borderId="6" xfId="0" applyFont="1" applyFill="1" applyBorder="1" applyAlignment="1">
      <alignment horizontal="left" vertical="center" wrapText="1"/>
    </xf>
    <xf numFmtId="0" fontId="110" fillId="35" borderId="69" xfId="0" applyFont="1" applyFill="1" applyBorder="1"/>
    <xf numFmtId="0" fontId="112" fillId="35" borderId="0" xfId="0" applyFont="1" applyFill="1" applyBorder="1" applyAlignment="1">
      <alignment horizontal="left" vertical="center" wrapText="1"/>
    </xf>
    <xf numFmtId="44" fontId="110" fillId="35" borderId="6" xfId="60" applyFont="1" applyFill="1" applyBorder="1"/>
    <xf numFmtId="0" fontId="111" fillId="34" borderId="6" xfId="0" applyFont="1" applyFill="1" applyBorder="1" applyAlignment="1">
      <alignment horizontal="left" vertical="center"/>
    </xf>
    <xf numFmtId="0" fontId="106" fillId="35" borderId="69" xfId="0" applyFont="1" applyFill="1" applyBorder="1"/>
    <xf numFmtId="0" fontId="113" fillId="0" borderId="69" xfId="0" applyFont="1" applyBorder="1"/>
    <xf numFmtId="0" fontId="114" fillId="34" borderId="6" xfId="0" applyFont="1" applyFill="1" applyBorder="1" applyAlignment="1">
      <alignment horizontal="left" vertical="center"/>
    </xf>
    <xf numFmtId="0" fontId="113" fillId="0" borderId="0" xfId="0" applyFont="1"/>
    <xf numFmtId="0" fontId="111" fillId="34" borderId="6" xfId="0" applyFont="1" applyFill="1" applyBorder="1" applyAlignment="1">
      <alignment horizontal="left"/>
    </xf>
    <xf numFmtId="0" fontId="106" fillId="35" borderId="6" xfId="0" applyFont="1" applyFill="1" applyBorder="1"/>
    <xf numFmtId="0" fontId="115" fillId="35" borderId="6" xfId="0" applyFont="1" applyFill="1" applyBorder="1" applyAlignment="1">
      <alignment horizontal="left" vertical="center"/>
    </xf>
    <xf numFmtId="44" fontId="5" fillId="35" borderId="6" xfId="60" applyFont="1" applyFill="1" applyBorder="1" applyAlignment="1">
      <alignment vertical="top" wrapText="1"/>
    </xf>
    <xf numFmtId="0" fontId="88" fillId="29" borderId="98" xfId="0" applyFont="1" applyFill="1" applyBorder="1" applyAlignment="1">
      <alignment vertical="top" wrapText="1"/>
    </xf>
    <xf numFmtId="0" fontId="114" fillId="34" borderId="6" xfId="0" applyFont="1" applyFill="1" applyBorder="1" applyAlignment="1">
      <alignment vertical="center"/>
    </xf>
    <xf numFmtId="0" fontId="115" fillId="35" borderId="0" xfId="0" applyFont="1" applyFill="1" applyBorder="1" applyAlignment="1">
      <alignment vertical="center"/>
    </xf>
    <xf numFmtId="0" fontId="115" fillId="40" borderId="6" xfId="0" applyFont="1" applyFill="1" applyBorder="1" applyAlignment="1">
      <alignment vertical="center" wrapText="1"/>
    </xf>
    <xf numFmtId="0" fontId="116" fillId="34" borderId="6" xfId="0" applyFont="1" applyFill="1" applyBorder="1" applyAlignment="1">
      <alignment horizontal="left" vertical="center"/>
    </xf>
    <xf numFmtId="44" fontId="108" fillId="29" borderId="15" xfId="60" applyFont="1" applyFill="1" applyBorder="1" applyAlignment="1">
      <alignment vertical="top" wrapText="1"/>
    </xf>
    <xf numFmtId="44" fontId="88" fillId="45" borderId="6" xfId="60" applyFont="1" applyFill="1" applyBorder="1" applyAlignment="1">
      <alignment horizontal="right" vertical="center"/>
    </xf>
    <xf numFmtId="0" fontId="88" fillId="45" borderId="95" xfId="0" applyFont="1" applyFill="1" applyBorder="1"/>
    <xf numFmtId="0" fontId="87" fillId="0" borderId="99" xfId="0" applyFont="1" applyBorder="1" applyAlignment="1"/>
    <xf numFmtId="0" fontId="2" fillId="19" borderId="6" xfId="0" applyFont="1" applyFill="1" applyBorder="1" applyAlignment="1">
      <alignment horizontal="left"/>
    </xf>
    <xf numFmtId="44" fontId="113" fillId="19" borderId="6" xfId="60" applyFont="1" applyFill="1" applyBorder="1"/>
    <xf numFmtId="44" fontId="3" fillId="19" borderId="6" xfId="60" applyFont="1" applyFill="1" applyBorder="1"/>
    <xf numFmtId="0" fontId="2" fillId="19" borderId="6" xfId="0" applyFont="1" applyFill="1" applyBorder="1"/>
    <xf numFmtId="44" fontId="88" fillId="29" borderId="6" xfId="60" applyFont="1" applyFill="1" applyBorder="1"/>
    <xf numFmtId="44" fontId="87" fillId="0" borderId="6" xfId="60" applyFont="1" applyBorder="1"/>
    <xf numFmtId="0" fontId="88" fillId="46" borderId="6" xfId="0" applyFont="1" applyFill="1" applyBorder="1" applyAlignment="1">
      <alignment vertical="center"/>
    </xf>
    <xf numFmtId="0" fontId="117" fillId="0" borderId="37" xfId="0" applyFont="1" applyFill="1" applyBorder="1" applyAlignment="1">
      <alignment vertical="center"/>
    </xf>
    <xf numFmtId="0" fontId="117" fillId="0" borderId="6" xfId="0" applyFont="1" applyFill="1" applyBorder="1" applyAlignment="1">
      <alignment vertical="center"/>
    </xf>
    <xf numFmtId="0" fontId="118" fillId="0" borderId="6" xfId="0" applyFont="1" applyFill="1" applyBorder="1"/>
    <xf numFmtId="0" fontId="87" fillId="0" borderId="99" xfId="0" applyFont="1" applyBorder="1"/>
    <xf numFmtId="0" fontId="88" fillId="29" borderId="95" xfId="0" applyFont="1" applyFill="1" applyBorder="1" applyAlignment="1">
      <alignment vertical="top" wrapText="1"/>
    </xf>
    <xf numFmtId="166" fontId="88" fillId="29" borderId="15" xfId="0" applyNumberFormat="1" applyFont="1" applyFill="1" applyBorder="1" applyAlignment="1">
      <alignment horizontal="center" vertical="center" wrapText="1"/>
    </xf>
    <xf numFmtId="44" fontId="88" fillId="0" borderId="0" xfId="60" applyFont="1" applyFill="1" applyBorder="1" applyAlignment="1">
      <alignment horizontal="center" vertical="center" wrapText="1"/>
    </xf>
    <xf numFmtId="0" fontId="87" fillId="0" borderId="0" xfId="0" applyFont="1" applyFill="1" applyBorder="1" applyAlignment="1">
      <alignment vertical="center"/>
    </xf>
    <xf numFmtId="44" fontId="86" fillId="39" borderId="6" xfId="37" applyNumberFormat="1" applyFont="1" applyFill="1" applyBorder="1" applyAlignment="1">
      <alignment horizontal="center" vertical="center"/>
    </xf>
    <xf numFmtId="0" fontId="119" fillId="47" borderId="6" xfId="0" applyFont="1" applyFill="1" applyBorder="1" applyAlignment="1">
      <alignment horizontal="center" vertical="center"/>
    </xf>
    <xf numFmtId="0" fontId="119" fillId="47" borderId="7" xfId="0" applyFont="1" applyFill="1" applyBorder="1" applyAlignment="1">
      <alignment horizontal="center" vertical="center" wrapText="1"/>
    </xf>
    <xf numFmtId="0" fontId="117" fillId="48" borderId="6" xfId="0" applyFont="1" applyFill="1" applyBorder="1" applyAlignment="1">
      <alignment horizontal="center" vertical="center"/>
    </xf>
    <xf numFmtId="0" fontId="117" fillId="48" borderId="7" xfId="0" applyFont="1" applyFill="1" applyBorder="1" applyAlignment="1">
      <alignment horizontal="center" vertical="center" wrapText="1"/>
    </xf>
    <xf numFmtId="44" fontId="102" fillId="0" borderId="6" xfId="60" applyFont="1" applyFill="1" applyBorder="1" applyAlignment="1">
      <alignment horizontal="center" vertical="center"/>
    </xf>
    <xf numFmtId="0" fontId="117" fillId="48" borderId="6" xfId="0" applyFont="1" applyFill="1" applyBorder="1" applyAlignment="1">
      <alignment horizontal="center" vertical="center" wrapText="1"/>
    </xf>
    <xf numFmtId="44" fontId="103" fillId="0" borderId="6" xfId="0" applyNumberFormat="1" applyFont="1" applyFill="1" applyBorder="1" applyAlignment="1">
      <alignment horizontal="center" vertical="center"/>
    </xf>
    <xf numFmtId="0" fontId="117" fillId="49" borderId="7" xfId="0" applyFont="1" applyFill="1" applyBorder="1" applyAlignment="1">
      <alignment horizontal="center" vertical="center" wrapText="1"/>
    </xf>
    <xf numFmtId="0" fontId="117" fillId="50" borderId="6" xfId="0" applyFont="1" applyFill="1" applyBorder="1" applyAlignment="1">
      <alignment horizontal="center" vertical="center"/>
    </xf>
    <xf numFmtId="0" fontId="117" fillId="50" borderId="7" xfId="0" applyFont="1" applyFill="1" applyBorder="1" applyAlignment="1">
      <alignment horizontal="center" vertical="center" wrapText="1"/>
    </xf>
    <xf numFmtId="0" fontId="117" fillId="51" borderId="6" xfId="0" applyFont="1" applyFill="1" applyBorder="1" applyAlignment="1">
      <alignment horizontal="center" vertical="center"/>
    </xf>
    <xf numFmtId="0" fontId="86" fillId="39" borderId="6" xfId="37" applyFont="1" applyFill="1" applyBorder="1" applyAlignment="1">
      <alignment horizontal="center" vertical="center"/>
    </xf>
    <xf numFmtId="0" fontId="86" fillId="39" borderId="7" xfId="37" applyFont="1" applyFill="1" applyBorder="1" applyAlignment="1">
      <alignment horizontal="center" vertical="center" wrapText="1"/>
    </xf>
    <xf numFmtId="0" fontId="86" fillId="28" borderId="6" xfId="37" applyFont="1" applyBorder="1" applyAlignment="1">
      <alignment horizontal="center" vertical="center"/>
    </xf>
    <xf numFmtId="0" fontId="86" fillId="28" borderId="7" xfId="37" applyFont="1" applyBorder="1" applyAlignment="1">
      <alignment horizontal="center" vertical="center" wrapText="1"/>
    </xf>
    <xf numFmtId="44" fontId="86" fillId="28" borderId="6" xfId="37" applyNumberFormat="1" applyFont="1" applyBorder="1" applyAlignment="1">
      <alignment horizontal="center" vertical="center"/>
    </xf>
    <xf numFmtId="0" fontId="117" fillId="49" borderId="6" xfId="0" applyFont="1" applyFill="1" applyBorder="1" applyAlignment="1">
      <alignment horizontal="center" vertical="center"/>
    </xf>
    <xf numFmtId="0" fontId="117" fillId="49" borderId="6" xfId="0" applyFont="1" applyFill="1" applyBorder="1" applyAlignment="1">
      <alignment horizontal="center" vertical="center" wrapText="1"/>
    </xf>
    <xf numFmtId="0" fontId="117" fillId="51" borderId="6" xfId="0" applyFont="1" applyFill="1" applyBorder="1" applyAlignment="1">
      <alignment horizontal="center" vertical="center" wrapText="1"/>
    </xf>
    <xf numFmtId="0" fontId="117" fillId="50" borderId="6" xfId="0" applyFont="1" applyFill="1" applyBorder="1" applyAlignment="1">
      <alignment horizontal="center" vertical="center" wrapText="1"/>
    </xf>
    <xf numFmtId="44" fontId="103" fillId="0" borderId="7" xfId="0" applyNumberFormat="1" applyFont="1" applyFill="1" applyBorder="1" applyAlignment="1">
      <alignment horizontal="center" vertical="center"/>
    </xf>
    <xf numFmtId="0" fontId="119" fillId="52" borderId="6" xfId="0" applyFont="1" applyFill="1" applyBorder="1" applyAlignment="1">
      <alignment horizontal="center" vertical="center"/>
    </xf>
    <xf numFmtId="0" fontId="119" fillId="52" borderId="7" xfId="0" applyFont="1" applyFill="1" applyBorder="1" applyAlignment="1">
      <alignment horizontal="center" vertical="center" wrapText="1"/>
    </xf>
    <xf numFmtId="44" fontId="103" fillId="39" borderId="6" xfId="0" applyNumberFormat="1" applyFont="1" applyFill="1" applyBorder="1" applyAlignment="1">
      <alignment horizontal="center" vertical="center"/>
    </xf>
    <xf numFmtId="0" fontId="117" fillId="49" borderId="0" xfId="0" applyFont="1" applyFill="1" applyBorder="1" applyAlignment="1">
      <alignment horizontal="center" vertical="center" wrapText="1"/>
    </xf>
    <xf numFmtId="0" fontId="117" fillId="50" borderId="38" xfId="0" applyFont="1" applyFill="1" applyBorder="1" applyAlignment="1">
      <alignment horizontal="center" vertical="center" wrapText="1"/>
    </xf>
    <xf numFmtId="0" fontId="117" fillId="51" borderId="38" xfId="0" applyFont="1" applyFill="1" applyBorder="1" applyAlignment="1">
      <alignment horizontal="center" vertical="center" wrapText="1"/>
    </xf>
    <xf numFmtId="44" fontId="105" fillId="0" borderId="6" xfId="0" applyNumberFormat="1" applyFont="1" applyFill="1" applyBorder="1" applyAlignment="1">
      <alignment horizontal="center" vertical="center"/>
    </xf>
    <xf numFmtId="0" fontId="117" fillId="48" borderId="38" xfId="0" applyFont="1" applyFill="1" applyBorder="1" applyAlignment="1">
      <alignment horizontal="center" vertical="center" wrapText="1"/>
    </xf>
    <xf numFmtId="0" fontId="119" fillId="39" borderId="6" xfId="0" applyFont="1" applyFill="1" applyBorder="1" applyAlignment="1">
      <alignment horizontal="center" vertical="center"/>
    </xf>
    <xf numFmtId="44" fontId="102" fillId="39" borderId="6" xfId="60" applyFont="1" applyFill="1" applyBorder="1" applyAlignment="1">
      <alignment horizontal="center" vertical="center"/>
    </xf>
    <xf numFmtId="0" fontId="119" fillId="39" borderId="6" xfId="0" applyFont="1" applyFill="1" applyBorder="1" applyAlignment="1">
      <alignment horizontal="center" vertical="center" wrapText="1"/>
    </xf>
    <xf numFmtId="0" fontId="6" fillId="52" borderId="7" xfId="0" applyFont="1" applyFill="1" applyBorder="1" applyAlignment="1">
      <alignment horizontal="center" vertical="center" wrapText="1"/>
    </xf>
    <xf numFmtId="0" fontId="70" fillId="49" borderId="38" xfId="0" applyFont="1" applyFill="1" applyBorder="1" applyAlignment="1">
      <alignment horizontal="center" vertical="center" wrapText="1"/>
    </xf>
    <xf numFmtId="44" fontId="88" fillId="41" borderId="6" xfId="0" applyNumberFormat="1" applyFont="1" applyFill="1" applyBorder="1" applyAlignment="1">
      <alignment horizontal="center" vertical="center"/>
    </xf>
    <xf numFmtId="0" fontId="70" fillId="51" borderId="38" xfId="0" applyFont="1" applyFill="1" applyBorder="1" applyAlignment="1">
      <alignment horizontal="center" vertical="center" wrapText="1"/>
    </xf>
    <xf numFmtId="0" fontId="117" fillId="53" borderId="6" xfId="0" applyFont="1" applyFill="1" applyBorder="1" applyAlignment="1">
      <alignment horizontal="center" vertical="center"/>
    </xf>
    <xf numFmtId="0" fontId="117" fillId="54" borderId="6" xfId="0" applyFont="1" applyFill="1" applyBorder="1" applyAlignment="1">
      <alignment horizontal="center" vertical="center" wrapText="1"/>
    </xf>
    <xf numFmtId="0" fontId="117" fillId="54" borderId="7" xfId="0" applyFont="1" applyFill="1" applyBorder="1" applyAlignment="1">
      <alignment horizontal="center" vertical="center" wrapText="1"/>
    </xf>
    <xf numFmtId="0" fontId="86" fillId="40" borderId="6" xfId="0" applyFont="1" applyFill="1" applyBorder="1" applyAlignment="1">
      <alignment horizontal="center" vertical="center" wrapText="1"/>
    </xf>
    <xf numFmtId="0" fontId="0" fillId="48" borderId="6" xfId="0" applyFont="1" applyFill="1" applyBorder="1" applyAlignment="1">
      <alignment horizontal="center" vertical="center"/>
    </xf>
    <xf numFmtId="0" fontId="111" fillId="48" borderId="7" xfId="0" applyFont="1" applyFill="1" applyBorder="1" applyAlignment="1">
      <alignment horizontal="center" vertical="center" wrapText="1"/>
    </xf>
    <xf numFmtId="44" fontId="102" fillId="0" borderId="6" xfId="60" applyFont="1" applyBorder="1" applyAlignment="1">
      <alignment horizontal="center" vertical="center"/>
    </xf>
    <xf numFmtId="44" fontId="6" fillId="39" borderId="6" xfId="0" applyNumberFormat="1" applyFont="1" applyFill="1" applyBorder="1" applyAlignment="1">
      <alignment horizontal="center" vertical="center"/>
    </xf>
    <xf numFmtId="44" fontId="6" fillId="0" borderId="6" xfId="0" applyNumberFormat="1" applyFont="1" applyFill="1" applyBorder="1" applyAlignment="1">
      <alignment horizontal="center" vertical="center"/>
    </xf>
    <xf numFmtId="0" fontId="119" fillId="52" borderId="35" xfId="0" applyFont="1" applyFill="1" applyBorder="1" applyAlignment="1">
      <alignment horizontal="center" vertical="center" wrapText="1"/>
    </xf>
    <xf numFmtId="0" fontId="102" fillId="0" borderId="6" xfId="0" applyFont="1" applyFill="1" applyBorder="1" applyAlignment="1">
      <alignment horizontal="center" vertical="center" wrapText="1"/>
    </xf>
    <xf numFmtId="0" fontId="119" fillId="39" borderId="0" xfId="0" applyFont="1" applyFill="1" applyBorder="1" applyAlignment="1">
      <alignment horizontal="center" vertical="center" wrapText="1"/>
    </xf>
    <xf numFmtId="44" fontId="88" fillId="42" borderId="6" xfId="0" applyNumberFormat="1" applyFont="1" applyFill="1" applyBorder="1" applyAlignment="1">
      <alignment horizontal="center" vertical="center"/>
    </xf>
    <xf numFmtId="0" fontId="119" fillId="52" borderId="0" xfId="0" applyFont="1" applyFill="1" applyBorder="1" applyAlignment="1">
      <alignment horizontal="center" vertical="center" wrapText="1"/>
    </xf>
    <xf numFmtId="44" fontId="86" fillId="39" borderId="6" xfId="0" applyNumberFormat="1" applyFont="1" applyFill="1" applyBorder="1" applyAlignment="1">
      <alignment horizontal="center" vertical="center" wrapText="1"/>
    </xf>
    <xf numFmtId="0" fontId="106" fillId="40" borderId="7" xfId="0" applyFont="1" applyFill="1" applyBorder="1" applyAlignment="1">
      <alignment horizontal="center" vertical="center" wrapText="1"/>
    </xf>
    <xf numFmtId="44" fontId="103" fillId="40" borderId="6" xfId="0" applyNumberFormat="1" applyFont="1" applyFill="1" applyBorder="1" applyAlignment="1">
      <alignment horizontal="center" vertical="center"/>
    </xf>
    <xf numFmtId="44" fontId="88" fillId="42" borderId="6" xfId="60" applyFont="1" applyFill="1" applyBorder="1" applyAlignment="1">
      <alignment horizontal="center" vertical="center"/>
    </xf>
    <xf numFmtId="0" fontId="117" fillId="48" borderId="37" xfId="0" applyFont="1" applyFill="1" applyBorder="1" applyAlignment="1">
      <alignment horizontal="center" vertical="center"/>
    </xf>
    <xf numFmtId="0" fontId="117" fillId="48" borderId="39" xfId="0" applyFont="1" applyFill="1" applyBorder="1" applyAlignment="1">
      <alignment horizontal="center" vertical="center" wrapText="1"/>
    </xf>
    <xf numFmtId="0" fontId="120" fillId="48" borderId="6" xfId="0" applyFont="1" applyFill="1" applyBorder="1" applyAlignment="1">
      <alignment horizontal="center" vertical="center"/>
    </xf>
    <xf numFmtId="0" fontId="120" fillId="48" borderId="6" xfId="0" applyFont="1" applyFill="1" applyBorder="1" applyAlignment="1">
      <alignment horizontal="center" vertical="center" wrapText="1"/>
    </xf>
    <xf numFmtId="0" fontId="70" fillId="51" borderId="7" xfId="0" applyFont="1" applyFill="1" applyBorder="1" applyAlignment="1">
      <alignment horizontal="center" vertical="center" wrapText="1"/>
    </xf>
    <xf numFmtId="0" fontId="117" fillId="54" borderId="6" xfId="0" applyFont="1" applyFill="1" applyBorder="1" applyAlignment="1">
      <alignment horizontal="center" vertical="center"/>
    </xf>
    <xf numFmtId="0" fontId="120" fillId="48" borderId="7" xfId="0" applyFont="1" applyFill="1" applyBorder="1" applyAlignment="1">
      <alignment horizontal="center" vertical="center" wrapText="1"/>
    </xf>
    <xf numFmtId="44" fontId="86" fillId="40" borderId="6" xfId="37" applyNumberFormat="1" applyFont="1" applyFill="1" applyBorder="1" applyAlignment="1">
      <alignment horizontal="center" vertical="center"/>
    </xf>
    <xf numFmtId="44" fontId="102" fillId="40" borderId="6" xfId="0" applyNumberFormat="1" applyFont="1" applyFill="1" applyBorder="1" applyAlignment="1">
      <alignment horizontal="center" vertical="center"/>
    </xf>
    <xf numFmtId="0" fontId="102" fillId="48" borderId="6" xfId="0" applyFont="1" applyFill="1" applyBorder="1" applyAlignment="1">
      <alignment horizontal="center" vertical="center" wrapText="1"/>
    </xf>
    <xf numFmtId="0" fontId="70" fillId="48" borderId="6" xfId="0" applyFont="1" applyFill="1" applyBorder="1" applyAlignment="1">
      <alignment horizontal="center" vertical="center" wrapText="1"/>
    </xf>
    <xf numFmtId="0" fontId="115" fillId="40" borderId="7" xfId="0" applyFont="1" applyFill="1" applyBorder="1" applyAlignment="1">
      <alignment horizontal="center" vertical="center" wrapText="1"/>
    </xf>
    <xf numFmtId="0" fontId="86" fillId="40" borderId="6" xfId="0" applyFont="1" applyFill="1" applyBorder="1" applyAlignment="1">
      <alignment horizontal="center" vertical="center"/>
    </xf>
    <xf numFmtId="0" fontId="121" fillId="40" borderId="7" xfId="0" applyFont="1" applyFill="1" applyBorder="1" applyAlignment="1">
      <alignment horizontal="center" vertical="center" wrapText="1"/>
    </xf>
    <xf numFmtId="0" fontId="8" fillId="49" borderId="7" xfId="0" applyFont="1" applyFill="1" applyBorder="1" applyAlignment="1">
      <alignment horizontal="center" vertical="center" wrapText="1"/>
    </xf>
    <xf numFmtId="44" fontId="102" fillId="55" borderId="37" xfId="0" applyNumberFormat="1" applyFont="1" applyFill="1" applyBorder="1" applyAlignment="1">
      <alignment horizontal="center" vertical="center"/>
    </xf>
    <xf numFmtId="44" fontId="102" fillId="55" borderId="6" xfId="0" applyNumberFormat="1" applyFont="1" applyFill="1" applyBorder="1" applyAlignment="1">
      <alignment horizontal="center" vertical="center"/>
    </xf>
    <xf numFmtId="1" fontId="86" fillId="0" borderId="6" xfId="0" applyNumberFormat="1" applyFont="1" applyBorder="1" applyAlignment="1">
      <alignment horizontal="center" vertical="center" wrapText="1"/>
    </xf>
    <xf numFmtId="0" fontId="86" fillId="0" borderId="7" xfId="0" applyFont="1" applyBorder="1" applyAlignment="1">
      <alignment horizontal="center" vertical="center" wrapText="1"/>
    </xf>
    <xf numFmtId="0" fontId="88" fillId="29" borderId="99" xfId="0" applyFont="1" applyFill="1" applyBorder="1" applyAlignment="1">
      <alignment horizontal="center" vertical="center" wrapText="1"/>
    </xf>
    <xf numFmtId="0" fontId="88" fillId="29" borderId="99" xfId="0" applyFont="1" applyFill="1" applyBorder="1" applyAlignment="1">
      <alignment horizontal="center" vertical="top" wrapText="1"/>
    </xf>
    <xf numFmtId="0" fontId="88" fillId="46" borderId="7" xfId="0" applyFont="1" applyFill="1" applyBorder="1" applyAlignment="1">
      <alignment horizontal="center" vertical="center" wrapText="1"/>
    </xf>
    <xf numFmtId="0" fontId="117" fillId="0" borderId="39" xfId="0" applyFont="1" applyFill="1" applyBorder="1" applyAlignment="1">
      <alignment horizontal="center" vertical="center" wrapText="1"/>
    </xf>
    <xf numFmtId="0" fontId="117" fillId="0" borderId="7" xfId="0" applyFont="1" applyFill="1" applyBorder="1" applyAlignment="1">
      <alignment horizontal="center" vertical="center" wrapText="1"/>
    </xf>
    <xf numFmtId="0" fontId="117" fillId="0" borderId="6"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8" fillId="0" borderId="7" xfId="0" applyFont="1" applyFill="1" applyBorder="1" applyAlignment="1">
      <alignment horizontal="center" wrapText="1"/>
    </xf>
    <xf numFmtId="0" fontId="8" fillId="34" borderId="7" xfId="0" applyFont="1" applyFill="1" applyBorder="1" applyAlignment="1">
      <alignment horizontal="center" wrapText="1"/>
    </xf>
    <xf numFmtId="0" fontId="111" fillId="34" borderId="7" xfId="0" applyFont="1" applyFill="1" applyBorder="1" applyAlignment="1">
      <alignment horizontal="center" vertical="center" wrapText="1"/>
    </xf>
    <xf numFmtId="0" fontId="87" fillId="0" borderId="69" xfId="0" applyFont="1" applyFill="1" applyBorder="1"/>
    <xf numFmtId="0" fontId="75" fillId="35" borderId="0" xfId="0" applyFont="1" applyFill="1" applyBorder="1" applyAlignment="1">
      <alignment horizontal="center" vertical="center" wrapText="1"/>
    </xf>
    <xf numFmtId="0" fontId="8" fillId="34" borderId="7" xfId="0" applyFont="1" applyFill="1" applyBorder="1" applyAlignment="1">
      <alignment horizontal="center" vertical="center" wrapText="1"/>
    </xf>
    <xf numFmtId="0" fontId="88" fillId="29" borderId="96" xfId="0" applyFont="1" applyFill="1" applyBorder="1" applyAlignment="1">
      <alignment horizontal="center" vertical="top" wrapText="1"/>
    </xf>
    <xf numFmtId="0" fontId="111" fillId="34" borderId="6" xfId="0" applyFont="1" applyFill="1" applyBorder="1" applyAlignment="1">
      <alignment horizontal="center" vertical="center" wrapText="1"/>
    </xf>
    <xf numFmtId="0" fontId="114" fillId="34" borderId="7" xfId="0" applyFont="1" applyFill="1" applyBorder="1" applyAlignment="1">
      <alignment horizontal="center" vertical="center" wrapText="1"/>
    </xf>
    <xf numFmtId="0" fontId="114" fillId="34" borderId="7" xfId="0" applyFont="1" applyFill="1" applyBorder="1" applyAlignment="1">
      <alignment horizontal="center" wrapText="1"/>
    </xf>
    <xf numFmtId="0" fontId="111" fillId="34" borderId="7" xfId="0" applyFont="1" applyFill="1" applyBorder="1" applyAlignment="1">
      <alignment horizontal="center" wrapText="1"/>
    </xf>
    <xf numFmtId="0" fontId="111" fillId="35" borderId="6" xfId="0" applyFont="1" applyFill="1" applyBorder="1" applyAlignment="1">
      <alignment horizontal="center" wrapText="1"/>
    </xf>
    <xf numFmtId="0" fontId="88" fillId="29" borderId="94" xfId="0" applyFont="1" applyFill="1" applyBorder="1" applyAlignment="1">
      <alignment horizontal="center" vertical="top" wrapText="1"/>
    </xf>
    <xf numFmtId="0" fontId="114" fillId="34" borderId="38" xfId="0" applyFont="1" applyFill="1" applyBorder="1" applyAlignment="1">
      <alignment horizontal="center" vertical="center" wrapText="1"/>
    </xf>
    <xf numFmtId="0" fontId="114" fillId="34" borderId="6" xfId="0" applyFont="1" applyFill="1" applyBorder="1" applyAlignment="1">
      <alignment horizontal="center" vertical="center" wrapText="1"/>
    </xf>
    <xf numFmtId="0" fontId="114" fillId="35" borderId="0" xfId="0" applyFont="1" applyFill="1" applyBorder="1" applyAlignment="1">
      <alignment horizontal="center" vertical="center" wrapText="1"/>
    </xf>
    <xf numFmtId="0" fontId="106" fillId="40" borderId="7" xfId="0" applyFont="1" applyFill="1" applyBorder="1" applyAlignment="1">
      <alignment horizontal="center" wrapText="1"/>
    </xf>
    <xf numFmtId="0" fontId="88" fillId="45" borderId="96" xfId="0" applyFont="1" applyFill="1" applyBorder="1" applyAlignment="1">
      <alignment horizontal="center" wrapText="1"/>
    </xf>
    <xf numFmtId="0" fontId="2" fillId="19" borderId="6" xfId="0" applyFont="1" applyFill="1" applyBorder="1" applyAlignment="1">
      <alignment horizontal="center" wrapText="1"/>
    </xf>
    <xf numFmtId="0" fontId="88" fillId="29" borderId="40" xfId="0" applyFont="1" applyFill="1" applyBorder="1" applyAlignment="1">
      <alignment horizontal="center" wrapText="1"/>
    </xf>
    <xf numFmtId="0" fontId="87" fillId="0" borderId="0" xfId="0" applyFont="1" applyBorder="1" applyAlignment="1">
      <alignment horizontal="center" wrapText="1"/>
    </xf>
    <xf numFmtId="0" fontId="87" fillId="0" borderId="0" xfId="0" applyFont="1" applyAlignment="1">
      <alignment horizontal="center" wrapText="1"/>
    </xf>
    <xf numFmtId="44" fontId="36" fillId="40" borderId="6" xfId="60" applyFont="1" applyFill="1" applyBorder="1" applyAlignment="1">
      <alignment vertical="top" wrapText="1"/>
    </xf>
    <xf numFmtId="0" fontId="112" fillId="40" borderId="6" xfId="0" applyFont="1" applyFill="1" applyBorder="1" applyAlignment="1">
      <alignment vertical="center" wrapText="1"/>
    </xf>
    <xf numFmtId="0" fontId="112" fillId="40" borderId="7" xfId="0" applyFont="1" applyFill="1" applyBorder="1" applyAlignment="1">
      <alignment horizontal="center" vertical="center" wrapText="1"/>
    </xf>
    <xf numFmtId="44" fontId="110" fillId="40" borderId="6" xfId="60" applyFont="1" applyFill="1" applyBorder="1" applyAlignment="1">
      <alignment horizontal="center"/>
    </xf>
    <xf numFmtId="0" fontId="70" fillId="51" borderId="6" xfId="0" applyFont="1" applyFill="1" applyBorder="1" applyAlignment="1">
      <alignment horizontal="center" vertical="center"/>
    </xf>
    <xf numFmtId="0" fontId="122" fillId="40" borderId="6" xfId="0" applyFont="1" applyFill="1" applyBorder="1" applyAlignment="1">
      <alignment horizontal="left" vertical="center"/>
    </xf>
    <xf numFmtId="44" fontId="106" fillId="40" borderId="6" xfId="60" applyFont="1" applyFill="1" applyBorder="1" applyAlignment="1">
      <alignment horizontal="center"/>
    </xf>
    <xf numFmtId="44" fontId="74" fillId="35" borderId="6" xfId="60" applyFont="1" applyFill="1" applyBorder="1" applyAlignment="1">
      <alignment vertical="top"/>
    </xf>
    <xf numFmtId="0" fontId="123" fillId="35" borderId="0" xfId="0" applyFont="1" applyFill="1" applyBorder="1" applyAlignment="1">
      <alignment horizontal="center" vertical="center"/>
    </xf>
    <xf numFmtId="0" fontId="124" fillId="0" borderId="0" xfId="0" applyFont="1" applyAlignment="1"/>
    <xf numFmtId="44" fontId="87" fillId="0" borderId="0" xfId="0" applyNumberFormat="1" applyFont="1" applyAlignment="1">
      <alignment vertical="center"/>
    </xf>
    <xf numFmtId="0" fontId="117" fillId="54" borderId="38" xfId="0" applyFont="1" applyFill="1" applyBorder="1" applyAlignment="1">
      <alignment horizontal="center" vertical="center" wrapText="1"/>
    </xf>
    <xf numFmtId="0" fontId="102" fillId="48" borderId="7" xfId="0" applyFont="1" applyFill="1" applyBorder="1" applyAlignment="1">
      <alignment horizontal="center" vertical="center" wrapText="1"/>
    </xf>
    <xf numFmtId="44" fontId="106" fillId="0" borderId="6" xfId="0" applyNumberFormat="1" applyFont="1" applyFill="1" applyBorder="1" applyAlignment="1">
      <alignment vertical="center"/>
    </xf>
    <xf numFmtId="44" fontId="108" fillId="29" borderId="15" xfId="60" applyFont="1" applyFill="1" applyBorder="1" applyAlignment="1">
      <alignment horizontal="center" vertical="center" wrapText="1"/>
    </xf>
    <xf numFmtId="0" fontId="125" fillId="35" borderId="99" xfId="0" applyFont="1" applyFill="1" applyBorder="1" applyAlignment="1"/>
    <xf numFmtId="0" fontId="123" fillId="35" borderId="6" xfId="0" applyFont="1" applyFill="1" applyBorder="1" applyAlignment="1">
      <alignment horizontal="left" vertical="center"/>
    </xf>
    <xf numFmtId="0" fontId="87" fillId="0" borderId="69" xfId="0" applyFont="1" applyBorder="1"/>
    <xf numFmtId="44" fontId="5" fillId="35" borderId="15" xfId="60" applyFont="1" applyFill="1" applyBorder="1" applyAlignment="1">
      <alignment vertical="top" wrapText="1"/>
    </xf>
    <xf numFmtId="0" fontId="111" fillId="48" borderId="38" xfId="0" applyFont="1" applyFill="1" applyBorder="1" applyAlignment="1">
      <alignment horizontal="center" vertical="center" wrapText="1"/>
    </xf>
    <xf numFmtId="44" fontId="6" fillId="0" borderId="6" xfId="60" applyFont="1" applyFill="1" applyBorder="1" applyAlignment="1">
      <alignment horizontal="center" vertical="center" wrapText="1"/>
    </xf>
    <xf numFmtId="0" fontId="70" fillId="48" borderId="38" xfId="0" applyFont="1" applyFill="1" applyBorder="1" applyAlignment="1">
      <alignment horizontal="center" vertical="center" wrapText="1"/>
    </xf>
    <xf numFmtId="0" fontId="126" fillId="56" borderId="7" xfId="0" applyFont="1" applyFill="1" applyBorder="1" applyAlignment="1">
      <alignment vertical="center"/>
    </xf>
    <xf numFmtId="0" fontId="88" fillId="45" borderId="98" xfId="0" applyFont="1" applyFill="1" applyBorder="1"/>
    <xf numFmtId="0" fontId="88" fillId="45" borderId="94" xfId="0" applyFont="1" applyFill="1" applyBorder="1" applyAlignment="1">
      <alignment horizontal="center" wrapText="1"/>
    </xf>
    <xf numFmtId="44" fontId="88" fillId="45" borderId="15" xfId="60" applyFont="1" applyFill="1" applyBorder="1" applyAlignment="1">
      <alignment horizontal="right" vertical="center"/>
    </xf>
    <xf numFmtId="44" fontId="88" fillId="45" borderId="100" xfId="60" applyFont="1" applyFill="1" applyBorder="1" applyAlignment="1">
      <alignment horizontal="right" vertical="center"/>
    </xf>
    <xf numFmtId="0" fontId="106" fillId="0" borderId="99" xfId="0" applyFont="1" applyBorder="1"/>
    <xf numFmtId="0" fontId="106" fillId="0" borderId="0" xfId="0" applyFont="1"/>
    <xf numFmtId="0" fontId="113" fillId="0" borderId="99" xfId="0" applyFont="1" applyBorder="1"/>
    <xf numFmtId="0" fontId="88" fillId="29" borderId="101" xfId="0" applyFont="1" applyFill="1" applyBorder="1" applyAlignment="1">
      <alignment vertical="top" wrapText="1"/>
    </xf>
    <xf numFmtId="0" fontId="127" fillId="51" borderId="6" xfId="0" applyFont="1" applyFill="1" applyBorder="1" applyAlignment="1">
      <alignment horizontal="center" vertical="center"/>
    </xf>
    <xf numFmtId="0" fontId="120" fillId="51" borderId="7" xfId="0" applyFont="1" applyFill="1" applyBorder="1" applyAlignment="1">
      <alignment horizontal="center" vertical="center" wrapText="1"/>
    </xf>
    <xf numFmtId="0" fontId="87" fillId="30" borderId="99" xfId="0" applyFont="1" applyFill="1" applyBorder="1"/>
    <xf numFmtId="0" fontId="111" fillId="34" borderId="37" xfId="0" applyFont="1" applyFill="1" applyBorder="1" applyAlignment="1">
      <alignment vertical="center"/>
    </xf>
    <xf numFmtId="0" fontId="111" fillId="34" borderId="39" xfId="0" applyFont="1" applyFill="1" applyBorder="1" applyAlignment="1">
      <alignment horizontal="center" vertical="center" wrapText="1"/>
    </xf>
    <xf numFmtId="0" fontId="88" fillId="29" borderId="6" xfId="0" applyFont="1" applyFill="1" applyBorder="1" applyAlignment="1">
      <alignment vertical="top" wrapText="1"/>
    </xf>
    <xf numFmtId="0" fontId="88" fillId="29" borderId="6" xfId="0" applyFont="1" applyFill="1" applyBorder="1" applyAlignment="1">
      <alignment horizontal="center" vertical="top" wrapText="1"/>
    </xf>
    <xf numFmtId="0" fontId="111" fillId="34" borderId="6" xfId="0" applyFont="1" applyFill="1" applyBorder="1" applyAlignment="1">
      <alignment horizontal="center" wrapText="1"/>
    </xf>
    <xf numFmtId="0" fontId="115" fillId="57" borderId="6" xfId="0" applyFont="1" applyFill="1" applyBorder="1" applyAlignment="1">
      <alignment horizontal="center" vertical="center" wrapText="1"/>
    </xf>
    <xf numFmtId="44" fontId="106" fillId="57" borderId="6" xfId="60" applyFont="1" applyFill="1" applyBorder="1" applyAlignment="1">
      <alignment horizontal="center"/>
    </xf>
    <xf numFmtId="0" fontId="115" fillId="57" borderId="6" xfId="0" applyFont="1" applyFill="1" applyBorder="1" applyAlignment="1">
      <alignment vertical="center" wrapText="1"/>
    </xf>
    <xf numFmtId="0" fontId="126" fillId="56" borderId="35" xfId="0" applyFont="1" applyFill="1" applyBorder="1" applyAlignment="1">
      <alignment horizontal="center" vertical="center"/>
    </xf>
    <xf numFmtId="44" fontId="102" fillId="0" borderId="35" xfId="60" applyFont="1" applyFill="1" applyBorder="1" applyAlignment="1">
      <alignment horizontal="center" vertical="center"/>
    </xf>
    <xf numFmtId="44" fontId="102" fillId="55" borderId="35" xfId="0" applyNumberFormat="1" applyFont="1" applyFill="1" applyBorder="1" applyAlignment="1">
      <alignment horizontal="center" vertical="center"/>
    </xf>
    <xf numFmtId="44" fontId="107" fillId="57" borderId="6" xfId="60" applyFont="1" applyFill="1" applyBorder="1" applyAlignment="1">
      <alignment horizontal="center"/>
    </xf>
    <xf numFmtId="44" fontId="108" fillId="57" borderId="15" xfId="60" applyFont="1" applyFill="1" applyBorder="1" applyAlignment="1">
      <alignment horizontal="center" wrapText="1"/>
    </xf>
    <xf numFmtId="0" fontId="70" fillId="48" borderId="35" xfId="0" applyFont="1" applyFill="1" applyBorder="1" applyAlignment="1">
      <alignment horizontal="center" vertical="center" wrapText="1"/>
    </xf>
    <xf numFmtId="44" fontId="102" fillId="0" borderId="7" xfId="60" applyFont="1" applyFill="1" applyBorder="1" applyAlignment="1">
      <alignment horizontal="center" vertical="center"/>
    </xf>
    <xf numFmtId="44" fontId="103" fillId="0" borderId="7" xfId="60" applyFont="1" applyFill="1" applyBorder="1" applyAlignment="1">
      <alignment horizontal="center" vertical="center" wrapText="1"/>
    </xf>
    <xf numFmtId="44" fontId="87" fillId="0" borderId="7" xfId="0" applyNumberFormat="1" applyFont="1" applyFill="1" applyBorder="1" applyAlignment="1">
      <alignment vertical="center"/>
    </xf>
    <xf numFmtId="44" fontId="102" fillId="34" borderId="6" xfId="60" applyFont="1" applyFill="1" applyBorder="1" applyAlignment="1">
      <alignment horizontal="center" vertical="center"/>
    </xf>
    <xf numFmtId="0" fontId="87" fillId="0" borderId="69" xfId="0" applyFont="1" applyBorder="1"/>
    <xf numFmtId="0" fontId="87" fillId="0" borderId="99" xfId="0" applyFont="1" applyBorder="1"/>
    <xf numFmtId="0" fontId="87" fillId="0" borderId="69" xfId="0" applyFont="1" applyBorder="1"/>
    <xf numFmtId="0" fontId="87" fillId="0" borderId="69" xfId="0" applyFont="1" applyBorder="1"/>
    <xf numFmtId="0" fontId="87" fillId="0" borderId="69" xfId="0" applyFont="1" applyBorder="1"/>
    <xf numFmtId="0" fontId="87" fillId="0" borderId="69" xfId="0" applyFont="1" applyBorder="1"/>
    <xf numFmtId="0" fontId="113" fillId="0" borderId="69" xfId="0" applyFont="1" applyBorder="1"/>
    <xf numFmtId="0" fontId="87" fillId="0" borderId="99" xfId="0" applyFont="1" applyBorder="1"/>
    <xf numFmtId="0" fontId="113" fillId="0" borderId="69" xfId="0" applyFont="1" applyBorder="1"/>
    <xf numFmtId="0" fontId="87" fillId="0" borderId="99" xfId="0" applyFont="1" applyBorder="1"/>
    <xf numFmtId="0" fontId="87" fillId="0" borderId="69" xfId="0" applyFont="1" applyBorder="1"/>
    <xf numFmtId="0" fontId="87" fillId="0" borderId="69" xfId="0" applyFont="1" applyBorder="1"/>
    <xf numFmtId="0" fontId="124" fillId="0" borderId="0" xfId="0" applyFont="1" applyAlignment="1">
      <alignment horizontal="left"/>
    </xf>
    <xf numFmtId="0" fontId="124" fillId="0" borderId="0" xfId="0" applyFont="1"/>
    <xf numFmtId="0" fontId="124" fillId="0" borderId="0" xfId="0" applyFont="1" applyAlignment="1">
      <alignment horizontal="center"/>
    </xf>
    <xf numFmtId="0" fontId="124" fillId="0" borderId="0" xfId="0" applyNumberFormat="1" applyFont="1" applyAlignment="1">
      <alignment horizontal="justify" vertical="distributed"/>
    </xf>
    <xf numFmtId="0" fontId="125" fillId="58" borderId="6" xfId="0" applyFont="1" applyFill="1" applyBorder="1" applyAlignment="1">
      <alignment wrapText="1"/>
    </xf>
    <xf numFmtId="0" fontId="128" fillId="27" borderId="37" xfId="67" applyFont="1" applyFill="1" applyBorder="1" applyAlignment="1">
      <alignment horizontal="center" vertical="center" wrapText="1"/>
    </xf>
    <xf numFmtId="0" fontId="124" fillId="57" borderId="6" xfId="0" applyNumberFormat="1" applyFont="1" applyFill="1" applyBorder="1" applyAlignment="1">
      <alignment horizontal="left" vertical="center" wrapText="1"/>
    </xf>
    <xf numFmtId="0" fontId="124" fillId="57" borderId="6" xfId="0" applyNumberFormat="1" applyFont="1" applyFill="1" applyBorder="1" applyAlignment="1">
      <alignment horizontal="center" vertical="center" wrapText="1"/>
    </xf>
    <xf numFmtId="0" fontId="124" fillId="57" borderId="15" xfId="0" applyNumberFormat="1" applyFont="1" applyFill="1" applyBorder="1" applyAlignment="1">
      <alignment vertical="center"/>
    </xf>
    <xf numFmtId="0" fontId="124" fillId="57" borderId="15" xfId="0" applyNumberFormat="1" applyFont="1" applyFill="1" applyBorder="1" applyAlignment="1">
      <alignment horizontal="center" vertical="center"/>
    </xf>
    <xf numFmtId="44" fontId="124" fillId="57" borderId="6" xfId="60" applyFont="1" applyFill="1" applyBorder="1" applyAlignment="1">
      <alignment horizontal="center" vertical="center" wrapText="1"/>
    </xf>
    <xf numFmtId="9" fontId="124" fillId="57" borderId="15" xfId="78" applyFont="1" applyFill="1" applyBorder="1" applyAlignment="1">
      <alignment horizontal="center" vertical="center"/>
    </xf>
    <xf numFmtId="9" fontId="129" fillId="57" borderId="6" xfId="67" applyNumberFormat="1" applyFont="1" applyFill="1" applyBorder="1" applyAlignment="1">
      <alignment horizontal="center" vertical="center" wrapText="1"/>
    </xf>
    <xf numFmtId="0" fontId="124" fillId="57" borderId="7" xfId="0" applyNumberFormat="1" applyFont="1" applyFill="1" applyBorder="1" applyAlignment="1">
      <alignment horizontal="center" vertical="center" wrapText="1"/>
    </xf>
    <xf numFmtId="0" fontId="124" fillId="57" borderId="6" xfId="0" applyNumberFormat="1" applyFont="1" applyFill="1" applyBorder="1" applyAlignment="1">
      <alignment horizontal="left" vertical="center"/>
    </xf>
    <xf numFmtId="0" fontId="124" fillId="57" borderId="6" xfId="0" applyNumberFormat="1" applyFont="1" applyFill="1" applyBorder="1" applyAlignment="1">
      <alignment horizontal="center" vertical="center"/>
    </xf>
    <xf numFmtId="0" fontId="129" fillId="57" borderId="7" xfId="67" applyFont="1" applyFill="1" applyBorder="1" applyAlignment="1">
      <alignment vertical="center" wrapText="1"/>
    </xf>
    <xf numFmtId="0" fontId="124" fillId="57" borderId="6" xfId="0" applyNumberFormat="1" applyFont="1" applyFill="1" applyBorder="1" applyAlignment="1">
      <alignment vertical="center"/>
    </xf>
    <xf numFmtId="9" fontId="124" fillId="57" borderId="6" xfId="78" applyFont="1" applyFill="1" applyBorder="1" applyAlignment="1">
      <alignment horizontal="center" vertical="center"/>
    </xf>
    <xf numFmtId="0" fontId="124" fillId="34" borderId="35" xfId="0" applyNumberFormat="1" applyFont="1" applyFill="1" applyBorder="1" applyAlignment="1">
      <alignment horizontal="left" vertical="center"/>
    </xf>
    <xf numFmtId="0" fontId="124" fillId="34" borderId="6" xfId="0" applyNumberFormat="1" applyFont="1" applyFill="1" applyBorder="1" applyAlignment="1">
      <alignment horizontal="center" vertical="center" wrapText="1"/>
    </xf>
    <xf numFmtId="0" fontId="124" fillId="34" borderId="6" xfId="0" applyNumberFormat="1" applyFont="1" applyFill="1" applyBorder="1" applyAlignment="1">
      <alignment vertical="distributed"/>
    </xf>
    <xf numFmtId="9" fontId="129" fillId="34" borderId="6" xfId="67" applyNumberFormat="1" applyFont="1" applyFill="1" applyBorder="1" applyAlignment="1">
      <alignment horizontal="center" vertical="center" wrapText="1"/>
    </xf>
    <xf numFmtId="170" fontId="124" fillId="34" borderId="6" xfId="0" applyNumberFormat="1" applyFont="1" applyFill="1" applyBorder="1" applyAlignment="1">
      <alignment horizontal="right" vertical="center" wrapText="1"/>
    </xf>
    <xf numFmtId="9" fontId="124" fillId="34" borderId="6" xfId="0" applyNumberFormat="1" applyFont="1" applyFill="1" applyBorder="1" applyAlignment="1">
      <alignment horizontal="center" vertical="center"/>
    </xf>
    <xf numFmtId="9" fontId="129" fillId="34" borderId="7" xfId="67" applyNumberFormat="1" applyFont="1" applyFill="1" applyBorder="1" applyAlignment="1">
      <alignment horizontal="center" vertical="center" wrapText="1"/>
    </xf>
    <xf numFmtId="17" fontId="124" fillId="34" borderId="42" xfId="0" applyNumberFormat="1" applyFont="1" applyFill="1" applyBorder="1" applyAlignment="1">
      <alignment horizontal="center" vertical="center"/>
    </xf>
    <xf numFmtId="0" fontId="129" fillId="34" borderId="7" xfId="0" applyNumberFormat="1" applyFont="1" applyFill="1" applyBorder="1" applyAlignment="1">
      <alignment horizontal="center" vertical="center" wrapText="1"/>
    </xf>
    <xf numFmtId="0" fontId="124" fillId="34" borderId="0" xfId="0" applyNumberFormat="1" applyFont="1" applyFill="1" applyAlignment="1">
      <alignment horizontal="justify" vertical="distributed"/>
    </xf>
    <xf numFmtId="0" fontId="124" fillId="0" borderId="6" xfId="0" applyNumberFormat="1" applyFont="1" applyFill="1" applyBorder="1" applyAlignment="1">
      <alignment horizontal="center" vertical="center" wrapText="1"/>
    </xf>
    <xf numFmtId="0" fontId="129" fillId="0" borderId="6" xfId="67" applyFont="1" applyFill="1" applyBorder="1" applyAlignment="1">
      <alignment vertical="center" wrapText="1"/>
    </xf>
    <xf numFmtId="0" fontId="124" fillId="57" borderId="7" xfId="0" applyNumberFormat="1" applyFont="1" applyFill="1" applyBorder="1" applyAlignment="1">
      <alignment horizontal="center" vertical="center"/>
    </xf>
    <xf numFmtId="0" fontId="129" fillId="57" borderId="6" xfId="67" applyFont="1" applyFill="1" applyBorder="1" applyAlignment="1">
      <alignment vertical="center" wrapText="1"/>
    </xf>
    <xf numFmtId="0" fontId="130" fillId="35" borderId="7" xfId="67" applyFont="1" applyFill="1" applyBorder="1" applyAlignment="1">
      <alignment horizontal="left" vertical="center" wrapText="1"/>
    </xf>
    <xf numFmtId="0" fontId="129" fillId="35" borderId="38" xfId="67" applyFont="1" applyFill="1" applyBorder="1" applyAlignment="1">
      <alignment vertical="center" wrapText="1"/>
    </xf>
    <xf numFmtId="44" fontId="130" fillId="35" borderId="6" xfId="67" applyNumberFormat="1" applyFont="1" applyFill="1" applyBorder="1" applyAlignment="1">
      <alignment horizontal="right" vertical="center" wrapText="1"/>
    </xf>
    <xf numFmtId="0" fontId="129" fillId="35" borderId="38" xfId="67" applyFont="1" applyFill="1" applyBorder="1" applyAlignment="1">
      <alignment horizontal="center" vertical="center" wrapText="1"/>
    </xf>
    <xf numFmtId="0" fontId="124" fillId="57" borderId="6" xfId="0" applyNumberFormat="1" applyFont="1" applyFill="1" applyBorder="1" applyAlignment="1">
      <alignment vertical="center" wrapText="1"/>
    </xf>
    <xf numFmtId="9" fontId="124" fillId="57" borderId="6" xfId="0" applyNumberFormat="1" applyFont="1" applyFill="1" applyBorder="1" applyAlignment="1">
      <alignment horizontal="center" vertical="center" wrapText="1"/>
    </xf>
    <xf numFmtId="0" fontId="129" fillId="57" borderId="6" xfId="0" applyNumberFormat="1" applyFont="1" applyFill="1" applyBorder="1" applyAlignment="1">
      <alignment horizontal="center" vertical="center" wrapText="1"/>
    </xf>
    <xf numFmtId="9" fontId="124" fillId="57" borderId="6" xfId="0" applyNumberFormat="1" applyFont="1" applyFill="1" applyBorder="1" applyAlignment="1">
      <alignment horizontal="center" vertical="center"/>
    </xf>
    <xf numFmtId="0" fontId="129" fillId="0" borderId="26" xfId="67" applyFont="1" applyFill="1" applyBorder="1" applyAlignment="1">
      <alignment horizontal="left" vertical="center" wrapText="1"/>
    </xf>
    <xf numFmtId="0" fontId="129" fillId="0" borderId="6" xfId="67" applyFont="1" applyFill="1" applyBorder="1" applyAlignment="1">
      <alignment horizontal="center" vertical="center" wrapText="1"/>
    </xf>
    <xf numFmtId="0" fontId="129" fillId="0" borderId="7" xfId="67" applyFont="1" applyFill="1" applyBorder="1" applyAlignment="1">
      <alignment vertical="center" wrapText="1"/>
    </xf>
    <xf numFmtId="0" fontId="125" fillId="35" borderId="7" xfId="0" applyFont="1" applyFill="1" applyBorder="1" applyAlignment="1">
      <alignment horizontal="left"/>
    </xf>
    <xf numFmtId="0" fontId="125" fillId="35" borderId="38" xfId="0" applyFont="1" applyFill="1" applyBorder="1" applyAlignment="1"/>
    <xf numFmtId="0" fontId="125" fillId="35" borderId="38" xfId="0" applyFont="1" applyFill="1" applyBorder="1" applyAlignment="1">
      <alignment horizontal="center"/>
    </xf>
    <xf numFmtId="0" fontId="129" fillId="57" borderId="6" xfId="0" applyNumberFormat="1" applyFont="1" applyFill="1" applyBorder="1" applyAlignment="1">
      <alignment horizontal="left" vertical="center" wrapText="1"/>
    </xf>
    <xf numFmtId="0" fontId="129" fillId="57" borderId="6" xfId="0" applyNumberFormat="1" applyFont="1" applyFill="1" applyBorder="1" applyAlignment="1">
      <alignment vertical="center" wrapText="1"/>
    </xf>
    <xf numFmtId="44" fontId="129" fillId="57" borderId="6" xfId="60" applyFont="1" applyFill="1" applyBorder="1" applyAlignment="1">
      <alignment horizontal="center" vertical="center" wrapText="1"/>
    </xf>
    <xf numFmtId="9" fontId="129" fillId="57" borderId="6" xfId="0" applyNumberFormat="1" applyFont="1" applyFill="1" applyBorder="1" applyAlignment="1">
      <alignment horizontal="center" vertical="center" wrapText="1"/>
    </xf>
    <xf numFmtId="0" fontId="129" fillId="57" borderId="7" xfId="0" applyNumberFormat="1" applyFont="1" applyFill="1" applyBorder="1" applyAlignment="1">
      <alignment horizontal="center" vertical="center" wrapText="1"/>
    </xf>
    <xf numFmtId="0" fontId="129" fillId="34" borderId="6" xfId="0" applyNumberFormat="1" applyFont="1" applyFill="1" applyBorder="1" applyAlignment="1">
      <alignment horizontal="left" vertical="center" wrapText="1"/>
    </xf>
    <xf numFmtId="0" fontId="129" fillId="34" borderId="6" xfId="0" applyNumberFormat="1" applyFont="1" applyFill="1" applyBorder="1" applyAlignment="1">
      <alignment horizontal="center" vertical="center" wrapText="1"/>
    </xf>
    <xf numFmtId="0" fontId="124" fillId="34" borderId="6" xfId="0" applyNumberFormat="1" applyFont="1" applyFill="1" applyBorder="1" applyAlignment="1">
      <alignment vertical="center"/>
    </xf>
    <xf numFmtId="0" fontId="124" fillId="34" borderId="6" xfId="0" applyNumberFormat="1" applyFont="1" applyFill="1" applyBorder="1" applyAlignment="1">
      <alignment horizontal="center" vertical="center"/>
    </xf>
    <xf numFmtId="44" fontId="124" fillId="34" borderId="6" xfId="60" applyFont="1" applyFill="1" applyBorder="1" applyAlignment="1">
      <alignment horizontal="right" vertical="center"/>
    </xf>
    <xf numFmtId="17" fontId="124" fillId="34" borderId="6" xfId="0" applyNumberFormat="1" applyFont="1" applyFill="1" applyBorder="1" applyAlignment="1">
      <alignment horizontal="center" vertical="center"/>
    </xf>
    <xf numFmtId="0" fontId="124" fillId="34" borderId="6" xfId="0" applyNumberFormat="1" applyFont="1" applyFill="1" applyBorder="1" applyAlignment="1">
      <alignment horizontal="center" vertical="distributed"/>
    </xf>
    <xf numFmtId="0" fontId="129" fillId="34" borderId="6" xfId="0" applyNumberFormat="1" applyFont="1" applyFill="1" applyBorder="1" applyAlignment="1">
      <alignment vertical="center" wrapText="1"/>
    </xf>
    <xf numFmtId="44" fontId="129" fillId="34" borderId="6" xfId="60" applyFont="1" applyFill="1" applyBorder="1" applyAlignment="1">
      <alignment horizontal="center" vertical="center" wrapText="1"/>
    </xf>
    <xf numFmtId="9" fontId="129" fillId="34" borderId="6" xfId="0" applyNumberFormat="1" applyFont="1" applyFill="1" applyBorder="1" applyAlignment="1">
      <alignment horizontal="center" vertical="center" wrapText="1"/>
    </xf>
    <xf numFmtId="0" fontId="124" fillId="34" borderId="6" xfId="0" applyNumberFormat="1" applyFont="1" applyFill="1" applyBorder="1" applyAlignment="1">
      <alignment horizontal="left" vertical="center"/>
    </xf>
    <xf numFmtId="44" fontId="124" fillId="34" borderId="6" xfId="60" applyFont="1" applyFill="1" applyBorder="1" applyAlignment="1">
      <alignment horizontal="center" vertical="center" wrapText="1"/>
    </xf>
    <xf numFmtId="9" fontId="124" fillId="34" borderId="6" xfId="0" applyNumberFormat="1" applyFont="1" applyFill="1" applyBorder="1" applyAlignment="1">
      <alignment horizontal="center" vertical="center" wrapText="1"/>
    </xf>
    <xf numFmtId="17" fontId="124" fillId="34" borderId="6" xfId="0" applyNumberFormat="1" applyFont="1" applyFill="1" applyBorder="1" applyAlignment="1">
      <alignment horizontal="center" vertical="center" wrapText="1"/>
    </xf>
    <xf numFmtId="0" fontId="129" fillId="34" borderId="6" xfId="67" applyFont="1" applyFill="1" applyBorder="1" applyAlignment="1">
      <alignment horizontal="center" vertical="center" wrapText="1"/>
    </xf>
    <xf numFmtId="0" fontId="129" fillId="34" borderId="6" xfId="67" applyFont="1" applyFill="1" applyBorder="1" applyAlignment="1">
      <alignment vertical="center" wrapText="1"/>
    </xf>
    <xf numFmtId="44" fontId="129" fillId="34" borderId="6" xfId="60" applyFont="1" applyFill="1" applyBorder="1" applyAlignment="1">
      <alignment horizontal="right" vertical="center" wrapText="1"/>
    </xf>
    <xf numFmtId="0" fontId="129" fillId="57" borderId="6" xfId="0" applyNumberFormat="1" applyFont="1" applyFill="1" applyBorder="1" applyAlignment="1">
      <alignment horizontal="center" vertical="center"/>
    </xf>
    <xf numFmtId="0" fontId="124" fillId="0" borderId="0" xfId="0" applyNumberFormat="1" applyFont="1" applyFill="1" applyAlignment="1">
      <alignment horizontal="justify" vertical="distributed"/>
    </xf>
    <xf numFmtId="9" fontId="129" fillId="0" borderId="6" xfId="0" applyNumberFormat="1" applyFont="1" applyFill="1" applyBorder="1" applyAlignment="1">
      <alignment horizontal="center" vertical="center" wrapText="1"/>
    </xf>
    <xf numFmtId="0" fontId="124" fillId="0" borderId="6" xfId="0" applyFont="1" applyBorder="1"/>
    <xf numFmtId="0" fontId="130" fillId="35" borderId="38" xfId="67" applyFont="1" applyFill="1" applyBorder="1" applyAlignment="1">
      <alignment vertical="center" wrapText="1"/>
    </xf>
    <xf numFmtId="44" fontId="130" fillId="35" borderId="38" xfId="67" applyNumberFormat="1" applyFont="1" applyFill="1" applyBorder="1" applyAlignment="1">
      <alignment horizontal="right" vertical="center" wrapText="1"/>
    </xf>
    <xf numFmtId="0" fontId="130" fillId="35" borderId="38" xfId="67" applyFont="1" applyFill="1" applyBorder="1" applyAlignment="1">
      <alignment horizontal="center" vertical="center" wrapText="1"/>
    </xf>
    <xf numFmtId="170" fontId="124" fillId="57" borderId="6" xfId="78" applyNumberFormat="1" applyFont="1" applyFill="1" applyBorder="1" applyAlignment="1">
      <alignment vertical="center"/>
    </xf>
    <xf numFmtId="170" fontId="129" fillId="57" borderId="6" xfId="67" applyNumberFormat="1" applyFont="1" applyFill="1" applyBorder="1" applyAlignment="1">
      <alignment horizontal="center" vertical="center" wrapText="1"/>
    </xf>
    <xf numFmtId="170" fontId="124" fillId="57" borderId="6" xfId="0" applyNumberFormat="1" applyFont="1" applyFill="1" applyBorder="1" applyAlignment="1">
      <alignment horizontal="right" vertical="center" wrapText="1"/>
    </xf>
    <xf numFmtId="0" fontId="124" fillId="57" borderId="6" xfId="0" applyNumberFormat="1" applyFont="1" applyFill="1" applyBorder="1" applyAlignment="1">
      <alignment horizontal="center" vertical="distributed"/>
    </xf>
    <xf numFmtId="0" fontId="124" fillId="57" borderId="7" xfId="0" applyNumberFormat="1" applyFont="1" applyFill="1" applyBorder="1" applyAlignment="1">
      <alignment horizontal="center" vertical="distributed"/>
    </xf>
    <xf numFmtId="0" fontId="124" fillId="57" borderId="0" xfId="0" applyNumberFormat="1" applyFont="1" applyFill="1" applyAlignment="1">
      <alignment horizontal="justify" vertical="distributed"/>
    </xf>
    <xf numFmtId="0" fontId="124" fillId="34" borderId="7" xfId="0" applyNumberFormat="1" applyFont="1" applyFill="1" applyBorder="1" applyAlignment="1">
      <alignment horizontal="center" vertical="center"/>
    </xf>
    <xf numFmtId="170" fontId="129" fillId="34" borderId="7" xfId="0" applyNumberFormat="1" applyFont="1" applyFill="1" applyBorder="1" applyAlignment="1">
      <alignment horizontal="center" vertical="center" wrapText="1"/>
    </xf>
    <xf numFmtId="170" fontId="129" fillId="34" borderId="6" xfId="0" applyNumberFormat="1" applyFont="1" applyFill="1" applyBorder="1" applyAlignment="1">
      <alignment horizontal="center" vertical="center" wrapText="1"/>
    </xf>
    <xf numFmtId="9" fontId="124" fillId="34" borderId="7" xfId="0" applyNumberFormat="1" applyFont="1" applyFill="1" applyBorder="1" applyAlignment="1">
      <alignment horizontal="center" vertical="distributed"/>
    </xf>
    <xf numFmtId="170" fontId="124" fillId="34" borderId="6" xfId="0" applyNumberFormat="1" applyFont="1" applyFill="1" applyBorder="1" applyAlignment="1">
      <alignment horizontal="center" vertical="center"/>
    </xf>
    <xf numFmtId="9" fontId="129" fillId="34" borderId="7" xfId="0" applyNumberFormat="1" applyFont="1" applyFill="1" applyBorder="1" applyAlignment="1">
      <alignment horizontal="center" vertical="center" wrapText="1"/>
    </xf>
    <xf numFmtId="9" fontId="124" fillId="34" borderId="7" xfId="0" applyNumberFormat="1" applyFont="1" applyFill="1" applyBorder="1" applyAlignment="1">
      <alignment vertical="center"/>
    </xf>
    <xf numFmtId="0" fontId="124" fillId="0" borderId="35" xfId="0" applyNumberFormat="1" applyFont="1" applyFill="1" applyBorder="1" applyAlignment="1">
      <alignment horizontal="left" vertical="center"/>
    </xf>
    <xf numFmtId="170" fontId="129" fillId="0" borderId="6" xfId="0" applyNumberFormat="1" applyFont="1" applyFill="1" applyBorder="1" applyAlignment="1">
      <alignment horizontal="center" vertical="center" wrapText="1"/>
    </xf>
    <xf numFmtId="0" fontId="124" fillId="0" borderId="6" xfId="0" applyNumberFormat="1" applyFont="1" applyFill="1" applyBorder="1" applyAlignment="1">
      <alignment horizontal="center" vertical="center"/>
    </xf>
    <xf numFmtId="9" fontId="124" fillId="0" borderId="6" xfId="0" applyNumberFormat="1" applyFont="1" applyFill="1" applyBorder="1" applyAlignment="1">
      <alignment horizontal="center" vertical="center"/>
    </xf>
    <xf numFmtId="0" fontId="124" fillId="0" borderId="6" xfId="0" applyNumberFormat="1" applyFont="1" applyFill="1" applyBorder="1" applyAlignment="1">
      <alignment horizontal="center" vertical="distributed"/>
    </xf>
    <xf numFmtId="170" fontId="129" fillId="0" borderId="6" xfId="0" applyNumberFormat="1" applyFont="1" applyFill="1" applyBorder="1" applyAlignment="1">
      <alignment vertical="center" wrapText="1"/>
    </xf>
    <xf numFmtId="0" fontId="124" fillId="57" borderId="6" xfId="0" applyFont="1" applyFill="1" applyBorder="1" applyAlignment="1">
      <alignment horizontal="center" vertical="center" wrapText="1"/>
    </xf>
    <xf numFmtId="0" fontId="124" fillId="57" borderId="35" xfId="0" applyNumberFormat="1" applyFont="1" applyFill="1" applyBorder="1" applyAlignment="1">
      <alignment horizontal="left" vertical="center"/>
    </xf>
    <xf numFmtId="9" fontId="129" fillId="57" borderId="15" xfId="67" applyNumberFormat="1" applyFont="1" applyFill="1" applyBorder="1" applyAlignment="1">
      <alignment horizontal="center" vertical="center" wrapText="1"/>
    </xf>
    <xf numFmtId="44" fontId="124" fillId="57" borderId="6" xfId="60" applyFont="1" applyFill="1" applyBorder="1" applyAlignment="1">
      <alignment horizontal="right" vertical="center" wrapText="1"/>
    </xf>
    <xf numFmtId="17" fontId="129" fillId="57" borderId="6" xfId="0" applyNumberFormat="1" applyFont="1" applyFill="1" applyBorder="1" applyAlignment="1">
      <alignment horizontal="center" vertical="center" wrapText="1"/>
    </xf>
    <xf numFmtId="17" fontId="124" fillId="57" borderId="6" xfId="0" applyNumberFormat="1" applyFont="1" applyFill="1" applyBorder="1" applyAlignment="1">
      <alignment horizontal="center" vertical="center" wrapText="1"/>
    </xf>
    <xf numFmtId="44" fontId="124" fillId="57" borderId="6" xfId="60" applyFont="1" applyFill="1" applyBorder="1" applyAlignment="1">
      <alignment vertical="center" wrapText="1"/>
    </xf>
    <xf numFmtId="170" fontId="124" fillId="57" borderId="6" xfId="78" applyNumberFormat="1" applyFont="1" applyFill="1" applyBorder="1" applyAlignment="1">
      <alignment horizontal="center" vertical="center"/>
    </xf>
    <xf numFmtId="44" fontId="129" fillId="57" borderId="6" xfId="60" applyFont="1" applyFill="1" applyBorder="1" applyAlignment="1">
      <alignment horizontal="right" vertical="center" wrapText="1"/>
    </xf>
    <xf numFmtId="17" fontId="129" fillId="57" borderId="7" xfId="0" applyNumberFormat="1" applyFont="1" applyFill="1" applyBorder="1" applyAlignment="1">
      <alignment horizontal="center" vertical="center" wrapText="1"/>
    </xf>
    <xf numFmtId="0" fontId="129" fillId="57" borderId="7" xfId="0" applyNumberFormat="1" applyFont="1" applyFill="1" applyBorder="1" applyAlignment="1">
      <alignment horizontal="center" vertical="top" wrapText="1"/>
    </xf>
    <xf numFmtId="0" fontId="129" fillId="57" borderId="6" xfId="0" applyNumberFormat="1" applyFont="1" applyFill="1" applyBorder="1" applyAlignment="1">
      <alignment horizontal="left" vertical="center"/>
    </xf>
    <xf numFmtId="0" fontId="129" fillId="57" borderId="6" xfId="0" applyNumberFormat="1" applyFont="1" applyFill="1" applyBorder="1" applyAlignment="1">
      <alignment vertical="center"/>
    </xf>
    <xf numFmtId="9" fontId="129" fillId="57" borderId="6" xfId="78" applyFont="1" applyFill="1" applyBorder="1" applyAlignment="1">
      <alignment horizontal="center" vertical="center"/>
    </xf>
    <xf numFmtId="0" fontId="129" fillId="57" borderId="35" xfId="0" applyNumberFormat="1" applyFont="1" applyFill="1" applyBorder="1" applyAlignment="1">
      <alignment horizontal="left" vertical="center" wrapText="1"/>
    </xf>
    <xf numFmtId="9" fontId="129" fillId="57" borderId="7" xfId="67" applyNumberFormat="1" applyFont="1" applyFill="1" applyBorder="1" applyAlignment="1">
      <alignment horizontal="center" vertical="center" wrapText="1"/>
    </xf>
    <xf numFmtId="17" fontId="124" fillId="57" borderId="7" xfId="0" applyNumberFormat="1" applyFont="1" applyFill="1" applyBorder="1" applyAlignment="1">
      <alignment horizontal="center" vertical="center" wrapText="1"/>
    </xf>
    <xf numFmtId="170" fontId="124" fillId="34" borderId="6" xfId="78" applyNumberFormat="1" applyFont="1" applyFill="1" applyBorder="1" applyAlignment="1">
      <alignment vertical="center"/>
    </xf>
    <xf numFmtId="0" fontId="124" fillId="34" borderId="7" xfId="0" applyNumberFormat="1" applyFont="1" applyFill="1" applyBorder="1" applyAlignment="1">
      <alignment horizontal="center" vertical="distributed"/>
    </xf>
    <xf numFmtId="9" fontId="124" fillId="57" borderId="6" xfId="78" applyFont="1" applyFill="1" applyBorder="1" applyAlignment="1">
      <alignment vertical="center"/>
    </xf>
    <xf numFmtId="9" fontId="129" fillId="57" borderId="7" xfId="0" applyNumberFormat="1" applyFont="1" applyFill="1" applyBorder="1" applyAlignment="1">
      <alignment horizontal="center" vertical="center" wrapText="1"/>
    </xf>
    <xf numFmtId="17" fontId="124" fillId="57" borderId="6" xfId="0" applyNumberFormat="1" applyFont="1" applyFill="1" applyBorder="1" applyAlignment="1">
      <alignment horizontal="center" vertical="distributed"/>
    </xf>
    <xf numFmtId="0" fontId="124" fillId="57" borderId="7" xfId="0" applyNumberFormat="1" applyFont="1" applyFill="1" applyBorder="1" applyAlignment="1">
      <alignment horizontal="justify" vertical="distributed"/>
    </xf>
    <xf numFmtId="0" fontId="124" fillId="34" borderId="36" xfId="0" applyNumberFormat="1" applyFont="1" applyFill="1" applyBorder="1" applyAlignment="1">
      <alignment horizontal="left" vertical="center"/>
    </xf>
    <xf numFmtId="0" fontId="129" fillId="0" borderId="37" xfId="67" applyFont="1" applyFill="1" applyBorder="1" applyAlignment="1">
      <alignment vertical="center" wrapText="1"/>
    </xf>
    <xf numFmtId="0" fontId="131" fillId="34" borderId="39" xfId="0" applyFont="1" applyFill="1" applyBorder="1" applyAlignment="1">
      <alignment horizontal="center" vertical="center" wrapText="1"/>
    </xf>
    <xf numFmtId="44" fontId="129" fillId="34" borderId="39" xfId="60" applyFont="1" applyFill="1" applyBorder="1" applyAlignment="1">
      <alignment horizontal="center" vertical="center" wrapText="1"/>
    </xf>
    <xf numFmtId="9" fontId="129" fillId="34" borderId="37" xfId="0" applyNumberFormat="1" applyFont="1" applyFill="1" applyBorder="1" applyAlignment="1">
      <alignment horizontal="center" vertical="center" wrapText="1"/>
    </xf>
    <xf numFmtId="9" fontId="129" fillId="0" borderId="37" xfId="67" applyNumberFormat="1" applyFont="1" applyFill="1" applyBorder="1" applyAlignment="1">
      <alignment horizontal="center" vertical="center" wrapText="1"/>
    </xf>
    <xf numFmtId="0" fontId="129" fillId="0" borderId="37" xfId="67" applyFont="1" applyFill="1" applyBorder="1" applyAlignment="1">
      <alignment horizontal="center" vertical="center" wrapText="1"/>
    </xf>
    <xf numFmtId="0" fontId="124" fillId="0" borderId="0" xfId="0" applyNumberFormat="1" applyFont="1" applyAlignment="1">
      <alignment horizontal="center" vertical="distributed"/>
    </xf>
    <xf numFmtId="0" fontId="124" fillId="0" borderId="0" xfId="0" applyFont="1" applyAlignment="1">
      <alignment horizontal="right"/>
    </xf>
    <xf numFmtId="44" fontId="124" fillId="0" borderId="0" xfId="0" applyNumberFormat="1" applyFont="1"/>
    <xf numFmtId="0" fontId="132" fillId="27" borderId="38" xfId="67" applyFont="1" applyFill="1" applyBorder="1" applyAlignment="1">
      <alignment vertical="center" wrapText="1"/>
    </xf>
    <xf numFmtId="0" fontId="132" fillId="27" borderId="38" xfId="67" applyFont="1" applyFill="1" applyBorder="1" applyAlignment="1">
      <alignment horizontal="right" vertical="center" wrapText="1"/>
    </xf>
    <xf numFmtId="0" fontId="132" fillId="27" borderId="38" xfId="67" applyFont="1" applyFill="1" applyBorder="1" applyAlignment="1">
      <alignment horizontal="center" vertical="center" wrapText="1"/>
    </xf>
    <xf numFmtId="0" fontId="129" fillId="57" borderId="6" xfId="67" applyFont="1" applyFill="1" applyBorder="1" applyAlignment="1">
      <alignment horizontal="center" vertical="center" wrapText="1"/>
    </xf>
    <xf numFmtId="0" fontId="124" fillId="34" borderId="6" xfId="0" applyFont="1" applyFill="1" applyBorder="1" applyAlignment="1">
      <alignment horizontal="center" vertical="center" wrapText="1"/>
    </xf>
    <xf numFmtId="0" fontId="124" fillId="0" borderId="0" xfId="0" applyNumberFormat="1" applyFont="1" applyAlignment="1">
      <alignment horizontal="center" vertical="center" wrapText="1"/>
    </xf>
    <xf numFmtId="0" fontId="130" fillId="58" borderId="7" xfId="67" applyFont="1" applyFill="1" applyBorder="1" applyAlignment="1">
      <alignment horizontal="left" vertical="center" wrapText="1"/>
    </xf>
    <xf numFmtId="0" fontId="132" fillId="58" borderId="38" xfId="67" applyFont="1" applyFill="1" applyBorder="1" applyAlignment="1">
      <alignment vertical="center" wrapText="1"/>
    </xf>
    <xf numFmtId="44" fontId="130" fillId="58" borderId="38" xfId="67" applyNumberFormat="1" applyFont="1" applyFill="1" applyBorder="1" applyAlignment="1">
      <alignment horizontal="right" vertical="center" wrapText="1"/>
    </xf>
    <xf numFmtId="0" fontId="132" fillId="58" borderId="38" xfId="67" applyFont="1" applyFill="1" applyBorder="1" applyAlignment="1">
      <alignment horizontal="center" vertical="center" wrapText="1"/>
    </xf>
    <xf numFmtId="0" fontId="129" fillId="35" borderId="7" xfId="67" applyFont="1" applyFill="1" applyBorder="1" applyAlignment="1">
      <alignment horizontal="left" vertical="center" wrapText="1"/>
    </xf>
    <xf numFmtId="0" fontId="129" fillId="35" borderId="38" xfId="67" applyFont="1" applyFill="1" applyBorder="1" applyAlignment="1">
      <alignment horizontal="left" vertical="center" wrapText="1"/>
    </xf>
    <xf numFmtId="0" fontId="129" fillId="35" borderId="0" xfId="67" applyFont="1" applyFill="1" applyBorder="1" applyAlignment="1">
      <alignment horizontal="left" vertical="center" wrapText="1"/>
    </xf>
    <xf numFmtId="0" fontId="129" fillId="35" borderId="0" xfId="67" applyFont="1" applyFill="1" applyBorder="1" applyAlignment="1">
      <alignment vertical="center" wrapText="1"/>
    </xf>
    <xf numFmtId="0" fontId="124" fillId="35" borderId="0" xfId="0" applyFont="1" applyFill="1" applyAlignment="1">
      <alignment horizontal="center"/>
    </xf>
    <xf numFmtId="0" fontId="124" fillId="35" borderId="0" xfId="0" applyFont="1" applyFill="1"/>
    <xf numFmtId="0" fontId="124" fillId="0" borderId="0" xfId="0" applyNumberFormat="1" applyFont="1" applyAlignment="1">
      <alignment horizontal="left" vertical="distributed"/>
    </xf>
    <xf numFmtId="0" fontId="124" fillId="0" borderId="0" xfId="0" applyNumberFormat="1" applyFont="1" applyAlignment="1">
      <alignment vertical="distributed"/>
    </xf>
    <xf numFmtId="0" fontId="133" fillId="34" borderId="6" xfId="0" applyFont="1" applyFill="1" applyBorder="1" applyAlignment="1">
      <alignment horizontal="center" vertical="center" wrapText="1"/>
    </xf>
    <xf numFmtId="0" fontId="87" fillId="0" borderId="69" xfId="0" applyFont="1" applyBorder="1"/>
    <xf numFmtId="0" fontId="113" fillId="0" borderId="69" xfId="0" applyFont="1" applyBorder="1"/>
    <xf numFmtId="0" fontId="87" fillId="0" borderId="99" xfId="0" applyFont="1" applyBorder="1"/>
    <xf numFmtId="0" fontId="124" fillId="34" borderId="37" xfId="0" applyNumberFormat="1" applyFont="1" applyFill="1" applyBorder="1" applyAlignment="1">
      <alignment horizontal="left" vertical="center"/>
    </xf>
    <xf numFmtId="0" fontId="129" fillId="34" borderId="37" xfId="67" applyFont="1" applyFill="1" applyBorder="1" applyAlignment="1">
      <alignment horizontal="center" vertical="center" wrapText="1"/>
    </xf>
    <xf numFmtId="17" fontId="124" fillId="0" borderId="37" xfId="0" applyNumberFormat="1" applyFont="1" applyBorder="1" applyAlignment="1">
      <alignment horizontal="center" vertical="center"/>
    </xf>
    <xf numFmtId="0" fontId="130" fillId="35" borderId="43" xfId="67" applyFont="1" applyFill="1" applyBorder="1" applyAlignment="1">
      <alignment horizontal="left" vertical="center" wrapText="1"/>
    </xf>
    <xf numFmtId="0" fontId="130" fillId="35" borderId="44" xfId="67" applyFont="1" applyFill="1" applyBorder="1" applyAlignment="1">
      <alignment vertical="center" wrapText="1"/>
    </xf>
    <xf numFmtId="44" fontId="130" fillId="35" borderId="44" xfId="67" applyNumberFormat="1" applyFont="1" applyFill="1" applyBorder="1" applyAlignment="1">
      <alignment horizontal="right" vertical="center" wrapText="1"/>
    </xf>
    <xf numFmtId="0" fontId="130" fillId="35" borderId="44" xfId="67" applyFont="1" applyFill="1" applyBorder="1" applyAlignment="1">
      <alignment horizontal="center" vertical="center" wrapText="1"/>
    </xf>
    <xf numFmtId="17" fontId="129" fillId="0" borderId="6" xfId="67" applyNumberFormat="1" applyFont="1" applyFill="1" applyBorder="1" applyAlignment="1">
      <alignment horizontal="center" vertical="center" wrapText="1"/>
    </xf>
    <xf numFmtId="0" fontId="124" fillId="0" borderId="6" xfId="0" applyNumberFormat="1" applyFont="1" applyBorder="1" applyAlignment="1">
      <alignment horizontal="justify" vertical="distributed"/>
    </xf>
    <xf numFmtId="0" fontId="124" fillId="34" borderId="6" xfId="0" applyNumberFormat="1" applyFont="1" applyFill="1" applyBorder="1" applyAlignment="1">
      <alignment horizontal="justify" vertical="distributed"/>
    </xf>
    <xf numFmtId="9" fontId="124" fillId="34" borderId="6" xfId="67" applyNumberFormat="1" applyFont="1" applyFill="1" applyBorder="1" applyAlignment="1">
      <alignment horizontal="center" vertical="center" wrapText="1"/>
    </xf>
    <xf numFmtId="0" fontId="124" fillId="34" borderId="7" xfId="67" applyFont="1" applyFill="1" applyBorder="1" applyAlignment="1">
      <alignment vertical="center" wrapText="1"/>
    </xf>
    <xf numFmtId="0" fontId="124" fillId="34" borderId="0" xfId="0" applyNumberFormat="1" applyFont="1" applyFill="1" applyBorder="1" applyAlignment="1">
      <alignment horizontal="justify" vertical="distributed"/>
    </xf>
    <xf numFmtId="44" fontId="135" fillId="57" borderId="6" xfId="60" applyFont="1" applyFill="1" applyBorder="1" applyAlignment="1">
      <alignment horizontal="center" vertical="center" wrapText="1"/>
    </xf>
    <xf numFmtId="0" fontId="124" fillId="57" borderId="0" xfId="0" applyNumberFormat="1" applyFont="1" applyFill="1" applyBorder="1" applyAlignment="1">
      <alignment horizontal="justify" vertical="distributed"/>
    </xf>
    <xf numFmtId="0" fontId="129" fillId="57" borderId="6" xfId="60" applyNumberFormat="1" applyFont="1" applyFill="1" applyBorder="1" applyAlignment="1">
      <alignment horizontal="center" vertical="center" wrapText="1"/>
    </xf>
    <xf numFmtId="0" fontId="129" fillId="57" borderId="6" xfId="0" applyFont="1" applyFill="1" applyBorder="1" applyAlignment="1">
      <alignment horizontal="center" vertical="center"/>
    </xf>
    <xf numFmtId="170" fontId="124" fillId="57" borderId="7" xfId="0" applyNumberFormat="1" applyFont="1" applyFill="1" applyBorder="1" applyAlignment="1">
      <alignment vertical="distributed"/>
    </xf>
    <xf numFmtId="170" fontId="124" fillId="57" borderId="7" xfId="0" applyNumberFormat="1" applyFont="1" applyFill="1" applyBorder="1" applyAlignment="1">
      <alignment horizontal="center" vertical="distributed"/>
    </xf>
    <xf numFmtId="170" fontId="124" fillId="57" borderId="6" xfId="0" applyNumberFormat="1" applyFont="1" applyFill="1" applyBorder="1" applyAlignment="1">
      <alignment horizontal="center" vertical="distributed"/>
    </xf>
    <xf numFmtId="9" fontId="124" fillId="57" borderId="0" xfId="0" applyNumberFormat="1" applyFont="1" applyFill="1" applyAlignment="1">
      <alignment horizontal="center" vertical="distributed"/>
    </xf>
    <xf numFmtId="9" fontId="124" fillId="57" borderId="6" xfId="0" applyNumberFormat="1" applyFont="1" applyFill="1" applyBorder="1" applyAlignment="1">
      <alignment horizontal="center" vertical="distributed"/>
    </xf>
    <xf numFmtId="170" fontId="124" fillId="57" borderId="6" xfId="0" applyNumberFormat="1" applyFont="1" applyFill="1" applyBorder="1" applyAlignment="1">
      <alignment horizontal="center" vertical="center" wrapText="1"/>
    </xf>
    <xf numFmtId="17" fontId="124" fillId="57" borderId="6" xfId="0" applyNumberFormat="1" applyFont="1" applyFill="1" applyBorder="1" applyAlignment="1">
      <alignment horizontal="center" vertical="center"/>
    </xf>
    <xf numFmtId="44" fontId="124" fillId="57" borderId="6" xfId="60" applyFont="1" applyFill="1" applyBorder="1" applyAlignment="1">
      <alignment horizontal="center" vertical="center"/>
    </xf>
    <xf numFmtId="170" fontId="124" fillId="57" borderId="15" xfId="78" applyNumberFormat="1" applyFont="1" applyFill="1" applyBorder="1" applyAlignment="1">
      <alignment horizontal="center" vertical="center"/>
    </xf>
    <xf numFmtId="9" fontId="124" fillId="57" borderId="7" xfId="67" applyNumberFormat="1" applyFont="1" applyFill="1" applyBorder="1" applyAlignment="1">
      <alignment horizontal="center" vertical="center" wrapText="1"/>
    </xf>
    <xf numFmtId="9" fontId="124" fillId="34" borderId="37" xfId="67" applyNumberFormat="1" applyFont="1" applyFill="1" applyBorder="1" applyAlignment="1">
      <alignment horizontal="center" vertical="center" wrapText="1"/>
    </xf>
    <xf numFmtId="0" fontId="124" fillId="34" borderId="37" xfId="0" applyFont="1" applyFill="1" applyBorder="1" applyAlignment="1">
      <alignment horizontal="center" vertical="center" wrapText="1"/>
    </xf>
    <xf numFmtId="0" fontId="124" fillId="34" borderId="6" xfId="67" applyFont="1" applyFill="1" applyBorder="1" applyAlignment="1">
      <alignment horizontal="center" vertical="center" wrapText="1"/>
    </xf>
    <xf numFmtId="0" fontId="124" fillId="34" borderId="6" xfId="67" applyFont="1" applyFill="1" applyBorder="1" applyAlignment="1">
      <alignment vertical="center" wrapText="1"/>
    </xf>
    <xf numFmtId="0" fontId="124" fillId="34" borderId="6" xfId="60" applyNumberFormat="1" applyFont="1" applyFill="1" applyBorder="1" applyAlignment="1">
      <alignment horizontal="center" vertical="center" wrapText="1"/>
    </xf>
    <xf numFmtId="44" fontId="124" fillId="34" borderId="6" xfId="60" applyFont="1" applyFill="1" applyBorder="1" applyAlignment="1">
      <alignment horizontal="right" vertical="center" wrapText="1"/>
    </xf>
    <xf numFmtId="0" fontId="124" fillId="34" borderId="6" xfId="0" applyFont="1" applyFill="1" applyBorder="1" applyAlignment="1">
      <alignment horizontal="center" vertical="center"/>
    </xf>
    <xf numFmtId="0" fontId="124" fillId="34" borderId="7" xfId="0" applyNumberFormat="1" applyFont="1" applyFill="1" applyBorder="1" applyAlignment="1">
      <alignment horizontal="center" vertical="center" wrapText="1"/>
    </xf>
    <xf numFmtId="0" fontId="133" fillId="34" borderId="6" xfId="0" applyFont="1" applyFill="1" applyBorder="1" applyAlignment="1">
      <alignment horizontal="left" vertical="center"/>
    </xf>
    <xf numFmtId="44" fontId="133" fillId="34" borderId="6" xfId="0" applyNumberFormat="1" applyFont="1" applyFill="1" applyBorder="1" applyAlignment="1">
      <alignment horizontal="left" vertical="center" wrapText="1"/>
    </xf>
    <xf numFmtId="44" fontId="133" fillId="34" borderId="6" xfId="60" applyFont="1" applyFill="1" applyBorder="1" applyAlignment="1">
      <alignment horizontal="left" vertical="center"/>
    </xf>
    <xf numFmtId="0" fontId="133" fillId="34" borderId="0" xfId="0" applyFont="1" applyFill="1" applyBorder="1" applyAlignment="1">
      <alignment horizontal="left"/>
    </xf>
    <xf numFmtId="0" fontId="133" fillId="34" borderId="37" xfId="0" applyFont="1" applyFill="1" applyBorder="1" applyAlignment="1">
      <alignment horizontal="left" vertical="center"/>
    </xf>
    <xf numFmtId="9" fontId="133" fillId="34" borderId="6" xfId="67" applyNumberFormat="1" applyFont="1" applyFill="1" applyBorder="1" applyAlignment="1">
      <alignment horizontal="center" vertical="center" wrapText="1"/>
    </xf>
    <xf numFmtId="0" fontId="133" fillId="34" borderId="6" xfId="0" applyFont="1" applyFill="1" applyBorder="1" applyAlignment="1">
      <alignment horizontal="left"/>
    </xf>
    <xf numFmtId="17" fontId="129" fillId="34" borderId="6" xfId="0" applyNumberFormat="1" applyFont="1" applyFill="1" applyBorder="1" applyAlignment="1">
      <alignment horizontal="center" vertical="center" wrapText="1"/>
    </xf>
    <xf numFmtId="170" fontId="124" fillId="34" borderId="6" xfId="78" applyNumberFormat="1" applyFont="1" applyFill="1" applyBorder="1" applyAlignment="1">
      <alignment horizontal="center" vertical="center"/>
    </xf>
    <xf numFmtId="170" fontId="129" fillId="57" borderId="6" xfId="67" applyNumberFormat="1" applyFont="1" applyFill="1" applyBorder="1" applyAlignment="1">
      <alignment vertical="center" wrapText="1"/>
    </xf>
    <xf numFmtId="170" fontId="129" fillId="57" borderId="6" xfId="0" applyNumberFormat="1" applyFont="1" applyFill="1" applyBorder="1" applyAlignment="1">
      <alignment horizontal="center" vertical="center" wrapText="1"/>
    </xf>
    <xf numFmtId="9" fontId="124" fillId="57" borderId="7" xfId="0" applyNumberFormat="1" applyFont="1" applyFill="1" applyBorder="1" applyAlignment="1">
      <alignment horizontal="center" vertical="distributed"/>
    </xf>
    <xf numFmtId="17" fontId="124" fillId="57" borderId="7" xfId="0" applyNumberFormat="1" applyFont="1" applyFill="1" applyBorder="1" applyAlignment="1">
      <alignment horizontal="center" vertical="distributed"/>
    </xf>
    <xf numFmtId="44" fontId="129" fillId="34" borderId="37" xfId="60" applyFont="1" applyFill="1" applyBorder="1" applyAlignment="1">
      <alignment horizontal="center" vertical="center" wrapText="1"/>
    </xf>
    <xf numFmtId="0" fontId="133" fillId="34" borderId="6" xfId="0" applyFont="1" applyFill="1" applyBorder="1" applyAlignment="1">
      <alignment horizontal="left" vertical="center" wrapText="1"/>
    </xf>
    <xf numFmtId="44" fontId="133" fillId="34" borderId="6" xfId="60" applyFont="1" applyFill="1" applyBorder="1" applyAlignment="1">
      <alignment horizontal="center" vertical="center"/>
    </xf>
    <xf numFmtId="0" fontId="133" fillId="34" borderId="6" xfId="0" applyFont="1" applyFill="1" applyBorder="1"/>
    <xf numFmtId="0" fontId="129" fillId="34" borderId="37" xfId="67" applyFont="1" applyFill="1" applyBorder="1" applyAlignment="1">
      <alignment vertical="center" wrapText="1"/>
    </xf>
    <xf numFmtId="9" fontId="129" fillId="34" borderId="37" xfId="67" applyNumberFormat="1" applyFont="1" applyFill="1" applyBorder="1" applyAlignment="1">
      <alignment horizontal="center" vertical="center" wrapText="1"/>
    </xf>
    <xf numFmtId="0" fontId="129" fillId="34" borderId="39" xfId="67" applyFont="1" applyFill="1" applyBorder="1" applyAlignment="1">
      <alignment vertical="center" wrapText="1"/>
    </xf>
    <xf numFmtId="0" fontId="133" fillId="34" borderId="37" xfId="0" applyFont="1" applyFill="1" applyBorder="1" applyAlignment="1">
      <alignment horizontal="left" vertical="center" wrapText="1"/>
    </xf>
    <xf numFmtId="44" fontId="124" fillId="34" borderId="37" xfId="60" applyFont="1" applyFill="1" applyBorder="1" applyAlignment="1">
      <alignment horizontal="center" vertical="center" wrapText="1"/>
    </xf>
    <xf numFmtId="44" fontId="133" fillId="34" borderId="37" xfId="60" applyFont="1" applyFill="1" applyBorder="1" applyAlignment="1">
      <alignment horizontal="center" vertical="center"/>
    </xf>
    <xf numFmtId="9" fontId="124" fillId="34" borderId="37" xfId="0" applyNumberFormat="1" applyFont="1" applyFill="1" applyBorder="1" applyAlignment="1">
      <alignment horizontal="center" vertical="center" wrapText="1"/>
    </xf>
    <xf numFmtId="0" fontId="133" fillId="34" borderId="0" xfId="0" applyFont="1" applyFill="1" applyBorder="1"/>
    <xf numFmtId="0" fontId="133" fillId="34" borderId="0" xfId="0" applyFont="1" applyFill="1"/>
    <xf numFmtId="170" fontId="124" fillId="34" borderId="6" xfId="0" applyNumberFormat="1" applyFont="1" applyFill="1" applyBorder="1" applyAlignment="1">
      <alignment vertical="center"/>
    </xf>
    <xf numFmtId="44" fontId="133" fillId="34" borderId="6" xfId="0" applyNumberFormat="1" applyFont="1" applyFill="1" applyBorder="1" applyAlignment="1">
      <alignment horizontal="center" vertical="center"/>
    </xf>
    <xf numFmtId="44" fontId="133" fillId="34" borderId="6" xfId="0" applyNumberFormat="1" applyFont="1" applyFill="1" applyBorder="1" applyAlignment="1">
      <alignment horizontal="center" vertical="center" wrapText="1"/>
    </xf>
    <xf numFmtId="0" fontId="124" fillId="57" borderId="6" xfId="0" applyNumberFormat="1" applyFont="1" applyFill="1" applyBorder="1" applyAlignment="1">
      <alignment vertical="distributed"/>
    </xf>
    <xf numFmtId="17" fontId="124" fillId="57" borderId="7" xfId="0" applyNumberFormat="1" applyFont="1" applyFill="1" applyBorder="1" applyAlignment="1">
      <alignment horizontal="center" vertical="center"/>
    </xf>
    <xf numFmtId="9" fontId="124" fillId="0" borderId="6" xfId="0" applyNumberFormat="1" applyFont="1" applyFill="1" applyBorder="1" applyAlignment="1">
      <alignment horizontal="center" vertical="distributed"/>
    </xf>
    <xf numFmtId="44" fontId="133" fillId="34" borderId="0" xfId="60" applyFont="1" applyFill="1" applyBorder="1" applyAlignment="1">
      <alignment horizontal="center" vertical="center"/>
    </xf>
    <xf numFmtId="0" fontId="124" fillId="59" borderId="6" xfId="0" applyNumberFormat="1" applyFont="1" applyFill="1" applyBorder="1" applyAlignment="1">
      <alignment horizontal="left" vertical="center" wrapText="1"/>
    </xf>
    <xf numFmtId="0" fontId="124" fillId="59" borderId="6" xfId="0" applyNumberFormat="1" applyFont="1" applyFill="1" applyBorder="1" applyAlignment="1">
      <alignment horizontal="center" vertical="center" wrapText="1"/>
    </xf>
    <xf numFmtId="0" fontId="124" fillId="59" borderId="15" xfId="0" applyNumberFormat="1" applyFont="1" applyFill="1" applyBorder="1" applyAlignment="1">
      <alignment vertical="center"/>
    </xf>
    <xf numFmtId="0" fontId="124" fillId="59" borderId="15" xfId="0" applyNumberFormat="1" applyFont="1" applyFill="1" applyBorder="1" applyAlignment="1">
      <alignment horizontal="center" vertical="center"/>
    </xf>
    <xf numFmtId="44" fontId="124" fillId="59" borderId="6" xfId="60" applyFont="1" applyFill="1" applyBorder="1" applyAlignment="1">
      <alignment horizontal="center" vertical="center" wrapText="1"/>
    </xf>
    <xf numFmtId="9" fontId="124" fillId="59" borderId="15" xfId="78" applyFont="1" applyFill="1" applyBorder="1" applyAlignment="1">
      <alignment horizontal="center" vertical="center"/>
    </xf>
    <xf numFmtId="9" fontId="129" fillId="59" borderId="6" xfId="67" applyNumberFormat="1" applyFont="1" applyFill="1" applyBorder="1" applyAlignment="1">
      <alignment horizontal="center" vertical="center" wrapText="1"/>
    </xf>
    <xf numFmtId="0" fontId="129" fillId="59" borderId="7" xfId="67" applyFont="1" applyFill="1" applyBorder="1" applyAlignment="1">
      <alignment horizontal="center" vertical="center" wrapText="1"/>
    </xf>
    <xf numFmtId="0" fontId="124" fillId="59" borderId="7" xfId="0" applyNumberFormat="1" applyFont="1" applyFill="1" applyBorder="1" applyAlignment="1">
      <alignment horizontal="center" vertical="center" wrapText="1"/>
    </xf>
    <xf numFmtId="0" fontId="130" fillId="59" borderId="0" xfId="0" applyNumberFormat="1" applyFont="1" applyFill="1" applyAlignment="1">
      <alignment horizontal="justify" vertical="distributed"/>
    </xf>
    <xf numFmtId="0" fontId="124" fillId="59" borderId="6" xfId="0" applyNumberFormat="1" applyFont="1" applyFill="1" applyBorder="1" applyAlignment="1">
      <alignment horizontal="left" vertical="center"/>
    </xf>
    <xf numFmtId="0" fontId="124" fillId="59" borderId="15" xfId="0" applyNumberFormat="1" applyFont="1" applyFill="1" applyBorder="1" applyAlignment="1">
      <alignment horizontal="center" vertical="center" wrapText="1"/>
    </xf>
    <xf numFmtId="44" fontId="124" fillId="59" borderId="15" xfId="60" applyFont="1" applyFill="1" applyBorder="1" applyAlignment="1">
      <alignment horizontal="center" vertical="center" wrapText="1"/>
    </xf>
    <xf numFmtId="0" fontId="124" fillId="59" borderId="6" xfId="0" applyNumberFormat="1" applyFont="1" applyFill="1" applyBorder="1" applyAlignment="1">
      <alignment horizontal="center" vertical="center"/>
    </xf>
    <xf numFmtId="0" fontId="129" fillId="59" borderId="7" xfId="67" applyFont="1" applyFill="1" applyBorder="1" applyAlignment="1">
      <alignment vertical="center" wrapText="1"/>
    </xf>
    <xf numFmtId="0" fontId="124" fillId="59" borderId="6" xfId="0" applyNumberFormat="1" applyFont="1" applyFill="1" applyBorder="1" applyAlignment="1">
      <alignment vertical="center"/>
    </xf>
    <xf numFmtId="9" fontId="124" fillId="59" borderId="6" xfId="78" applyFont="1" applyFill="1" applyBorder="1" applyAlignment="1">
      <alignment horizontal="center" vertical="center"/>
    </xf>
    <xf numFmtId="0" fontId="124" fillId="59" borderId="0" xfId="0" applyNumberFormat="1" applyFont="1" applyFill="1" applyBorder="1" applyAlignment="1">
      <alignment horizontal="justify" vertical="distributed"/>
    </xf>
    <xf numFmtId="0" fontId="124" fillId="59" borderId="0" xfId="0" applyNumberFormat="1" applyFont="1" applyFill="1" applyAlignment="1">
      <alignment horizontal="justify" vertical="distributed"/>
    </xf>
    <xf numFmtId="0" fontId="124" fillId="59" borderId="6" xfId="0" applyNumberFormat="1" applyFont="1" applyFill="1" applyBorder="1" applyAlignment="1">
      <alignment vertical="distributed"/>
    </xf>
    <xf numFmtId="44" fontId="124" fillId="59" borderId="6" xfId="60" applyFont="1" applyFill="1" applyBorder="1" applyAlignment="1">
      <alignment horizontal="right" vertical="center" wrapText="1"/>
    </xf>
    <xf numFmtId="0" fontId="129" fillId="59" borderId="6" xfId="67" applyFont="1" applyFill="1" applyBorder="1" applyAlignment="1">
      <alignment vertical="center" wrapText="1"/>
    </xf>
    <xf numFmtId="0" fontId="124" fillId="59" borderId="7" xfId="0" applyNumberFormat="1" applyFont="1" applyFill="1" applyBorder="1" applyAlignment="1">
      <alignment horizontal="center" vertical="center"/>
    </xf>
    <xf numFmtId="9" fontId="124" fillId="59" borderId="6" xfId="0" applyNumberFormat="1" applyFont="1" applyFill="1" applyBorder="1" applyAlignment="1">
      <alignment horizontal="center" vertical="center" wrapText="1"/>
    </xf>
    <xf numFmtId="0" fontId="129" fillId="59" borderId="6" xfId="0" applyNumberFormat="1" applyFont="1" applyFill="1" applyBorder="1" applyAlignment="1">
      <alignment horizontal="center" vertical="center" wrapText="1"/>
    </xf>
    <xf numFmtId="0" fontId="129" fillId="59" borderId="6" xfId="0" applyNumberFormat="1" applyFont="1" applyFill="1" applyBorder="1" applyAlignment="1">
      <alignment horizontal="left" vertical="center" wrapText="1"/>
    </xf>
    <xf numFmtId="0" fontId="129" fillId="59" borderId="6" xfId="0" applyNumberFormat="1" applyFont="1" applyFill="1" applyBorder="1" applyAlignment="1">
      <alignment vertical="center" wrapText="1"/>
    </xf>
    <xf numFmtId="44" fontId="129" fillId="59" borderId="6" xfId="60" applyFont="1" applyFill="1" applyBorder="1" applyAlignment="1">
      <alignment horizontal="center" vertical="center" wrapText="1"/>
    </xf>
    <xf numFmtId="9" fontId="129" fillId="59" borderId="6" xfId="0" applyNumberFormat="1" applyFont="1" applyFill="1" applyBorder="1" applyAlignment="1">
      <alignment horizontal="center" vertical="center" wrapText="1"/>
    </xf>
    <xf numFmtId="0" fontId="129" fillId="59" borderId="7" xfId="0" applyNumberFormat="1" applyFont="1" applyFill="1" applyBorder="1" applyAlignment="1">
      <alignment horizontal="center" vertical="center" wrapText="1"/>
    </xf>
    <xf numFmtId="0" fontId="124" fillId="59" borderId="11" xfId="0" applyNumberFormat="1" applyFont="1" applyFill="1" applyBorder="1" applyAlignment="1">
      <alignment horizontal="left" vertical="center"/>
    </xf>
    <xf numFmtId="0" fontId="124" fillId="59" borderId="11" xfId="0" applyNumberFormat="1" applyFont="1" applyFill="1" applyBorder="1" applyAlignment="1">
      <alignment horizontal="center" vertical="center" wrapText="1"/>
    </xf>
    <xf numFmtId="0" fontId="124" fillId="59" borderId="11" xfId="0" applyNumberFormat="1" applyFont="1" applyFill="1" applyBorder="1" applyAlignment="1">
      <alignment vertical="center"/>
    </xf>
    <xf numFmtId="44" fontId="124" fillId="59" borderId="11" xfId="60" applyFont="1" applyFill="1" applyBorder="1" applyAlignment="1">
      <alignment horizontal="center" vertical="center" wrapText="1"/>
    </xf>
    <xf numFmtId="0" fontId="124" fillId="59" borderId="11" xfId="0" applyNumberFormat="1" applyFont="1" applyFill="1" applyBorder="1" applyAlignment="1">
      <alignment horizontal="center" vertical="center"/>
    </xf>
    <xf numFmtId="0" fontId="129" fillId="59" borderId="45" xfId="0" applyNumberFormat="1" applyFont="1" applyFill="1" applyBorder="1" applyAlignment="1">
      <alignment horizontal="center" vertical="center"/>
    </xf>
    <xf numFmtId="0" fontId="124" fillId="59" borderId="6" xfId="0" applyNumberFormat="1" applyFont="1" applyFill="1" applyBorder="1" applyAlignment="1">
      <alignment horizontal="center" vertical="distributed"/>
    </xf>
    <xf numFmtId="17" fontId="124" fillId="59" borderId="6" xfId="0" applyNumberFormat="1" applyFont="1" applyFill="1" applyBorder="1" applyAlignment="1">
      <alignment horizontal="center" vertical="center" wrapText="1"/>
    </xf>
    <xf numFmtId="170" fontId="124" fillId="59" borderId="6" xfId="78" applyNumberFormat="1" applyFont="1" applyFill="1" applyBorder="1" applyAlignment="1">
      <alignment horizontal="center" vertical="center"/>
    </xf>
    <xf numFmtId="0" fontId="124" fillId="59" borderId="0" xfId="0" applyFont="1" applyFill="1" applyAlignment="1">
      <alignment horizontal="center" vertical="center" wrapText="1"/>
    </xf>
    <xf numFmtId="0" fontId="124" fillId="59" borderId="6" xfId="0" applyFont="1" applyFill="1" applyBorder="1" applyAlignment="1">
      <alignment horizontal="center" vertical="center" wrapText="1"/>
    </xf>
    <xf numFmtId="44" fontId="124" fillId="59" borderId="6" xfId="60" applyFont="1" applyFill="1" applyBorder="1" applyAlignment="1">
      <alignment horizontal="right" vertical="center"/>
    </xf>
    <xf numFmtId="0" fontId="129" fillId="59" borderId="6" xfId="0" applyNumberFormat="1" applyFont="1" applyFill="1" applyBorder="1" applyAlignment="1">
      <alignment vertical="center"/>
    </xf>
    <xf numFmtId="9" fontId="129" fillId="59" borderId="6" xfId="78" applyFont="1" applyFill="1" applyBorder="1" applyAlignment="1">
      <alignment horizontal="center" vertical="center"/>
    </xf>
    <xf numFmtId="0" fontId="129" fillId="59" borderId="6" xfId="67" applyFont="1" applyFill="1" applyBorder="1" applyAlignment="1">
      <alignment horizontal="center" vertical="center" wrapText="1"/>
    </xf>
    <xf numFmtId="44" fontId="129" fillId="59" borderId="6" xfId="60" applyFont="1" applyFill="1" applyBorder="1" applyAlignment="1">
      <alignment horizontal="right" vertical="center" wrapText="1"/>
    </xf>
    <xf numFmtId="17" fontId="129" fillId="59" borderId="7" xfId="67" applyNumberFormat="1" applyFont="1" applyFill="1" applyBorder="1" applyAlignment="1">
      <alignment horizontal="center" vertical="center" wrapText="1"/>
    </xf>
    <xf numFmtId="0" fontId="124" fillId="57" borderId="6" xfId="67" applyFont="1" applyFill="1" applyBorder="1" applyAlignment="1">
      <alignment vertical="center" wrapText="1"/>
    </xf>
    <xf numFmtId="9" fontId="124" fillId="57" borderId="6" xfId="67" applyNumberFormat="1" applyFont="1" applyFill="1" applyBorder="1" applyAlignment="1">
      <alignment horizontal="center" vertical="center" wrapText="1"/>
    </xf>
    <xf numFmtId="0" fontId="124" fillId="57" borderId="6" xfId="67" applyFont="1" applyFill="1" applyBorder="1" applyAlignment="1">
      <alignment horizontal="center" vertical="center" wrapText="1"/>
    </xf>
    <xf numFmtId="0" fontId="130" fillId="34" borderId="0" xfId="0" applyNumberFormat="1" applyFont="1" applyFill="1" applyBorder="1" applyAlignment="1">
      <alignment horizontal="justify" vertical="distributed"/>
    </xf>
    <xf numFmtId="0" fontId="125" fillId="34" borderId="0" xfId="0" applyNumberFormat="1" applyFont="1" applyFill="1" applyBorder="1" applyAlignment="1">
      <alignment horizontal="left" vertical="center" wrapText="1"/>
    </xf>
    <xf numFmtId="0" fontId="125" fillId="34" borderId="0" xfId="0" applyNumberFormat="1" applyFont="1" applyFill="1" applyBorder="1" applyAlignment="1">
      <alignment vertical="distributed"/>
    </xf>
    <xf numFmtId="0" fontId="136" fillId="34" borderId="0" xfId="0" applyNumberFormat="1" applyFont="1" applyFill="1" applyBorder="1" applyAlignment="1">
      <alignment horizontal="justify" vertical="distributed"/>
    </xf>
    <xf numFmtId="0" fontId="125" fillId="34" borderId="0" xfId="0" applyNumberFormat="1" applyFont="1" applyFill="1" applyBorder="1" applyAlignment="1">
      <alignment horizontal="center" vertical="center"/>
    </xf>
    <xf numFmtId="0" fontId="130" fillId="34" borderId="0" xfId="0" applyNumberFormat="1" applyFont="1" applyFill="1" applyBorder="1" applyAlignment="1">
      <alignment horizontal="center" vertical="distributed"/>
    </xf>
    <xf numFmtId="0" fontId="130" fillId="34" borderId="0" xfId="0" applyNumberFormat="1" applyFont="1" applyFill="1" applyBorder="1" applyAlignment="1">
      <alignment horizontal="center" vertical="center" wrapText="1"/>
    </xf>
    <xf numFmtId="0" fontId="125" fillId="34" borderId="0" xfId="0" applyNumberFormat="1" applyFont="1" applyFill="1" applyBorder="1" applyAlignment="1">
      <alignment vertical="center" wrapText="1"/>
    </xf>
    <xf numFmtId="0" fontId="130" fillId="34" borderId="0" xfId="0" applyNumberFormat="1" applyFont="1" applyFill="1" applyBorder="1" applyAlignment="1">
      <alignment vertical="center" wrapText="1"/>
    </xf>
    <xf numFmtId="44" fontId="134" fillId="34" borderId="0" xfId="0" applyNumberFormat="1" applyFont="1" applyFill="1" applyBorder="1" applyAlignment="1">
      <alignment horizontal="left" vertical="center"/>
    </xf>
    <xf numFmtId="0" fontId="124" fillId="34" borderId="0" xfId="0" applyNumberFormat="1" applyFont="1" applyFill="1" applyBorder="1" applyAlignment="1">
      <alignment horizontal="left" vertical="center" wrapText="1"/>
    </xf>
    <xf numFmtId="0" fontId="129" fillId="34" borderId="0" xfId="0" applyNumberFormat="1" applyFont="1" applyFill="1" applyBorder="1" applyAlignment="1">
      <alignment horizontal="left" vertical="center" wrapText="1"/>
    </xf>
    <xf numFmtId="0" fontId="124" fillId="34" borderId="0" xfId="0" applyNumberFormat="1" applyFont="1" applyFill="1" applyBorder="1" applyAlignment="1">
      <alignment horizontal="left" vertical="center"/>
    </xf>
    <xf numFmtId="0" fontId="125" fillId="34" borderId="7" xfId="0" applyNumberFormat="1" applyFont="1" applyFill="1" applyBorder="1" applyAlignment="1">
      <alignment horizontal="center" vertical="center" wrapText="1"/>
    </xf>
    <xf numFmtId="0" fontId="129" fillId="59" borderId="7" xfId="0" applyNumberFormat="1" applyFont="1" applyFill="1" applyBorder="1" applyAlignment="1">
      <alignment horizontal="center" vertical="center"/>
    </xf>
    <xf numFmtId="44" fontId="133" fillId="34" borderId="7" xfId="0" applyNumberFormat="1" applyFont="1" applyFill="1" applyBorder="1" applyAlignment="1">
      <alignment horizontal="left" vertical="center" wrapText="1"/>
    </xf>
    <xf numFmtId="0" fontId="124" fillId="34" borderId="7" xfId="0" applyFont="1" applyFill="1" applyBorder="1" applyAlignment="1">
      <alignment horizontal="center" vertical="center" wrapText="1"/>
    </xf>
    <xf numFmtId="0" fontId="129" fillId="57" borderId="7" xfId="0" applyFont="1" applyFill="1" applyBorder="1" applyAlignment="1">
      <alignment horizontal="center" vertical="center" wrapText="1"/>
    </xf>
    <xf numFmtId="0" fontId="124" fillId="0" borderId="7" xfId="0" applyNumberFormat="1" applyFont="1" applyFill="1" applyBorder="1" applyAlignment="1">
      <alignment horizontal="center" vertical="center" wrapText="1"/>
    </xf>
    <xf numFmtId="0" fontId="124" fillId="59" borderId="7" xfId="0" applyFont="1" applyFill="1" applyBorder="1"/>
    <xf numFmtId="0" fontId="124" fillId="0" borderId="39" xfId="0" applyFont="1" applyBorder="1"/>
    <xf numFmtId="0" fontId="124" fillId="34" borderId="7" xfId="0" applyFont="1" applyFill="1" applyBorder="1" applyAlignment="1">
      <alignment wrapText="1"/>
    </xf>
    <xf numFmtId="0" fontId="129" fillId="60" borderId="6" xfId="67" applyFont="1" applyFill="1" applyBorder="1"/>
    <xf numFmtId="0" fontId="129" fillId="35" borderId="6" xfId="67" applyFont="1" applyFill="1" applyBorder="1" applyAlignment="1">
      <alignment vertical="center" wrapText="1"/>
    </xf>
    <xf numFmtId="0" fontId="129" fillId="0" borderId="6" xfId="67" applyFont="1" applyBorder="1"/>
    <xf numFmtId="0" fontId="125" fillId="35" borderId="6" xfId="0" applyFont="1" applyFill="1" applyBorder="1" applyAlignment="1"/>
    <xf numFmtId="0" fontId="130" fillId="35" borderId="6" xfId="67" applyFont="1" applyFill="1" applyBorder="1" applyAlignment="1">
      <alignment vertical="center" wrapText="1"/>
    </xf>
    <xf numFmtId="0" fontId="132" fillId="58" borderId="6" xfId="67" applyFont="1" applyFill="1" applyBorder="1" applyAlignment="1">
      <alignment vertical="center" wrapText="1"/>
    </xf>
    <xf numFmtId="0" fontId="129" fillId="35" borderId="6" xfId="67" applyFont="1" applyFill="1" applyBorder="1" applyAlignment="1">
      <alignment horizontal="left" vertical="center" wrapText="1"/>
    </xf>
    <xf numFmtId="0" fontId="129" fillId="35" borderId="6" xfId="67" applyFont="1" applyFill="1" applyBorder="1" applyAlignment="1">
      <alignment horizontal="center" vertical="center" wrapText="1"/>
    </xf>
    <xf numFmtId="0" fontId="124" fillId="35" borderId="6" xfId="0" applyFont="1" applyFill="1" applyBorder="1"/>
    <xf numFmtId="0" fontId="87" fillId="0" borderId="69" xfId="0" applyFont="1" applyBorder="1"/>
    <xf numFmtId="0" fontId="87" fillId="0" borderId="99" xfId="0" applyFont="1" applyBorder="1"/>
    <xf numFmtId="0" fontId="113" fillId="0" borderId="69" xfId="0" applyFont="1" applyBorder="1"/>
    <xf numFmtId="0" fontId="124" fillId="34" borderId="7" xfId="67" applyFont="1" applyFill="1" applyBorder="1" applyAlignment="1">
      <alignment horizontal="center" vertical="center" wrapText="1"/>
    </xf>
    <xf numFmtId="0" fontId="87" fillId="0" borderId="69" xfId="0" applyFont="1" applyBorder="1"/>
    <xf numFmtId="44" fontId="104" fillId="0" borderId="0" xfId="60" applyFont="1" applyFill="1" applyBorder="1" applyAlignment="1">
      <alignment horizontal="center" vertical="center" wrapText="1"/>
    </xf>
    <xf numFmtId="0" fontId="124" fillId="59" borderId="37" xfId="0" applyNumberFormat="1" applyFont="1" applyFill="1" applyBorder="1" applyAlignment="1">
      <alignment horizontal="left" vertical="center"/>
    </xf>
    <xf numFmtId="0" fontId="129" fillId="59" borderId="37" xfId="67" applyFont="1" applyFill="1" applyBorder="1" applyAlignment="1">
      <alignment horizontal="center" vertical="center" wrapText="1"/>
    </xf>
    <xf numFmtId="0" fontId="129" fillId="59" borderId="37" xfId="67" applyFont="1" applyFill="1" applyBorder="1" applyAlignment="1">
      <alignment vertical="center" wrapText="1"/>
    </xf>
    <xf numFmtId="44" fontId="129" fillId="59" borderId="37" xfId="60" applyFont="1" applyFill="1" applyBorder="1" applyAlignment="1">
      <alignment horizontal="right" vertical="center" wrapText="1"/>
    </xf>
    <xf numFmtId="9" fontId="129" fillId="59" borderId="37" xfId="67" applyNumberFormat="1" applyFont="1" applyFill="1" applyBorder="1" applyAlignment="1">
      <alignment horizontal="center" vertical="center" wrapText="1"/>
    </xf>
    <xf numFmtId="17" fontId="129" fillId="59" borderId="39" xfId="67" applyNumberFormat="1" applyFont="1" applyFill="1" applyBorder="1" applyAlignment="1">
      <alignment horizontal="center" vertical="center" wrapText="1"/>
    </xf>
    <xf numFmtId="0" fontId="124" fillId="59" borderId="39" xfId="0" applyFont="1" applyFill="1" applyBorder="1"/>
    <xf numFmtId="0" fontId="124" fillId="59" borderId="35" xfId="0" applyNumberFormat="1" applyFont="1" applyFill="1" applyBorder="1" applyAlignment="1">
      <alignment horizontal="left" vertical="center"/>
    </xf>
    <xf numFmtId="170" fontId="129" fillId="59" borderId="6" xfId="67" applyNumberFormat="1" applyFont="1" applyFill="1" applyBorder="1" applyAlignment="1">
      <alignment vertical="center" wrapText="1"/>
    </xf>
    <xf numFmtId="170" fontId="129" fillId="59" borderId="6" xfId="0" applyNumberFormat="1" applyFont="1" applyFill="1" applyBorder="1" applyAlignment="1">
      <alignment horizontal="center" vertical="center" wrapText="1"/>
    </xf>
    <xf numFmtId="44" fontId="124" fillId="59" borderId="6" xfId="60" applyFont="1" applyFill="1" applyBorder="1" applyAlignment="1">
      <alignment horizontal="center" vertical="center"/>
    </xf>
    <xf numFmtId="9" fontId="129" fillId="59" borderId="7" xfId="0" applyNumberFormat="1" applyFont="1" applyFill="1" applyBorder="1" applyAlignment="1">
      <alignment horizontal="center" vertical="center" wrapText="1"/>
    </xf>
    <xf numFmtId="0" fontId="124" fillId="59" borderId="7" xfId="0" applyNumberFormat="1" applyFont="1" applyFill="1" applyBorder="1" applyAlignment="1">
      <alignment horizontal="center" vertical="distributed"/>
    </xf>
    <xf numFmtId="170" fontId="124" fillId="59" borderId="6" xfId="0" applyNumberFormat="1" applyFont="1" applyFill="1" applyBorder="1" applyAlignment="1">
      <alignment horizontal="center" vertical="center"/>
    </xf>
    <xf numFmtId="17" fontId="124" fillId="59" borderId="7" xfId="0" applyNumberFormat="1" applyFont="1" applyFill="1" applyBorder="1" applyAlignment="1">
      <alignment horizontal="center" vertical="distributed"/>
    </xf>
    <xf numFmtId="0" fontId="124" fillId="59" borderId="7" xfId="0" applyFont="1" applyFill="1" applyBorder="1" applyAlignment="1">
      <alignment vertical="top" wrapText="1"/>
    </xf>
    <xf numFmtId="170" fontId="124" fillId="59" borderId="6" xfId="0" applyNumberFormat="1" applyFont="1" applyFill="1" applyBorder="1" applyAlignment="1">
      <alignment vertical="center"/>
    </xf>
    <xf numFmtId="44" fontId="124" fillId="59" borderId="7" xfId="60" applyFont="1" applyFill="1" applyBorder="1" applyAlignment="1">
      <alignment horizontal="center" vertical="distributed"/>
    </xf>
    <xf numFmtId="9" fontId="124" fillId="59" borderId="7" xfId="0" applyNumberFormat="1" applyFont="1" applyFill="1" applyBorder="1" applyAlignment="1">
      <alignment horizontal="center" vertical="distributed"/>
    </xf>
    <xf numFmtId="0" fontId="124" fillId="59" borderId="7" xfId="0" applyNumberFormat="1" applyFont="1" applyFill="1" applyBorder="1" applyAlignment="1">
      <alignment horizontal="center" vertical="distributed" wrapText="1"/>
    </xf>
    <xf numFmtId="0" fontId="124" fillId="59" borderId="6" xfId="67" applyFont="1" applyFill="1" applyBorder="1" applyAlignment="1">
      <alignment vertical="center" wrapText="1"/>
    </xf>
    <xf numFmtId="9" fontId="124" fillId="59" borderId="6" xfId="67" applyNumberFormat="1" applyFont="1" applyFill="1" applyBorder="1" applyAlignment="1">
      <alignment horizontal="center" vertical="center" wrapText="1"/>
    </xf>
    <xf numFmtId="0" fontId="124" fillId="59" borderId="6" xfId="67" applyFont="1" applyFill="1" applyBorder="1" applyAlignment="1">
      <alignment horizontal="center" vertical="center" wrapText="1"/>
    </xf>
    <xf numFmtId="0" fontId="124" fillId="59" borderId="7" xfId="67" applyFont="1" applyFill="1" applyBorder="1" applyAlignment="1">
      <alignment vertical="center" wrapText="1"/>
    </xf>
    <xf numFmtId="0" fontId="124" fillId="59" borderId="6" xfId="0" applyNumberFormat="1" applyFont="1" applyFill="1" applyBorder="1" applyAlignment="1">
      <alignment horizontal="justify" vertical="distributed"/>
    </xf>
    <xf numFmtId="0" fontId="133" fillId="59" borderId="6" xfId="0" applyFont="1" applyFill="1" applyBorder="1" applyAlignment="1">
      <alignment horizontal="left" vertical="center"/>
    </xf>
    <xf numFmtId="0" fontId="133" fillId="59" borderId="6" xfId="0" applyFont="1" applyFill="1" applyBorder="1" applyAlignment="1">
      <alignment horizontal="left" vertical="center" wrapText="1"/>
    </xf>
    <xf numFmtId="44" fontId="133" fillId="59" borderId="6" xfId="60" applyFont="1" applyFill="1" applyBorder="1" applyAlignment="1">
      <alignment horizontal="center" vertical="center"/>
    </xf>
    <xf numFmtId="44" fontId="133" fillId="59" borderId="0" xfId="60" applyFont="1" applyFill="1" applyBorder="1" applyAlignment="1">
      <alignment horizontal="center" vertical="center"/>
    </xf>
    <xf numFmtId="0" fontId="133" fillId="59" borderId="0" xfId="0" applyFont="1" applyFill="1" applyBorder="1"/>
    <xf numFmtId="0" fontId="133" fillId="59" borderId="6" xfId="0" applyFont="1" applyFill="1" applyBorder="1"/>
    <xf numFmtId="0" fontId="124" fillId="59" borderId="0" xfId="0" applyNumberFormat="1" applyFont="1" applyFill="1" applyAlignment="1">
      <alignment horizontal="center" vertical="center" wrapText="1"/>
    </xf>
    <xf numFmtId="17" fontId="124" fillId="59" borderId="37" xfId="0" applyNumberFormat="1" applyFont="1" applyFill="1" applyBorder="1" applyAlignment="1">
      <alignment horizontal="center" vertical="center"/>
    </xf>
    <xf numFmtId="0" fontId="133" fillId="59" borderId="6" xfId="0" applyFont="1" applyFill="1" applyBorder="1" applyAlignment="1">
      <alignment horizontal="center" vertical="center" wrapText="1"/>
    </xf>
    <xf numFmtId="44" fontId="133" fillId="59" borderId="6" xfId="0" applyNumberFormat="1" applyFont="1" applyFill="1" applyBorder="1" applyAlignment="1">
      <alignment horizontal="left" vertical="center" wrapText="1"/>
    </xf>
    <xf numFmtId="44" fontId="133" fillId="59" borderId="6" xfId="60" applyFont="1" applyFill="1" applyBorder="1" applyAlignment="1">
      <alignment horizontal="left" vertical="center"/>
    </xf>
    <xf numFmtId="9" fontId="133" fillId="59" borderId="6" xfId="67" applyNumberFormat="1" applyFont="1" applyFill="1" applyBorder="1" applyAlignment="1">
      <alignment horizontal="center" vertical="center" wrapText="1"/>
    </xf>
    <xf numFmtId="44" fontId="133" fillId="59" borderId="6" xfId="0" applyNumberFormat="1" applyFont="1" applyFill="1" applyBorder="1" applyAlignment="1">
      <alignment horizontal="center" vertical="center" wrapText="1"/>
    </xf>
    <xf numFmtId="44" fontId="133" fillId="59" borderId="6" xfId="0" applyNumberFormat="1" applyFont="1" applyFill="1" applyBorder="1" applyAlignment="1">
      <alignment horizontal="center" vertical="center"/>
    </xf>
    <xf numFmtId="44" fontId="134" fillId="59" borderId="0" xfId="0" applyNumberFormat="1" applyFont="1" applyFill="1" applyBorder="1" applyAlignment="1">
      <alignment horizontal="left" vertical="center"/>
    </xf>
    <xf numFmtId="0" fontId="133" fillId="59" borderId="0" xfId="0" applyFont="1" applyFill="1" applyBorder="1" applyAlignment="1">
      <alignment horizontal="left"/>
    </xf>
    <xf numFmtId="0" fontId="133" fillId="59" borderId="6" xfId="0" applyFont="1" applyFill="1" applyBorder="1" applyAlignment="1">
      <alignment horizontal="left"/>
    </xf>
    <xf numFmtId="0" fontId="124" fillId="59" borderId="7" xfId="0" applyFont="1" applyFill="1" applyBorder="1" applyAlignment="1">
      <alignment horizontal="center"/>
    </xf>
    <xf numFmtId="0" fontId="130" fillId="59" borderId="0" xfId="0" applyNumberFormat="1" applyFont="1" applyFill="1" applyBorder="1" applyAlignment="1">
      <alignment vertical="center" wrapText="1"/>
    </xf>
    <xf numFmtId="170" fontId="129" fillId="59" borderId="6" xfId="0" applyNumberFormat="1" applyFont="1" applyFill="1" applyBorder="1" applyAlignment="1">
      <alignment horizontal="right" vertical="center" wrapText="1"/>
    </xf>
    <xf numFmtId="17" fontId="129" fillId="59" borderId="6" xfId="0" applyNumberFormat="1" applyFont="1" applyFill="1" applyBorder="1" applyAlignment="1">
      <alignment horizontal="center" vertical="center"/>
    </xf>
    <xf numFmtId="0" fontId="132" fillId="27" borderId="6" xfId="67" applyFont="1" applyFill="1" applyBorder="1" applyAlignment="1">
      <alignment horizontal="left" vertical="center" wrapText="1"/>
    </xf>
    <xf numFmtId="0" fontId="132" fillId="27" borderId="7" xfId="67" applyFont="1" applyFill="1" applyBorder="1" applyAlignment="1">
      <alignment horizontal="left" vertical="center" wrapText="1"/>
    </xf>
    <xf numFmtId="0" fontId="128" fillId="27" borderId="7" xfId="67" applyFont="1" applyFill="1" applyBorder="1" applyAlignment="1">
      <alignment horizontal="center" vertical="center" wrapText="1"/>
    </xf>
    <xf numFmtId="0" fontId="128" fillId="27" borderId="6" xfId="67" applyFont="1" applyFill="1" applyBorder="1" applyAlignment="1">
      <alignment horizontal="center" vertical="center" wrapText="1"/>
    </xf>
    <xf numFmtId="0" fontId="132" fillId="27" borderId="38" xfId="67" applyFont="1" applyFill="1" applyBorder="1" applyAlignment="1">
      <alignment horizontal="left" vertical="center" wrapText="1"/>
    </xf>
    <xf numFmtId="0" fontId="128" fillId="0" borderId="0" xfId="67" applyFont="1" applyFill="1" applyBorder="1" applyAlignment="1">
      <alignment horizontal="center" vertical="center" wrapText="1"/>
    </xf>
    <xf numFmtId="0" fontId="87" fillId="0" borderId="69" xfId="0" applyFont="1" applyBorder="1"/>
    <xf numFmtId="0" fontId="133" fillId="61" borderId="6" xfId="0" applyFont="1" applyFill="1" applyBorder="1" applyAlignment="1">
      <alignment horizontal="left" vertical="center"/>
    </xf>
    <xf numFmtId="0" fontId="133" fillId="61" borderId="6" xfId="0" applyFont="1" applyFill="1" applyBorder="1" applyAlignment="1">
      <alignment horizontal="center" vertical="center" wrapText="1"/>
    </xf>
    <xf numFmtId="44" fontId="133" fillId="61" borderId="6" xfId="0" applyNumberFormat="1" applyFont="1" applyFill="1" applyBorder="1" applyAlignment="1">
      <alignment horizontal="left" vertical="center" wrapText="1"/>
    </xf>
    <xf numFmtId="44" fontId="133" fillId="61" borderId="6" xfId="60" applyFont="1" applyFill="1" applyBorder="1" applyAlignment="1">
      <alignment horizontal="left" vertical="center"/>
    </xf>
    <xf numFmtId="9" fontId="133" fillId="61" borderId="6" xfId="67" applyNumberFormat="1" applyFont="1" applyFill="1" applyBorder="1" applyAlignment="1">
      <alignment horizontal="center" vertical="center" wrapText="1"/>
    </xf>
    <xf numFmtId="44" fontId="133" fillId="61" borderId="6" xfId="0" applyNumberFormat="1" applyFont="1" applyFill="1" applyBorder="1" applyAlignment="1">
      <alignment horizontal="center" vertical="center" wrapText="1"/>
    </xf>
    <xf numFmtId="44" fontId="133" fillId="61" borderId="7" xfId="0" applyNumberFormat="1" applyFont="1" applyFill="1" applyBorder="1" applyAlignment="1">
      <alignment horizontal="left" vertical="center" wrapText="1"/>
    </xf>
    <xf numFmtId="44" fontId="133" fillId="61" borderId="6" xfId="0" applyNumberFormat="1" applyFont="1" applyFill="1" applyBorder="1" applyAlignment="1">
      <alignment horizontal="center" vertical="center"/>
    </xf>
    <xf numFmtId="44" fontId="134" fillId="61" borderId="0" xfId="0" applyNumberFormat="1" applyFont="1" applyFill="1" applyBorder="1" applyAlignment="1">
      <alignment horizontal="left" vertical="center"/>
    </xf>
    <xf numFmtId="0" fontId="133" fillId="61" borderId="0" xfId="0" applyFont="1" applyFill="1" applyBorder="1" applyAlignment="1">
      <alignment horizontal="left"/>
    </xf>
    <xf numFmtId="0" fontId="133" fillId="61" borderId="6" xfId="0" applyFont="1" applyFill="1" applyBorder="1" applyAlignment="1">
      <alignment horizontal="left"/>
    </xf>
    <xf numFmtId="0" fontId="124" fillId="61" borderId="35" xfId="0" applyNumberFormat="1" applyFont="1" applyFill="1" applyBorder="1" applyAlignment="1">
      <alignment horizontal="left" vertical="center"/>
    </xf>
    <xf numFmtId="0" fontId="124" fillId="61" borderId="6" xfId="0" applyNumberFormat="1" applyFont="1" applyFill="1" applyBorder="1" applyAlignment="1">
      <alignment horizontal="center" vertical="center" wrapText="1"/>
    </xf>
    <xf numFmtId="170" fontId="129" fillId="61" borderId="7" xfId="0" applyNumberFormat="1" applyFont="1" applyFill="1" applyBorder="1" applyAlignment="1">
      <alignment vertical="center" wrapText="1"/>
    </xf>
    <xf numFmtId="170" fontId="129" fillId="61" borderId="6" xfId="0" applyNumberFormat="1" applyFont="1" applyFill="1" applyBorder="1" applyAlignment="1">
      <alignment horizontal="center" vertical="center" wrapText="1"/>
    </xf>
    <xf numFmtId="170" fontId="124" fillId="61" borderId="7" xfId="0" applyNumberFormat="1" applyFont="1" applyFill="1" applyBorder="1" applyAlignment="1">
      <alignment horizontal="center" vertical="distributed"/>
    </xf>
    <xf numFmtId="9" fontId="124" fillId="61" borderId="7" xfId="0" applyNumberFormat="1" applyFont="1" applyFill="1" applyBorder="1" applyAlignment="1">
      <alignment horizontal="center" vertical="distributed"/>
    </xf>
    <xf numFmtId="0" fontId="124" fillId="61" borderId="6" xfId="0" applyNumberFormat="1" applyFont="1" applyFill="1" applyBorder="1" applyAlignment="1">
      <alignment horizontal="center" vertical="center"/>
    </xf>
    <xf numFmtId="0" fontId="124" fillId="61" borderId="7" xfId="0" applyNumberFormat="1" applyFont="1" applyFill="1" applyBorder="1" applyAlignment="1">
      <alignment horizontal="center" vertical="center" wrapText="1"/>
    </xf>
    <xf numFmtId="0" fontId="124" fillId="61" borderId="0" xfId="0" applyNumberFormat="1" applyFont="1" applyFill="1" applyBorder="1" applyAlignment="1">
      <alignment horizontal="justify" vertical="distributed"/>
    </xf>
    <xf numFmtId="0" fontId="124" fillId="61" borderId="0" xfId="0" applyNumberFormat="1" applyFont="1" applyFill="1" applyAlignment="1">
      <alignment horizontal="justify" vertical="distributed"/>
    </xf>
    <xf numFmtId="9" fontId="124" fillId="61" borderId="6" xfId="67" applyNumberFormat="1" applyFont="1" applyFill="1" applyBorder="1" applyAlignment="1">
      <alignment horizontal="center" vertical="center" wrapText="1"/>
    </xf>
    <xf numFmtId="0" fontId="133" fillId="61" borderId="0" xfId="0" applyFont="1" applyFill="1" applyAlignment="1">
      <alignment horizontal="left"/>
    </xf>
    <xf numFmtId="0" fontId="124" fillId="61" borderId="6" xfId="0" applyNumberFormat="1" applyFont="1" applyFill="1" applyBorder="1" applyAlignment="1">
      <alignment horizontal="left" vertical="center"/>
    </xf>
    <xf numFmtId="0" fontId="129" fillId="61" borderId="6" xfId="0" applyNumberFormat="1" applyFont="1" applyFill="1" applyBorder="1" applyAlignment="1">
      <alignment horizontal="center" vertical="center" wrapText="1"/>
    </xf>
    <xf numFmtId="0" fontId="129" fillId="61" borderId="6" xfId="0" applyNumberFormat="1" applyFont="1" applyFill="1" applyBorder="1" applyAlignment="1">
      <alignment vertical="center" wrapText="1"/>
    </xf>
    <xf numFmtId="0" fontId="124" fillId="61" borderId="15" xfId="0" applyNumberFormat="1" applyFont="1" applyFill="1" applyBorder="1" applyAlignment="1">
      <alignment horizontal="center" vertical="center"/>
    </xf>
    <xf numFmtId="44" fontId="124" fillId="61" borderId="6" xfId="60" applyFont="1" applyFill="1" applyBorder="1" applyAlignment="1">
      <alignment horizontal="center" vertical="center" wrapText="1"/>
    </xf>
    <xf numFmtId="9" fontId="124" fillId="61" borderId="15" xfId="78" applyFont="1" applyFill="1" applyBorder="1" applyAlignment="1">
      <alignment horizontal="center" vertical="center"/>
    </xf>
    <xf numFmtId="9" fontId="129" fillId="61" borderId="6" xfId="67" applyNumberFormat="1" applyFont="1" applyFill="1" applyBorder="1" applyAlignment="1">
      <alignment horizontal="center" vertical="center" wrapText="1"/>
    </xf>
    <xf numFmtId="0" fontId="129" fillId="61" borderId="7" xfId="0" applyNumberFormat="1" applyFont="1" applyFill="1" applyBorder="1" applyAlignment="1">
      <alignment horizontal="center" vertical="center" wrapText="1"/>
    </xf>
    <xf numFmtId="0" fontId="124" fillId="61" borderId="6" xfId="67" applyFont="1" applyFill="1" applyBorder="1" applyAlignment="1">
      <alignment horizontal="center" vertical="center" wrapText="1"/>
    </xf>
    <xf numFmtId="0" fontId="124" fillId="61" borderId="6" xfId="67" applyFont="1" applyFill="1" applyBorder="1" applyAlignment="1">
      <alignment vertical="center" wrapText="1"/>
    </xf>
    <xf numFmtId="0" fontId="124" fillId="61" borderId="6" xfId="60" applyNumberFormat="1" applyFont="1" applyFill="1" applyBorder="1" applyAlignment="1">
      <alignment horizontal="center" vertical="center" wrapText="1"/>
    </xf>
    <xf numFmtId="44" fontId="124" fillId="61" borderId="6" xfId="60" applyFont="1" applyFill="1" applyBorder="1" applyAlignment="1">
      <alignment horizontal="right" vertical="center" wrapText="1"/>
    </xf>
    <xf numFmtId="0" fontId="124" fillId="61" borderId="6" xfId="0" applyFont="1" applyFill="1" applyBorder="1" applyAlignment="1">
      <alignment horizontal="center" vertical="center"/>
    </xf>
    <xf numFmtId="0" fontId="124" fillId="61" borderId="7" xfId="0" applyFont="1" applyFill="1" applyBorder="1" applyAlignment="1">
      <alignment horizontal="center" vertical="center" wrapText="1"/>
    </xf>
    <xf numFmtId="0" fontId="124" fillId="61" borderId="0" xfId="0" applyNumberFormat="1" applyFont="1" applyFill="1" applyBorder="1" applyAlignment="1">
      <alignment horizontal="left" vertical="center" wrapText="1"/>
    </xf>
    <xf numFmtId="0" fontId="124" fillId="61" borderId="6" xfId="0" applyNumberFormat="1" applyFont="1" applyFill="1" applyBorder="1" applyAlignment="1">
      <alignment horizontal="justify" vertical="distributed"/>
    </xf>
    <xf numFmtId="0" fontId="129" fillId="61" borderId="6" xfId="0" applyNumberFormat="1" applyFont="1" applyFill="1" applyBorder="1" applyAlignment="1">
      <alignment horizontal="left" vertical="center"/>
    </xf>
    <xf numFmtId="0" fontId="129" fillId="61" borderId="15" xfId="0" applyNumberFormat="1" applyFont="1" applyFill="1" applyBorder="1" applyAlignment="1">
      <alignment horizontal="center" vertical="center"/>
    </xf>
    <xf numFmtId="44" fontId="129" fillId="61" borderId="6" xfId="60" applyFont="1" applyFill="1" applyBorder="1" applyAlignment="1">
      <alignment horizontal="center" vertical="center" wrapText="1"/>
    </xf>
    <xf numFmtId="9" fontId="129" fillId="61" borderId="15" xfId="78" applyFont="1" applyFill="1" applyBorder="1" applyAlignment="1">
      <alignment horizontal="center" vertical="center"/>
    </xf>
    <xf numFmtId="0" fontId="124" fillId="34" borderId="6" xfId="0" applyNumberFormat="1" applyFont="1" applyFill="1" applyBorder="1" applyAlignment="1">
      <alignment vertical="center" wrapText="1"/>
    </xf>
    <xf numFmtId="9" fontId="124" fillId="34" borderId="6" xfId="78" applyFont="1" applyFill="1" applyBorder="1" applyAlignment="1">
      <alignment horizontal="center" vertical="center"/>
    </xf>
    <xf numFmtId="0" fontId="129" fillId="34" borderId="7" xfId="0" applyNumberFormat="1" applyFont="1" applyFill="1" applyBorder="1" applyAlignment="1">
      <alignment horizontal="center" vertical="top" wrapText="1"/>
    </xf>
    <xf numFmtId="0" fontId="87" fillId="0" borderId="69" xfId="0" applyFont="1" applyBorder="1"/>
    <xf numFmtId="0" fontId="113" fillId="0" borderId="99" xfId="0" applyFont="1" applyBorder="1"/>
    <xf numFmtId="0" fontId="124" fillId="0" borderId="0" xfId="0" applyFont="1" applyAlignment="1">
      <alignment wrapText="1"/>
    </xf>
    <xf numFmtId="0" fontId="124" fillId="0" borderId="0" xfId="0" applyFont="1" applyAlignment="1">
      <alignment horizontal="center" wrapText="1"/>
    </xf>
    <xf numFmtId="0" fontId="124" fillId="0" borderId="6" xfId="0" applyFont="1" applyBorder="1" applyAlignment="1">
      <alignment wrapText="1"/>
    </xf>
    <xf numFmtId="0" fontId="124" fillId="34" borderId="0" xfId="0" applyNumberFormat="1" applyFont="1" applyFill="1" applyBorder="1" applyAlignment="1">
      <alignment horizontal="justify" vertical="distributed" wrapText="1"/>
    </xf>
    <xf numFmtId="0" fontId="125" fillId="34" borderId="0" xfId="0" applyNumberFormat="1" applyFont="1" applyFill="1" applyBorder="1" applyAlignment="1">
      <alignment vertical="distributed" wrapText="1"/>
    </xf>
    <xf numFmtId="0" fontId="124" fillId="0" borderId="7" xfId="0" applyFont="1" applyBorder="1" applyAlignment="1">
      <alignment horizontal="center" vertical="center" wrapText="1"/>
    </xf>
    <xf numFmtId="0" fontId="124" fillId="59" borderId="6" xfId="0" applyFont="1" applyFill="1" applyBorder="1" applyAlignment="1">
      <alignment horizontal="left" vertical="center" wrapText="1"/>
    </xf>
    <xf numFmtId="0" fontId="124" fillId="59" borderId="7" xfId="0" applyNumberFormat="1" applyFont="1" applyFill="1" applyBorder="1" applyAlignment="1">
      <alignment horizontal="left" vertical="distributed"/>
    </xf>
    <xf numFmtId="170" fontId="129" fillId="59" borderId="6" xfId="0" applyNumberFormat="1" applyFont="1" applyFill="1" applyBorder="1" applyAlignment="1">
      <alignment vertical="center" wrapText="1"/>
    </xf>
    <xf numFmtId="0" fontId="124" fillId="59" borderId="0" xfId="0" applyNumberFormat="1" applyFont="1" applyFill="1" applyAlignment="1">
      <alignment horizontal="center" vertical="center"/>
    </xf>
    <xf numFmtId="0" fontId="124" fillId="59" borderId="0" xfId="0" applyNumberFormat="1" applyFont="1" applyFill="1" applyAlignment="1">
      <alignment horizontal="center" vertical="distributed"/>
    </xf>
    <xf numFmtId="0" fontId="118" fillId="59" borderId="7" xfId="0" applyFont="1" applyFill="1" applyBorder="1" applyAlignment="1">
      <alignment horizontal="left" vertical="center"/>
    </xf>
    <xf numFmtId="170" fontId="124" fillId="59" borderId="7" xfId="0" applyNumberFormat="1" applyFont="1" applyFill="1" applyBorder="1" applyAlignment="1">
      <alignment horizontal="center" vertical="distributed"/>
    </xf>
    <xf numFmtId="9" fontId="124" fillId="59" borderId="6" xfId="0" applyNumberFormat="1" applyFont="1" applyFill="1" applyBorder="1" applyAlignment="1">
      <alignment horizontal="center" vertical="distributed"/>
    </xf>
    <xf numFmtId="9" fontId="124" fillId="59" borderId="0" xfId="0" applyNumberFormat="1" applyFont="1" applyFill="1" applyAlignment="1">
      <alignment horizontal="center" vertical="distributed"/>
    </xf>
    <xf numFmtId="0" fontId="124" fillId="59" borderId="37" xfId="0" applyNumberFormat="1" applyFont="1" applyFill="1" applyBorder="1" applyAlignment="1">
      <alignment horizontal="center" vertical="center" wrapText="1"/>
    </xf>
    <xf numFmtId="0" fontId="124" fillId="59" borderId="37" xfId="67" applyFont="1" applyFill="1" applyBorder="1" applyAlignment="1">
      <alignment horizontal="center" vertical="center" wrapText="1"/>
    </xf>
    <xf numFmtId="0" fontId="124" fillId="59" borderId="37" xfId="67" applyFont="1" applyFill="1" applyBorder="1" applyAlignment="1">
      <alignment vertical="center" wrapText="1"/>
    </xf>
    <xf numFmtId="44" fontId="124" fillId="59" borderId="37" xfId="60" applyFont="1" applyFill="1" applyBorder="1" applyAlignment="1">
      <alignment horizontal="right" vertical="center" wrapText="1"/>
    </xf>
    <xf numFmtId="9" fontId="124" fillId="59" borderId="37" xfId="67" applyNumberFormat="1" applyFont="1" applyFill="1" applyBorder="1" applyAlignment="1">
      <alignment horizontal="center" vertical="center" wrapText="1"/>
    </xf>
    <xf numFmtId="0" fontId="124" fillId="59" borderId="37" xfId="0" applyFont="1" applyFill="1" applyBorder="1" applyAlignment="1">
      <alignment horizontal="center" vertical="center"/>
    </xf>
    <xf numFmtId="0" fontId="124" fillId="59" borderId="39" xfId="0" applyFont="1" applyFill="1" applyBorder="1" applyAlignment="1">
      <alignment horizontal="center" vertical="center" wrapText="1"/>
    </xf>
    <xf numFmtId="0" fontId="124" fillId="59" borderId="0" xfId="0" applyNumberFormat="1" applyFont="1" applyFill="1" applyBorder="1" applyAlignment="1">
      <alignment horizontal="left" vertical="center" wrapText="1"/>
    </xf>
    <xf numFmtId="17" fontId="124" fillId="59" borderId="6" xfId="0" applyNumberFormat="1" applyFont="1" applyFill="1" applyBorder="1" applyAlignment="1">
      <alignment horizontal="center" vertical="center"/>
    </xf>
    <xf numFmtId="0" fontId="124" fillId="59" borderId="7" xfId="0" applyFont="1" applyFill="1" applyBorder="1" applyAlignment="1">
      <alignment wrapText="1"/>
    </xf>
    <xf numFmtId="170" fontId="124" fillId="59" borderId="6" xfId="78" applyNumberFormat="1" applyFont="1" applyFill="1" applyBorder="1" applyAlignment="1">
      <alignment vertical="center"/>
    </xf>
    <xf numFmtId="170" fontId="129" fillId="59" borderId="6" xfId="67" applyNumberFormat="1" applyFont="1" applyFill="1" applyBorder="1" applyAlignment="1">
      <alignment horizontal="center" vertical="center" wrapText="1"/>
    </xf>
    <xf numFmtId="9" fontId="124" fillId="59" borderId="6" xfId="0" applyNumberFormat="1" applyFont="1" applyFill="1" applyBorder="1" applyAlignment="1">
      <alignment horizontal="center" vertical="center"/>
    </xf>
    <xf numFmtId="17" fontId="129" fillId="59" borderId="6" xfId="0" applyNumberFormat="1" applyFont="1" applyFill="1" applyBorder="1" applyAlignment="1">
      <alignment horizontal="center" vertical="center" wrapText="1"/>
    </xf>
    <xf numFmtId="44" fontId="133" fillId="59" borderId="7" xfId="0" applyNumberFormat="1" applyFont="1" applyFill="1" applyBorder="1" applyAlignment="1">
      <alignment horizontal="left" vertical="center" wrapText="1"/>
    </xf>
    <xf numFmtId="0" fontId="118" fillId="58" borderId="7" xfId="0" applyFont="1" applyFill="1" applyBorder="1" applyAlignment="1">
      <alignment wrapText="1"/>
    </xf>
    <xf numFmtId="0" fontId="118" fillId="58" borderId="38" xfId="0" applyFont="1" applyFill="1" applyBorder="1" applyAlignment="1">
      <alignment wrapText="1"/>
    </xf>
    <xf numFmtId="0" fontId="118" fillId="58" borderId="35" xfId="0" applyFont="1" applyFill="1" applyBorder="1" applyAlignment="1">
      <alignment wrapText="1"/>
    </xf>
    <xf numFmtId="0" fontId="124" fillId="58" borderId="7" xfId="0" applyFont="1" applyFill="1" applyBorder="1" applyAlignment="1">
      <alignment wrapText="1"/>
    </xf>
    <xf numFmtId="0" fontId="124" fillId="58" borderId="38" xfId="0" applyFont="1" applyFill="1" applyBorder="1" applyAlignment="1">
      <alignment wrapText="1"/>
    </xf>
    <xf numFmtId="0" fontId="124" fillId="58" borderId="35" xfId="0" applyFont="1" applyFill="1" applyBorder="1" applyAlignment="1">
      <alignment wrapText="1"/>
    </xf>
    <xf numFmtId="0" fontId="103" fillId="0" borderId="7" xfId="0" applyFont="1" applyFill="1" applyBorder="1" applyAlignment="1">
      <alignment vertical="center" wrapText="1"/>
    </xf>
    <xf numFmtId="0" fontId="103" fillId="0" borderId="38" xfId="0" applyFont="1" applyFill="1" applyBorder="1" applyAlignment="1">
      <alignment vertical="center" wrapText="1"/>
    </xf>
    <xf numFmtId="0" fontId="103" fillId="0" borderId="35" xfId="0" applyFont="1" applyFill="1" applyBorder="1" applyAlignment="1">
      <alignment vertical="center" wrapText="1"/>
    </xf>
    <xf numFmtId="17" fontId="124" fillId="58" borderId="7" xfId="0" applyNumberFormat="1" applyFont="1" applyFill="1" applyBorder="1" applyAlignment="1">
      <alignment wrapText="1"/>
    </xf>
    <xf numFmtId="44" fontId="129" fillId="0" borderId="6" xfId="60" applyFont="1" applyFill="1" applyBorder="1" applyAlignment="1">
      <alignment horizontal="right" vertical="center" wrapText="1"/>
    </xf>
    <xf numFmtId="17" fontId="124" fillId="0" borderId="6" xfId="0" applyNumberFormat="1" applyFont="1" applyBorder="1" applyAlignment="1">
      <alignment horizontal="center" vertical="center"/>
    </xf>
    <xf numFmtId="9" fontId="124" fillId="57" borderId="6" xfId="0" applyNumberFormat="1" applyFont="1" applyFill="1" applyBorder="1" applyAlignment="1">
      <alignment vertical="center"/>
    </xf>
    <xf numFmtId="170" fontId="129" fillId="57" borderId="7" xfId="0" applyNumberFormat="1" applyFont="1" applyFill="1" applyBorder="1" applyAlignment="1">
      <alignment horizontal="center" vertical="center" wrapText="1"/>
    </xf>
    <xf numFmtId="0" fontId="124" fillId="57" borderId="37" xfId="0" applyNumberFormat="1" applyFont="1" applyFill="1" applyBorder="1" applyAlignment="1">
      <alignment horizontal="center" vertical="center"/>
    </xf>
    <xf numFmtId="0" fontId="124" fillId="57" borderId="7" xfId="0" applyNumberFormat="1" applyFont="1" applyFill="1" applyBorder="1" applyAlignment="1">
      <alignment horizontal="center" vertical="distributed" wrapText="1"/>
    </xf>
    <xf numFmtId="0" fontId="139" fillId="0" borderId="0" xfId="0" applyFont="1" applyAlignment="1">
      <alignment horizontal="left"/>
    </xf>
    <xf numFmtId="0" fontId="139" fillId="0" borderId="0" xfId="0" applyFont="1"/>
    <xf numFmtId="0" fontId="139" fillId="0" borderId="0" xfId="0" applyFont="1" applyAlignment="1"/>
    <xf numFmtId="0" fontId="139" fillId="0" borderId="55" xfId="0" applyFont="1" applyBorder="1" applyAlignment="1"/>
    <xf numFmtId="0" fontId="139" fillId="0" borderId="6" xfId="0" applyFont="1" applyBorder="1" applyAlignment="1">
      <alignment wrapText="1"/>
    </xf>
    <xf numFmtId="0" fontId="139" fillId="34" borderId="0" xfId="0" applyNumberFormat="1" applyFont="1" applyFill="1" applyBorder="1" applyAlignment="1">
      <alignment horizontal="justify" vertical="distributed" wrapText="1"/>
    </xf>
    <xf numFmtId="0" fontId="139" fillId="34" borderId="0" xfId="0" applyNumberFormat="1" applyFont="1" applyFill="1" applyBorder="1" applyAlignment="1">
      <alignment horizontal="justify" vertical="distributed"/>
    </xf>
    <xf numFmtId="0" fontId="140" fillId="34" borderId="0" xfId="0" applyNumberFormat="1" applyFont="1" applyFill="1" applyBorder="1" applyAlignment="1">
      <alignment horizontal="left" vertical="center" wrapText="1"/>
    </xf>
    <xf numFmtId="0" fontId="140" fillId="0" borderId="0" xfId="0" applyFont="1" applyFill="1" applyBorder="1" applyAlignment="1">
      <alignment vertical="center" wrapText="1"/>
    </xf>
    <xf numFmtId="0" fontId="140" fillId="0" borderId="38" xfId="0" applyFont="1" applyFill="1" applyBorder="1" applyAlignment="1">
      <alignment vertical="center" wrapText="1"/>
    </xf>
    <xf numFmtId="0" fontId="140" fillId="0" borderId="35" xfId="0" applyFont="1" applyFill="1" applyBorder="1" applyAlignment="1">
      <alignment vertical="center" wrapText="1"/>
    </xf>
    <xf numFmtId="0" fontId="139" fillId="0" borderId="0" xfId="0" applyFont="1" applyAlignment="1">
      <alignment wrapText="1"/>
    </xf>
    <xf numFmtId="0" fontId="139" fillId="0" borderId="55" xfId="0" applyFont="1" applyBorder="1" applyAlignment="1">
      <alignment wrapText="1"/>
    </xf>
    <xf numFmtId="0" fontId="140" fillId="34" borderId="0" xfId="0" applyNumberFormat="1" applyFont="1" applyFill="1" applyBorder="1" applyAlignment="1">
      <alignment vertical="distributed" wrapText="1"/>
    </xf>
    <xf numFmtId="0" fontId="139" fillId="0" borderId="0" xfId="0" applyFont="1" applyAlignment="1">
      <alignment horizontal="center"/>
    </xf>
    <xf numFmtId="0" fontId="139" fillId="0" borderId="6" xfId="0" applyFont="1" applyBorder="1"/>
    <xf numFmtId="0" fontId="141" fillId="34" borderId="0" xfId="0" applyNumberFormat="1" applyFont="1" applyFill="1" applyBorder="1" applyAlignment="1">
      <alignment horizontal="justify" vertical="distributed"/>
    </xf>
    <xf numFmtId="0" fontId="143" fillId="60" borderId="6" xfId="82" applyFont="1" applyFill="1" applyBorder="1"/>
    <xf numFmtId="0" fontId="144" fillId="34" borderId="0" xfId="0" applyNumberFormat="1" applyFont="1" applyFill="1" applyBorder="1" applyAlignment="1">
      <alignment horizontal="justify" vertical="distributed"/>
    </xf>
    <xf numFmtId="0" fontId="145" fillId="27" borderId="37" xfId="82" applyFont="1" applyFill="1" applyBorder="1" applyAlignment="1">
      <alignment horizontal="center" vertical="center" wrapText="1"/>
    </xf>
    <xf numFmtId="0" fontId="145" fillId="27" borderId="6" xfId="82" applyFont="1" applyFill="1" applyBorder="1" applyAlignment="1">
      <alignment horizontal="center" vertical="center" wrapText="1"/>
    </xf>
    <xf numFmtId="0" fontId="140" fillId="34" borderId="0" xfId="0" applyNumberFormat="1" applyFont="1" applyFill="1" applyBorder="1" applyAlignment="1">
      <alignment horizontal="center" vertical="center"/>
    </xf>
    <xf numFmtId="0" fontId="139" fillId="34" borderId="35" xfId="0" applyNumberFormat="1" applyFont="1" applyFill="1" applyBorder="1" applyAlignment="1">
      <alignment horizontal="left" vertical="center"/>
    </xf>
    <xf numFmtId="9" fontId="143" fillId="34" borderId="6" xfId="82" applyNumberFormat="1" applyFont="1" applyFill="1" applyBorder="1" applyAlignment="1">
      <alignment horizontal="center" vertical="center" wrapText="1"/>
    </xf>
    <xf numFmtId="170" fontId="139" fillId="34" borderId="6" xfId="0" applyNumberFormat="1" applyFont="1" applyFill="1" applyBorder="1" applyAlignment="1">
      <alignment horizontal="right" vertical="center" wrapText="1"/>
    </xf>
    <xf numFmtId="9" fontId="139" fillId="34" borderId="6" xfId="0" applyNumberFormat="1" applyFont="1" applyFill="1" applyBorder="1" applyAlignment="1">
      <alignment horizontal="center" vertical="center"/>
    </xf>
    <xf numFmtId="9" fontId="143" fillId="34" borderId="7" xfId="82" applyNumberFormat="1" applyFont="1" applyFill="1" applyBorder="1" applyAlignment="1">
      <alignment horizontal="center" vertical="center" wrapText="1"/>
    </xf>
    <xf numFmtId="17" fontId="139" fillId="34" borderId="42" xfId="0" applyNumberFormat="1" applyFont="1" applyFill="1" applyBorder="1" applyAlignment="1">
      <alignment horizontal="center" vertical="center"/>
    </xf>
    <xf numFmtId="0" fontId="139" fillId="34" borderId="6" xfId="0" applyNumberFormat="1" applyFont="1" applyFill="1" applyBorder="1" applyAlignment="1">
      <alignment horizontal="center" vertical="center" wrapText="1"/>
    </xf>
    <xf numFmtId="0" fontId="143" fillId="34" borderId="6" xfId="0" applyNumberFormat="1" applyFont="1" applyFill="1" applyBorder="1" applyAlignment="1">
      <alignment horizontal="center" vertical="center" wrapText="1"/>
    </xf>
    <xf numFmtId="0" fontId="140" fillId="34" borderId="0" xfId="0" applyNumberFormat="1" applyFont="1" applyFill="1" applyBorder="1" applyAlignment="1">
      <alignment vertical="center" wrapText="1"/>
    </xf>
    <xf numFmtId="0" fontId="139" fillId="34" borderId="0" xfId="0" applyNumberFormat="1" applyFont="1" applyFill="1" applyAlignment="1">
      <alignment horizontal="justify" vertical="distributed"/>
    </xf>
    <xf numFmtId="0" fontId="139" fillId="34" borderId="6" xfId="0" applyNumberFormat="1" applyFont="1" applyFill="1" applyBorder="1" applyAlignment="1">
      <alignment horizontal="left" vertical="center" wrapText="1"/>
    </xf>
    <xf numFmtId="0" fontId="139" fillId="34" borderId="15" xfId="0" applyNumberFormat="1" applyFont="1" applyFill="1" applyBorder="1" applyAlignment="1">
      <alignment horizontal="center" vertical="center"/>
    </xf>
    <xf numFmtId="44" fontId="139" fillId="34" borderId="6" xfId="60" applyFont="1" applyFill="1" applyBorder="1" applyAlignment="1">
      <alignment horizontal="center" vertical="center" wrapText="1"/>
    </xf>
    <xf numFmtId="0" fontId="143" fillId="34" borderId="7" xfId="82" applyFont="1" applyFill="1" applyBorder="1" applyAlignment="1">
      <alignment horizontal="center" vertical="center" wrapText="1"/>
    </xf>
    <xf numFmtId="0" fontId="144" fillId="34" borderId="0" xfId="0" applyNumberFormat="1" applyFont="1" applyFill="1" applyAlignment="1">
      <alignment horizontal="justify" vertical="distributed"/>
    </xf>
    <xf numFmtId="0" fontId="139" fillId="34" borderId="6" xfId="0" applyNumberFormat="1" applyFont="1" applyFill="1" applyBorder="1" applyAlignment="1">
      <alignment horizontal="left" vertical="center"/>
    </xf>
    <xf numFmtId="0" fontId="139" fillId="34" borderId="15" xfId="0" applyNumberFormat="1" applyFont="1" applyFill="1" applyBorder="1" applyAlignment="1">
      <alignment horizontal="center" vertical="center" wrapText="1"/>
    </xf>
    <xf numFmtId="0" fontId="139" fillId="34" borderId="6" xfId="0" applyNumberFormat="1" applyFont="1" applyFill="1" applyBorder="1" applyAlignment="1">
      <alignment horizontal="center" vertical="center"/>
    </xf>
    <xf numFmtId="9" fontId="139" fillId="34" borderId="6" xfId="78" applyFont="1" applyFill="1" applyBorder="1" applyAlignment="1">
      <alignment horizontal="center" vertical="center"/>
    </xf>
    <xf numFmtId="9" fontId="139" fillId="34" borderId="6" xfId="82" applyNumberFormat="1" applyFont="1" applyFill="1" applyBorder="1" applyAlignment="1">
      <alignment horizontal="center" vertical="center" wrapText="1"/>
    </xf>
    <xf numFmtId="44" fontId="143" fillId="34" borderId="6" xfId="60" applyFont="1" applyFill="1" applyBorder="1" applyAlignment="1">
      <alignment horizontal="center" vertical="center" wrapText="1"/>
    </xf>
    <xf numFmtId="9" fontId="139" fillId="34" borderId="6" xfId="0" applyNumberFormat="1" applyFont="1" applyFill="1" applyBorder="1" applyAlignment="1">
      <alignment horizontal="center" vertical="center" wrapText="1"/>
    </xf>
    <xf numFmtId="0" fontId="143" fillId="34" borderId="6" xfId="0" applyNumberFormat="1" applyFont="1" applyFill="1" applyBorder="1" applyAlignment="1">
      <alignment horizontal="center" vertical="center"/>
    </xf>
    <xf numFmtId="0" fontId="143" fillId="34" borderId="7" xfId="0" applyNumberFormat="1" applyFont="1" applyFill="1" applyBorder="1" applyAlignment="1">
      <alignment horizontal="left" vertical="center" wrapText="1"/>
    </xf>
    <xf numFmtId="0" fontId="139" fillId="34" borderId="35" xfId="0" applyNumberFormat="1" applyFont="1" applyFill="1" applyBorder="1" applyAlignment="1">
      <alignment horizontal="justify" vertical="distributed"/>
    </xf>
    <xf numFmtId="0" fontId="139" fillId="34" borderId="6" xfId="0" applyNumberFormat="1" applyFont="1" applyFill="1" applyBorder="1" applyAlignment="1">
      <alignment horizontal="justify" vertical="distributed"/>
    </xf>
    <xf numFmtId="0" fontId="144" fillId="35" borderId="7" xfId="82" applyFont="1" applyFill="1" applyBorder="1" applyAlignment="1">
      <alignment horizontal="left" vertical="center" wrapText="1"/>
    </xf>
    <xf numFmtId="0" fontId="143" fillId="35" borderId="38" xfId="82" applyFont="1" applyFill="1" applyBorder="1" applyAlignment="1">
      <alignment vertical="center" wrapText="1"/>
    </xf>
    <xf numFmtId="44" fontId="144" fillId="35" borderId="6" xfId="82" applyNumberFormat="1" applyFont="1" applyFill="1" applyBorder="1" applyAlignment="1">
      <alignment horizontal="right" vertical="center" wrapText="1"/>
    </xf>
    <xf numFmtId="0" fontId="143" fillId="35" borderId="38" xfId="82" applyFont="1" applyFill="1" applyBorder="1" applyAlignment="1">
      <alignment horizontal="center" vertical="center" wrapText="1"/>
    </xf>
    <xf numFmtId="0" fontId="143" fillId="35" borderId="6" xfId="82" applyFont="1" applyFill="1" applyBorder="1" applyAlignment="1">
      <alignment vertical="center" wrapText="1"/>
    </xf>
    <xf numFmtId="0" fontId="143" fillId="34" borderId="7" xfId="0" applyNumberFormat="1" applyFont="1" applyFill="1" applyBorder="1" applyAlignment="1">
      <alignment horizontal="center" vertical="center" wrapText="1"/>
    </xf>
    <xf numFmtId="0" fontId="143" fillId="0" borderId="26" xfId="82" applyFont="1" applyFill="1" applyBorder="1" applyAlignment="1">
      <alignment horizontal="left" vertical="center" wrapText="1"/>
    </xf>
    <xf numFmtId="0" fontId="143" fillId="0" borderId="6" xfId="82" applyFont="1" applyFill="1" applyBorder="1" applyAlignment="1">
      <alignment vertical="center" wrapText="1"/>
    </xf>
    <xf numFmtId="0" fontId="143" fillId="0" borderId="6" xfId="82" applyFont="1" applyFill="1" applyBorder="1" applyAlignment="1">
      <alignment horizontal="center" vertical="center" wrapText="1"/>
    </xf>
    <xf numFmtId="0" fontId="143" fillId="0" borderId="7" xfId="82" applyFont="1" applyFill="1" applyBorder="1" applyAlignment="1">
      <alignment vertical="center" wrapText="1"/>
    </xf>
    <xf numFmtId="0" fontId="143" fillId="0" borderId="6" xfId="82" applyFont="1" applyBorder="1"/>
    <xf numFmtId="0" fontId="140" fillId="35" borderId="7" xfId="0" applyFont="1" applyFill="1" applyBorder="1" applyAlignment="1">
      <alignment horizontal="left"/>
    </xf>
    <xf numFmtId="0" fontId="140" fillId="35" borderId="38" xfId="0" applyFont="1" applyFill="1" applyBorder="1" applyAlignment="1"/>
    <xf numFmtId="0" fontId="140" fillId="35" borderId="38" xfId="0" applyFont="1" applyFill="1" applyBorder="1" applyAlignment="1">
      <alignment horizontal="center"/>
    </xf>
    <xf numFmtId="0" fontId="140" fillId="35" borderId="6" xfId="0" applyFont="1" applyFill="1" applyBorder="1" applyAlignment="1"/>
    <xf numFmtId="0" fontId="144" fillId="34" borderId="0" xfId="0" applyNumberFormat="1" applyFont="1" applyFill="1" applyBorder="1" applyAlignment="1">
      <alignment vertical="center" wrapText="1"/>
    </xf>
    <xf numFmtId="0" fontId="143" fillId="34" borderId="6" xfId="0" applyNumberFormat="1" applyFont="1" applyFill="1" applyBorder="1" applyAlignment="1">
      <alignment horizontal="left" vertical="center" wrapText="1"/>
    </xf>
    <xf numFmtId="9" fontId="143" fillId="34" borderId="6" xfId="0" applyNumberFormat="1" applyFont="1" applyFill="1" applyBorder="1" applyAlignment="1">
      <alignment horizontal="center" vertical="center" wrapText="1"/>
    </xf>
    <xf numFmtId="0" fontId="139" fillId="34" borderId="37" xfId="0" applyNumberFormat="1" applyFont="1" applyFill="1" applyBorder="1" applyAlignment="1">
      <alignment horizontal="left" vertical="center"/>
    </xf>
    <xf numFmtId="0" fontId="139" fillId="34" borderId="37" xfId="0" applyNumberFormat="1" applyFont="1" applyFill="1" applyBorder="1" applyAlignment="1">
      <alignment horizontal="center" vertical="center" wrapText="1"/>
    </xf>
    <xf numFmtId="0" fontId="139" fillId="34" borderId="37" xfId="0" applyNumberFormat="1" applyFont="1" applyFill="1" applyBorder="1" applyAlignment="1">
      <alignment vertical="center"/>
    </xf>
    <xf numFmtId="44" fontId="139" fillId="34" borderId="37" xfId="60" applyFont="1" applyFill="1" applyBorder="1" applyAlignment="1">
      <alignment horizontal="center" vertical="center" wrapText="1"/>
    </xf>
    <xf numFmtId="9" fontId="143" fillId="34" borderId="37" xfId="0" applyNumberFormat="1" applyFont="1" applyFill="1" applyBorder="1" applyAlignment="1">
      <alignment horizontal="center" vertical="center" wrapText="1"/>
    </xf>
    <xf numFmtId="9" fontId="143" fillId="34" borderId="37" xfId="82" applyNumberFormat="1" applyFont="1" applyFill="1" applyBorder="1" applyAlignment="1">
      <alignment horizontal="center" vertical="center" wrapText="1"/>
    </xf>
    <xf numFmtId="0" fontId="143" fillId="34" borderId="39" xfId="0" applyNumberFormat="1" applyFont="1" applyFill="1" applyBorder="1" applyAlignment="1">
      <alignment horizontal="center" vertical="center"/>
    </xf>
    <xf numFmtId="0" fontId="144" fillId="35" borderId="42" xfId="82" applyFont="1" applyFill="1" applyBorder="1" applyAlignment="1">
      <alignment horizontal="left" vertical="center" wrapText="1"/>
    </xf>
    <xf numFmtId="0" fontId="144" fillId="35" borderId="41" xfId="82" applyFont="1" applyFill="1" applyBorder="1" applyAlignment="1">
      <alignment vertical="center" wrapText="1"/>
    </xf>
    <xf numFmtId="44" fontId="144" fillId="35" borderId="41" xfId="82" applyNumberFormat="1" applyFont="1" applyFill="1" applyBorder="1" applyAlignment="1">
      <alignment horizontal="right" vertical="center" wrapText="1"/>
    </xf>
    <xf numFmtId="0" fontId="144" fillId="35" borderId="41" xfId="82" applyFont="1" applyFill="1" applyBorder="1" applyAlignment="1">
      <alignment horizontal="center" vertical="center" wrapText="1"/>
    </xf>
    <xf numFmtId="0" fontId="144" fillId="35" borderId="15" xfId="82" applyFont="1" applyFill="1" applyBorder="1" applyAlignment="1">
      <alignment vertical="center" wrapText="1"/>
    </xf>
    <xf numFmtId="0" fontId="140" fillId="34" borderId="0" xfId="0" applyNumberFormat="1" applyFont="1" applyFill="1" applyBorder="1" applyAlignment="1">
      <alignment vertical="distributed"/>
    </xf>
    <xf numFmtId="170" fontId="139" fillId="34" borderId="6" xfId="78" applyNumberFormat="1" applyFont="1" applyFill="1" applyBorder="1" applyAlignment="1">
      <alignment vertical="center"/>
    </xf>
    <xf numFmtId="0" fontId="139" fillId="34" borderId="6" xfId="0" applyNumberFormat="1" applyFont="1" applyFill="1" applyBorder="1" applyAlignment="1">
      <alignment horizontal="center" vertical="distributed"/>
    </xf>
    <xf numFmtId="170" fontId="139" fillId="34" borderId="7" xfId="0" applyNumberFormat="1" applyFont="1" applyFill="1" applyBorder="1" applyAlignment="1">
      <alignment horizontal="center" vertical="distributed"/>
    </xf>
    <xf numFmtId="9" fontId="139" fillId="34" borderId="6" xfId="0" applyNumberFormat="1" applyFont="1" applyFill="1" applyBorder="1" applyAlignment="1">
      <alignment horizontal="center" vertical="distributed"/>
    </xf>
    <xf numFmtId="0" fontId="139" fillId="34" borderId="7" xfId="0" applyNumberFormat="1" applyFont="1" applyFill="1" applyBorder="1" applyAlignment="1">
      <alignment horizontal="center" vertical="center" wrapText="1"/>
    </xf>
    <xf numFmtId="0" fontId="139" fillId="34" borderId="6" xfId="0" applyFont="1" applyFill="1" applyBorder="1" applyAlignment="1">
      <alignment horizontal="left" vertical="center"/>
    </xf>
    <xf numFmtId="0" fontId="139" fillId="34" borderId="6" xfId="0" applyFont="1" applyFill="1" applyBorder="1" applyAlignment="1">
      <alignment horizontal="center" vertical="center" wrapText="1"/>
    </xf>
    <xf numFmtId="44" fontId="139" fillId="34" borderId="6" xfId="60" applyFont="1" applyFill="1" applyBorder="1" applyAlignment="1">
      <alignment horizontal="left" vertical="center"/>
    </xf>
    <xf numFmtId="44" fontId="139" fillId="34" borderId="6" xfId="0" applyNumberFormat="1" applyFont="1" applyFill="1" applyBorder="1" applyAlignment="1">
      <alignment horizontal="center" vertical="center" wrapText="1"/>
    </xf>
    <xf numFmtId="44" fontId="139" fillId="34" borderId="7" xfId="0" applyNumberFormat="1" applyFont="1" applyFill="1" applyBorder="1" applyAlignment="1">
      <alignment horizontal="left" vertical="center" wrapText="1"/>
    </xf>
    <xf numFmtId="44" fontId="140" fillId="34" borderId="0" xfId="0" applyNumberFormat="1" applyFont="1" applyFill="1" applyBorder="1" applyAlignment="1">
      <alignment horizontal="left" vertical="center"/>
    </xf>
    <xf numFmtId="0" fontId="139" fillId="34" borderId="0" xfId="0" applyFont="1" applyFill="1" applyBorder="1" applyAlignment="1">
      <alignment horizontal="left"/>
    </xf>
    <xf numFmtId="0" fontId="139" fillId="34" borderId="6" xfId="0" applyFont="1" applyFill="1" applyBorder="1" applyAlignment="1">
      <alignment horizontal="left"/>
    </xf>
    <xf numFmtId="170" fontId="143" fillId="34" borderId="6" xfId="0" applyNumberFormat="1" applyFont="1" applyFill="1" applyBorder="1" applyAlignment="1">
      <alignment horizontal="center" vertical="center" wrapText="1"/>
    </xf>
    <xf numFmtId="9" fontId="139" fillId="34" borderId="7" xfId="0" applyNumberFormat="1" applyFont="1" applyFill="1" applyBorder="1" applyAlignment="1">
      <alignment horizontal="center" vertical="distributed"/>
    </xf>
    <xf numFmtId="44" fontId="139" fillId="34" borderId="6" xfId="0" applyNumberFormat="1" applyFont="1" applyFill="1" applyBorder="1" applyAlignment="1">
      <alignment horizontal="center" vertical="center"/>
    </xf>
    <xf numFmtId="0" fontId="139" fillId="34" borderId="0" xfId="0" applyFont="1" applyFill="1" applyAlignment="1">
      <alignment horizontal="left"/>
    </xf>
    <xf numFmtId="0" fontId="139" fillId="34" borderId="0" xfId="0" applyNumberFormat="1" applyFont="1" applyFill="1" applyBorder="1" applyAlignment="1">
      <alignment horizontal="left" vertical="center" wrapText="1"/>
    </xf>
    <xf numFmtId="0" fontId="143" fillId="34" borderId="6" xfId="0" applyNumberFormat="1" applyFont="1" applyFill="1" applyBorder="1" applyAlignment="1">
      <alignment horizontal="left" vertical="center"/>
    </xf>
    <xf numFmtId="0" fontId="143" fillId="34" borderId="15" xfId="0" applyNumberFormat="1" applyFont="1" applyFill="1" applyBorder="1" applyAlignment="1">
      <alignment horizontal="center" vertical="center"/>
    </xf>
    <xf numFmtId="170" fontId="143" fillId="34" borderId="7" xfId="0" applyNumberFormat="1" applyFont="1" applyFill="1" applyBorder="1" applyAlignment="1">
      <alignment horizontal="center" vertical="center" wrapText="1"/>
    </xf>
    <xf numFmtId="0" fontId="139" fillId="34" borderId="37" xfId="0" applyNumberFormat="1" applyFont="1" applyFill="1" applyBorder="1" applyAlignment="1">
      <alignment horizontal="center" vertical="center"/>
    </xf>
    <xf numFmtId="0" fontId="139" fillId="34" borderId="7" xfId="0" applyNumberFormat="1" applyFont="1" applyFill="1" applyBorder="1" applyAlignment="1">
      <alignment horizontal="center" vertical="distributed" wrapText="1"/>
    </xf>
    <xf numFmtId="17" fontId="143" fillId="34" borderId="6" xfId="0" applyNumberFormat="1" applyFont="1" applyFill="1" applyBorder="1" applyAlignment="1">
      <alignment horizontal="center" vertical="center" wrapText="1"/>
    </xf>
    <xf numFmtId="170" fontId="139" fillId="34" borderId="6" xfId="0" applyNumberFormat="1" applyFont="1" applyFill="1" applyBorder="1" applyAlignment="1">
      <alignment horizontal="center" vertical="distributed"/>
    </xf>
    <xf numFmtId="170" fontId="139" fillId="34" borderId="6" xfId="78" applyNumberFormat="1" applyFont="1" applyFill="1" applyBorder="1" applyAlignment="1">
      <alignment horizontal="center" vertical="center"/>
    </xf>
    <xf numFmtId="0" fontId="144" fillId="35" borderId="43" xfId="82" applyFont="1" applyFill="1" applyBorder="1" applyAlignment="1">
      <alignment horizontal="left" vertical="center" wrapText="1"/>
    </xf>
    <xf numFmtId="0" fontId="144" fillId="35" borderId="44" xfId="82" applyFont="1" applyFill="1" applyBorder="1" applyAlignment="1">
      <alignment vertical="center" wrapText="1"/>
    </xf>
    <xf numFmtId="44" fontId="144" fillId="35" borderId="44" xfId="82" applyNumberFormat="1" applyFont="1" applyFill="1" applyBorder="1" applyAlignment="1">
      <alignment horizontal="right" vertical="center" wrapText="1"/>
    </xf>
    <xf numFmtId="0" fontId="144" fillId="35" borderId="44" xfId="82" applyFont="1" applyFill="1" applyBorder="1" applyAlignment="1">
      <alignment horizontal="center" vertical="center" wrapText="1"/>
    </xf>
    <xf numFmtId="0" fontId="144" fillId="35" borderId="6" xfId="82" applyFont="1" applyFill="1" applyBorder="1" applyAlignment="1">
      <alignment vertical="center" wrapText="1"/>
    </xf>
    <xf numFmtId="0" fontId="139" fillId="34" borderId="0" xfId="0" applyNumberFormat="1" applyFont="1" applyFill="1" applyBorder="1" applyAlignment="1">
      <alignment horizontal="left" vertical="center"/>
    </xf>
    <xf numFmtId="0" fontId="145" fillId="27" borderId="7" xfId="82" applyFont="1" applyFill="1" applyBorder="1" applyAlignment="1">
      <alignment horizontal="center" vertical="center" wrapText="1"/>
    </xf>
    <xf numFmtId="44" fontId="139" fillId="34" borderId="0" xfId="60" applyFont="1" applyFill="1" applyBorder="1" applyAlignment="1">
      <alignment horizontal="center" vertical="center"/>
    </xf>
    <xf numFmtId="9" fontId="143" fillId="34" borderId="6" xfId="78" applyFont="1" applyFill="1" applyBorder="1" applyAlignment="1">
      <alignment horizontal="center" vertical="center"/>
    </xf>
    <xf numFmtId="0" fontId="147" fillId="34" borderId="6" xfId="0" applyFont="1" applyFill="1" applyBorder="1" applyAlignment="1">
      <alignment horizontal="center" vertical="center" wrapText="1"/>
    </xf>
    <xf numFmtId="0" fontId="139" fillId="0" borderId="6" xfId="0" applyFont="1" applyBorder="1" applyAlignment="1">
      <alignment horizontal="center" vertical="center"/>
    </xf>
    <xf numFmtId="44" fontId="139" fillId="0" borderId="6" xfId="60" applyFont="1" applyBorder="1" applyAlignment="1">
      <alignment horizontal="center" vertical="center"/>
    </xf>
    <xf numFmtId="9" fontId="139" fillId="0" borderId="6" xfId="0" applyNumberFormat="1" applyFont="1" applyBorder="1" applyAlignment="1">
      <alignment horizontal="center" vertical="center"/>
    </xf>
    <xf numFmtId="0" fontId="139" fillId="0" borderId="6" xfId="0" applyFont="1" applyBorder="1" applyAlignment="1">
      <alignment horizontal="center"/>
    </xf>
    <xf numFmtId="0" fontId="143" fillId="63" borderId="6" xfId="0" applyFont="1" applyFill="1" applyBorder="1" applyAlignment="1">
      <alignment vertical="center" wrapText="1"/>
    </xf>
    <xf numFmtId="0" fontId="139" fillId="34" borderId="42" xfId="0" applyNumberFormat="1" applyFont="1" applyFill="1" applyBorder="1" applyAlignment="1">
      <alignment horizontal="justify" vertical="distributed"/>
    </xf>
    <xf numFmtId="0" fontId="139" fillId="0" borderId="41" xfId="0" applyFont="1" applyBorder="1"/>
    <xf numFmtId="0" fontId="147" fillId="34" borderId="41" xfId="0" applyFont="1" applyFill="1" applyBorder="1" applyAlignment="1">
      <alignment horizontal="center" vertical="center" wrapText="1"/>
    </xf>
    <xf numFmtId="0" fontId="139" fillId="0" borderId="41" xfId="0" applyFont="1" applyBorder="1" applyAlignment="1">
      <alignment horizontal="center" vertical="center"/>
    </xf>
    <xf numFmtId="44" fontId="139" fillId="0" borderId="41" xfId="60" applyFont="1" applyBorder="1" applyAlignment="1">
      <alignment horizontal="center" vertical="center"/>
    </xf>
    <xf numFmtId="9" fontId="139" fillId="0" borderId="41" xfId="0" applyNumberFormat="1" applyFont="1" applyBorder="1" applyAlignment="1">
      <alignment horizontal="center" vertical="center"/>
    </xf>
    <xf numFmtId="0" fontId="139" fillId="0" borderId="41" xfId="0" applyFont="1" applyBorder="1" applyAlignment="1">
      <alignment horizontal="center"/>
    </xf>
    <xf numFmtId="0" fontId="143" fillId="63" borderId="41" xfId="0" applyFont="1" applyFill="1" applyBorder="1" applyAlignment="1">
      <alignment vertical="center" wrapText="1"/>
    </xf>
    <xf numFmtId="0" fontId="139" fillId="0" borderId="15" xfId="0" applyFont="1" applyBorder="1" applyAlignment="1">
      <alignment horizontal="center" vertical="center"/>
    </xf>
    <xf numFmtId="44" fontId="139" fillId="34" borderId="15" xfId="60" applyFont="1" applyFill="1" applyBorder="1" applyAlignment="1">
      <alignment horizontal="center" vertical="center"/>
    </xf>
    <xf numFmtId="0" fontId="144" fillId="58" borderId="7" xfId="82" applyFont="1" applyFill="1" applyBorder="1" applyAlignment="1">
      <alignment horizontal="left" vertical="center" wrapText="1"/>
    </xf>
    <xf numFmtId="0" fontId="142" fillId="58" borderId="38" xfId="82" applyFont="1" applyFill="1" applyBorder="1" applyAlignment="1">
      <alignment vertical="center" wrapText="1"/>
    </xf>
    <xf numFmtId="44" fontId="144" fillId="58" borderId="38" xfId="82" applyNumberFormat="1" applyFont="1" applyFill="1" applyBorder="1" applyAlignment="1">
      <alignment horizontal="right" vertical="center" wrapText="1"/>
    </xf>
    <xf numFmtId="0" fontId="142" fillId="58" borderId="38" xfId="82" applyFont="1" applyFill="1" applyBorder="1" applyAlignment="1">
      <alignment horizontal="center" vertical="center" wrapText="1"/>
    </xf>
    <xf numFmtId="0" fontId="142" fillId="58" borderId="6" xfId="82" applyFont="1" applyFill="1" applyBorder="1" applyAlignment="1">
      <alignment vertical="center" wrapText="1"/>
    </xf>
    <xf numFmtId="0" fontId="145" fillId="0" borderId="0" xfId="82" applyFont="1" applyFill="1" applyBorder="1" applyAlignment="1">
      <alignment horizontal="center" vertical="center" wrapText="1"/>
    </xf>
    <xf numFmtId="0" fontId="143" fillId="35" borderId="7" xfId="82" applyFont="1" applyFill="1" applyBorder="1" applyAlignment="1">
      <alignment horizontal="left" vertical="center" wrapText="1"/>
    </xf>
    <xf numFmtId="0" fontId="143" fillId="35" borderId="38" xfId="82" applyFont="1" applyFill="1" applyBorder="1" applyAlignment="1">
      <alignment horizontal="left" vertical="center" wrapText="1"/>
    </xf>
    <xf numFmtId="0" fontId="143" fillId="35" borderId="6" xfId="82" applyFont="1" applyFill="1" applyBorder="1" applyAlignment="1">
      <alignment horizontal="left" vertical="center" wrapText="1"/>
    </xf>
    <xf numFmtId="0" fontId="143" fillId="35" borderId="6" xfId="82" applyFont="1" applyFill="1" applyBorder="1" applyAlignment="1">
      <alignment horizontal="center" vertical="center" wrapText="1"/>
    </xf>
    <xf numFmtId="0" fontId="143" fillId="35" borderId="0" xfId="82" applyFont="1" applyFill="1" applyBorder="1" applyAlignment="1">
      <alignment horizontal="left" vertical="center" wrapText="1"/>
    </xf>
    <xf numFmtId="0" fontId="143" fillId="35" borderId="0" xfId="82" applyFont="1" applyFill="1" applyBorder="1" applyAlignment="1">
      <alignment vertical="center" wrapText="1"/>
    </xf>
    <xf numFmtId="0" fontId="139" fillId="35" borderId="0" xfId="0" applyFont="1" applyFill="1" applyAlignment="1">
      <alignment horizontal="center"/>
    </xf>
    <xf numFmtId="0" fontId="139" fillId="35" borderId="0" xfId="0" applyFont="1" applyFill="1"/>
    <xf numFmtId="0" fontId="139" fillId="35" borderId="6" xfId="0" applyFont="1" applyFill="1" applyBorder="1"/>
    <xf numFmtId="0" fontId="139" fillId="0" borderId="0" xfId="0" applyNumberFormat="1" applyFont="1" applyAlignment="1">
      <alignment horizontal="left" vertical="distributed"/>
    </xf>
    <xf numFmtId="0" fontId="139" fillId="0" borderId="0" xfId="0" applyNumberFormat="1" applyFont="1" applyAlignment="1">
      <alignment horizontal="justify" vertical="distributed"/>
    </xf>
    <xf numFmtId="0" fontId="139" fillId="0" borderId="0" xfId="0" applyNumberFormat="1" applyFont="1" applyAlignment="1">
      <alignment vertical="distributed"/>
    </xf>
    <xf numFmtId="0" fontId="139" fillId="0" borderId="0" xfId="0" applyNumberFormat="1" applyFont="1" applyAlignment="1">
      <alignment horizontal="center" vertical="distributed"/>
    </xf>
    <xf numFmtId="0" fontId="139" fillId="0" borderId="6" xfId="0" applyNumberFormat="1" applyFont="1" applyBorder="1" applyAlignment="1">
      <alignment horizontal="justify" vertical="distributed"/>
    </xf>
    <xf numFmtId="44" fontId="139" fillId="34" borderId="7" xfId="60" applyFont="1" applyFill="1" applyBorder="1" applyAlignment="1">
      <alignment horizontal="left" vertical="center"/>
    </xf>
    <xf numFmtId="9" fontId="139" fillId="34" borderId="7" xfId="82" applyNumberFormat="1" applyFont="1" applyFill="1" applyBorder="1" applyAlignment="1">
      <alignment horizontal="center" vertical="center" wrapText="1"/>
    </xf>
    <xf numFmtId="0" fontId="143" fillId="34" borderId="6" xfId="0" applyNumberFormat="1" applyFont="1" applyFill="1" applyBorder="1" applyAlignment="1">
      <alignment horizontal="center" vertical="distributed"/>
    </xf>
    <xf numFmtId="44" fontId="139" fillId="34" borderId="7" xfId="0" applyNumberFormat="1" applyFont="1" applyFill="1" applyBorder="1" applyAlignment="1">
      <alignment horizontal="center" vertical="center" wrapText="1"/>
    </xf>
    <xf numFmtId="0" fontId="139" fillId="34" borderId="35" xfId="0" applyNumberFormat="1" applyFont="1" applyFill="1" applyBorder="1" applyAlignment="1">
      <alignment horizontal="left" vertical="center" wrapText="1"/>
    </xf>
    <xf numFmtId="0" fontId="139" fillId="0" borderId="0" xfId="0" applyFont="1" applyBorder="1" applyAlignment="1"/>
    <xf numFmtId="0" fontId="140" fillId="0" borderId="0" xfId="0" applyFont="1" applyFill="1" applyBorder="1" applyAlignment="1">
      <alignment vertical="center"/>
    </xf>
    <xf numFmtId="0" fontId="139" fillId="0" borderId="0" xfId="0" applyFont="1" applyBorder="1" applyAlignment="1">
      <alignment wrapText="1"/>
    </xf>
    <xf numFmtId="0" fontId="140" fillId="58" borderId="7" xfId="0" applyFont="1" applyFill="1" applyBorder="1" applyAlignment="1">
      <alignment wrapText="1"/>
    </xf>
    <xf numFmtId="0" fontId="148" fillId="34" borderId="27" xfId="0" applyFont="1" applyFill="1" applyBorder="1" applyAlignment="1">
      <alignment horizontal="center" vertical="center" wrapText="1"/>
    </xf>
    <xf numFmtId="0" fontId="124" fillId="34" borderId="6" xfId="0" applyFont="1" applyFill="1" applyBorder="1" applyAlignment="1">
      <alignment horizontal="left" vertical="center"/>
    </xf>
    <xf numFmtId="44" fontId="124" fillId="34" borderId="6" xfId="60" applyFont="1" applyFill="1" applyBorder="1" applyAlignment="1">
      <alignment horizontal="center" vertical="center"/>
    </xf>
    <xf numFmtId="9" fontId="124" fillId="34" borderId="6" xfId="82" applyNumberFormat="1" applyFont="1" applyFill="1" applyBorder="1" applyAlignment="1">
      <alignment horizontal="center" vertical="center" wrapText="1"/>
    </xf>
    <xf numFmtId="0" fontId="124" fillId="34" borderId="6" xfId="82" applyFont="1" applyFill="1" applyBorder="1" applyAlignment="1">
      <alignment horizontal="center" vertical="center" wrapText="1"/>
    </xf>
    <xf numFmtId="44" fontId="124" fillId="34" borderId="0" xfId="60" applyFont="1" applyFill="1" applyBorder="1" applyAlignment="1">
      <alignment horizontal="center" vertical="center"/>
    </xf>
    <xf numFmtId="0" fontId="124" fillId="34" borderId="0" xfId="0" applyFont="1" applyFill="1" applyBorder="1"/>
    <xf numFmtId="0" fontId="124" fillId="34" borderId="6" xfId="0" applyFont="1" applyFill="1" applyBorder="1"/>
    <xf numFmtId="0" fontId="129" fillId="34" borderId="6" xfId="82" applyFont="1" applyFill="1" applyBorder="1" applyAlignment="1">
      <alignment horizontal="center" vertical="center" wrapText="1"/>
    </xf>
    <xf numFmtId="9" fontId="129" fillId="34" borderId="6" xfId="82" applyNumberFormat="1" applyFont="1" applyFill="1" applyBorder="1" applyAlignment="1">
      <alignment horizontal="center" vertical="center" wrapText="1"/>
    </xf>
    <xf numFmtId="17" fontId="129" fillId="34" borderId="7" xfId="82" applyNumberFormat="1" applyFont="1" applyFill="1" applyBorder="1" applyAlignment="1">
      <alignment horizontal="center" vertical="center" wrapText="1"/>
    </xf>
    <xf numFmtId="17" fontId="129" fillId="34" borderId="6" xfId="82" applyNumberFormat="1" applyFont="1" applyFill="1" applyBorder="1" applyAlignment="1">
      <alignment horizontal="center" vertical="center" wrapText="1"/>
    </xf>
    <xf numFmtId="0" fontId="124" fillId="34" borderId="15" xfId="0" applyFont="1" applyFill="1" applyBorder="1" applyAlignment="1">
      <alignment horizontal="center" vertical="center" wrapText="1"/>
    </xf>
    <xf numFmtId="0" fontId="124" fillId="34" borderId="0" xfId="0" applyNumberFormat="1" applyFont="1" applyFill="1" applyBorder="1" applyAlignment="1">
      <alignment horizontal="center" vertical="distributed"/>
    </xf>
    <xf numFmtId="0" fontId="124" fillId="34" borderId="37" xfId="0" applyFont="1" applyFill="1" applyBorder="1" applyAlignment="1">
      <alignment horizontal="left" vertical="center"/>
    </xf>
    <xf numFmtId="0" fontId="124" fillId="34" borderId="11" xfId="60" applyNumberFormat="1" applyFont="1" applyFill="1" applyBorder="1" applyAlignment="1">
      <alignment horizontal="center" vertical="center" wrapText="1"/>
    </xf>
    <xf numFmtId="0" fontId="124" fillId="34" borderId="45" xfId="0" applyNumberFormat="1" applyFont="1" applyFill="1" applyBorder="1" applyAlignment="1">
      <alignment horizontal="center" vertical="center" wrapText="1"/>
    </xf>
    <xf numFmtId="0" fontId="148" fillId="34" borderId="102" xfId="0" applyFont="1" applyFill="1" applyBorder="1" applyAlignment="1">
      <alignment horizontal="center" vertical="center" wrapText="1"/>
    </xf>
    <xf numFmtId="0" fontId="149" fillId="34" borderId="102" xfId="0" applyFont="1" applyFill="1" applyBorder="1" applyAlignment="1">
      <alignment horizontal="center" vertical="center" wrapText="1"/>
    </xf>
    <xf numFmtId="0" fontId="149" fillId="34" borderId="6" xfId="0" applyFont="1" applyFill="1" applyBorder="1" applyAlignment="1">
      <alignment horizontal="center" vertical="center" wrapText="1"/>
    </xf>
    <xf numFmtId="0" fontId="139" fillId="34" borderId="32" xfId="0" applyNumberFormat="1" applyFont="1" applyFill="1" applyBorder="1" applyAlignment="1">
      <alignment horizontal="left" vertical="center"/>
    </xf>
    <xf numFmtId="0" fontId="149" fillId="34" borderId="27" xfId="0" applyFont="1" applyFill="1" applyBorder="1" applyAlignment="1">
      <alignment horizontal="center" vertical="center" wrapText="1"/>
    </xf>
    <xf numFmtId="0" fontId="124" fillId="34" borderId="6" xfId="0" applyFont="1" applyFill="1" applyBorder="1" applyAlignment="1">
      <alignment horizontal="center" wrapText="1"/>
    </xf>
    <xf numFmtId="0" fontId="149" fillId="34" borderId="103" xfId="0" applyFont="1" applyFill="1" applyBorder="1" applyAlignment="1">
      <alignment horizontal="center" vertical="center" wrapText="1"/>
    </xf>
    <xf numFmtId="0" fontId="148" fillId="34" borderId="6" xfId="0" applyFont="1" applyFill="1" applyBorder="1" applyAlignment="1">
      <alignment horizontal="center" vertical="center" wrapText="1"/>
    </xf>
    <xf numFmtId="170" fontId="139" fillId="34" borderId="35" xfId="78" applyNumberFormat="1" applyFont="1" applyFill="1" applyBorder="1" applyAlignment="1">
      <alignment horizontal="center" vertical="center"/>
    </xf>
    <xf numFmtId="0" fontId="139" fillId="34" borderId="32" xfId="0" applyNumberFormat="1" applyFont="1" applyFill="1" applyBorder="1" applyAlignment="1">
      <alignment horizontal="center" vertical="center"/>
    </xf>
    <xf numFmtId="170" fontId="143" fillId="34" borderId="35" xfId="0" applyNumberFormat="1" applyFont="1" applyFill="1" applyBorder="1" applyAlignment="1">
      <alignment horizontal="center" vertical="center" wrapText="1"/>
    </xf>
    <xf numFmtId="0" fontId="149" fillId="34" borderId="31" xfId="0" applyFont="1" applyFill="1" applyBorder="1" applyAlignment="1">
      <alignment horizontal="center" vertical="center" wrapText="1"/>
    </xf>
    <xf numFmtId="44" fontId="143" fillId="34" borderId="6" xfId="60" applyFont="1" applyFill="1" applyBorder="1" applyAlignment="1">
      <alignment horizontal="right" vertical="center" wrapText="1"/>
    </xf>
    <xf numFmtId="17" fontId="143" fillId="34" borderId="7" xfId="0" applyNumberFormat="1" applyFont="1" applyFill="1" applyBorder="1" applyAlignment="1">
      <alignment horizontal="center" vertical="center" wrapText="1"/>
    </xf>
    <xf numFmtId="0" fontId="139" fillId="34" borderId="7" xfId="0" applyNumberFormat="1" applyFont="1" applyFill="1" applyBorder="1" applyAlignment="1">
      <alignment horizontal="center" vertical="distributed"/>
    </xf>
    <xf numFmtId="0" fontId="150" fillId="34" borderId="102" xfId="0" applyFont="1" applyFill="1" applyBorder="1" applyAlignment="1">
      <alignment horizontal="center" vertical="center" wrapText="1"/>
    </xf>
    <xf numFmtId="44" fontId="139" fillId="34" borderId="6" xfId="60" applyFont="1" applyFill="1" applyBorder="1" applyAlignment="1">
      <alignment horizontal="right" vertical="center" wrapText="1"/>
    </xf>
    <xf numFmtId="17" fontId="139" fillId="34" borderId="6" xfId="0" applyNumberFormat="1" applyFont="1" applyFill="1" applyBorder="1" applyAlignment="1">
      <alignment horizontal="center" vertical="center" wrapText="1"/>
    </xf>
    <xf numFmtId="44" fontId="139" fillId="34" borderId="6" xfId="60" applyFont="1" applyFill="1" applyBorder="1" applyAlignment="1">
      <alignment horizontal="center" vertical="center"/>
    </xf>
    <xf numFmtId="0" fontId="139" fillId="34" borderId="6" xfId="82" applyFont="1" applyFill="1" applyBorder="1" applyAlignment="1">
      <alignment horizontal="center" vertical="center" wrapText="1"/>
    </xf>
    <xf numFmtId="0" fontId="139" fillId="34" borderId="0" xfId="0" applyFont="1" applyFill="1" applyBorder="1"/>
    <xf numFmtId="0" fontId="139" fillId="34" borderId="6" xfId="0" applyFont="1" applyFill="1" applyBorder="1"/>
    <xf numFmtId="0" fontId="87" fillId="34" borderId="6" xfId="0" applyFont="1" applyFill="1" applyBorder="1" applyAlignment="1">
      <alignment horizontal="center" vertical="center" wrapText="1"/>
    </xf>
    <xf numFmtId="9" fontId="139" fillId="34" borderId="15" xfId="78" applyFont="1" applyFill="1" applyBorder="1" applyAlignment="1">
      <alignment horizontal="center" vertical="center"/>
    </xf>
    <xf numFmtId="0" fontId="139" fillId="34" borderId="37" xfId="0" applyFont="1" applyFill="1" applyBorder="1" applyAlignment="1">
      <alignment horizontal="left" vertical="center"/>
    </xf>
    <xf numFmtId="44" fontId="139" fillId="34" borderId="37" xfId="60" applyFont="1" applyFill="1" applyBorder="1" applyAlignment="1">
      <alignment horizontal="center" vertical="center"/>
    </xf>
    <xf numFmtId="9" fontId="139" fillId="34" borderId="37" xfId="82" applyNumberFormat="1" applyFont="1" applyFill="1" applyBorder="1" applyAlignment="1">
      <alignment horizontal="center" vertical="center" wrapText="1"/>
    </xf>
    <xf numFmtId="0" fontId="139" fillId="34" borderId="0" xfId="0" applyFont="1" applyFill="1"/>
    <xf numFmtId="0" fontId="139" fillId="34" borderId="0" xfId="0" applyNumberFormat="1" applyFont="1" applyFill="1" applyAlignment="1">
      <alignment horizontal="center" vertical="distributed"/>
    </xf>
    <xf numFmtId="0" fontId="146" fillId="34" borderId="7" xfId="0" applyFont="1" applyFill="1" applyBorder="1" applyAlignment="1">
      <alignment horizontal="left" vertical="center"/>
    </xf>
    <xf numFmtId="9" fontId="143" fillId="34" borderId="7" xfId="0" applyNumberFormat="1" applyFont="1" applyFill="1" applyBorder="1" applyAlignment="1">
      <alignment horizontal="center" vertical="center" wrapText="1"/>
    </xf>
    <xf numFmtId="0" fontId="139" fillId="34" borderId="35" xfId="0" applyNumberFormat="1" applyFont="1" applyFill="1" applyBorder="1" applyAlignment="1">
      <alignment horizontal="center" vertical="center"/>
    </xf>
    <xf numFmtId="0" fontId="139" fillId="34" borderId="11" xfId="0" applyNumberFormat="1" applyFont="1" applyFill="1" applyBorder="1" applyAlignment="1">
      <alignment horizontal="center" vertical="center" wrapText="1"/>
    </xf>
    <xf numFmtId="44" fontId="124" fillId="34" borderId="11" xfId="60" applyFont="1" applyFill="1" applyBorder="1" applyAlignment="1">
      <alignment horizontal="center" vertical="center" wrapText="1"/>
    </xf>
    <xf numFmtId="9" fontId="124" fillId="34" borderId="37" xfId="82" applyNumberFormat="1" applyFont="1" applyFill="1" applyBorder="1" applyAlignment="1">
      <alignment horizontal="center" vertical="center" wrapText="1"/>
    </xf>
    <xf numFmtId="17" fontId="124" fillId="34" borderId="11" xfId="82" applyNumberFormat="1" applyFont="1" applyFill="1" applyBorder="1" applyAlignment="1">
      <alignment horizontal="center" vertical="center" wrapText="1"/>
    </xf>
    <xf numFmtId="17" fontId="124" fillId="34" borderId="37" xfId="0" applyNumberFormat="1" applyFont="1" applyFill="1" applyBorder="1" applyAlignment="1">
      <alignment horizontal="center" vertical="center"/>
    </xf>
    <xf numFmtId="44" fontId="124" fillId="34" borderId="11" xfId="60" applyFont="1" applyFill="1" applyBorder="1" applyAlignment="1">
      <alignment horizontal="center" vertical="center"/>
    </xf>
    <xf numFmtId="0" fontId="131" fillId="34" borderId="6" xfId="0" applyFont="1" applyFill="1" applyBorder="1" applyAlignment="1">
      <alignment horizontal="center" vertical="center" wrapText="1"/>
    </xf>
    <xf numFmtId="17" fontId="124" fillId="34" borderId="6" xfId="82" applyNumberFormat="1" applyFont="1" applyFill="1" applyBorder="1" applyAlignment="1">
      <alignment horizontal="center" vertical="center" wrapText="1"/>
    </xf>
    <xf numFmtId="0" fontId="131" fillId="34" borderId="102" xfId="0" applyFont="1" applyFill="1" applyBorder="1" applyAlignment="1">
      <alignment horizontal="center" vertical="center" wrapText="1"/>
    </xf>
    <xf numFmtId="0" fontId="124" fillId="66" borderId="6" xfId="0" applyFont="1" applyFill="1" applyBorder="1" applyAlignment="1">
      <alignment horizontal="left" vertical="center"/>
    </xf>
    <xf numFmtId="0" fontId="124" fillId="66" borderId="6" xfId="0" applyFont="1" applyFill="1" applyBorder="1" applyAlignment="1">
      <alignment horizontal="center" vertical="center" wrapText="1"/>
    </xf>
    <xf numFmtId="0" fontId="131" fillId="66" borderId="27" xfId="0" applyFont="1" applyFill="1" applyBorder="1" applyAlignment="1">
      <alignment horizontal="center" vertical="center" wrapText="1"/>
    </xf>
    <xf numFmtId="0" fontId="124" fillId="66" borderId="6" xfId="60" applyNumberFormat="1" applyFont="1" applyFill="1" applyBorder="1" applyAlignment="1">
      <alignment horizontal="center" vertical="center" wrapText="1"/>
    </xf>
    <xf numFmtId="44" fontId="124" fillId="66" borderId="6" xfId="60" applyFont="1" applyFill="1" applyBorder="1" applyAlignment="1">
      <alignment horizontal="center" vertical="center"/>
    </xf>
    <xf numFmtId="9" fontId="124" fillId="66" borderId="6" xfId="0" applyNumberFormat="1" applyFont="1" applyFill="1" applyBorder="1" applyAlignment="1">
      <alignment horizontal="center" vertical="center" wrapText="1"/>
    </xf>
    <xf numFmtId="9" fontId="124" fillId="66" borderId="6" xfId="82" applyNumberFormat="1" applyFont="1" applyFill="1" applyBorder="1" applyAlignment="1">
      <alignment horizontal="center" vertical="center" wrapText="1"/>
    </xf>
    <xf numFmtId="0" fontId="124" fillId="66" borderId="6" xfId="82" applyFont="1" applyFill="1" applyBorder="1" applyAlignment="1">
      <alignment horizontal="center" vertical="center" wrapText="1"/>
    </xf>
    <xf numFmtId="0" fontId="129" fillId="66" borderId="7" xfId="0" applyNumberFormat="1" applyFont="1" applyFill="1" applyBorder="1" applyAlignment="1">
      <alignment horizontal="center" vertical="center" wrapText="1"/>
    </xf>
    <xf numFmtId="0" fontId="129" fillId="66" borderId="6" xfId="82" applyFont="1" applyFill="1" applyBorder="1" applyAlignment="1">
      <alignment horizontal="center" vertical="center" wrapText="1"/>
    </xf>
    <xf numFmtId="0" fontId="131" fillId="66" borderId="102" xfId="0" applyFont="1" applyFill="1" applyBorder="1" applyAlignment="1">
      <alignment horizontal="center" vertical="center" wrapText="1"/>
    </xf>
    <xf numFmtId="44" fontId="129" fillId="66" borderId="6" xfId="60" applyFont="1" applyFill="1" applyBorder="1" applyAlignment="1">
      <alignment horizontal="right" vertical="center" wrapText="1"/>
    </xf>
    <xf numFmtId="9" fontId="124" fillId="66" borderId="6" xfId="78" applyFont="1" applyFill="1" applyBorder="1" applyAlignment="1">
      <alignment horizontal="center" vertical="center"/>
    </xf>
    <xf numFmtId="9" fontId="129" fillId="66" borderId="6" xfId="82" applyNumberFormat="1" applyFont="1" applyFill="1" applyBorder="1" applyAlignment="1">
      <alignment horizontal="center" vertical="center" wrapText="1"/>
    </xf>
    <xf numFmtId="17" fontId="129" fillId="66" borderId="7" xfId="82" applyNumberFormat="1" applyFont="1" applyFill="1" applyBorder="1" applyAlignment="1">
      <alignment horizontal="center" vertical="center" wrapText="1"/>
    </xf>
    <xf numFmtId="17" fontId="124" fillId="66" borderId="6" xfId="0" applyNumberFormat="1" applyFont="1" applyFill="1" applyBorder="1" applyAlignment="1">
      <alignment horizontal="center" vertical="center" wrapText="1"/>
    </xf>
    <xf numFmtId="0" fontId="124" fillId="66" borderId="7" xfId="0" applyFont="1" applyFill="1" applyBorder="1" applyAlignment="1">
      <alignment horizontal="center" vertical="center" wrapText="1"/>
    </xf>
    <xf numFmtId="0" fontId="124" fillId="66" borderId="6" xfId="0" applyFont="1" applyFill="1" applyBorder="1" applyAlignment="1">
      <alignment horizontal="center" vertical="center"/>
    </xf>
    <xf numFmtId="17" fontId="129" fillId="66" borderId="6" xfId="82" applyNumberFormat="1" applyFont="1" applyFill="1" applyBorder="1" applyAlignment="1">
      <alignment horizontal="center" vertical="center" wrapText="1"/>
    </xf>
    <xf numFmtId="17" fontId="124" fillId="66" borderId="6" xfId="0" applyNumberFormat="1" applyFont="1" applyFill="1" applyBorder="1" applyAlignment="1">
      <alignment horizontal="center" vertical="center"/>
    </xf>
    <xf numFmtId="0" fontId="95" fillId="0" borderId="79" xfId="72" applyFont="1" applyBorder="1" applyAlignment="1">
      <alignment horizontal="center" vertical="top"/>
    </xf>
    <xf numFmtId="0" fontId="95" fillId="0" borderId="75" xfId="72" applyFont="1" applyBorder="1" applyAlignment="1">
      <alignment horizontal="center" vertical="top"/>
    </xf>
    <xf numFmtId="0" fontId="95" fillId="0" borderId="74" xfId="72" applyFont="1" applyBorder="1" applyAlignment="1">
      <alignment horizontal="center" vertical="top"/>
    </xf>
    <xf numFmtId="0" fontId="95" fillId="0" borderId="73" xfId="72" applyFont="1" applyBorder="1" applyAlignment="1">
      <alignment horizontal="center" vertical="top"/>
    </xf>
    <xf numFmtId="0" fontId="95" fillId="35" borderId="87" xfId="72" applyFont="1" applyFill="1" applyBorder="1" applyAlignment="1">
      <alignment horizontal="center" vertical="top"/>
    </xf>
    <xf numFmtId="0" fontId="95" fillId="35" borderId="74" xfId="72" applyFont="1" applyFill="1" applyBorder="1" applyAlignment="1">
      <alignment horizontal="center" vertical="top"/>
    </xf>
    <xf numFmtId="0" fontId="95" fillId="35" borderId="73" xfId="72" applyFont="1" applyFill="1" applyBorder="1" applyAlignment="1">
      <alignment horizontal="center" vertical="top"/>
    </xf>
    <xf numFmtId="0" fontId="95" fillId="0" borderId="90" xfId="72" applyFont="1" applyBorder="1" applyAlignment="1">
      <alignment horizontal="center" vertical="top" wrapText="1"/>
    </xf>
    <xf numFmtId="0" fontId="95" fillId="0" borderId="0" xfId="72" applyFont="1" applyBorder="1" applyAlignment="1">
      <alignment horizontal="center" vertical="top" wrapText="1"/>
    </xf>
    <xf numFmtId="0" fontId="95" fillId="0" borderId="90" xfId="72" applyFont="1" applyBorder="1" applyAlignment="1">
      <alignment horizontal="center" vertical="top"/>
    </xf>
    <xf numFmtId="0" fontId="95" fillId="0" borderId="0" xfId="72" applyFont="1" applyBorder="1" applyAlignment="1">
      <alignment horizontal="center" vertical="top"/>
    </xf>
    <xf numFmtId="0" fontId="95" fillId="0" borderId="77" xfId="72" applyFont="1" applyBorder="1" applyAlignment="1">
      <alignment horizontal="left" vertical="top" wrapText="1"/>
    </xf>
    <xf numFmtId="0" fontId="95" fillId="0" borderId="87" xfId="72" applyFont="1" applyBorder="1" applyAlignment="1">
      <alignment horizontal="left" vertical="top" wrapText="1"/>
    </xf>
    <xf numFmtId="0" fontId="95" fillId="0" borderId="77" xfId="72" applyFont="1" applyBorder="1" applyAlignment="1">
      <alignment horizontal="center" vertical="top"/>
    </xf>
    <xf numFmtId="0" fontId="94" fillId="32" borderId="78" xfId="72" applyFont="1" applyFill="1" applyBorder="1" applyAlignment="1">
      <alignment horizontal="right" vertical="center" wrapText="1"/>
    </xf>
    <xf numFmtId="0" fontId="94" fillId="32" borderId="72" xfId="72" applyFont="1" applyFill="1" applyBorder="1" applyAlignment="1">
      <alignment horizontal="right" vertical="center" wrapText="1"/>
    </xf>
    <xf numFmtId="0" fontId="94" fillId="33" borderId="74" xfId="72" applyFont="1" applyFill="1" applyBorder="1" applyAlignment="1">
      <alignment horizontal="right" vertical="center" wrapText="1"/>
    </xf>
    <xf numFmtId="0" fontId="94" fillId="33" borderId="73" xfId="72" applyFont="1" applyFill="1" applyBorder="1" applyAlignment="1">
      <alignment horizontal="right" vertical="center" wrapText="1"/>
    </xf>
    <xf numFmtId="2" fontId="94" fillId="32" borderId="79" xfId="72" applyNumberFormat="1" applyFont="1" applyFill="1" applyBorder="1" applyAlignment="1">
      <alignment horizontal="right" vertical="center" wrapText="1"/>
    </xf>
    <xf numFmtId="0" fontId="94" fillId="32" borderId="75" xfId="72" applyFont="1" applyFill="1" applyBorder="1" applyAlignment="1">
      <alignment horizontal="right" vertical="center" wrapText="1"/>
    </xf>
    <xf numFmtId="0" fontId="94" fillId="33" borderId="78" xfId="72" applyFont="1" applyFill="1" applyBorder="1" applyAlignment="1">
      <alignment horizontal="right" vertical="center" wrapText="1"/>
    </xf>
    <xf numFmtId="0" fontId="94" fillId="33" borderId="72" xfId="72" applyFont="1" applyFill="1" applyBorder="1" applyAlignment="1">
      <alignment horizontal="right" vertical="center" wrapText="1"/>
    </xf>
    <xf numFmtId="0" fontId="94" fillId="32" borderId="79" xfId="72" applyFont="1" applyFill="1" applyBorder="1" applyAlignment="1">
      <alignment vertical="center" wrapText="1"/>
    </xf>
    <xf numFmtId="0" fontId="94" fillId="32" borderId="90" xfId="72" applyFont="1" applyFill="1" applyBorder="1" applyAlignment="1">
      <alignment vertical="center" wrapText="1"/>
    </xf>
    <xf numFmtId="0" fontId="94" fillId="32" borderId="75" xfId="72" applyFont="1" applyFill="1" applyBorder="1" applyAlignment="1">
      <alignment vertical="center" wrapText="1"/>
    </xf>
    <xf numFmtId="0" fontId="94" fillId="32" borderId="78" xfId="72" applyFont="1" applyFill="1" applyBorder="1" applyAlignment="1">
      <alignment vertical="center" wrapText="1"/>
    </xf>
    <xf numFmtId="0" fontId="94" fillId="32" borderId="0" xfId="72" applyFont="1" applyFill="1" applyBorder="1" applyAlignment="1">
      <alignment vertical="center" wrapText="1"/>
    </xf>
    <xf numFmtId="0" fontId="94" fillId="32" borderId="72" xfId="72" applyFont="1" applyFill="1" applyBorder="1" applyAlignment="1">
      <alignment vertical="center" wrapText="1"/>
    </xf>
    <xf numFmtId="0" fontId="94" fillId="32" borderId="79" xfId="72" applyFont="1" applyFill="1" applyBorder="1" applyAlignment="1">
      <alignment horizontal="center" vertical="center" wrapText="1"/>
    </xf>
    <xf numFmtId="0" fontId="94" fillId="32" borderId="75" xfId="72" applyFont="1" applyFill="1" applyBorder="1" applyAlignment="1">
      <alignment horizontal="center" vertical="center" wrapText="1"/>
    </xf>
    <xf numFmtId="0" fontId="94" fillId="32" borderId="78" xfId="72" applyFont="1" applyFill="1" applyBorder="1" applyAlignment="1">
      <alignment horizontal="center" vertical="center" wrapText="1"/>
    </xf>
    <xf numFmtId="0" fontId="94" fillId="32" borderId="72" xfId="72" applyFont="1" applyFill="1" applyBorder="1" applyAlignment="1">
      <alignment horizontal="center" vertical="center" wrapText="1"/>
    </xf>
    <xf numFmtId="0" fontId="94" fillId="32" borderId="77" xfId="72" applyFont="1" applyFill="1" applyBorder="1" applyAlignment="1">
      <alignment horizontal="center" vertical="center" wrapText="1"/>
    </xf>
    <xf numFmtId="0" fontId="94" fillId="32" borderId="80" xfId="72" applyFont="1" applyFill="1" applyBorder="1" applyAlignment="1">
      <alignment horizontal="center" vertical="center" wrapText="1"/>
    </xf>
    <xf numFmtId="0" fontId="94" fillId="32" borderId="74" xfId="72" applyFont="1" applyFill="1" applyBorder="1" applyAlignment="1">
      <alignment vertical="center" wrapText="1"/>
    </xf>
    <xf numFmtId="0" fontId="94" fillId="32" borderId="91" xfId="72" applyFont="1" applyFill="1" applyBorder="1" applyAlignment="1">
      <alignment vertical="center" wrapText="1"/>
    </xf>
    <xf numFmtId="0" fontId="94" fillId="32" borderId="73" xfId="72" applyFont="1" applyFill="1" applyBorder="1" applyAlignment="1">
      <alignment vertical="center" wrapText="1"/>
    </xf>
    <xf numFmtId="0" fontId="94" fillId="32" borderId="74" xfId="72" applyFont="1" applyFill="1" applyBorder="1" applyAlignment="1">
      <alignment horizontal="center" vertical="center" wrapText="1"/>
    </xf>
    <xf numFmtId="0" fontId="94" fillId="32" borderId="73" xfId="72" applyFont="1" applyFill="1" applyBorder="1" applyAlignment="1">
      <alignment horizontal="center" vertical="center" wrapText="1"/>
    </xf>
    <xf numFmtId="0" fontId="94" fillId="32" borderId="87" xfId="72" applyFont="1" applyFill="1" applyBorder="1" applyAlignment="1">
      <alignment horizontal="center" vertical="center" wrapText="1"/>
    </xf>
    <xf numFmtId="0" fontId="94" fillId="0" borderId="79" xfId="63" applyFont="1" applyBorder="1" applyAlignment="1">
      <alignment horizontal="left" vertical="center" wrapText="1"/>
    </xf>
    <xf numFmtId="0" fontId="94" fillId="0" borderId="90" xfId="63" applyFont="1" applyBorder="1" applyAlignment="1">
      <alignment horizontal="left" vertical="center" wrapText="1"/>
    </xf>
    <xf numFmtId="0" fontId="94" fillId="0" borderId="75" xfId="63" applyFont="1" applyBorder="1" applyAlignment="1">
      <alignment horizontal="left" vertical="center" wrapText="1"/>
    </xf>
    <xf numFmtId="0" fontId="94" fillId="0" borderId="74" xfId="63" applyFont="1" applyBorder="1" applyAlignment="1">
      <alignment horizontal="left" vertical="center" wrapText="1"/>
    </xf>
    <xf numFmtId="0" fontId="94" fillId="0" borderId="91" xfId="63" applyFont="1" applyBorder="1" applyAlignment="1">
      <alignment horizontal="left" vertical="center" wrapText="1"/>
    </xf>
    <xf numFmtId="0" fontId="94" fillId="0" borderId="73" xfId="63" applyFont="1" applyBorder="1" applyAlignment="1">
      <alignment horizontal="left" vertical="center" wrapText="1"/>
    </xf>
    <xf numFmtId="0" fontId="94" fillId="0" borderId="78" xfId="72" applyFont="1" applyFill="1" applyBorder="1" applyAlignment="1">
      <alignment horizontal="center" vertical="center" wrapText="1"/>
    </xf>
    <xf numFmtId="0" fontId="94" fillId="0" borderId="72" xfId="72" applyFont="1" applyFill="1" applyBorder="1" applyAlignment="1">
      <alignment horizontal="center" vertical="center" wrapText="1"/>
    </xf>
    <xf numFmtId="0" fontId="94" fillId="35" borderId="74" xfId="72" applyFont="1" applyFill="1" applyBorder="1" applyAlignment="1">
      <alignment horizontal="center" vertical="center" wrapText="1"/>
    </xf>
    <xf numFmtId="0" fontId="94" fillId="35" borderId="73" xfId="72" applyFont="1" applyFill="1" applyBorder="1" applyAlignment="1">
      <alignment horizontal="center" vertical="center" wrapText="1"/>
    </xf>
    <xf numFmtId="0" fontId="94" fillId="0" borderId="79" xfId="72" applyFont="1" applyFill="1" applyBorder="1" applyAlignment="1">
      <alignment vertical="center" wrapText="1"/>
    </xf>
    <xf numFmtId="0" fontId="94" fillId="0" borderId="90" xfId="72" applyFont="1" applyFill="1" applyBorder="1" applyAlignment="1">
      <alignment vertical="center" wrapText="1"/>
    </xf>
    <xf numFmtId="0" fontId="94" fillId="0" borderId="75" xfId="72" applyFont="1" applyFill="1" applyBorder="1" applyAlignment="1">
      <alignment vertical="center" wrapText="1"/>
    </xf>
    <xf numFmtId="0" fontId="94" fillId="0" borderId="74" xfId="72" applyFont="1" applyFill="1" applyBorder="1" applyAlignment="1">
      <alignment vertical="center" wrapText="1"/>
    </xf>
    <xf numFmtId="0" fontId="94" fillId="0" borderId="91" xfId="72" applyFont="1" applyFill="1" applyBorder="1" applyAlignment="1">
      <alignment vertical="center" wrapText="1"/>
    </xf>
    <xf numFmtId="0" fontId="94" fillId="0" borderId="73" xfId="72" applyFont="1" applyFill="1" applyBorder="1" applyAlignment="1">
      <alignment vertical="center" wrapText="1"/>
    </xf>
    <xf numFmtId="0" fontId="94" fillId="32" borderId="79" xfId="72" applyFont="1" applyFill="1" applyBorder="1" applyAlignment="1">
      <alignment horizontal="right" vertical="center" wrapText="1"/>
    </xf>
    <xf numFmtId="0" fontId="94" fillId="32" borderId="83" xfId="72" applyFont="1" applyFill="1" applyBorder="1" applyAlignment="1">
      <alignment horizontal="right" vertical="center" wrapText="1"/>
    </xf>
    <xf numFmtId="0" fontId="94" fillId="32" borderId="82" xfId="72" applyFont="1" applyFill="1" applyBorder="1" applyAlignment="1">
      <alignment horizontal="right" vertical="center" wrapText="1"/>
    </xf>
    <xf numFmtId="0" fontId="95" fillId="32" borderId="83" xfId="72" applyFont="1" applyFill="1" applyBorder="1" applyAlignment="1">
      <alignment vertical="top" wrapText="1"/>
    </xf>
    <xf numFmtId="0" fontId="95" fillId="32" borderId="82" xfId="72" applyFont="1" applyFill="1" applyBorder="1" applyAlignment="1">
      <alignment vertical="top" wrapText="1"/>
    </xf>
    <xf numFmtId="0" fontId="94" fillId="33" borderId="86" xfId="72" applyFont="1" applyFill="1" applyBorder="1" applyAlignment="1">
      <alignment horizontal="right" vertical="center" wrapText="1"/>
    </xf>
    <xf numFmtId="0" fontId="94" fillId="33" borderId="85" xfId="72" applyFont="1" applyFill="1" applyBorder="1" applyAlignment="1">
      <alignment horizontal="right" vertical="center" wrapText="1"/>
    </xf>
    <xf numFmtId="0" fontId="94" fillId="32" borderId="79" xfId="72" applyFont="1" applyFill="1" applyBorder="1" applyAlignment="1">
      <alignment horizontal="left" vertical="top" wrapText="1"/>
    </xf>
    <xf numFmtId="0" fontId="94" fillId="32" borderId="90" xfId="72" applyFont="1" applyFill="1" applyBorder="1" applyAlignment="1">
      <alignment horizontal="left" vertical="top" wrapText="1"/>
    </xf>
    <xf numFmtId="0" fontId="94" fillId="32" borderId="75" xfId="72" applyFont="1" applyFill="1" applyBorder="1" applyAlignment="1">
      <alignment horizontal="left" vertical="top" wrapText="1"/>
    </xf>
    <xf numFmtId="0" fontId="94" fillId="32" borderId="74" xfId="72" applyFont="1" applyFill="1" applyBorder="1" applyAlignment="1">
      <alignment horizontal="left" vertical="top" wrapText="1"/>
    </xf>
    <xf numFmtId="0" fontId="94" fillId="32" borderId="91" xfId="72" applyFont="1" applyFill="1" applyBorder="1" applyAlignment="1">
      <alignment horizontal="left" vertical="top" wrapText="1"/>
    </xf>
    <xf numFmtId="0" fontId="94" fillId="32" borderId="73" xfId="72" applyFont="1" applyFill="1" applyBorder="1" applyAlignment="1">
      <alignment horizontal="left" vertical="top" wrapText="1"/>
    </xf>
    <xf numFmtId="0" fontId="94" fillId="0" borderId="79" xfId="72" applyFont="1" applyFill="1" applyBorder="1" applyAlignment="1">
      <alignment horizontal="center" vertical="center" wrapText="1"/>
    </xf>
    <xf numFmtId="0" fontId="94" fillId="0" borderId="75" xfId="72" applyFont="1" applyFill="1" applyBorder="1" applyAlignment="1">
      <alignment horizontal="center" vertical="center" wrapText="1"/>
    </xf>
    <xf numFmtId="0" fontId="137" fillId="0" borderId="79" xfId="63" applyFont="1" applyFill="1" applyBorder="1" applyAlignment="1">
      <alignment horizontal="left" vertical="top" wrapText="1"/>
    </xf>
    <xf numFmtId="0" fontId="137" fillId="0" borderId="90" xfId="63" applyFont="1" applyFill="1" applyBorder="1" applyAlignment="1">
      <alignment horizontal="left" vertical="top" wrapText="1"/>
    </xf>
    <xf numFmtId="0" fontId="137" fillId="0" borderId="75" xfId="63" applyFont="1" applyFill="1" applyBorder="1" applyAlignment="1">
      <alignment horizontal="left" vertical="top" wrapText="1"/>
    </xf>
    <xf numFmtId="0" fontId="137" fillId="0" borderId="74" xfId="63" applyFont="1" applyFill="1" applyBorder="1" applyAlignment="1">
      <alignment horizontal="left" vertical="top" wrapText="1"/>
    </xf>
    <xf numFmtId="0" fontId="137" fillId="0" borderId="91" xfId="63" applyFont="1" applyFill="1" applyBorder="1" applyAlignment="1">
      <alignment horizontal="left" vertical="top" wrapText="1"/>
    </xf>
    <xf numFmtId="0" fontId="137" fillId="0" borderId="73" xfId="63" applyFont="1" applyFill="1" applyBorder="1" applyAlignment="1">
      <alignment horizontal="left" vertical="top" wrapText="1"/>
    </xf>
    <xf numFmtId="0" fontId="95" fillId="32" borderId="79" xfId="72" applyFont="1" applyFill="1" applyBorder="1" applyAlignment="1">
      <alignment vertical="top" wrapText="1"/>
    </xf>
    <xf numFmtId="0" fontId="95" fillId="32" borderId="75" xfId="72" applyFont="1" applyFill="1" applyBorder="1" applyAlignment="1">
      <alignment vertical="top" wrapText="1"/>
    </xf>
    <xf numFmtId="0" fontId="94" fillId="0" borderId="79" xfId="72" applyFont="1" applyFill="1" applyBorder="1" applyAlignment="1">
      <alignment horizontal="left" vertical="center" wrapText="1"/>
    </xf>
    <xf numFmtId="0" fontId="94" fillId="0" borderId="90" xfId="72" applyFont="1" applyFill="1" applyBorder="1" applyAlignment="1">
      <alignment horizontal="left" vertical="center" wrapText="1"/>
    </xf>
    <xf numFmtId="0" fontId="94" fillId="0" borderId="75" xfId="72" applyFont="1" applyFill="1" applyBorder="1" applyAlignment="1">
      <alignment horizontal="left" vertical="center" wrapText="1"/>
    </xf>
    <xf numFmtId="0" fontId="94" fillId="0" borderId="74" xfId="72" applyFont="1" applyFill="1" applyBorder="1" applyAlignment="1">
      <alignment horizontal="left" vertical="center" wrapText="1"/>
    </xf>
    <xf numFmtId="0" fontId="94" fillId="0" borderId="91" xfId="72" applyFont="1" applyFill="1" applyBorder="1" applyAlignment="1">
      <alignment horizontal="left" vertical="center" wrapText="1"/>
    </xf>
    <xf numFmtId="0" fontId="94" fillId="0" borderId="73" xfId="72" applyFont="1" applyFill="1" applyBorder="1" applyAlignment="1">
      <alignment horizontal="left" vertical="center" wrapText="1"/>
    </xf>
    <xf numFmtId="0" fontId="93" fillId="32" borderId="88" xfId="72" applyFont="1" applyFill="1" applyBorder="1" applyAlignment="1">
      <alignment vertical="center" wrapText="1"/>
    </xf>
    <xf numFmtId="0" fontId="93" fillId="32" borderId="89" xfId="72" applyFont="1" applyFill="1" applyBorder="1" applyAlignment="1">
      <alignment vertical="center" wrapText="1"/>
    </xf>
    <xf numFmtId="0" fontId="93" fillId="32" borderId="71" xfId="72" applyFont="1" applyFill="1" applyBorder="1" applyAlignment="1">
      <alignment vertical="center" wrapText="1"/>
    </xf>
    <xf numFmtId="0" fontId="94" fillId="32" borderId="79" xfId="72" applyFont="1" applyFill="1" applyBorder="1" applyAlignment="1">
      <alignment horizontal="justify" vertical="center" wrapText="1"/>
    </xf>
    <xf numFmtId="0" fontId="94" fillId="32" borderId="90" xfId="72" applyFont="1" applyFill="1" applyBorder="1" applyAlignment="1">
      <alignment horizontal="justify" vertical="center" wrapText="1"/>
    </xf>
    <xf numFmtId="0" fontId="94" fillId="32" borderId="75" xfId="72" applyFont="1" applyFill="1" applyBorder="1" applyAlignment="1">
      <alignment horizontal="justify" vertical="center" wrapText="1"/>
    </xf>
    <xf numFmtId="0" fontId="94" fillId="32" borderId="74" xfId="72" applyFont="1" applyFill="1" applyBorder="1" applyAlignment="1">
      <alignment horizontal="justify" vertical="center" wrapText="1"/>
    </xf>
    <xf numFmtId="0" fontId="94" fillId="32" borderId="91" xfId="72" applyFont="1" applyFill="1" applyBorder="1" applyAlignment="1">
      <alignment horizontal="justify" vertical="center" wrapText="1"/>
    </xf>
    <xf numFmtId="0" fontId="94" fillId="32" borderId="73" xfId="72" applyFont="1" applyFill="1" applyBorder="1" applyAlignment="1">
      <alignment horizontal="justify" vertical="center" wrapText="1"/>
    </xf>
    <xf numFmtId="0" fontId="93" fillId="33" borderId="89" xfId="72" applyFont="1" applyFill="1" applyBorder="1" applyAlignment="1">
      <alignment horizontal="center" vertical="center" wrapText="1"/>
    </xf>
    <xf numFmtId="0" fontId="93" fillId="33" borderId="71" xfId="72" applyFont="1" applyFill="1" applyBorder="1" applyAlignment="1">
      <alignment horizontal="center" vertical="center" wrapText="1"/>
    </xf>
    <xf numFmtId="0" fontId="93" fillId="33" borderId="88" xfId="72" applyFont="1" applyFill="1" applyBorder="1" applyAlignment="1">
      <alignment horizontal="center" vertical="center" wrapText="1"/>
    </xf>
    <xf numFmtId="0" fontId="94" fillId="63" borderId="79" xfId="63" applyFont="1" applyFill="1" applyBorder="1" applyAlignment="1">
      <alignment vertical="center" wrapText="1"/>
    </xf>
    <xf numFmtId="0" fontId="94" fillId="63" borderId="90" xfId="63" applyFont="1" applyFill="1" applyBorder="1" applyAlignment="1">
      <alignment vertical="center" wrapText="1"/>
    </xf>
    <xf numFmtId="0" fontId="94" fillId="63" borderId="75" xfId="63" applyFont="1" applyFill="1" applyBorder="1" applyAlignment="1">
      <alignment vertical="center" wrapText="1"/>
    </xf>
    <xf numFmtId="0" fontId="94" fillId="63" borderId="74" xfId="63" applyFont="1" applyFill="1" applyBorder="1" applyAlignment="1">
      <alignment vertical="center" wrapText="1"/>
    </xf>
    <xf numFmtId="0" fontId="94" fillId="63" borderId="91" xfId="63" applyFont="1" applyFill="1" applyBorder="1" applyAlignment="1">
      <alignment vertical="center" wrapText="1"/>
    </xf>
    <xf numFmtId="0" fontId="94" fillId="63" borderId="73" xfId="63" applyFont="1" applyFill="1" applyBorder="1" applyAlignment="1">
      <alignment vertical="center" wrapText="1"/>
    </xf>
    <xf numFmtId="0" fontId="93" fillId="32" borderId="79" xfId="72" applyFont="1" applyFill="1" applyBorder="1" applyAlignment="1">
      <alignment horizontal="center" vertical="center" wrapText="1"/>
    </xf>
    <xf numFmtId="0" fontId="93" fillId="32" borderId="90" xfId="72" applyFont="1" applyFill="1" applyBorder="1" applyAlignment="1">
      <alignment horizontal="center" vertical="center" wrapText="1"/>
    </xf>
    <xf numFmtId="0" fontId="93" fillId="32" borderId="74" xfId="72" applyFont="1" applyFill="1" applyBorder="1" applyAlignment="1">
      <alignment horizontal="center" vertical="center" wrapText="1"/>
    </xf>
    <xf numFmtId="0" fontId="93" fillId="32" borderId="91" xfId="72" applyFont="1" applyFill="1" applyBorder="1" applyAlignment="1">
      <alignment horizontal="center" vertical="center" wrapText="1"/>
    </xf>
    <xf numFmtId="0" fontId="94" fillId="32" borderId="88" xfId="72" applyFont="1" applyFill="1" applyBorder="1" applyAlignment="1">
      <alignment horizontal="center" vertical="center" wrapText="1"/>
    </xf>
    <xf numFmtId="0" fontId="94" fillId="32" borderId="71" xfId="72" applyFont="1" applyFill="1" applyBorder="1" applyAlignment="1">
      <alignment horizontal="center" vertical="center" wrapText="1"/>
    </xf>
    <xf numFmtId="0" fontId="94" fillId="32" borderId="90" xfId="72" applyFont="1" applyFill="1" applyBorder="1" applyAlignment="1">
      <alignment horizontal="center" vertical="center" wrapText="1"/>
    </xf>
    <xf numFmtId="0" fontId="94" fillId="32" borderId="91" xfId="72" applyFont="1" applyFill="1" applyBorder="1" applyAlignment="1">
      <alignment horizontal="center" vertical="center" wrapText="1"/>
    </xf>
    <xf numFmtId="0" fontId="94" fillId="32" borderId="79" xfId="72" applyFont="1" applyFill="1" applyBorder="1" applyAlignment="1">
      <alignment horizontal="center" vertical="top" wrapText="1"/>
    </xf>
    <xf numFmtId="0" fontId="94" fillId="32" borderId="90" xfId="72" applyFont="1" applyFill="1" applyBorder="1" applyAlignment="1">
      <alignment horizontal="center" vertical="top" wrapText="1"/>
    </xf>
    <xf numFmtId="0" fontId="94" fillId="32" borderId="75" xfId="72" applyFont="1" applyFill="1" applyBorder="1" applyAlignment="1">
      <alignment horizontal="center" vertical="top" wrapText="1"/>
    </xf>
    <xf numFmtId="0" fontId="94" fillId="32" borderId="74" xfId="72" applyFont="1" applyFill="1" applyBorder="1" applyAlignment="1">
      <alignment horizontal="center" vertical="top" wrapText="1"/>
    </xf>
    <xf numFmtId="0" fontId="94" fillId="32" borderId="91" xfId="72" applyFont="1" applyFill="1" applyBorder="1" applyAlignment="1">
      <alignment horizontal="center" vertical="top" wrapText="1"/>
    </xf>
    <xf numFmtId="0" fontId="94" fillId="32" borderId="73" xfId="72" applyFont="1" applyFill="1" applyBorder="1" applyAlignment="1">
      <alignment horizontal="center" vertical="top" wrapText="1"/>
    </xf>
    <xf numFmtId="0" fontId="94" fillId="32" borderId="89" xfId="72" applyFont="1" applyFill="1" applyBorder="1" applyAlignment="1">
      <alignment vertical="center" wrapText="1"/>
    </xf>
    <xf numFmtId="0" fontId="94" fillId="33" borderId="88" xfId="72" applyFont="1" applyFill="1" applyBorder="1" applyAlignment="1">
      <alignment horizontal="center" vertical="center" wrapText="1"/>
    </xf>
    <xf numFmtId="0" fontId="94" fillId="33" borderId="71" xfId="72" applyFont="1" applyFill="1" applyBorder="1" applyAlignment="1">
      <alignment horizontal="center" vertical="center" wrapText="1"/>
    </xf>
    <xf numFmtId="0" fontId="94" fillId="0" borderId="76" xfId="72" applyFont="1" applyFill="1" applyBorder="1" applyAlignment="1">
      <alignment horizontal="center" vertical="center" wrapText="1"/>
    </xf>
    <xf numFmtId="0" fontId="95" fillId="32" borderId="78" xfId="72" applyFont="1" applyFill="1" applyBorder="1" applyAlignment="1">
      <alignment vertical="top" wrapText="1"/>
    </xf>
    <xf numFmtId="0" fontId="95" fillId="32" borderId="72" xfId="72" applyFont="1" applyFill="1" applyBorder="1" applyAlignment="1">
      <alignment vertical="top" wrapText="1"/>
    </xf>
    <xf numFmtId="0" fontId="94" fillId="0" borderId="88" xfId="72" applyFont="1" applyFill="1" applyBorder="1" applyAlignment="1">
      <alignment horizontal="center" vertical="center" wrapText="1"/>
    </xf>
    <xf numFmtId="0" fontId="94" fillId="0" borderId="71" xfId="72" applyFont="1" applyFill="1" applyBorder="1" applyAlignment="1">
      <alignment horizontal="center" vertical="center" wrapText="1"/>
    </xf>
    <xf numFmtId="0" fontId="94" fillId="32" borderId="46" xfId="72" applyFont="1" applyFill="1" applyBorder="1" applyAlignment="1">
      <alignment horizontal="left" vertical="top" wrapText="1"/>
    </xf>
    <xf numFmtId="0" fontId="94" fillId="32" borderId="47" xfId="72" applyFont="1" applyFill="1" applyBorder="1" applyAlignment="1">
      <alignment horizontal="left" vertical="top" wrapText="1"/>
    </xf>
    <xf numFmtId="0" fontId="94" fillId="32" borderId="82" xfId="72" applyFont="1" applyFill="1" applyBorder="1" applyAlignment="1">
      <alignment horizontal="left" vertical="top" wrapText="1"/>
    </xf>
    <xf numFmtId="0" fontId="94" fillId="32" borderId="43" xfId="72" applyFont="1" applyFill="1" applyBorder="1" applyAlignment="1">
      <alignment horizontal="left" vertical="top" wrapText="1"/>
    </xf>
    <xf numFmtId="0" fontId="94" fillId="32" borderId="44" xfId="72" applyFont="1" applyFill="1" applyBorder="1" applyAlignment="1">
      <alignment horizontal="left" vertical="top" wrapText="1"/>
    </xf>
    <xf numFmtId="0" fontId="94" fillId="32" borderId="85" xfId="72" applyFont="1" applyFill="1" applyBorder="1" applyAlignment="1">
      <alignment horizontal="left" vertical="top" wrapText="1"/>
    </xf>
    <xf numFmtId="0" fontId="94" fillId="32" borderId="83" xfId="72" applyFont="1" applyFill="1" applyBorder="1" applyAlignment="1">
      <alignment horizontal="center" vertical="center" wrapText="1"/>
    </xf>
    <xf numFmtId="0" fontId="94" fillId="32" borderId="82" xfId="72" applyFont="1" applyFill="1" applyBorder="1" applyAlignment="1">
      <alignment horizontal="center" vertical="center" wrapText="1"/>
    </xf>
    <xf numFmtId="0" fontId="94" fillId="32" borderId="86" xfId="72" applyFont="1" applyFill="1" applyBorder="1" applyAlignment="1">
      <alignment horizontal="center" vertical="center" wrapText="1"/>
    </xf>
    <xf numFmtId="0" fontId="94" fillId="32" borderId="85" xfId="72" applyFont="1" applyFill="1" applyBorder="1" applyAlignment="1">
      <alignment horizontal="center" vertical="center" wrapText="1"/>
    </xf>
    <xf numFmtId="0" fontId="94" fillId="32" borderId="83" xfId="72" applyFont="1" applyFill="1" applyBorder="1" applyAlignment="1">
      <alignment horizontal="left" vertical="top" wrapText="1"/>
    </xf>
    <xf numFmtId="0" fontId="94" fillId="32" borderId="86" xfId="72" applyFont="1" applyFill="1" applyBorder="1" applyAlignment="1">
      <alignment horizontal="left" vertical="top" wrapText="1"/>
    </xf>
    <xf numFmtId="0" fontId="94" fillId="33" borderId="89" xfId="72" applyFont="1" applyFill="1" applyBorder="1" applyAlignment="1">
      <alignment horizontal="center" vertical="center" wrapText="1"/>
    </xf>
    <xf numFmtId="0" fontId="93" fillId="62" borderId="88" xfId="72" applyFont="1" applyFill="1" applyBorder="1" applyAlignment="1">
      <alignment vertical="center" wrapText="1"/>
    </xf>
    <xf numFmtId="0" fontId="93" fillId="62" borderId="89" xfId="72" applyFont="1" applyFill="1" applyBorder="1" applyAlignment="1">
      <alignment vertical="center" wrapText="1"/>
    </xf>
    <xf numFmtId="0" fontId="93" fillId="62" borderId="71" xfId="72" applyFont="1" applyFill="1" applyBorder="1" applyAlignment="1">
      <alignment vertical="center" wrapText="1"/>
    </xf>
    <xf numFmtId="0" fontId="93" fillId="33" borderId="88" xfId="72" applyFont="1" applyFill="1" applyBorder="1" applyAlignment="1">
      <alignment vertical="center" wrapText="1"/>
    </xf>
    <xf numFmtId="0" fontId="93" fillId="33" borderId="71" xfId="72" applyFont="1" applyFill="1" applyBorder="1" applyAlignment="1">
      <alignment vertical="center" wrapText="1"/>
    </xf>
    <xf numFmtId="0" fontId="94" fillId="33" borderId="88" xfId="72" applyFont="1" applyFill="1" applyBorder="1" applyAlignment="1">
      <alignment vertical="center" wrapText="1"/>
    </xf>
    <xf numFmtId="0" fontId="94" fillId="33" borderId="89" xfId="72" applyFont="1" applyFill="1" applyBorder="1" applyAlignment="1">
      <alignment vertical="center" wrapText="1"/>
    </xf>
    <xf numFmtId="0" fontId="94" fillId="33" borderId="71" xfId="72" applyFont="1" applyFill="1" applyBorder="1" applyAlignment="1">
      <alignment vertical="center" wrapText="1"/>
    </xf>
    <xf numFmtId="0" fontId="94" fillId="32" borderId="88" xfId="72" applyFont="1" applyFill="1" applyBorder="1" applyAlignment="1">
      <alignment horizontal="justify" vertical="center" wrapText="1"/>
    </xf>
    <xf numFmtId="0" fontId="94" fillId="32" borderId="89" xfId="72" applyFont="1" applyFill="1" applyBorder="1" applyAlignment="1">
      <alignment horizontal="justify" vertical="center" wrapText="1"/>
    </xf>
    <xf numFmtId="0" fontId="94" fillId="32" borderId="71" xfId="72" applyFont="1" applyFill="1" applyBorder="1" applyAlignment="1">
      <alignment horizontal="justify" vertical="center" wrapText="1"/>
    </xf>
    <xf numFmtId="0" fontId="94" fillId="32" borderId="89" xfId="72" applyFont="1" applyFill="1" applyBorder="1" applyAlignment="1">
      <alignment horizontal="center" vertical="center" wrapText="1"/>
    </xf>
    <xf numFmtId="0" fontId="94" fillId="32" borderId="88" xfId="72" applyFont="1" applyFill="1" applyBorder="1" applyAlignment="1">
      <alignment vertical="center" wrapText="1"/>
    </xf>
    <xf numFmtId="0" fontId="94" fillId="32" borderId="71" xfId="72" applyFont="1" applyFill="1" applyBorder="1" applyAlignment="1">
      <alignment vertical="center" wrapText="1"/>
    </xf>
    <xf numFmtId="0" fontId="94" fillId="32" borderId="74" xfId="72" applyFont="1" applyFill="1" applyBorder="1" applyAlignment="1">
      <alignment horizontal="right" vertical="center" wrapText="1"/>
    </xf>
    <xf numFmtId="0" fontId="94" fillId="32" borderId="73" xfId="72" applyFont="1" applyFill="1" applyBorder="1" applyAlignment="1">
      <alignment horizontal="right" vertical="center" wrapText="1"/>
    </xf>
    <xf numFmtId="0" fontId="93" fillId="33" borderId="88" xfId="72" applyFont="1" applyFill="1" applyBorder="1" applyAlignment="1">
      <alignment horizontal="justify" vertical="center" wrapText="1"/>
    </xf>
    <xf numFmtId="0" fontId="93" fillId="33" borderId="89" xfId="72" applyFont="1" applyFill="1" applyBorder="1" applyAlignment="1">
      <alignment horizontal="justify" vertical="center" wrapText="1"/>
    </xf>
    <xf numFmtId="0" fontId="93" fillId="33" borderId="71" xfId="72" applyFont="1" applyFill="1" applyBorder="1" applyAlignment="1">
      <alignment horizontal="justify" vertical="center" wrapText="1"/>
    </xf>
    <xf numFmtId="0" fontId="103" fillId="0" borderId="6" xfId="0" applyFont="1" applyFill="1" applyBorder="1" applyAlignment="1">
      <alignment horizontal="left" vertical="center" wrapText="1"/>
    </xf>
    <xf numFmtId="0" fontId="145" fillId="27" borderId="42" xfId="82" applyFont="1" applyFill="1" applyBorder="1" applyAlignment="1">
      <alignment horizontal="center" vertical="center" wrapText="1"/>
    </xf>
    <xf numFmtId="0" fontId="145" fillId="27" borderId="41" xfId="82" applyFont="1" applyFill="1" applyBorder="1" applyAlignment="1">
      <alignment horizontal="center" vertical="center"/>
    </xf>
    <xf numFmtId="0" fontId="145" fillId="27" borderId="32" xfId="82" applyFont="1" applyFill="1" applyBorder="1" applyAlignment="1">
      <alignment horizontal="center" vertical="center"/>
    </xf>
    <xf numFmtId="0" fontId="145" fillId="0" borderId="0" xfId="82" applyFont="1" applyFill="1" applyBorder="1" applyAlignment="1">
      <alignment horizontal="center" vertical="center" wrapText="1"/>
    </xf>
    <xf numFmtId="0" fontId="140" fillId="0" borderId="6" xfId="0" applyFont="1" applyFill="1" applyBorder="1" applyAlignment="1">
      <alignment horizontal="center" vertical="center" wrapText="1"/>
    </xf>
    <xf numFmtId="0" fontId="145" fillId="27" borderId="7" xfId="82" applyFont="1" applyFill="1" applyBorder="1" applyAlignment="1">
      <alignment horizontal="center" vertical="center" wrapText="1"/>
    </xf>
    <xf numFmtId="0" fontId="145" fillId="27" borderId="38" xfId="82" applyFont="1" applyFill="1" applyBorder="1" applyAlignment="1">
      <alignment horizontal="center" vertical="center"/>
    </xf>
    <xf numFmtId="0" fontId="145" fillId="27" borderId="35" xfId="82" applyFont="1" applyFill="1" applyBorder="1" applyAlignment="1">
      <alignment horizontal="center" vertical="center"/>
    </xf>
    <xf numFmtId="0" fontId="145" fillId="27" borderId="11" xfId="82" applyFont="1" applyFill="1" applyBorder="1" applyAlignment="1">
      <alignment vertical="center" wrapText="1"/>
    </xf>
    <xf numFmtId="0" fontId="145" fillId="27" borderId="15" xfId="82" applyFont="1" applyFill="1" applyBorder="1" applyAlignment="1">
      <alignment horizontal="center" vertical="center" wrapText="1"/>
    </xf>
    <xf numFmtId="0" fontId="145" fillId="27" borderId="6" xfId="82" applyFont="1" applyFill="1" applyBorder="1" applyAlignment="1">
      <alignment horizontal="center" vertical="center" wrapText="1"/>
    </xf>
    <xf numFmtId="0" fontId="145" fillId="0" borderId="0" xfId="82" applyFont="1" applyFill="1" applyBorder="1" applyAlignment="1">
      <alignment horizontal="left" vertical="center" wrapText="1"/>
    </xf>
    <xf numFmtId="0" fontId="145" fillId="0" borderId="0" xfId="82" applyFont="1" applyFill="1" applyBorder="1" applyAlignment="1">
      <alignment vertical="center" wrapText="1"/>
    </xf>
    <xf numFmtId="0" fontId="145" fillId="0" borderId="0" xfId="82" applyFont="1" applyFill="1" applyBorder="1" applyAlignment="1">
      <alignment horizontal="center" vertical="center"/>
    </xf>
    <xf numFmtId="0" fontId="145" fillId="27" borderId="25" xfId="82" applyFont="1" applyFill="1" applyBorder="1" applyAlignment="1">
      <alignment horizontal="left" vertical="center" wrapText="1"/>
    </xf>
    <xf numFmtId="0" fontId="145" fillId="27" borderId="26" xfId="82" applyFont="1" applyFill="1" applyBorder="1" applyAlignment="1">
      <alignment horizontal="left" vertical="center" wrapText="1"/>
    </xf>
    <xf numFmtId="0" fontId="145" fillId="27" borderId="48" xfId="82" applyFont="1" applyFill="1" applyBorder="1" applyAlignment="1">
      <alignment horizontal="center" vertical="center" wrapText="1"/>
    </xf>
    <xf numFmtId="0" fontId="142" fillId="27" borderId="7" xfId="82" applyFont="1" applyFill="1" applyBorder="1" applyAlignment="1">
      <alignment horizontal="left" vertical="center" wrapText="1"/>
    </xf>
    <xf numFmtId="0" fontId="142" fillId="27" borderId="38" xfId="82" applyFont="1" applyFill="1" applyBorder="1" applyAlignment="1">
      <alignment horizontal="left" vertical="center" wrapText="1"/>
    </xf>
    <xf numFmtId="0" fontId="142" fillId="27" borderId="35" xfId="82" applyFont="1" applyFill="1" applyBorder="1" applyAlignment="1">
      <alignment horizontal="left" vertical="center" wrapText="1"/>
    </xf>
    <xf numFmtId="0" fontId="145" fillId="27" borderId="7" xfId="82" applyFont="1" applyFill="1" applyBorder="1" applyAlignment="1">
      <alignment horizontal="center" vertical="center"/>
    </xf>
    <xf numFmtId="0" fontId="142" fillId="27" borderId="51" xfId="82" applyFont="1" applyFill="1" applyBorder="1" applyAlignment="1">
      <alignment horizontal="left" vertical="center" wrapText="1"/>
    </xf>
    <xf numFmtId="0" fontId="142" fillId="27" borderId="52" xfId="82" applyFont="1" applyFill="1" applyBorder="1" applyAlignment="1">
      <alignment horizontal="left" vertical="center" wrapText="1"/>
    </xf>
    <xf numFmtId="0" fontId="142" fillId="27" borderId="6" xfId="82" applyFont="1" applyFill="1" applyBorder="1" applyAlignment="1">
      <alignment horizontal="left" vertical="center" wrapText="1"/>
    </xf>
    <xf numFmtId="0" fontId="142" fillId="27" borderId="34" xfId="82" applyFont="1" applyFill="1" applyBorder="1" applyAlignment="1">
      <alignment horizontal="left" vertical="center" wrapText="1"/>
    </xf>
    <xf numFmtId="0" fontId="142" fillId="27" borderId="49" xfId="82" applyFont="1" applyFill="1" applyBorder="1" applyAlignment="1">
      <alignment horizontal="left" vertical="center" wrapText="1"/>
    </xf>
    <xf numFmtId="0" fontId="142" fillId="27" borderId="21" xfId="82" applyFont="1" applyFill="1" applyBorder="1" applyAlignment="1">
      <alignment horizontal="left" vertical="center" wrapText="1"/>
    </xf>
    <xf numFmtId="0" fontId="139" fillId="0" borderId="6" xfId="0" applyFont="1" applyBorder="1" applyAlignment="1">
      <alignment horizontal="center" wrapText="1"/>
    </xf>
    <xf numFmtId="0" fontId="139" fillId="0" borderId="6" xfId="0" applyFont="1" applyBorder="1" applyAlignment="1">
      <alignment horizontal="center"/>
    </xf>
    <xf numFmtId="0" fontId="139" fillId="58" borderId="6" xfId="0" applyFont="1" applyFill="1" applyBorder="1" applyAlignment="1">
      <alignment horizontal="center"/>
    </xf>
    <xf numFmtId="0" fontId="142" fillId="27" borderId="50" xfId="82" applyFont="1" applyFill="1" applyBorder="1" applyAlignment="1">
      <alignment horizontal="left" vertical="center" wrapText="1"/>
    </xf>
    <xf numFmtId="0" fontId="103" fillId="0" borderId="7" xfId="0" applyFont="1" applyFill="1" applyBorder="1" applyAlignment="1">
      <alignment horizontal="center" vertical="center"/>
    </xf>
    <xf numFmtId="0" fontId="103" fillId="0" borderId="38" xfId="0" applyFont="1" applyFill="1" applyBorder="1" applyAlignment="1">
      <alignment horizontal="center" vertical="center"/>
    </xf>
    <xf numFmtId="0" fontId="103" fillId="0" borderId="35" xfId="0" applyFont="1" applyFill="1" applyBorder="1" applyAlignment="1">
      <alignment horizontal="center" vertical="center"/>
    </xf>
    <xf numFmtId="0" fontId="103" fillId="0" borderId="6" xfId="0" applyFont="1" applyFill="1" applyBorder="1" applyAlignment="1">
      <alignment horizontal="left" vertical="center"/>
    </xf>
    <xf numFmtId="0" fontId="126" fillId="56" borderId="7" xfId="0" applyFont="1" applyFill="1" applyBorder="1" applyAlignment="1">
      <alignment horizontal="center" vertical="center"/>
    </xf>
    <xf numFmtId="0" fontId="126" fillId="56" borderId="35" xfId="0" applyFont="1" applyFill="1" applyBorder="1" applyAlignment="1">
      <alignment horizontal="center" vertical="center"/>
    </xf>
    <xf numFmtId="0" fontId="88" fillId="64" borderId="7" xfId="0" applyFont="1" applyFill="1" applyBorder="1" applyAlignment="1">
      <alignment horizontal="center" vertical="center"/>
    </xf>
    <xf numFmtId="0" fontId="88" fillId="64" borderId="35" xfId="0" applyFont="1" applyFill="1" applyBorder="1" applyAlignment="1">
      <alignment horizontal="center" vertical="center"/>
    </xf>
    <xf numFmtId="0" fontId="88" fillId="42" borderId="7" xfId="0" applyFont="1" applyFill="1" applyBorder="1" applyAlignment="1">
      <alignment horizontal="center" vertical="center"/>
    </xf>
    <xf numFmtId="0" fontId="88" fillId="42" borderId="38" xfId="0" applyFont="1" applyFill="1" applyBorder="1" applyAlignment="1">
      <alignment horizontal="center" vertical="center"/>
    </xf>
    <xf numFmtId="0" fontId="88" fillId="41" borderId="7" xfId="0" applyFont="1" applyFill="1" applyBorder="1" applyAlignment="1">
      <alignment horizontal="center" vertical="center"/>
    </xf>
    <xf numFmtId="0" fontId="88" fillId="41" borderId="38" xfId="0" applyFont="1" applyFill="1" applyBorder="1" applyAlignment="1">
      <alignment horizontal="center" vertical="center"/>
    </xf>
    <xf numFmtId="0" fontId="126" fillId="64" borderId="7" xfId="0" applyFont="1" applyFill="1" applyBorder="1" applyAlignment="1">
      <alignment horizontal="center" vertical="center" wrapText="1"/>
    </xf>
    <xf numFmtId="0" fontId="126" fillId="64" borderId="38" xfId="0" applyFont="1" applyFill="1" applyBorder="1" applyAlignment="1">
      <alignment horizontal="center" vertical="center" wrapText="1"/>
    </xf>
    <xf numFmtId="0" fontId="88" fillId="64" borderId="7" xfId="0" applyFont="1" applyFill="1" applyBorder="1" applyAlignment="1">
      <alignment horizontal="center" vertical="center" wrapText="1"/>
    </xf>
    <xf numFmtId="0" fontId="88" fillId="64" borderId="38" xfId="0" applyFont="1" applyFill="1" applyBorder="1" applyAlignment="1">
      <alignment horizontal="center" vertical="center" wrapText="1"/>
    </xf>
    <xf numFmtId="0" fontId="88" fillId="56" borderId="7" xfId="0" applyFont="1" applyFill="1" applyBorder="1" applyAlignment="1">
      <alignment horizontal="center" vertical="center"/>
    </xf>
    <xf numFmtId="0" fontId="88" fillId="56" borderId="38" xfId="0" applyFont="1" applyFill="1" applyBorder="1" applyAlignment="1">
      <alignment horizontal="center" vertical="center"/>
    </xf>
    <xf numFmtId="0" fontId="128" fillId="0" borderId="0" xfId="67" applyFont="1" applyFill="1" applyBorder="1" applyAlignment="1">
      <alignment horizontal="center" vertical="center" wrapText="1"/>
    </xf>
    <xf numFmtId="0" fontId="128" fillId="0" borderId="0" xfId="67" applyFont="1" applyFill="1" applyBorder="1" applyAlignment="1">
      <alignment vertical="center" wrapText="1"/>
    </xf>
    <xf numFmtId="0" fontId="128" fillId="0" borderId="0" xfId="67" applyFont="1" applyFill="1" applyBorder="1" applyAlignment="1">
      <alignment horizontal="center" vertical="center"/>
    </xf>
    <xf numFmtId="0" fontId="128" fillId="27" borderId="7" xfId="67" applyFont="1" applyFill="1" applyBorder="1" applyAlignment="1">
      <alignment horizontal="center" vertical="center" wrapText="1"/>
    </xf>
    <xf numFmtId="0" fontId="128" fillId="27" borderId="48" xfId="67" applyFont="1" applyFill="1" applyBorder="1" applyAlignment="1">
      <alignment horizontal="center" vertical="center" wrapText="1"/>
    </xf>
    <xf numFmtId="0" fontId="128" fillId="27" borderId="15" xfId="67" applyFont="1" applyFill="1" applyBorder="1" applyAlignment="1">
      <alignment horizontal="center" vertical="center" wrapText="1"/>
    </xf>
    <xf numFmtId="0" fontId="128" fillId="27" borderId="6" xfId="67" applyFont="1" applyFill="1" applyBorder="1" applyAlignment="1">
      <alignment horizontal="center" vertical="center" wrapText="1"/>
    </xf>
    <xf numFmtId="0" fontId="128" fillId="27" borderId="11" xfId="67" applyFont="1" applyFill="1" applyBorder="1" applyAlignment="1">
      <alignment vertical="center" wrapText="1"/>
    </xf>
    <xf numFmtId="0" fontId="128" fillId="27" borderId="38" xfId="67" applyFont="1" applyFill="1" applyBorder="1" applyAlignment="1">
      <alignment horizontal="center" vertical="center"/>
    </xf>
    <xf numFmtId="0" fontId="128" fillId="27" borderId="35" xfId="67" applyFont="1" applyFill="1" applyBorder="1" applyAlignment="1">
      <alignment horizontal="center" vertical="center"/>
    </xf>
    <xf numFmtId="0" fontId="128" fillId="27" borderId="11" xfId="67" applyFont="1" applyFill="1" applyBorder="1" applyAlignment="1">
      <alignment horizontal="center" vertical="center" wrapText="1"/>
    </xf>
    <xf numFmtId="0" fontId="128" fillId="27" borderId="42" xfId="67" applyFont="1" applyFill="1" applyBorder="1" applyAlignment="1">
      <alignment horizontal="center" vertical="center" wrapText="1"/>
    </xf>
    <xf numFmtId="0" fontId="132" fillId="27" borderId="7" xfId="67" applyFont="1" applyFill="1" applyBorder="1" applyAlignment="1">
      <alignment horizontal="left" vertical="center" wrapText="1"/>
    </xf>
    <xf numFmtId="0" fontId="132" fillId="27" borderId="38" xfId="67" applyFont="1" applyFill="1" applyBorder="1" applyAlignment="1">
      <alignment horizontal="left" vertical="center" wrapText="1"/>
    </xf>
    <xf numFmtId="0" fontId="132" fillId="27" borderId="35" xfId="67" applyFont="1" applyFill="1" applyBorder="1" applyAlignment="1">
      <alignment horizontal="left" vertical="center" wrapText="1"/>
    </xf>
    <xf numFmtId="0" fontId="128" fillId="27" borderId="7" xfId="67" applyFont="1" applyFill="1" applyBorder="1" applyAlignment="1">
      <alignment horizontal="center" vertical="center"/>
    </xf>
    <xf numFmtId="0" fontId="128" fillId="27" borderId="7" xfId="67" applyFont="1" applyFill="1" applyBorder="1" applyAlignment="1">
      <alignment horizontal="right" vertical="center"/>
    </xf>
    <xf numFmtId="0" fontId="128" fillId="27" borderId="38" xfId="67" applyFont="1" applyFill="1" applyBorder="1" applyAlignment="1">
      <alignment horizontal="right" vertical="center"/>
    </xf>
    <xf numFmtId="0" fontId="128" fillId="27" borderId="35" xfId="67" applyFont="1" applyFill="1" applyBorder="1" applyAlignment="1">
      <alignment horizontal="right" vertical="center"/>
    </xf>
    <xf numFmtId="0" fontId="128" fillId="0" borderId="0" xfId="67" applyFont="1" applyFill="1" applyBorder="1" applyAlignment="1">
      <alignment horizontal="left" vertical="center" wrapText="1"/>
    </xf>
    <xf numFmtId="0" fontId="128" fillId="27" borderId="25" xfId="67" applyFont="1" applyFill="1" applyBorder="1" applyAlignment="1">
      <alignment horizontal="left" vertical="center" wrapText="1"/>
    </xf>
    <xf numFmtId="0" fontId="128" fillId="27" borderId="26" xfId="67" applyFont="1" applyFill="1" applyBorder="1" applyAlignment="1">
      <alignment horizontal="left" vertical="center" wrapText="1"/>
    </xf>
    <xf numFmtId="0" fontId="132" fillId="27" borderId="51" xfId="67" applyFont="1" applyFill="1" applyBorder="1" applyAlignment="1">
      <alignment horizontal="left" vertical="center" wrapText="1"/>
    </xf>
    <xf numFmtId="0" fontId="132" fillId="27" borderId="52" xfId="67" applyFont="1" applyFill="1" applyBorder="1" applyAlignment="1">
      <alignment horizontal="left" vertical="center" wrapText="1"/>
    </xf>
    <xf numFmtId="0" fontId="132" fillId="27" borderId="6" xfId="67" applyFont="1" applyFill="1" applyBorder="1" applyAlignment="1">
      <alignment horizontal="left" vertical="center" wrapText="1"/>
    </xf>
    <xf numFmtId="0" fontId="132" fillId="27" borderId="34" xfId="67" applyFont="1" applyFill="1" applyBorder="1" applyAlignment="1">
      <alignment horizontal="left" vertical="center" wrapText="1"/>
    </xf>
    <xf numFmtId="0" fontId="132" fillId="27" borderId="49" xfId="67" applyFont="1" applyFill="1" applyBorder="1" applyAlignment="1">
      <alignment horizontal="left" vertical="center" wrapText="1"/>
    </xf>
    <xf numFmtId="0" fontId="132" fillId="27" borderId="21" xfId="67" applyFont="1" applyFill="1" applyBorder="1" applyAlignment="1">
      <alignment horizontal="left" vertical="center" wrapText="1"/>
    </xf>
    <xf numFmtId="0" fontId="132" fillId="27" borderId="50" xfId="67" applyFont="1" applyFill="1" applyBorder="1" applyAlignment="1">
      <alignment horizontal="left" vertical="center" wrapText="1"/>
    </xf>
    <xf numFmtId="0" fontId="124" fillId="58" borderId="6" xfId="0" applyFont="1" applyFill="1" applyBorder="1" applyAlignment="1">
      <alignment horizontal="center"/>
    </xf>
    <xf numFmtId="0" fontId="128" fillId="27" borderId="41" xfId="67" applyFont="1" applyFill="1" applyBorder="1" applyAlignment="1">
      <alignment horizontal="center" vertical="center"/>
    </xf>
    <xf numFmtId="0" fontId="128" fillId="27" borderId="32" xfId="67" applyFont="1" applyFill="1" applyBorder="1" applyAlignment="1">
      <alignment horizontal="center" vertical="center"/>
    </xf>
    <xf numFmtId="15" fontId="20" fillId="17" borderId="10" xfId="66" applyNumberFormat="1" applyFont="1" applyFill="1" applyBorder="1" applyAlignment="1" applyProtection="1">
      <alignment horizontal="left"/>
      <protection locked="0"/>
    </xf>
    <xf numFmtId="15" fontId="20" fillId="17" borderId="54" xfId="66" applyNumberFormat="1" applyFont="1" applyFill="1" applyBorder="1" applyAlignment="1" applyProtection="1">
      <alignment horizontal="left"/>
      <protection locked="0"/>
    </xf>
    <xf numFmtId="39" fontId="22" fillId="19" borderId="6" xfId="66" applyNumberFormat="1" applyFont="1" applyFill="1" applyBorder="1" applyAlignment="1">
      <alignment horizontal="right"/>
    </xf>
    <xf numFmtId="39" fontId="23" fillId="19" borderId="6" xfId="66" applyNumberFormat="1" applyFont="1" applyFill="1" applyBorder="1" applyAlignment="1">
      <alignment horizontal="right"/>
    </xf>
    <xf numFmtId="39" fontId="22" fillId="19" borderId="6" xfId="66" applyNumberFormat="1" applyFont="1" applyFill="1" applyBorder="1" applyAlignment="1">
      <alignment horizontal="center"/>
    </xf>
    <xf numFmtId="0" fontId="35" fillId="19" borderId="6" xfId="66" applyFont="1" applyFill="1" applyBorder="1"/>
    <xf numFmtId="0" fontId="35" fillId="19" borderId="6" xfId="66" applyFont="1" applyFill="1" applyBorder="1" applyAlignment="1">
      <alignment horizontal="right"/>
    </xf>
    <xf numFmtId="39" fontId="23" fillId="19" borderId="6" xfId="66" applyNumberFormat="1" applyFont="1" applyFill="1" applyBorder="1" applyAlignment="1">
      <alignment horizontal="center"/>
    </xf>
    <xf numFmtId="0" fontId="34" fillId="19" borderId="6" xfId="66" applyFont="1" applyFill="1" applyBorder="1"/>
    <xf numFmtId="15" fontId="15" fillId="0" borderId="53" xfId="66" applyNumberFormat="1" applyFont="1" applyBorder="1" applyAlignment="1" applyProtection="1">
      <alignment horizontal="center"/>
      <protection locked="0"/>
    </xf>
    <xf numFmtId="15" fontId="15" fillId="0" borderId="11" xfId="66" applyNumberFormat="1" applyFont="1" applyBorder="1" applyAlignment="1" applyProtection="1">
      <alignment horizontal="center"/>
      <protection locked="0"/>
    </xf>
    <xf numFmtId="15" fontId="15" fillId="0" borderId="9" xfId="66" applyNumberFormat="1" applyFont="1" applyBorder="1" applyAlignment="1" applyProtection="1">
      <alignment horizontal="center"/>
      <protection locked="0"/>
    </xf>
    <xf numFmtId="15" fontId="15" fillId="0" borderId="53" xfId="66" applyNumberFormat="1" applyFont="1" applyBorder="1" applyAlignment="1" applyProtection="1">
      <alignment horizontal="left" vertical="center" wrapText="1"/>
      <protection locked="0"/>
    </xf>
    <xf numFmtId="15" fontId="15" fillId="0" borderId="11" xfId="66" applyNumberFormat="1" applyFont="1" applyBorder="1" applyAlignment="1" applyProtection="1">
      <alignment horizontal="left" vertical="center" wrapText="1"/>
      <protection locked="0"/>
    </xf>
    <xf numFmtId="15" fontId="15" fillId="0" borderId="9" xfId="66" applyNumberFormat="1" applyFont="1" applyBorder="1" applyAlignment="1" applyProtection="1">
      <alignment horizontal="left" vertical="center" wrapText="1"/>
      <protection locked="0"/>
    </xf>
    <xf numFmtId="39" fontId="10" fillId="0" borderId="0" xfId="66" applyNumberFormat="1" applyFont="1" applyAlignment="1" applyProtection="1">
      <alignment horizontal="center"/>
      <protection locked="0"/>
    </xf>
    <xf numFmtId="39" fontId="12" fillId="0" borderId="0" xfId="66" applyNumberFormat="1" applyFont="1" applyAlignment="1" applyProtection="1">
      <alignment horizontal="center"/>
      <protection locked="0"/>
    </xf>
    <xf numFmtId="15" fontId="17" fillId="0" borderId="5" xfId="66" applyNumberFormat="1" applyFont="1" applyBorder="1" applyAlignment="1" applyProtection="1">
      <alignment horizontal="center" wrapText="1"/>
      <protection locked="0"/>
    </xf>
    <xf numFmtId="15" fontId="17" fillId="0" borderId="8" xfId="66" applyNumberFormat="1" applyFont="1" applyBorder="1" applyAlignment="1" applyProtection="1">
      <alignment horizontal="center" wrapText="1"/>
      <protection locked="0"/>
    </xf>
    <xf numFmtId="39" fontId="18" fillId="0" borderId="5" xfId="66" applyNumberFormat="1" applyFont="1" applyBorder="1" applyAlignment="1" applyProtection="1">
      <alignment horizontal="center" wrapText="1"/>
      <protection locked="0"/>
    </xf>
    <xf numFmtId="39" fontId="18" fillId="0" borderId="8" xfId="66" applyNumberFormat="1" applyFont="1" applyBorder="1" applyAlignment="1" applyProtection="1">
      <alignment horizontal="center" wrapText="1"/>
      <protection locked="0"/>
    </xf>
    <xf numFmtId="15" fontId="18" fillId="0" borderId="5" xfId="66" applyNumberFormat="1" applyFont="1" applyBorder="1" applyAlignment="1" applyProtection="1">
      <alignment horizontal="center" wrapText="1"/>
      <protection locked="0"/>
    </xf>
    <xf numFmtId="39" fontId="19" fillId="19" borderId="5" xfId="66" applyNumberFormat="1" applyFont="1" applyFill="1" applyBorder="1" applyAlignment="1" applyProtection="1">
      <alignment horizontal="center" wrapText="1"/>
      <protection locked="0"/>
    </xf>
    <xf numFmtId="0" fontId="9" fillId="0" borderId="8" xfId="66" applyBorder="1"/>
    <xf numFmtId="0" fontId="86" fillId="0" borderId="0" xfId="0" applyFont="1" applyAlignment="1">
      <alignment horizontal="left" vertical="center"/>
    </xf>
    <xf numFmtId="0" fontId="86" fillId="0" borderId="55" xfId="0" applyFont="1" applyBorder="1" applyAlignment="1">
      <alignment horizontal="left" vertical="center"/>
    </xf>
    <xf numFmtId="0" fontId="106" fillId="0" borderId="6" xfId="0" applyFont="1" applyBorder="1" applyAlignment="1">
      <alignment horizontal="center" vertical="center"/>
    </xf>
    <xf numFmtId="0" fontId="0" fillId="0" borderId="45" xfId="0" applyFont="1" applyBorder="1" applyAlignment="1">
      <alignment horizontal="center" vertical="center"/>
    </xf>
    <xf numFmtId="0" fontId="0" fillId="0" borderId="0" xfId="0" applyFont="1" applyBorder="1" applyAlignment="1">
      <alignment horizontal="center" vertical="center"/>
    </xf>
    <xf numFmtId="0" fontId="4" fillId="0" borderId="0" xfId="0" applyFont="1" applyBorder="1" applyAlignment="1">
      <alignment horizontal="center"/>
    </xf>
    <xf numFmtId="0" fontId="87" fillId="0" borderId="0" xfId="0" applyFont="1" applyBorder="1" applyAlignment="1">
      <alignment horizontal="center"/>
    </xf>
    <xf numFmtId="0" fontId="7" fillId="0" borderId="0" xfId="0" applyFont="1" applyBorder="1" applyAlignment="1">
      <alignment horizontal="left"/>
    </xf>
    <xf numFmtId="0" fontId="106" fillId="0" borderId="37" xfId="0" applyFont="1" applyBorder="1" applyAlignment="1">
      <alignment horizontal="center" vertical="center"/>
    </xf>
    <xf numFmtId="0" fontId="3" fillId="0" borderId="11" xfId="73" applyFont="1" applyFill="1" applyBorder="1" applyAlignment="1" applyProtection="1">
      <alignment horizontal="left" vertical="center" wrapText="1"/>
      <protection locked="0"/>
    </xf>
    <xf numFmtId="0" fontId="3" fillId="0" borderId="60" xfId="73" applyFont="1" applyFill="1" applyBorder="1" applyAlignment="1" applyProtection="1">
      <alignment horizontal="left" vertical="center" wrapText="1"/>
      <protection locked="0"/>
    </xf>
    <xf numFmtId="49" fontId="3" fillId="0" borderId="6" xfId="73" applyNumberFormat="1" applyFont="1" applyFill="1" applyBorder="1" applyAlignment="1" applyProtection="1">
      <alignment horizontal="center" vertical="center" wrapText="1"/>
      <protection locked="0"/>
    </xf>
    <xf numFmtId="0" fontId="3" fillId="0" borderId="32" xfId="73" applyFont="1" applyFill="1" applyBorder="1" applyAlignment="1" applyProtection="1">
      <alignment horizontal="center" vertical="center" wrapText="1"/>
      <protection locked="0"/>
    </xf>
    <xf numFmtId="0" fontId="3" fillId="0" borderId="35" xfId="73" applyFont="1" applyFill="1" applyBorder="1" applyAlignment="1" applyProtection="1">
      <alignment horizontal="center" vertical="center" wrapText="1"/>
      <protection locked="0"/>
    </xf>
    <xf numFmtId="0" fontId="3" fillId="0" borderId="36" xfId="73" applyFont="1" applyFill="1" applyBorder="1" applyAlignment="1" applyProtection="1">
      <alignment horizontal="center" vertical="center" wrapText="1"/>
      <protection locked="0"/>
    </xf>
    <xf numFmtId="0" fontId="3" fillId="0" borderId="56" xfId="73" applyFont="1" applyFill="1" applyBorder="1" applyAlignment="1" applyProtection="1">
      <alignment horizontal="center" vertical="center" wrapText="1"/>
      <protection locked="0"/>
    </xf>
    <xf numFmtId="0" fontId="3" fillId="0" borderId="32" xfId="73" applyFont="1" applyFill="1" applyBorder="1" applyAlignment="1" applyProtection="1">
      <alignment horizontal="left" vertical="center" wrapText="1"/>
      <protection locked="0"/>
    </xf>
    <xf numFmtId="0" fontId="3" fillId="0" borderId="35" xfId="73" applyFont="1" applyFill="1" applyBorder="1" applyAlignment="1" applyProtection="1">
      <alignment horizontal="left" vertical="center" wrapText="1"/>
      <protection locked="0"/>
    </xf>
    <xf numFmtId="0" fontId="3" fillId="0" borderId="36" xfId="73" applyFont="1" applyFill="1" applyBorder="1" applyAlignment="1" applyProtection="1">
      <alignment horizontal="left" vertical="center" wrapText="1"/>
      <protection locked="0"/>
    </xf>
    <xf numFmtId="0" fontId="3" fillId="0" borderId="56" xfId="73" applyFont="1" applyFill="1" applyBorder="1" applyAlignment="1" applyProtection="1">
      <alignment horizontal="left" vertical="center" wrapText="1"/>
      <protection locked="0"/>
    </xf>
    <xf numFmtId="49" fontId="3" fillId="0" borderId="34" xfId="73" applyNumberFormat="1" applyFont="1" applyFill="1" applyBorder="1" applyAlignment="1" applyProtection="1">
      <alignment horizontal="center" vertical="center" wrapText="1"/>
      <protection locked="0"/>
    </xf>
    <xf numFmtId="49" fontId="3" fillId="0" borderId="25" xfId="73" applyNumberFormat="1" applyFont="1" applyFill="1" applyBorder="1" applyAlignment="1" applyProtection="1">
      <alignment horizontal="center" vertical="center" wrapText="1"/>
      <protection locked="0"/>
    </xf>
    <xf numFmtId="49" fontId="3" fillId="0" borderId="26" xfId="73" applyNumberFormat="1" applyFont="1" applyFill="1" applyBorder="1" applyAlignment="1" applyProtection="1">
      <alignment horizontal="center" vertical="center" wrapText="1"/>
      <protection locked="0"/>
    </xf>
    <xf numFmtId="49" fontId="3" fillId="0" borderId="63" xfId="73" applyNumberFormat="1" applyFont="1" applyFill="1" applyBorder="1" applyAlignment="1" applyProtection="1">
      <alignment horizontal="center" vertical="center" wrapText="1"/>
      <protection locked="0"/>
    </xf>
    <xf numFmtId="49" fontId="3" fillId="0" borderId="64" xfId="73" applyNumberFormat="1" applyFont="1" applyFill="1" applyBorder="1" applyAlignment="1" applyProtection="1">
      <alignment horizontal="center" vertical="center" wrapText="1"/>
      <protection locked="0"/>
    </xf>
    <xf numFmtId="49" fontId="3" fillId="0" borderId="57" xfId="73" applyNumberFormat="1" applyFont="1" applyFill="1" applyBorder="1" applyAlignment="1" applyProtection="1">
      <alignment horizontal="center" vertical="center" wrapText="1"/>
      <protection locked="0"/>
    </xf>
    <xf numFmtId="49" fontId="3" fillId="0" borderId="58" xfId="73" applyNumberFormat="1" applyFont="1" applyFill="1" applyBorder="1" applyAlignment="1" applyProtection="1">
      <alignment horizontal="center" vertical="center" wrapText="1"/>
      <protection locked="0"/>
    </xf>
    <xf numFmtId="49" fontId="3" fillId="0" borderId="59" xfId="73" applyNumberFormat="1" applyFont="1" applyFill="1" applyBorder="1" applyAlignment="1" applyProtection="1">
      <alignment horizontal="center" vertical="center" wrapText="1"/>
      <protection locked="0"/>
    </xf>
    <xf numFmtId="49" fontId="3" fillId="32" borderId="25" xfId="73" applyNumberFormat="1" applyFont="1" applyFill="1" applyBorder="1" applyAlignment="1" applyProtection="1">
      <alignment horizontal="center" vertical="center" wrapText="1"/>
      <protection locked="0"/>
    </xf>
    <xf numFmtId="49" fontId="3" fillId="32" borderId="26" xfId="73" applyNumberFormat="1" applyFont="1" applyFill="1" applyBorder="1" applyAlignment="1" applyProtection="1">
      <alignment horizontal="center" vertical="center" wrapText="1"/>
      <protection locked="0"/>
    </xf>
    <xf numFmtId="49" fontId="3" fillId="32" borderId="63" xfId="73" applyNumberFormat="1" applyFont="1" applyFill="1" applyBorder="1" applyAlignment="1" applyProtection="1">
      <alignment horizontal="center" vertical="center" wrapText="1"/>
      <protection locked="0"/>
    </xf>
    <xf numFmtId="0" fontId="3" fillId="32" borderId="32" xfId="73" applyFont="1" applyFill="1" applyBorder="1" applyAlignment="1" applyProtection="1">
      <alignment horizontal="center" vertical="center" wrapText="1"/>
      <protection locked="0"/>
    </xf>
    <xf numFmtId="0" fontId="3" fillId="32" borderId="35" xfId="73" applyFont="1" applyFill="1" applyBorder="1" applyAlignment="1" applyProtection="1">
      <alignment horizontal="center" vertical="center" wrapText="1"/>
      <protection locked="0"/>
    </xf>
    <xf numFmtId="0" fontId="3" fillId="32" borderId="36" xfId="73" applyFont="1" applyFill="1" applyBorder="1" applyAlignment="1" applyProtection="1">
      <alignment horizontal="center" vertical="center" wrapText="1"/>
      <protection locked="0"/>
    </xf>
    <xf numFmtId="0" fontId="3" fillId="32" borderId="56" xfId="73" applyFont="1" applyFill="1" applyBorder="1" applyAlignment="1" applyProtection="1">
      <alignment horizontal="center" vertical="center" wrapText="1"/>
      <protection locked="0"/>
    </xf>
    <xf numFmtId="0" fontId="3" fillId="32" borderId="32" xfId="73" applyFont="1" applyFill="1" applyBorder="1" applyAlignment="1" applyProtection="1">
      <alignment horizontal="left" vertical="center" wrapText="1"/>
      <protection locked="0"/>
    </xf>
    <xf numFmtId="0" fontId="3" fillId="32" borderId="35" xfId="73" applyFont="1" applyFill="1" applyBorder="1" applyAlignment="1" applyProtection="1">
      <alignment horizontal="left" vertical="center" wrapText="1"/>
      <protection locked="0"/>
    </xf>
    <xf numFmtId="0" fontId="3" fillId="32" borderId="36" xfId="73" applyFont="1" applyFill="1" applyBorder="1" applyAlignment="1" applyProtection="1">
      <alignment horizontal="left" vertical="center" wrapText="1"/>
      <protection locked="0"/>
    </xf>
    <xf numFmtId="0" fontId="3" fillId="32" borderId="56" xfId="73" applyFont="1" applyFill="1" applyBorder="1" applyAlignment="1" applyProtection="1">
      <alignment horizontal="left" vertical="center" wrapText="1"/>
      <protection locked="0"/>
    </xf>
    <xf numFmtId="0" fontId="3" fillId="32" borderId="11" xfId="73" applyFont="1" applyFill="1" applyBorder="1" applyAlignment="1" applyProtection="1">
      <alignment horizontal="left" vertical="center" wrapText="1"/>
      <protection locked="0"/>
    </xf>
    <xf numFmtId="0" fontId="3" fillId="32" borderId="60" xfId="73" applyFont="1" applyFill="1" applyBorder="1" applyAlignment="1" applyProtection="1">
      <alignment horizontal="left" vertical="center" wrapText="1"/>
      <protection locked="0"/>
    </xf>
    <xf numFmtId="49" fontId="3" fillId="32" borderId="34" xfId="73" applyNumberFormat="1" applyFont="1" applyFill="1" applyBorder="1" applyAlignment="1" applyProtection="1">
      <alignment horizontal="center" vertical="center" wrapText="1"/>
      <protection locked="0"/>
    </xf>
    <xf numFmtId="49" fontId="3" fillId="32" borderId="64" xfId="73" applyNumberFormat="1" applyFont="1" applyFill="1" applyBorder="1" applyAlignment="1" applyProtection="1">
      <alignment horizontal="center" vertical="center" wrapText="1"/>
      <protection locked="0"/>
    </xf>
    <xf numFmtId="0" fontId="3" fillId="32" borderId="61" xfId="73" applyFont="1" applyFill="1" applyBorder="1" applyAlignment="1" applyProtection="1">
      <alignment horizontal="center" vertical="center" wrapText="1"/>
      <protection locked="0"/>
    </xf>
    <xf numFmtId="0" fontId="3" fillId="32" borderId="11" xfId="73" applyFont="1" applyFill="1" applyBorder="1" applyAlignment="1" applyProtection="1">
      <alignment horizontal="center" vertical="center" wrapText="1"/>
      <protection locked="0"/>
    </xf>
    <xf numFmtId="0" fontId="3" fillId="32" borderId="60" xfId="73" applyFont="1" applyFill="1" applyBorder="1" applyAlignment="1" applyProtection="1">
      <alignment horizontal="center" vertical="center" wrapText="1"/>
      <protection locked="0"/>
    </xf>
    <xf numFmtId="0" fontId="3" fillId="32" borderId="61" xfId="73" applyFont="1" applyFill="1" applyBorder="1" applyAlignment="1" applyProtection="1">
      <alignment horizontal="left" vertical="center" wrapText="1"/>
      <protection locked="0"/>
    </xf>
    <xf numFmtId="0" fontId="89" fillId="0" borderId="0" xfId="72" applyFont="1" applyAlignment="1" applyProtection="1">
      <alignment horizontal="left"/>
      <protection locked="0"/>
    </xf>
    <xf numFmtId="0" fontId="89" fillId="0" borderId="0" xfId="72" applyFont="1" applyAlignment="1">
      <alignment horizontal="left"/>
    </xf>
    <xf numFmtId="0" fontId="90" fillId="18" borderId="28" xfId="73" applyFont="1" applyFill="1" applyBorder="1" applyAlignment="1">
      <alignment horizontal="center" vertical="center" wrapText="1"/>
    </xf>
    <xf numFmtId="0" fontId="90" fillId="18" borderId="62" xfId="73" applyFont="1" applyFill="1" applyBorder="1" applyAlignment="1">
      <alignment horizontal="center" vertical="center" wrapText="1"/>
    </xf>
    <xf numFmtId="0" fontId="90" fillId="18" borderId="29" xfId="73" applyFont="1" applyFill="1" applyBorder="1" applyAlignment="1">
      <alignment horizontal="center" vertical="center" wrapText="1"/>
    </xf>
    <xf numFmtId="49" fontId="3" fillId="32" borderId="57" xfId="73" applyNumberFormat="1" applyFont="1" applyFill="1" applyBorder="1" applyAlignment="1" applyProtection="1">
      <alignment horizontal="center" vertical="center"/>
      <protection locked="0"/>
    </xf>
    <xf numFmtId="49" fontId="3" fillId="32" borderId="58" xfId="73" applyNumberFormat="1" applyFont="1" applyFill="1" applyBorder="1" applyAlignment="1" applyProtection="1">
      <alignment horizontal="center" vertical="center"/>
      <protection locked="0"/>
    </xf>
    <xf numFmtId="49" fontId="3" fillId="32" borderId="59" xfId="73" applyNumberFormat="1" applyFont="1" applyFill="1" applyBorder="1" applyAlignment="1" applyProtection="1">
      <alignment horizontal="center" vertical="center"/>
      <protection locked="0"/>
    </xf>
    <xf numFmtId="49" fontId="3" fillId="32" borderId="57" xfId="73" applyNumberFormat="1" applyFont="1" applyFill="1" applyBorder="1" applyAlignment="1" applyProtection="1">
      <alignment horizontal="center" vertical="center" wrapText="1"/>
      <protection locked="0"/>
    </xf>
    <xf numFmtId="49" fontId="3" fillId="32" borderId="58" xfId="73" applyNumberFormat="1" applyFont="1" applyFill="1" applyBorder="1" applyAlignment="1" applyProtection="1">
      <alignment horizontal="center" vertical="center" wrapText="1"/>
      <protection locked="0"/>
    </xf>
    <xf numFmtId="49" fontId="3" fillId="32" borderId="59" xfId="73" applyNumberFormat="1" applyFont="1" applyFill="1" applyBorder="1" applyAlignment="1" applyProtection="1">
      <alignment horizontal="center" vertical="center" wrapText="1"/>
      <protection locked="0"/>
    </xf>
    <xf numFmtId="0" fontId="3" fillId="32" borderId="33" xfId="73" applyFont="1" applyFill="1" applyBorder="1" applyAlignment="1" applyProtection="1">
      <alignment horizontal="center" vertical="center" wrapText="1"/>
      <protection locked="0"/>
    </xf>
    <xf numFmtId="0" fontId="3" fillId="32" borderId="33" xfId="73" applyFont="1" applyFill="1" applyBorder="1" applyAlignment="1" applyProtection="1">
      <alignment horizontal="left" vertical="center" wrapText="1"/>
      <protection locked="0"/>
    </xf>
    <xf numFmtId="0" fontId="4" fillId="21" borderId="0" xfId="73" applyFont="1" applyFill="1" applyBorder="1" applyAlignment="1" applyProtection="1">
      <alignment horizontal="center" vertical="center"/>
    </xf>
    <xf numFmtId="0" fontId="54" fillId="22" borderId="64" xfId="73" applyFont="1" applyFill="1" applyBorder="1" applyAlignment="1" applyProtection="1">
      <alignment horizontal="left"/>
      <protection locked="0"/>
    </xf>
    <xf numFmtId="0" fontId="54" fillId="22" borderId="24" xfId="73" applyFont="1" applyFill="1" applyBorder="1" applyAlignment="1" applyProtection="1">
      <alignment horizontal="left"/>
      <protection locked="0"/>
    </xf>
    <xf numFmtId="0" fontId="54" fillId="22" borderId="65" xfId="73" applyFont="1" applyFill="1" applyBorder="1" applyAlignment="1" applyProtection="1">
      <alignment horizontal="left"/>
      <protection locked="0"/>
    </xf>
    <xf numFmtId="0" fontId="54" fillId="22" borderId="56" xfId="73" applyFont="1" applyFill="1" applyBorder="1" applyAlignment="1" applyProtection="1">
      <alignment horizontal="left"/>
      <protection locked="0"/>
    </xf>
    <xf numFmtId="0" fontId="58" fillId="21" borderId="47" xfId="73" applyFont="1" applyFill="1" applyBorder="1" applyAlignment="1" applyProtection="1">
      <alignment horizontal="left" vertical="top" wrapText="1"/>
    </xf>
    <xf numFmtId="0" fontId="54" fillId="22" borderId="28" xfId="73" applyFont="1" applyFill="1" applyBorder="1" applyAlignment="1" applyProtection="1">
      <alignment horizontal="center" vertical="center"/>
      <protection locked="0"/>
    </xf>
    <xf numFmtId="0" fontId="54" fillId="22" borderId="62" xfId="73" applyFont="1" applyFill="1" applyBorder="1" applyAlignment="1" applyProtection="1">
      <alignment horizontal="center" vertical="center"/>
      <protection locked="0"/>
    </xf>
    <xf numFmtId="0" fontId="54" fillId="22" borderId="29" xfId="73" applyFont="1" applyFill="1" applyBorder="1" applyAlignment="1" applyProtection="1">
      <alignment horizontal="center" vertical="center"/>
      <protection locked="0"/>
    </xf>
    <xf numFmtId="0" fontId="4" fillId="22" borderId="57" xfId="73" applyFont="1" applyFill="1" applyBorder="1" applyAlignment="1" applyProtection="1">
      <alignment horizontal="center" vertical="center"/>
      <protection locked="0"/>
    </xf>
    <xf numFmtId="0" fontId="4" fillId="22" borderId="59" xfId="73" applyFont="1" applyFill="1" applyBorder="1" applyAlignment="1" applyProtection="1">
      <alignment horizontal="center" vertical="center"/>
      <protection locked="0"/>
    </xf>
    <xf numFmtId="0" fontId="54" fillId="22" borderId="49" xfId="73" applyFont="1" applyFill="1" applyBorder="1" applyAlignment="1" applyProtection="1">
      <alignment horizontal="center" vertical="center" wrapText="1"/>
      <protection locked="0"/>
    </xf>
    <xf numFmtId="0" fontId="54" fillId="22" borderId="24" xfId="73" applyFont="1" applyFill="1" applyBorder="1" applyAlignment="1" applyProtection="1">
      <alignment horizontal="center" vertical="center" wrapText="1"/>
      <protection locked="0"/>
    </xf>
    <xf numFmtId="0" fontId="54" fillId="22" borderId="49" xfId="73" applyFont="1" applyFill="1" applyBorder="1" applyAlignment="1" applyProtection="1">
      <alignment horizontal="left" vertical="center" wrapText="1"/>
      <protection locked="0"/>
    </xf>
    <xf numFmtId="0" fontId="54" fillId="22" borderId="24" xfId="73" applyFont="1" applyFill="1" applyBorder="1" applyAlignment="1" applyProtection="1">
      <alignment horizontal="left" vertical="center" wrapText="1"/>
      <protection locked="0"/>
    </xf>
    <xf numFmtId="0" fontId="54" fillId="22" borderId="49" xfId="73" applyFont="1" applyFill="1" applyBorder="1" applyAlignment="1" applyProtection="1">
      <alignment horizontal="center" vertical="center"/>
      <protection locked="0"/>
    </xf>
    <xf numFmtId="0" fontId="54" fillId="22" borderId="24" xfId="73" applyFont="1" applyFill="1" applyBorder="1" applyAlignment="1" applyProtection="1">
      <alignment horizontal="center" vertical="center"/>
      <protection locked="0"/>
    </xf>
    <xf numFmtId="0" fontId="53" fillId="22" borderId="61" xfId="73" applyFont="1" applyFill="1" applyBorder="1" applyAlignment="1" applyProtection="1">
      <alignment horizontal="center" vertical="center" wrapText="1"/>
      <protection locked="0"/>
    </xf>
    <xf numFmtId="0" fontId="53" fillId="22" borderId="60" xfId="73" applyFont="1" applyFill="1" applyBorder="1" applyAlignment="1" applyProtection="1">
      <alignment horizontal="center" vertical="center" wrapText="1"/>
      <protection locked="0"/>
    </xf>
    <xf numFmtId="0" fontId="54" fillId="22" borderId="49" xfId="73" applyFont="1" applyFill="1" applyBorder="1" applyAlignment="1" applyProtection="1">
      <alignment horizontal="center"/>
      <protection locked="0"/>
    </xf>
    <xf numFmtId="0" fontId="54" fillId="22" borderId="21" xfId="73" applyFont="1" applyFill="1" applyBorder="1" applyAlignment="1" applyProtection="1">
      <alignment horizontal="center"/>
      <protection locked="0"/>
    </xf>
    <xf numFmtId="0" fontId="4" fillId="19" borderId="0" xfId="73" applyFont="1" applyFill="1" applyBorder="1" applyAlignment="1" applyProtection="1">
      <alignment horizontal="left" wrapText="1"/>
      <protection locked="0"/>
    </xf>
    <xf numFmtId="0" fontId="51" fillId="19" borderId="0" xfId="73" applyFont="1" applyFill="1" applyBorder="1" applyAlignment="1" applyProtection="1">
      <alignment horizontal="center" vertical="center"/>
      <protection locked="0"/>
    </xf>
    <xf numFmtId="0" fontId="52" fillId="19" borderId="0" xfId="73" applyFont="1" applyFill="1" applyBorder="1" applyAlignment="1" applyProtection="1">
      <alignment horizontal="center"/>
      <protection locked="0"/>
    </xf>
    <xf numFmtId="0" fontId="53" fillId="22" borderId="36" xfId="73" applyFont="1" applyFill="1" applyBorder="1" applyAlignment="1" applyProtection="1">
      <alignment horizontal="center" wrapText="1"/>
      <protection locked="0"/>
    </xf>
    <xf numFmtId="0" fontId="53" fillId="22" borderId="32" xfId="73" applyFont="1" applyFill="1" applyBorder="1" applyAlignment="1" applyProtection="1">
      <alignment horizontal="center" wrapText="1"/>
      <protection locked="0"/>
    </xf>
    <xf numFmtId="0" fontId="54" fillId="22" borderId="7" xfId="73" applyFont="1" applyFill="1" applyBorder="1" applyAlignment="1" applyProtection="1">
      <alignment horizontal="center"/>
      <protection locked="0"/>
    </xf>
    <xf numFmtId="0" fontId="54" fillId="22" borderId="35" xfId="73" applyFont="1" applyFill="1" applyBorder="1" applyAlignment="1" applyProtection="1">
      <alignment horizontal="center"/>
      <protection locked="0"/>
    </xf>
    <xf numFmtId="0" fontId="4" fillId="19" borderId="0" xfId="73" applyFont="1" applyFill="1" applyAlignment="1" applyProtection="1">
      <alignment horizontal="center"/>
      <protection locked="0"/>
    </xf>
    <xf numFmtId="0" fontId="4" fillId="19" borderId="55" xfId="73" applyFont="1" applyFill="1" applyBorder="1" applyAlignment="1" applyProtection="1">
      <alignment horizontal="center"/>
      <protection locked="0"/>
    </xf>
    <xf numFmtId="0" fontId="3" fillId="0" borderId="63" xfId="73" applyNumberFormat="1" applyBorder="1" applyAlignment="1" applyProtection="1">
      <alignment horizontal="center" vertical="top" wrapText="1"/>
      <protection locked="0"/>
    </xf>
    <xf numFmtId="49" fontId="3" fillId="0" borderId="58" xfId="73" applyNumberFormat="1" applyBorder="1" applyAlignment="1" applyProtection="1">
      <alignment horizontal="center" vertical="top" wrapText="1"/>
      <protection locked="0"/>
    </xf>
    <xf numFmtId="49" fontId="3" fillId="0" borderId="25" xfId="73" applyNumberFormat="1" applyBorder="1" applyAlignment="1" applyProtection="1">
      <alignment horizontal="center" vertical="top" wrapText="1"/>
      <protection locked="0"/>
    </xf>
    <xf numFmtId="0" fontId="3" fillId="0" borderId="37" xfId="73" applyNumberFormat="1" applyFont="1" applyBorder="1" applyAlignment="1" applyProtection="1">
      <alignment horizontal="center" vertical="top" wrapText="1"/>
      <protection locked="0"/>
    </xf>
    <xf numFmtId="49" fontId="3" fillId="0" borderId="11" xfId="73" applyNumberFormat="1" applyBorder="1" applyAlignment="1" applyProtection="1">
      <alignment horizontal="center" vertical="top" wrapText="1"/>
      <protection locked="0"/>
    </xf>
    <xf numFmtId="49" fontId="3" fillId="0" borderId="15" xfId="73" applyNumberFormat="1" applyBorder="1" applyAlignment="1" applyProtection="1">
      <alignment horizontal="center" vertical="top" wrapText="1"/>
      <protection locked="0"/>
    </xf>
    <xf numFmtId="0" fontId="3" fillId="19" borderId="37" xfId="73" applyFill="1" applyBorder="1" applyAlignment="1" applyProtection="1">
      <alignment horizontal="justify" vertical="top" wrapText="1"/>
      <protection locked="0"/>
    </xf>
    <xf numFmtId="0" fontId="3" fillId="19" borderId="11" xfId="73" applyFill="1" applyBorder="1" applyAlignment="1" applyProtection="1">
      <alignment horizontal="justify" vertical="top" wrapText="1"/>
      <protection locked="0"/>
    </xf>
    <xf numFmtId="0" fontId="3" fillId="19" borderId="15" xfId="73" applyFill="1" applyBorder="1" applyAlignment="1" applyProtection="1">
      <alignment horizontal="justify" vertical="top" wrapText="1"/>
      <protection locked="0"/>
    </xf>
    <xf numFmtId="0" fontId="3" fillId="19" borderId="37" xfId="73" applyFill="1" applyBorder="1" applyAlignment="1" applyProtection="1">
      <alignment horizontal="left" vertical="top" wrapText="1"/>
      <protection locked="0"/>
    </xf>
    <xf numFmtId="0" fontId="3" fillId="19" borderId="11" xfId="73" applyFill="1" applyBorder="1" applyAlignment="1" applyProtection="1">
      <alignment horizontal="left" vertical="top" wrapText="1"/>
      <protection locked="0"/>
    </xf>
    <xf numFmtId="0" fontId="3" fillId="19" borderId="15" xfId="73" applyFill="1" applyBorder="1" applyAlignment="1" applyProtection="1">
      <alignment horizontal="left" vertical="top" wrapText="1"/>
      <protection locked="0"/>
    </xf>
    <xf numFmtId="0" fontId="56" fillId="25" borderId="37" xfId="73" applyFont="1" applyFill="1" applyBorder="1" applyAlignment="1" applyProtection="1">
      <alignment horizontal="center" vertical="center" wrapText="1"/>
      <protection locked="0"/>
    </xf>
    <xf numFmtId="0" fontId="56" fillId="25" borderId="11" xfId="73" applyFont="1" applyFill="1" applyBorder="1" applyAlignment="1" applyProtection="1">
      <alignment horizontal="center" vertical="center" wrapText="1"/>
      <protection locked="0"/>
    </xf>
    <xf numFmtId="0" fontId="56" fillId="25" borderId="15" xfId="73" applyFont="1" applyFill="1" applyBorder="1" applyAlignment="1" applyProtection="1">
      <alignment horizontal="center" vertical="center" wrapText="1"/>
      <protection locked="0"/>
    </xf>
    <xf numFmtId="49" fontId="3" fillId="0" borderId="59" xfId="73" applyNumberFormat="1" applyBorder="1" applyAlignment="1" applyProtection="1">
      <alignment horizontal="center" vertical="top" wrapText="1"/>
      <protection locked="0"/>
    </xf>
    <xf numFmtId="49" fontId="3" fillId="0" borderId="60" xfId="73" applyNumberFormat="1" applyBorder="1" applyAlignment="1" applyProtection="1">
      <alignment horizontal="center" vertical="top" wrapText="1"/>
      <protection locked="0"/>
    </xf>
    <xf numFmtId="0" fontId="3" fillId="19" borderId="60" xfId="73" applyFill="1" applyBorder="1" applyAlignment="1" applyProtection="1">
      <alignment horizontal="justify" vertical="top" wrapText="1"/>
      <protection locked="0"/>
    </xf>
    <xf numFmtId="0" fontId="3" fillId="19" borderId="60" xfId="73" applyFill="1" applyBorder="1" applyAlignment="1" applyProtection="1">
      <alignment horizontal="left" vertical="top" wrapText="1"/>
      <protection locked="0"/>
    </xf>
    <xf numFmtId="0" fontId="56" fillId="25" borderId="60" xfId="73" applyFont="1" applyFill="1" applyBorder="1" applyAlignment="1" applyProtection="1">
      <alignment horizontal="center" vertical="center" wrapText="1"/>
      <protection locked="0"/>
    </xf>
    <xf numFmtId="0" fontId="3" fillId="34" borderId="63" xfId="73" applyNumberFormat="1" applyFill="1" applyBorder="1" applyAlignment="1" applyProtection="1">
      <alignment horizontal="center" vertical="top" wrapText="1"/>
      <protection locked="0"/>
    </xf>
    <xf numFmtId="49" fontId="3" fillId="34" borderId="58" xfId="73" applyNumberFormat="1" applyFill="1" applyBorder="1" applyAlignment="1" applyProtection="1">
      <alignment horizontal="center" vertical="top" wrapText="1"/>
      <protection locked="0"/>
    </xf>
    <xf numFmtId="49" fontId="3" fillId="34" borderId="25" xfId="73" applyNumberFormat="1" applyFill="1" applyBorder="1" applyAlignment="1" applyProtection="1">
      <alignment horizontal="center" vertical="top" wrapText="1"/>
      <protection locked="0"/>
    </xf>
    <xf numFmtId="0" fontId="3" fillId="0" borderId="37" xfId="73" applyNumberFormat="1" applyFont="1" applyFill="1" applyBorder="1" applyAlignment="1" applyProtection="1">
      <alignment horizontal="center" vertical="top" wrapText="1"/>
      <protection locked="0"/>
    </xf>
    <xf numFmtId="49" fontId="3" fillId="0" borderId="11" xfId="73" applyNumberFormat="1" applyFill="1" applyBorder="1" applyAlignment="1" applyProtection="1">
      <alignment horizontal="center" vertical="top" wrapText="1"/>
      <protection locked="0"/>
    </xf>
    <xf numFmtId="49" fontId="3" fillId="0" borderId="15" xfId="73" applyNumberFormat="1" applyFill="1" applyBorder="1" applyAlignment="1" applyProtection="1">
      <alignment horizontal="center" vertical="top" wrapText="1"/>
      <protection locked="0"/>
    </xf>
    <xf numFmtId="0" fontId="3" fillId="0" borderId="37" xfId="73" applyFill="1" applyBorder="1" applyAlignment="1" applyProtection="1">
      <alignment horizontal="justify" vertical="top" wrapText="1"/>
      <protection locked="0"/>
    </xf>
    <xf numFmtId="0" fontId="3" fillId="0" borderId="11" xfId="73" applyFill="1" applyBorder="1" applyAlignment="1" applyProtection="1">
      <alignment horizontal="justify" vertical="top" wrapText="1"/>
      <protection locked="0"/>
    </xf>
    <xf numFmtId="0" fontId="3" fillId="0" borderId="15" xfId="73" applyFill="1" applyBorder="1" applyAlignment="1" applyProtection="1">
      <alignment horizontal="justify" vertical="top" wrapText="1"/>
      <protection locked="0"/>
    </xf>
    <xf numFmtId="0" fontId="3" fillId="0" borderId="37" xfId="73" applyFont="1" applyFill="1" applyBorder="1" applyAlignment="1" applyProtection="1">
      <alignment horizontal="left" vertical="top" wrapText="1"/>
      <protection locked="0"/>
    </xf>
    <xf numFmtId="0" fontId="3" fillId="0" borderId="11" xfId="73" applyFont="1" applyFill="1" applyBorder="1" applyAlignment="1" applyProtection="1">
      <alignment horizontal="left" vertical="top" wrapText="1"/>
      <protection locked="0"/>
    </xf>
    <xf numFmtId="0" fontId="3" fillId="0" borderId="15" xfId="73" applyFont="1" applyFill="1" applyBorder="1" applyAlignment="1" applyProtection="1">
      <alignment horizontal="left" vertical="top" wrapText="1"/>
      <protection locked="0"/>
    </xf>
    <xf numFmtId="0" fontId="56" fillId="65" borderId="37" xfId="73" applyFont="1" applyFill="1" applyBorder="1" applyAlignment="1" applyProtection="1">
      <alignment horizontal="center" vertical="center" wrapText="1"/>
      <protection locked="0"/>
    </xf>
    <xf numFmtId="0" fontId="56" fillId="65" borderId="11" xfId="73" applyFont="1" applyFill="1" applyBorder="1" applyAlignment="1" applyProtection="1">
      <alignment horizontal="center" vertical="center" wrapText="1"/>
      <protection locked="0"/>
    </xf>
    <xf numFmtId="0" fontId="56" fillId="65" borderId="15" xfId="73" applyFont="1" applyFill="1" applyBorder="1" applyAlignment="1" applyProtection="1">
      <alignment horizontal="center" vertical="center" wrapText="1"/>
      <protection locked="0"/>
    </xf>
    <xf numFmtId="0" fontId="3" fillId="0" borderId="37" xfId="73" applyFill="1" applyBorder="1" applyAlignment="1" applyProtection="1">
      <alignment horizontal="left" vertical="top" wrapText="1"/>
      <protection locked="0"/>
    </xf>
    <xf numFmtId="0" fontId="3" fillId="0" borderId="11" xfId="73" applyFill="1" applyBorder="1" applyAlignment="1" applyProtection="1">
      <alignment horizontal="left" vertical="top" wrapText="1"/>
      <protection locked="0"/>
    </xf>
    <xf numFmtId="0" fontId="3" fillId="0" borderId="15" xfId="73" applyFill="1" applyBorder="1" applyAlignment="1" applyProtection="1">
      <alignment horizontal="left" vertical="top" wrapText="1"/>
      <protection locked="0"/>
    </xf>
    <xf numFmtId="0" fontId="3" fillId="32" borderId="63" xfId="73" applyNumberFormat="1" applyFont="1" applyFill="1" applyBorder="1" applyAlignment="1" applyProtection="1">
      <alignment horizontal="center" vertical="top" wrapText="1"/>
      <protection locked="0"/>
    </xf>
    <xf numFmtId="49" fontId="3" fillId="32" borderId="58" xfId="73" applyNumberFormat="1" applyFont="1" applyFill="1" applyBorder="1" applyAlignment="1" applyProtection="1">
      <alignment horizontal="center" vertical="top" wrapText="1"/>
      <protection locked="0"/>
    </xf>
    <xf numFmtId="49" fontId="3" fillId="32" borderId="25" xfId="73" applyNumberFormat="1" applyFont="1" applyFill="1" applyBorder="1" applyAlignment="1" applyProtection="1">
      <alignment horizontal="center" vertical="top" wrapText="1"/>
      <protection locked="0"/>
    </xf>
    <xf numFmtId="0" fontId="3" fillId="32" borderId="37" xfId="73" applyNumberFormat="1" applyFont="1" applyFill="1" applyBorder="1" applyAlignment="1" applyProtection="1">
      <alignment horizontal="center" vertical="top" wrapText="1"/>
      <protection locked="0"/>
    </xf>
    <xf numFmtId="49" fontId="3" fillId="32" borderId="11" xfId="73" applyNumberFormat="1" applyFont="1" applyFill="1" applyBorder="1" applyAlignment="1" applyProtection="1">
      <alignment horizontal="center" vertical="top" wrapText="1"/>
      <protection locked="0"/>
    </xf>
    <xf numFmtId="49" fontId="3" fillId="32" borderId="15" xfId="73" applyNumberFormat="1" applyFont="1" applyFill="1" applyBorder="1" applyAlignment="1" applyProtection="1">
      <alignment horizontal="center" vertical="top" wrapText="1"/>
      <protection locked="0"/>
    </xf>
    <xf numFmtId="0" fontId="3" fillId="32" borderId="37" xfId="73" applyFont="1" applyFill="1" applyBorder="1" applyAlignment="1" applyProtection="1">
      <alignment horizontal="justify" vertical="top" wrapText="1"/>
      <protection locked="0"/>
    </xf>
    <xf numFmtId="0" fontId="3" fillId="32" borderId="11" xfId="73" applyFont="1" applyFill="1" applyBorder="1" applyAlignment="1" applyProtection="1">
      <alignment horizontal="justify" vertical="top" wrapText="1"/>
      <protection locked="0"/>
    </xf>
    <xf numFmtId="0" fontId="3" fillId="32" borderId="15" xfId="73" applyFont="1" applyFill="1" applyBorder="1" applyAlignment="1" applyProtection="1">
      <alignment horizontal="justify" vertical="top" wrapText="1"/>
      <protection locked="0"/>
    </xf>
    <xf numFmtId="0" fontId="3" fillId="32" borderId="37" xfId="73" applyFont="1" applyFill="1" applyBorder="1" applyAlignment="1" applyProtection="1">
      <alignment horizontal="left" vertical="top" wrapText="1"/>
      <protection locked="0"/>
    </xf>
    <xf numFmtId="0" fontId="3" fillId="32" borderId="11" xfId="73" applyFont="1" applyFill="1" applyBorder="1" applyAlignment="1" applyProtection="1">
      <alignment horizontal="left" vertical="top" wrapText="1"/>
      <protection locked="0"/>
    </xf>
    <xf numFmtId="0" fontId="3" fillId="32" borderId="15" xfId="73" applyFont="1" applyFill="1" applyBorder="1" applyAlignment="1" applyProtection="1">
      <alignment horizontal="left" vertical="top" wrapText="1"/>
      <protection locked="0"/>
    </xf>
    <xf numFmtId="0" fontId="4" fillId="25" borderId="37" xfId="73" applyFont="1" applyFill="1" applyBorder="1" applyAlignment="1" applyProtection="1">
      <alignment horizontal="center" vertical="center" wrapText="1"/>
      <protection locked="0"/>
    </xf>
    <xf numFmtId="0" fontId="4" fillId="25" borderId="11" xfId="73" applyFont="1" applyFill="1" applyBorder="1" applyAlignment="1" applyProtection="1">
      <alignment horizontal="center" vertical="center" wrapText="1"/>
      <protection locked="0"/>
    </xf>
    <xf numFmtId="0" fontId="4" fillId="25" borderId="15" xfId="73" applyFont="1" applyFill="1" applyBorder="1" applyAlignment="1" applyProtection="1">
      <alignment horizontal="center" vertical="center" wrapText="1"/>
      <protection locked="0"/>
    </xf>
    <xf numFmtId="0" fontId="7" fillId="32" borderId="63" xfId="73" applyNumberFormat="1" applyFont="1" applyFill="1" applyBorder="1" applyAlignment="1" applyProtection="1">
      <alignment horizontal="center" vertical="top" wrapText="1"/>
      <protection locked="0"/>
    </xf>
    <xf numFmtId="49" fontId="7" fillId="32" borderId="58" xfId="73" applyNumberFormat="1" applyFont="1" applyFill="1" applyBorder="1" applyAlignment="1" applyProtection="1">
      <alignment horizontal="center" vertical="top" wrapText="1"/>
      <protection locked="0"/>
    </xf>
    <xf numFmtId="49" fontId="7" fillId="32" borderId="25" xfId="73" applyNumberFormat="1" applyFont="1" applyFill="1" applyBorder="1" applyAlignment="1" applyProtection="1">
      <alignment horizontal="center" vertical="top" wrapText="1"/>
      <protection locked="0"/>
    </xf>
    <xf numFmtId="0" fontId="7" fillId="32" borderId="37" xfId="73" applyNumberFormat="1" applyFont="1" applyFill="1" applyBorder="1" applyAlignment="1" applyProtection="1">
      <alignment horizontal="center" vertical="top" wrapText="1"/>
      <protection locked="0"/>
    </xf>
    <xf numFmtId="49" fontId="7" fillId="32" borderId="11" xfId="73" applyNumberFormat="1" applyFont="1" applyFill="1" applyBorder="1" applyAlignment="1" applyProtection="1">
      <alignment horizontal="center" vertical="top" wrapText="1"/>
      <protection locked="0"/>
    </xf>
    <xf numFmtId="49" fontId="7" fillId="32" borderId="15" xfId="73" applyNumberFormat="1" applyFont="1" applyFill="1" applyBorder="1" applyAlignment="1" applyProtection="1">
      <alignment horizontal="center" vertical="top" wrapText="1"/>
      <protection locked="0"/>
    </xf>
    <xf numFmtId="0" fontId="7" fillId="32" borderId="37" xfId="73" applyFont="1" applyFill="1" applyBorder="1" applyAlignment="1" applyProtection="1">
      <alignment horizontal="justify" vertical="top" wrapText="1"/>
      <protection locked="0"/>
    </xf>
    <xf numFmtId="0" fontId="7" fillId="32" borderId="11" xfId="73" applyFont="1" applyFill="1" applyBorder="1" applyAlignment="1" applyProtection="1">
      <alignment horizontal="justify" vertical="top" wrapText="1"/>
      <protection locked="0"/>
    </xf>
    <xf numFmtId="0" fontId="7" fillId="32" borderId="15" xfId="73" applyFont="1" applyFill="1" applyBorder="1" applyAlignment="1" applyProtection="1">
      <alignment horizontal="justify" vertical="top" wrapText="1"/>
      <protection locked="0"/>
    </xf>
    <xf numFmtId="0" fontId="7" fillId="32" borderId="37" xfId="73" applyFont="1" applyFill="1" applyBorder="1" applyAlignment="1" applyProtection="1">
      <alignment horizontal="left" vertical="top" wrapText="1"/>
      <protection locked="0"/>
    </xf>
    <xf numFmtId="0" fontId="7" fillId="32" borderId="11" xfId="73" applyFont="1" applyFill="1" applyBorder="1" applyAlignment="1" applyProtection="1">
      <alignment horizontal="left" vertical="top" wrapText="1"/>
      <protection locked="0"/>
    </xf>
    <xf numFmtId="0" fontId="7" fillId="32" borderId="15" xfId="73" applyFont="1" applyFill="1" applyBorder="1" applyAlignment="1" applyProtection="1">
      <alignment horizontal="left" vertical="top" wrapText="1"/>
      <protection locked="0"/>
    </xf>
    <xf numFmtId="0" fontId="64" fillId="25" borderId="37" xfId="73" applyFont="1" applyFill="1" applyBorder="1" applyAlignment="1" applyProtection="1">
      <alignment horizontal="center" vertical="top" wrapText="1"/>
      <protection locked="0"/>
    </xf>
    <xf numFmtId="0" fontId="64" fillId="25" borderId="11" xfId="73" applyFont="1" applyFill="1" applyBorder="1" applyAlignment="1" applyProtection="1">
      <alignment horizontal="center" vertical="top" wrapText="1"/>
      <protection locked="0"/>
    </xf>
    <xf numFmtId="0" fontId="64" fillId="25" borderId="15" xfId="73" applyFont="1" applyFill="1" applyBorder="1" applyAlignment="1" applyProtection="1">
      <alignment horizontal="center" vertical="top" wrapText="1"/>
      <protection locked="0"/>
    </xf>
    <xf numFmtId="0" fontId="16" fillId="25" borderId="37" xfId="73" applyFont="1" applyFill="1" applyBorder="1" applyAlignment="1" applyProtection="1">
      <alignment horizontal="center" vertical="top" wrapText="1"/>
      <protection locked="0"/>
    </xf>
    <xf numFmtId="0" fontId="16" fillId="25" borderId="11" xfId="73" applyFont="1" applyFill="1" applyBorder="1" applyAlignment="1" applyProtection="1">
      <alignment horizontal="center" vertical="top" wrapText="1"/>
      <protection locked="0"/>
    </xf>
    <xf numFmtId="0" fontId="16" fillId="25" borderId="15" xfId="73" applyFont="1" applyFill="1" applyBorder="1" applyAlignment="1" applyProtection="1">
      <alignment horizontal="center" vertical="top" wrapText="1"/>
      <protection locked="0"/>
    </xf>
    <xf numFmtId="0" fontId="7" fillId="32" borderId="58" xfId="73" applyNumberFormat="1" applyFont="1" applyFill="1" applyBorder="1" applyAlignment="1" applyProtection="1">
      <alignment horizontal="center" vertical="top" wrapText="1"/>
      <protection locked="0"/>
    </xf>
    <xf numFmtId="0" fontId="7" fillId="32" borderId="11" xfId="73" applyNumberFormat="1" applyFont="1" applyFill="1" applyBorder="1" applyAlignment="1" applyProtection="1">
      <alignment horizontal="center" vertical="top" wrapText="1"/>
      <protection locked="0"/>
    </xf>
    <xf numFmtId="0" fontId="61" fillId="22" borderId="66" xfId="73" applyFont="1" applyFill="1" applyBorder="1" applyAlignment="1" applyProtection="1">
      <alignment horizontal="center" vertical="center" wrapText="1"/>
      <protection locked="0"/>
    </xf>
    <xf numFmtId="0" fontId="61" fillId="22" borderId="67" xfId="73" applyFont="1" applyFill="1" applyBorder="1" applyAlignment="1" applyProtection="1">
      <alignment horizontal="center" vertical="center" wrapText="1"/>
      <protection locked="0"/>
    </xf>
    <xf numFmtId="0" fontId="61" fillId="22" borderId="42" xfId="73" applyFont="1" applyFill="1" applyBorder="1" applyAlignment="1" applyProtection="1">
      <alignment horizontal="center" vertical="center" wrapText="1"/>
      <protection locked="0"/>
    </xf>
    <xf numFmtId="0" fontId="61" fillId="22" borderId="32" xfId="73" applyFont="1" applyFill="1" applyBorder="1" applyAlignment="1" applyProtection="1">
      <alignment horizontal="center" vertical="center" wrapText="1"/>
      <protection locked="0"/>
    </xf>
    <xf numFmtId="0" fontId="16" fillId="26" borderId="66" xfId="73" applyFont="1" applyFill="1" applyBorder="1" applyAlignment="1" applyProtection="1">
      <alignment horizontal="center" vertical="center" wrapText="1"/>
      <protection locked="0"/>
    </xf>
    <xf numFmtId="0" fontId="16" fillId="26" borderId="47" xfId="73" applyFont="1" applyFill="1" applyBorder="1" applyAlignment="1" applyProtection="1">
      <alignment horizontal="center" vertical="center" wrapText="1"/>
      <protection locked="0"/>
    </xf>
    <xf numFmtId="0" fontId="16" fillId="26" borderId="30" xfId="73" applyFont="1" applyFill="1" applyBorder="1" applyAlignment="1" applyProtection="1">
      <alignment horizontal="center" vertical="center" wrapText="1"/>
      <protection locked="0"/>
    </xf>
    <xf numFmtId="0" fontId="16" fillId="26" borderId="6" xfId="73" applyFont="1" applyFill="1" applyBorder="1" applyAlignment="1" applyProtection="1">
      <alignment horizontal="center" vertical="center" wrapText="1"/>
      <protection locked="0"/>
    </xf>
    <xf numFmtId="0" fontId="16" fillId="26" borderId="37" xfId="73" applyFont="1" applyFill="1" applyBorder="1" applyAlignment="1" applyProtection="1">
      <alignment horizontal="center" vertical="center" wrapText="1"/>
      <protection locked="0"/>
    </xf>
    <xf numFmtId="0" fontId="16" fillId="26" borderId="15" xfId="73" applyFont="1" applyFill="1" applyBorder="1" applyAlignment="1" applyProtection="1">
      <alignment horizontal="center" vertical="center" wrapText="1"/>
      <protection locked="0"/>
    </xf>
    <xf numFmtId="0" fontId="51" fillId="19" borderId="0" xfId="73" applyFont="1" applyFill="1" applyBorder="1" applyAlignment="1" applyProtection="1">
      <alignment horizontal="center" vertical="center" wrapText="1"/>
    </xf>
    <xf numFmtId="0" fontId="52" fillId="19" borderId="0" xfId="73" applyFont="1" applyFill="1" applyBorder="1" applyAlignment="1" applyProtection="1">
      <alignment horizontal="center" wrapText="1"/>
    </xf>
    <xf numFmtId="0" fontId="4" fillId="19" borderId="0" xfId="73" applyFont="1" applyFill="1" applyAlignment="1" applyProtection="1">
      <alignment horizontal="center" wrapText="1"/>
    </xf>
    <xf numFmtId="0" fontId="61" fillId="22" borderId="57" xfId="73" applyFont="1" applyFill="1" applyBorder="1" applyAlignment="1" applyProtection="1">
      <alignment horizontal="center" vertical="center" wrapText="1"/>
      <protection locked="0"/>
    </xf>
    <xf numFmtId="0" fontId="61" fillId="22" borderId="58" xfId="73" applyFont="1" applyFill="1" applyBorder="1" applyAlignment="1" applyProtection="1">
      <alignment horizontal="center" vertical="center" wrapText="1"/>
      <protection locked="0"/>
    </xf>
    <xf numFmtId="0" fontId="61" fillId="22" borderId="25" xfId="73" applyFont="1" applyFill="1" applyBorder="1" applyAlignment="1" applyProtection="1">
      <alignment horizontal="center" vertical="center" wrapText="1"/>
      <protection locked="0"/>
    </xf>
    <xf numFmtId="0" fontId="61" fillId="22" borderId="61" xfId="73" applyFont="1" applyFill="1" applyBorder="1" applyAlignment="1" applyProtection="1">
      <alignment horizontal="center" vertical="center" textRotation="90" wrapText="1"/>
      <protection locked="0"/>
    </xf>
    <xf numFmtId="0" fontId="61" fillId="22" borderId="11" xfId="73" applyFont="1" applyFill="1" applyBorder="1" applyAlignment="1" applyProtection="1">
      <alignment horizontal="center" vertical="center" textRotation="90" wrapText="1"/>
      <protection locked="0"/>
    </xf>
    <xf numFmtId="0" fontId="63" fillId="22" borderId="15" xfId="73" applyFont="1" applyFill="1" applyBorder="1" applyAlignment="1" applyProtection="1">
      <alignment horizontal="center" vertical="center" textRotation="90" wrapText="1"/>
      <protection locked="0"/>
    </xf>
    <xf numFmtId="0" fontId="61" fillId="22" borderId="55" xfId="73" applyFont="1" applyFill="1" applyBorder="1" applyAlignment="1" applyProtection="1">
      <alignment horizontal="center" vertical="center" wrapText="1"/>
      <protection locked="0"/>
    </xf>
    <xf numFmtId="0" fontId="16" fillId="26" borderId="22" xfId="73" applyFont="1" applyFill="1" applyBorder="1" applyAlignment="1" applyProtection="1">
      <alignment horizontal="center" vertical="center" wrapText="1"/>
      <protection locked="0"/>
    </xf>
  </cellXfs>
  <cellStyles count="83">
    <cellStyle name="20æ% - Accent1" xfId="1" xr:uid="{00000000-0005-0000-0000-000000000000}"/>
    <cellStyle name="20æ% - Accent1 2" xfId="2" xr:uid="{00000000-0005-0000-0000-000001000000}"/>
    <cellStyle name="20æ% - Accent1_Chornogramme" xfId="3" xr:uid="{00000000-0005-0000-0000-000002000000}"/>
    <cellStyle name="20æ% - Accent2" xfId="4" xr:uid="{00000000-0005-0000-0000-000003000000}"/>
    <cellStyle name="20æ% - Accent2 2" xfId="5" xr:uid="{00000000-0005-0000-0000-000004000000}"/>
    <cellStyle name="20æ% - Accent2_Chornogramme" xfId="6" xr:uid="{00000000-0005-0000-0000-000005000000}"/>
    <cellStyle name="20æ% - Accent3" xfId="7" xr:uid="{00000000-0005-0000-0000-000006000000}"/>
    <cellStyle name="20æ% - Accent3 2" xfId="8" xr:uid="{00000000-0005-0000-0000-000007000000}"/>
    <cellStyle name="20æ% - Accent3_Chornogramme" xfId="9" xr:uid="{00000000-0005-0000-0000-000008000000}"/>
    <cellStyle name="20æ% - Accent4" xfId="10" xr:uid="{00000000-0005-0000-0000-000009000000}"/>
    <cellStyle name="20æ% - Accent4 2" xfId="11" xr:uid="{00000000-0005-0000-0000-00000A000000}"/>
    <cellStyle name="20æ% - Accent4_Chornogramme" xfId="12" xr:uid="{00000000-0005-0000-0000-00000B000000}"/>
    <cellStyle name="20æ% - Accent5" xfId="13" xr:uid="{00000000-0005-0000-0000-00000C000000}"/>
    <cellStyle name="20æ% - Accent5 2" xfId="14" xr:uid="{00000000-0005-0000-0000-00000D000000}"/>
    <cellStyle name="20æ% - Accent5_Chornogramme" xfId="15" xr:uid="{00000000-0005-0000-0000-00000E000000}"/>
    <cellStyle name="20æ% - Accent6" xfId="16" xr:uid="{00000000-0005-0000-0000-00000F000000}"/>
    <cellStyle name="20æ% - Accent6 2" xfId="17" xr:uid="{00000000-0005-0000-0000-000010000000}"/>
    <cellStyle name="20æ% - Accent6_Chornogramme" xfId="18" xr:uid="{00000000-0005-0000-0000-000011000000}"/>
    <cellStyle name="40æ% - Accent1" xfId="19" xr:uid="{00000000-0005-0000-0000-000012000000}"/>
    <cellStyle name="40æ% - Accent1 2" xfId="20" xr:uid="{00000000-0005-0000-0000-000013000000}"/>
    <cellStyle name="40æ% - Accent1_Chornogramme" xfId="21" xr:uid="{00000000-0005-0000-0000-000014000000}"/>
    <cellStyle name="40æ% - Accent2" xfId="22" xr:uid="{00000000-0005-0000-0000-000015000000}"/>
    <cellStyle name="40æ% - Accent2 2" xfId="23" xr:uid="{00000000-0005-0000-0000-000016000000}"/>
    <cellStyle name="40æ% - Accent2_Chornogramme" xfId="24" xr:uid="{00000000-0005-0000-0000-000017000000}"/>
    <cellStyle name="40æ% - Accent3" xfId="25" xr:uid="{00000000-0005-0000-0000-000018000000}"/>
    <cellStyle name="40æ% - Accent3 2" xfId="26" xr:uid="{00000000-0005-0000-0000-000019000000}"/>
    <cellStyle name="40æ% - Accent3_Chornogramme" xfId="27" xr:uid="{00000000-0005-0000-0000-00001A000000}"/>
    <cellStyle name="40æ% - Accent4" xfId="28" xr:uid="{00000000-0005-0000-0000-00001B000000}"/>
    <cellStyle name="40æ% - Accent4 2" xfId="29" xr:uid="{00000000-0005-0000-0000-00001C000000}"/>
    <cellStyle name="40æ% - Accent4_Chornogramme" xfId="30" xr:uid="{00000000-0005-0000-0000-00001D000000}"/>
    <cellStyle name="40æ% - Accent5" xfId="31" xr:uid="{00000000-0005-0000-0000-00001E000000}"/>
    <cellStyle name="40æ% - Accent5 2" xfId="32" xr:uid="{00000000-0005-0000-0000-00001F000000}"/>
    <cellStyle name="40æ% - Accent5_Chornogramme" xfId="33" xr:uid="{00000000-0005-0000-0000-000020000000}"/>
    <cellStyle name="40æ% - Accent6" xfId="34" xr:uid="{00000000-0005-0000-0000-000021000000}"/>
    <cellStyle name="40æ% - Accent6 2" xfId="35" xr:uid="{00000000-0005-0000-0000-000022000000}"/>
    <cellStyle name="40æ% - Accent6_Chornogramme" xfId="36" xr:uid="{00000000-0005-0000-0000-000023000000}"/>
    <cellStyle name="60% - Accent2" xfId="37" builtinId="36"/>
    <cellStyle name="60æ% - Accent1" xfId="38" xr:uid="{00000000-0005-0000-0000-000025000000}"/>
    <cellStyle name="60æ% - Accent2" xfId="39" xr:uid="{00000000-0005-0000-0000-000026000000}"/>
    <cellStyle name="60æ% - Accent3" xfId="40" xr:uid="{00000000-0005-0000-0000-000027000000}"/>
    <cellStyle name="60æ% - Accent4" xfId="41" xr:uid="{00000000-0005-0000-0000-000028000000}"/>
    <cellStyle name="60æ% - Accent5" xfId="42" xr:uid="{00000000-0005-0000-0000-000029000000}"/>
    <cellStyle name="60æ% - Accent6" xfId="43" xr:uid="{00000000-0005-0000-0000-00002A000000}"/>
    <cellStyle name="Avertissement 2" xfId="44" xr:uid="{00000000-0005-0000-0000-00002B000000}"/>
    <cellStyle name="Cellule lie" xfId="45" xr:uid="{00000000-0005-0000-0000-00002C000000}"/>
    <cellStyle name="Comma 2" xfId="46" xr:uid="{00000000-0005-0000-0000-00002D000000}"/>
    <cellStyle name="Comma 2 2" xfId="47" xr:uid="{00000000-0005-0000-0000-00002E000000}"/>
    <cellStyle name="Comma 3" xfId="48" xr:uid="{00000000-0005-0000-0000-00002F000000}"/>
    <cellStyle name="Comma 3 2" xfId="49" xr:uid="{00000000-0005-0000-0000-000030000000}"/>
    <cellStyle name="Comma 4" xfId="50" xr:uid="{00000000-0005-0000-0000-000031000000}"/>
    <cellStyle name="Currency" xfId="60" builtinId="4"/>
    <cellStyle name="Currency 2" xfId="51" xr:uid="{00000000-0005-0000-0000-000032000000}"/>
    <cellStyle name="Currency 2 2" xfId="52" xr:uid="{00000000-0005-0000-0000-000033000000}"/>
    <cellStyle name="Currency 2 2 2" xfId="53" xr:uid="{00000000-0005-0000-0000-000034000000}"/>
    <cellStyle name="Currency 3" xfId="54" xr:uid="{00000000-0005-0000-0000-000035000000}"/>
    <cellStyle name="Currency 4" xfId="55" xr:uid="{00000000-0005-0000-0000-000036000000}"/>
    <cellStyle name="Entre" xfId="56" xr:uid="{00000000-0005-0000-0000-000037000000}"/>
    <cellStyle name="Insatisfaisant 2" xfId="57" xr:uid="{00000000-0005-0000-0000-000039000000}"/>
    <cellStyle name="Milliers 2" xfId="58" xr:uid="{00000000-0005-0000-0000-00003B000000}"/>
    <cellStyle name="Milliers 2 2" xfId="59" xr:uid="{00000000-0005-0000-0000-00003C000000}"/>
    <cellStyle name="Normal" xfId="0" builtinId="0"/>
    <cellStyle name="Normal 10" xfId="61" xr:uid="{00000000-0005-0000-0000-00003F000000}"/>
    <cellStyle name="Normal 11" xfId="62" xr:uid="{00000000-0005-0000-0000-000040000000}"/>
    <cellStyle name="Normal 12" xfId="63" xr:uid="{00000000-0005-0000-0000-000041000000}"/>
    <cellStyle name="Normal 12 2" xfId="64" xr:uid="{00000000-0005-0000-0000-000042000000}"/>
    <cellStyle name="Normal 12_Chornogramme" xfId="65" xr:uid="{00000000-0005-0000-0000-000043000000}"/>
    <cellStyle name="Normal 2" xfId="66" xr:uid="{00000000-0005-0000-0000-000044000000}"/>
    <cellStyle name="Normal 2 2" xfId="67" xr:uid="{00000000-0005-0000-0000-000045000000}"/>
    <cellStyle name="Normal 2 2 2" xfId="82" xr:uid="{33F601C9-D880-CA4F-A691-EFCEA8016F2E}"/>
    <cellStyle name="Normal 2 3" xfId="68" xr:uid="{00000000-0005-0000-0000-000046000000}"/>
    <cellStyle name="Normal 2_Chornogramme" xfId="69" xr:uid="{00000000-0005-0000-0000-000047000000}"/>
    <cellStyle name="Normal 3" xfId="70" xr:uid="{00000000-0005-0000-0000-000048000000}"/>
    <cellStyle name="Normal 4" xfId="71" xr:uid="{00000000-0005-0000-0000-000049000000}"/>
    <cellStyle name="Normal 5" xfId="72" xr:uid="{00000000-0005-0000-0000-00004A000000}"/>
    <cellStyle name="Normal 6" xfId="73" xr:uid="{00000000-0005-0000-0000-00004B000000}"/>
    <cellStyle name="Normal 6 2" xfId="74" xr:uid="{00000000-0005-0000-0000-00004C000000}"/>
    <cellStyle name="Normal 7" xfId="75" xr:uid="{00000000-0005-0000-0000-00004D000000}"/>
    <cellStyle name="Normal 8" xfId="76" xr:uid="{00000000-0005-0000-0000-00004E000000}"/>
    <cellStyle name="Normal 9" xfId="77" xr:uid="{00000000-0005-0000-0000-00004F000000}"/>
    <cellStyle name="Percent" xfId="78" builtinId="5"/>
    <cellStyle name="Titre 1 2" xfId="79" xr:uid="{00000000-0005-0000-0000-000051000000}"/>
    <cellStyle name="Titreæ" xfId="80" xr:uid="{00000000-0005-0000-0000-000052000000}"/>
    <cellStyle name="Vrification de cellule" xfId="81" xr:uid="{00000000-0005-0000-0000-000053000000}"/>
  </cellStyles>
  <dxfs count="7">
    <dxf>
      <font>
        <b/>
        <i val="0"/>
        <condense val="0"/>
        <extend val="0"/>
        <color indexed="12"/>
      </font>
      <fill>
        <patternFill>
          <bgColor indexed="11"/>
        </patternFill>
      </fill>
    </dxf>
    <dxf>
      <font>
        <b/>
        <i val="0"/>
        <condense val="0"/>
        <extend val="0"/>
        <color indexed="12"/>
      </font>
      <fill>
        <patternFill>
          <bgColor indexed="13"/>
        </patternFill>
      </fill>
    </dxf>
    <dxf>
      <font>
        <b/>
        <i val="0"/>
        <condense val="0"/>
        <extend val="0"/>
        <color indexed="9"/>
      </font>
      <fill>
        <patternFill>
          <bgColor indexed="10"/>
        </patternFill>
      </fill>
    </dxf>
    <dxf>
      <fill>
        <patternFill>
          <bgColor theme="0"/>
        </patternFill>
      </fill>
    </dxf>
    <dxf>
      <font>
        <b/>
        <i val="0"/>
        <condense val="0"/>
        <extend val="0"/>
        <color indexed="12"/>
      </font>
      <fill>
        <patternFill>
          <bgColor indexed="11"/>
        </patternFill>
      </fill>
    </dxf>
    <dxf>
      <font>
        <b/>
        <i val="0"/>
        <condense val="0"/>
        <extend val="0"/>
        <color indexed="12"/>
      </font>
      <fill>
        <patternFill>
          <bgColor indexed="13"/>
        </patternFill>
      </fill>
    </dxf>
    <dxf>
      <font>
        <b/>
        <i val="0"/>
        <condense val="0"/>
        <extend val="0"/>
        <color indexed="9"/>
      </font>
      <fill>
        <patternFill>
          <bgColor indexed="1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customXml" Target="../customXml/item5.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20"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 Id="rId22" Type="http://schemas.openxmlformats.org/officeDocument/2006/relationships/customXml" Target="../customXml/item6.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88900</xdr:colOff>
      <xdr:row>1</xdr:row>
      <xdr:rowOff>50800</xdr:rowOff>
    </xdr:from>
    <xdr:to>
      <xdr:col>2</xdr:col>
      <xdr:colOff>1524000</xdr:colOff>
      <xdr:row>2</xdr:row>
      <xdr:rowOff>101600</xdr:rowOff>
    </xdr:to>
    <xdr:pic>
      <xdr:nvPicPr>
        <xdr:cNvPr id="68033" name="Picture 4">
          <a:extLst>
            <a:ext uri="{FF2B5EF4-FFF2-40B4-BE49-F238E27FC236}">
              <a16:creationId xmlns:a16="http://schemas.microsoft.com/office/drawing/2014/main" id="{C6711A45-18DD-B14A-AD74-2FEF3EC7A67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6400" y="215900"/>
          <a:ext cx="1739900" cy="482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12700</xdr:colOff>
      <xdr:row>0</xdr:row>
      <xdr:rowOff>152400</xdr:rowOff>
    </xdr:from>
    <xdr:to>
      <xdr:col>3</xdr:col>
      <xdr:colOff>838200</xdr:colOff>
      <xdr:row>2</xdr:row>
      <xdr:rowOff>0</xdr:rowOff>
    </xdr:to>
    <xdr:pic>
      <xdr:nvPicPr>
        <xdr:cNvPr id="67010" name="Picture 4">
          <a:extLst>
            <a:ext uri="{FF2B5EF4-FFF2-40B4-BE49-F238E27FC236}">
              <a16:creationId xmlns:a16="http://schemas.microsoft.com/office/drawing/2014/main" id="{D69E5DFA-AC9A-154A-A3BF-F573EF6E055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30200" y="152400"/>
          <a:ext cx="2184400" cy="469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0.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drawing" Target="../drawings/drawing1.xml"/></Relationships>
</file>

<file path=xl/worksheets/_rels/sheet11.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drawing" Target="../drawings/drawing2.xml"/></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9.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V204"/>
  <sheetViews>
    <sheetView zoomScale="80" zoomScaleNormal="80" workbookViewId="0">
      <selection activeCell="A185" sqref="A185"/>
    </sheetView>
  </sheetViews>
  <sheetFormatPr defaultColWidth="9.109375" defaultRowHeight="15.6"/>
  <cols>
    <col min="1" max="10" width="9.109375" style="302"/>
    <col min="11" max="11" width="12.109375" style="302" bestFit="1" customWidth="1"/>
    <col min="12" max="16" width="10.88671875" style="302" customWidth="1"/>
    <col min="17" max="18" width="12.109375" style="302" bestFit="1" customWidth="1"/>
    <col min="19" max="19" width="11.88671875" style="302" bestFit="1" customWidth="1"/>
    <col min="20" max="20" width="10.88671875" style="302" customWidth="1"/>
    <col min="21" max="21" width="77.33203125" style="302" customWidth="1"/>
    <col min="22" max="22" width="62.33203125" style="302" customWidth="1"/>
    <col min="23" max="16384" width="9.109375" style="302"/>
  </cols>
  <sheetData>
    <row r="2" spans="2:22" ht="23.4">
      <c r="B2" s="166" t="s">
        <v>139</v>
      </c>
    </row>
    <row r="3" spans="2:22" ht="16.2" thickBot="1"/>
    <row r="4" spans="2:22" ht="16.2" thickBot="1">
      <c r="B4" s="1476"/>
      <c r="C4" s="1476"/>
      <c r="D4" s="1476"/>
      <c r="E4" s="1476"/>
      <c r="F4" s="1476"/>
      <c r="G4" s="1476"/>
      <c r="H4" s="1476"/>
      <c r="I4" s="1476"/>
      <c r="J4" s="1476"/>
      <c r="K4" s="1476"/>
      <c r="L4" s="1476"/>
      <c r="M4" s="1476"/>
      <c r="N4" s="1476"/>
      <c r="O4" s="1476"/>
      <c r="P4" s="1476"/>
      <c r="Q4" s="1476"/>
      <c r="R4" s="1476"/>
      <c r="S4" s="1476"/>
    </row>
    <row r="5" spans="2:22" ht="16.2" thickBot="1">
      <c r="B5" s="1497" t="s">
        <v>140</v>
      </c>
      <c r="C5" s="1498"/>
      <c r="D5" s="1498"/>
      <c r="E5" s="1498"/>
      <c r="F5" s="1498"/>
      <c r="G5" s="1498"/>
      <c r="H5" s="1498"/>
      <c r="I5" s="1498"/>
      <c r="J5" s="1498"/>
      <c r="K5" s="1498"/>
      <c r="L5" s="1498"/>
      <c r="M5" s="1498"/>
      <c r="N5" s="1498"/>
      <c r="O5" s="1498"/>
      <c r="P5" s="1498"/>
      <c r="Q5" s="1498"/>
      <c r="R5" s="1498"/>
      <c r="S5" s="1499"/>
    </row>
    <row r="6" spans="2:22" ht="16.2" thickBot="1">
      <c r="B6" s="1476"/>
      <c r="C6" s="1476"/>
      <c r="D6" s="1476"/>
      <c r="E6" s="1476"/>
      <c r="F6" s="1476"/>
      <c r="G6" s="1476"/>
      <c r="H6" s="1476"/>
      <c r="I6" s="1476"/>
      <c r="J6" s="1476"/>
      <c r="K6" s="1476"/>
      <c r="L6" s="1476"/>
      <c r="M6" s="1476"/>
      <c r="N6" s="1476"/>
      <c r="O6" s="1476"/>
      <c r="P6" s="1476"/>
      <c r="Q6" s="1476"/>
      <c r="R6" s="1476"/>
      <c r="S6" s="1476"/>
    </row>
    <row r="7" spans="2:22" ht="16.2" thickBot="1">
      <c r="B7" s="1500" t="s">
        <v>141</v>
      </c>
      <c r="C7" s="1501"/>
      <c r="D7" s="1502"/>
      <c r="E7" s="1503"/>
      <c r="F7" s="1503"/>
      <c r="G7" s="1503"/>
      <c r="H7" s="1503"/>
      <c r="I7" s="1503"/>
      <c r="J7" s="1503"/>
      <c r="K7" s="1503"/>
      <c r="L7" s="1503"/>
      <c r="M7" s="1503"/>
      <c r="N7" s="1503"/>
      <c r="O7" s="1503"/>
      <c r="P7" s="1503"/>
      <c r="Q7" s="1503"/>
      <c r="R7" s="1503"/>
      <c r="S7" s="1504"/>
    </row>
    <row r="8" spans="2:22" ht="16.2" thickBot="1">
      <c r="B8" s="1476"/>
      <c r="C8" s="1476"/>
      <c r="D8" s="1476"/>
      <c r="E8" s="1476"/>
      <c r="F8" s="1476"/>
      <c r="G8" s="1476"/>
      <c r="H8" s="1476"/>
      <c r="I8" s="1476"/>
      <c r="J8" s="1476"/>
      <c r="K8" s="1476"/>
      <c r="L8" s="1476"/>
      <c r="M8" s="1476"/>
      <c r="N8" s="1476"/>
      <c r="O8" s="1476"/>
      <c r="P8" s="1476"/>
      <c r="Q8" s="1476"/>
      <c r="R8" s="1476"/>
      <c r="S8" s="1476"/>
    </row>
    <row r="9" spans="2:22" ht="99.6" thickBot="1">
      <c r="B9" s="1455" t="s">
        <v>142</v>
      </c>
      <c r="C9" s="1453"/>
      <c r="D9" s="1453"/>
      <c r="E9" s="1453"/>
      <c r="F9" s="1453"/>
      <c r="G9" s="1453"/>
      <c r="H9" s="1453"/>
      <c r="I9" s="1453"/>
      <c r="J9" s="1454"/>
      <c r="K9" s="1455" t="s">
        <v>143</v>
      </c>
      <c r="L9" s="1454"/>
      <c r="M9" s="1455" t="s">
        <v>144</v>
      </c>
      <c r="N9" s="1454"/>
      <c r="O9" s="303" t="s">
        <v>145</v>
      </c>
      <c r="P9" s="303"/>
      <c r="Q9" s="303" t="s">
        <v>146</v>
      </c>
      <c r="R9" s="303" t="s">
        <v>146</v>
      </c>
      <c r="S9" s="303" t="s">
        <v>147</v>
      </c>
      <c r="U9" s="303" t="s">
        <v>148</v>
      </c>
      <c r="V9" s="303" t="s">
        <v>149</v>
      </c>
    </row>
    <row r="10" spans="2:22">
      <c r="B10" s="1447"/>
      <c r="C10" s="1448"/>
      <c r="D10" s="1448"/>
      <c r="E10" s="1448"/>
      <c r="F10" s="1448"/>
      <c r="G10" s="1448"/>
      <c r="H10" s="1448"/>
      <c r="I10" s="1448"/>
      <c r="J10" s="1449"/>
      <c r="K10" s="1387"/>
      <c r="L10" s="1388"/>
      <c r="M10" s="1415"/>
      <c r="N10" s="1378"/>
      <c r="O10" s="1391"/>
      <c r="P10" s="304" t="s">
        <v>150</v>
      </c>
      <c r="Q10" s="305"/>
      <c r="R10" s="305"/>
      <c r="S10" s="305"/>
      <c r="U10" s="305"/>
      <c r="V10" s="305"/>
    </row>
    <row r="11" spans="2:22" ht="16.2" thickBot="1">
      <c r="B11" s="1450"/>
      <c r="C11" s="1451"/>
      <c r="D11" s="1451"/>
      <c r="E11" s="1451"/>
      <c r="F11" s="1451"/>
      <c r="G11" s="1451"/>
      <c r="H11" s="1451"/>
      <c r="I11" s="1451"/>
      <c r="J11" s="1452"/>
      <c r="K11" s="1396"/>
      <c r="L11" s="1397"/>
      <c r="M11" s="1511"/>
      <c r="N11" s="1512"/>
      <c r="O11" s="1398"/>
      <c r="P11" s="306" t="s">
        <v>151</v>
      </c>
      <c r="Q11" s="307"/>
      <c r="R11" s="307"/>
      <c r="S11" s="307"/>
      <c r="U11" s="307"/>
      <c r="V11" s="307"/>
    </row>
    <row r="12" spans="2:22" ht="16.2" thickBot="1">
      <c r="B12" s="1476"/>
      <c r="C12" s="1476"/>
      <c r="D12" s="1476"/>
      <c r="E12" s="1476"/>
      <c r="F12" s="1476"/>
      <c r="G12" s="1476"/>
      <c r="H12" s="1476"/>
      <c r="I12" s="1476"/>
      <c r="J12" s="1476"/>
      <c r="K12" s="1476"/>
      <c r="L12" s="1476"/>
      <c r="M12" s="1476"/>
      <c r="N12" s="1476"/>
      <c r="O12" s="1476"/>
      <c r="P12" s="1476"/>
      <c r="Q12" s="1476"/>
      <c r="R12" s="1476"/>
      <c r="S12" s="1476"/>
    </row>
    <row r="13" spans="2:22" ht="16.2" thickBot="1">
      <c r="B13" s="1500" t="s">
        <v>141</v>
      </c>
      <c r="C13" s="1501"/>
      <c r="D13" s="1502"/>
      <c r="E13" s="1503"/>
      <c r="F13" s="1503"/>
      <c r="G13" s="1503"/>
      <c r="H13" s="1503"/>
      <c r="I13" s="1503"/>
      <c r="J13" s="1503"/>
      <c r="K13" s="1503"/>
      <c r="L13" s="1503"/>
      <c r="M13" s="1503"/>
      <c r="N13" s="1503"/>
      <c r="O13" s="1503"/>
      <c r="P13" s="1503"/>
      <c r="Q13" s="1503"/>
      <c r="R13" s="1503"/>
      <c r="S13" s="1504"/>
    </row>
    <row r="14" spans="2:22" ht="16.2" thickBot="1">
      <c r="B14" s="1476"/>
      <c r="C14" s="1476"/>
      <c r="D14" s="1476"/>
      <c r="E14" s="1476"/>
      <c r="F14" s="1476"/>
      <c r="G14" s="1476"/>
      <c r="H14" s="1476"/>
      <c r="I14" s="1476"/>
      <c r="J14" s="1476"/>
      <c r="K14" s="1476"/>
      <c r="L14" s="1476"/>
      <c r="M14" s="1476"/>
      <c r="N14" s="1476"/>
      <c r="O14" s="1476"/>
      <c r="P14" s="1476"/>
      <c r="Q14" s="1476"/>
      <c r="R14" s="1476"/>
      <c r="S14" s="1476"/>
    </row>
    <row r="15" spans="2:22" ht="28.2" thickBot="1">
      <c r="B15" s="1455" t="s">
        <v>142</v>
      </c>
      <c r="C15" s="1453"/>
      <c r="D15" s="1453"/>
      <c r="E15" s="1453"/>
      <c r="F15" s="1453"/>
      <c r="G15" s="1453"/>
      <c r="H15" s="1453"/>
      <c r="I15" s="1453"/>
      <c r="J15" s="1454"/>
      <c r="K15" s="1455" t="s">
        <v>143</v>
      </c>
      <c r="L15" s="1454"/>
      <c r="M15" s="1455" t="s">
        <v>144</v>
      </c>
      <c r="N15" s="1454"/>
      <c r="O15" s="303" t="s">
        <v>152</v>
      </c>
      <c r="P15" s="303"/>
      <c r="Q15" s="303" t="s">
        <v>146</v>
      </c>
      <c r="R15" s="303" t="s">
        <v>146</v>
      </c>
      <c r="S15" s="303" t="s">
        <v>147</v>
      </c>
      <c r="U15" s="303"/>
      <c r="V15" s="303"/>
    </row>
    <row r="16" spans="2:22">
      <c r="B16" s="1447"/>
      <c r="C16" s="1448"/>
      <c r="D16" s="1448"/>
      <c r="E16" s="1448"/>
      <c r="F16" s="1448"/>
      <c r="G16" s="1448"/>
      <c r="H16" s="1448"/>
      <c r="I16" s="1448"/>
      <c r="J16" s="1449"/>
      <c r="K16" s="1387"/>
      <c r="L16" s="1388"/>
      <c r="M16" s="1415"/>
      <c r="N16" s="1378"/>
      <c r="O16" s="1391"/>
      <c r="P16" s="304" t="s">
        <v>150</v>
      </c>
      <c r="Q16" s="305"/>
      <c r="R16" s="305"/>
      <c r="S16" s="305"/>
      <c r="U16" s="305"/>
      <c r="V16" s="305"/>
    </row>
    <row r="17" spans="2:22" ht="16.2" thickBot="1">
      <c r="B17" s="1450"/>
      <c r="C17" s="1451"/>
      <c r="D17" s="1451"/>
      <c r="E17" s="1451"/>
      <c r="F17" s="1451"/>
      <c r="G17" s="1451"/>
      <c r="H17" s="1451"/>
      <c r="I17" s="1451"/>
      <c r="J17" s="1452"/>
      <c r="K17" s="1396"/>
      <c r="L17" s="1397"/>
      <c r="M17" s="1511"/>
      <c r="N17" s="1512"/>
      <c r="O17" s="1398"/>
      <c r="P17" s="306" t="s">
        <v>151</v>
      </c>
      <c r="Q17" s="307"/>
      <c r="R17" s="307"/>
      <c r="S17" s="307"/>
      <c r="U17" s="307"/>
      <c r="V17" s="307"/>
    </row>
    <row r="18" spans="2:22" ht="16.2" thickBot="1">
      <c r="B18" s="1476"/>
      <c r="C18" s="1476"/>
      <c r="D18" s="1476"/>
      <c r="E18" s="1476"/>
      <c r="F18" s="1476"/>
      <c r="G18" s="1476"/>
      <c r="H18" s="1476"/>
      <c r="I18" s="1476"/>
      <c r="J18" s="1476"/>
      <c r="K18" s="1476"/>
      <c r="L18" s="1476"/>
      <c r="M18" s="1476"/>
      <c r="N18" s="1476"/>
      <c r="O18" s="1476"/>
      <c r="P18" s="1476"/>
      <c r="Q18" s="1476"/>
      <c r="R18" s="1476"/>
      <c r="S18" s="1476"/>
    </row>
    <row r="19" spans="2:22" ht="16.2" thickBot="1">
      <c r="B19" s="1500" t="s">
        <v>141</v>
      </c>
      <c r="C19" s="1501"/>
      <c r="D19" s="1502"/>
      <c r="E19" s="1503"/>
      <c r="F19" s="1503"/>
      <c r="G19" s="1503"/>
      <c r="H19" s="1503"/>
      <c r="I19" s="1503"/>
      <c r="J19" s="1503"/>
      <c r="K19" s="1503"/>
      <c r="L19" s="1503"/>
      <c r="M19" s="1503"/>
      <c r="N19" s="1503"/>
      <c r="O19" s="1503"/>
      <c r="P19" s="1503"/>
      <c r="Q19" s="1503"/>
      <c r="R19" s="1503"/>
      <c r="S19" s="1503"/>
    </row>
    <row r="20" spans="2:22" ht="16.2" thickBot="1">
      <c r="B20" s="1476"/>
      <c r="C20" s="1476"/>
      <c r="D20" s="1476"/>
      <c r="E20" s="1476"/>
      <c r="F20" s="1476"/>
      <c r="G20" s="1476"/>
      <c r="H20" s="1476"/>
      <c r="I20" s="1476"/>
      <c r="J20" s="1476"/>
      <c r="K20" s="1476"/>
      <c r="L20" s="1476"/>
      <c r="M20" s="1476"/>
      <c r="N20" s="1476"/>
      <c r="O20" s="1476"/>
      <c r="P20" s="1476"/>
      <c r="Q20" s="1476"/>
      <c r="R20" s="1476"/>
      <c r="S20" s="1476"/>
    </row>
    <row r="21" spans="2:22" ht="28.2" thickBot="1">
      <c r="B21" s="1455" t="s">
        <v>142</v>
      </c>
      <c r="C21" s="1453"/>
      <c r="D21" s="1453"/>
      <c r="E21" s="1453"/>
      <c r="F21" s="1453"/>
      <c r="G21" s="1453"/>
      <c r="H21" s="1453"/>
      <c r="I21" s="1453"/>
      <c r="J21" s="1454"/>
      <c r="K21" s="1455" t="s">
        <v>143</v>
      </c>
      <c r="L21" s="1454"/>
      <c r="M21" s="1455" t="s">
        <v>153</v>
      </c>
      <c r="N21" s="1454"/>
      <c r="O21" s="303" t="s">
        <v>145</v>
      </c>
      <c r="P21" s="303"/>
      <c r="Q21" s="303" t="s">
        <v>146</v>
      </c>
      <c r="R21" s="303" t="s">
        <v>146</v>
      </c>
      <c r="S21" s="303" t="s">
        <v>147</v>
      </c>
      <c r="U21" s="303"/>
      <c r="V21" s="303"/>
    </row>
    <row r="22" spans="2:22">
      <c r="B22" s="1447"/>
      <c r="C22" s="1448"/>
      <c r="D22" s="1448"/>
      <c r="E22" s="1448"/>
      <c r="F22" s="1448"/>
      <c r="G22" s="1448"/>
      <c r="H22" s="1448"/>
      <c r="I22" s="1448"/>
      <c r="J22" s="1449"/>
      <c r="K22" s="1387"/>
      <c r="L22" s="1388"/>
      <c r="M22" s="1415"/>
      <c r="N22" s="1378"/>
      <c r="O22" s="1391"/>
      <c r="P22" s="304" t="s">
        <v>150</v>
      </c>
      <c r="Q22" s="305"/>
      <c r="R22" s="305"/>
      <c r="S22" s="305"/>
      <c r="U22" s="305"/>
      <c r="V22" s="305"/>
    </row>
    <row r="23" spans="2:22" ht="16.2" thickBot="1">
      <c r="B23" s="1450"/>
      <c r="C23" s="1451"/>
      <c r="D23" s="1451"/>
      <c r="E23" s="1451"/>
      <c r="F23" s="1451"/>
      <c r="G23" s="1451"/>
      <c r="H23" s="1451"/>
      <c r="I23" s="1451"/>
      <c r="J23" s="1452"/>
      <c r="K23" s="1396"/>
      <c r="L23" s="1397"/>
      <c r="M23" s="1511"/>
      <c r="N23" s="1512"/>
      <c r="O23" s="1398"/>
      <c r="P23" s="306" t="s">
        <v>151</v>
      </c>
      <c r="Q23" s="307"/>
      <c r="R23" s="307"/>
      <c r="S23" s="307"/>
      <c r="U23" s="307"/>
      <c r="V23" s="307"/>
    </row>
    <row r="24" spans="2:22" ht="16.2" thickBot="1">
      <c r="B24" s="1476"/>
      <c r="C24" s="1476"/>
      <c r="D24" s="1476"/>
      <c r="E24" s="1476"/>
      <c r="F24" s="1476"/>
      <c r="G24" s="1476"/>
      <c r="H24" s="1476"/>
      <c r="I24" s="1476"/>
      <c r="J24" s="1476"/>
      <c r="K24" s="1476"/>
      <c r="L24" s="1476"/>
      <c r="M24" s="1476"/>
      <c r="N24" s="1476"/>
      <c r="O24" s="1476"/>
      <c r="P24" s="1476"/>
      <c r="Q24" s="1476"/>
      <c r="R24" s="1476"/>
      <c r="S24" s="1476"/>
    </row>
    <row r="25" spans="2:22" ht="16.2" hidden="1" thickBot="1">
      <c r="B25" s="1497" t="s">
        <v>154</v>
      </c>
      <c r="C25" s="1498"/>
      <c r="D25" s="1498"/>
      <c r="E25" s="1498"/>
      <c r="F25" s="1498"/>
      <c r="G25" s="1498"/>
      <c r="H25" s="1498"/>
      <c r="I25" s="1498"/>
      <c r="J25" s="1498"/>
      <c r="K25" s="1498"/>
      <c r="L25" s="1498"/>
      <c r="M25" s="1498"/>
      <c r="N25" s="1498"/>
      <c r="O25" s="1498"/>
      <c r="P25" s="1498"/>
      <c r="Q25" s="1498"/>
      <c r="R25" s="1498"/>
      <c r="S25" s="1499"/>
    </row>
    <row r="26" spans="2:22" ht="16.2" hidden="1" thickBot="1">
      <c r="B26" s="1476"/>
      <c r="C26" s="1476"/>
      <c r="D26" s="1476"/>
      <c r="E26" s="1476"/>
      <c r="F26" s="1476"/>
      <c r="G26" s="1476"/>
      <c r="H26" s="1476"/>
      <c r="I26" s="1476"/>
      <c r="J26" s="1476"/>
      <c r="K26" s="1476"/>
      <c r="L26" s="1476"/>
      <c r="M26" s="1476"/>
      <c r="N26" s="1476"/>
      <c r="O26" s="1476"/>
      <c r="P26" s="1476"/>
      <c r="Q26" s="1476"/>
      <c r="R26" s="1476"/>
      <c r="S26" s="1476"/>
    </row>
    <row r="27" spans="2:22" ht="16.2" hidden="1" thickBot="1">
      <c r="B27" s="1500" t="s">
        <v>141</v>
      </c>
      <c r="C27" s="1501"/>
      <c r="D27" s="1502" t="s">
        <v>155</v>
      </c>
      <c r="E27" s="1503"/>
      <c r="F27" s="1503"/>
      <c r="G27" s="1503"/>
      <c r="H27" s="1503"/>
      <c r="I27" s="1503"/>
      <c r="J27" s="1503"/>
      <c r="K27" s="1503"/>
      <c r="L27" s="1503"/>
      <c r="M27" s="1503"/>
      <c r="N27" s="1503"/>
      <c r="O27" s="1503"/>
      <c r="P27" s="1503"/>
      <c r="Q27" s="1503"/>
      <c r="R27" s="1503"/>
      <c r="S27" s="1504"/>
    </row>
    <row r="28" spans="2:22" ht="16.2" hidden="1" thickBot="1">
      <c r="B28" s="1476"/>
      <c r="C28" s="1476"/>
      <c r="D28" s="1476"/>
      <c r="E28" s="1476"/>
      <c r="F28" s="1476"/>
      <c r="G28" s="1476"/>
      <c r="H28" s="1476"/>
      <c r="I28" s="1476"/>
      <c r="J28" s="1476"/>
      <c r="K28" s="1476"/>
      <c r="L28" s="1476"/>
      <c r="M28" s="1476"/>
      <c r="N28" s="1476"/>
      <c r="O28" s="1476"/>
      <c r="P28" s="1476"/>
      <c r="Q28" s="1476"/>
      <c r="R28" s="1476"/>
      <c r="S28" s="1476"/>
    </row>
    <row r="29" spans="2:22" ht="16.2" hidden="1" thickBot="1">
      <c r="B29" s="1513" t="s">
        <v>142</v>
      </c>
      <c r="C29" s="1514"/>
      <c r="D29" s="1514"/>
      <c r="E29" s="1515"/>
      <c r="F29" s="1455" t="s">
        <v>143</v>
      </c>
      <c r="G29" s="1453"/>
      <c r="H29" s="1453"/>
      <c r="I29" s="1454"/>
      <c r="J29" s="1455" t="s">
        <v>156</v>
      </c>
      <c r="K29" s="1453"/>
      <c r="L29" s="1453"/>
      <c r="M29" s="1453"/>
      <c r="N29" s="1454"/>
      <c r="O29" s="1455" t="s">
        <v>157</v>
      </c>
      <c r="P29" s="1453"/>
      <c r="Q29" s="1453"/>
      <c r="R29" s="1453"/>
      <c r="S29" s="1454"/>
    </row>
    <row r="30" spans="2:22" ht="47.1" hidden="1" customHeight="1" thickBot="1">
      <c r="B30" s="1505" t="s">
        <v>158</v>
      </c>
      <c r="C30" s="1506"/>
      <c r="D30" s="1506"/>
      <c r="E30" s="1507"/>
      <c r="F30" s="1466" t="s">
        <v>67</v>
      </c>
      <c r="G30" s="1508"/>
      <c r="H30" s="1508"/>
      <c r="I30" s="1467"/>
      <c r="J30" s="1509" t="s">
        <v>159</v>
      </c>
      <c r="K30" s="1476"/>
      <c r="L30" s="1476"/>
      <c r="M30" s="1476"/>
      <c r="N30" s="1510"/>
      <c r="O30" s="1509" t="s">
        <v>160</v>
      </c>
      <c r="P30" s="1476"/>
      <c r="Q30" s="1476"/>
      <c r="R30" s="1476"/>
      <c r="S30" s="1476"/>
    </row>
    <row r="31" spans="2:22" ht="16.2" hidden="1" thickBot="1">
      <c r="B31" s="1476"/>
      <c r="C31" s="1476"/>
      <c r="D31" s="1476"/>
      <c r="E31" s="1476"/>
      <c r="F31" s="1476"/>
      <c r="G31" s="1476"/>
      <c r="H31" s="1476"/>
      <c r="I31" s="1476"/>
      <c r="J31" s="1476"/>
      <c r="K31" s="1476"/>
      <c r="L31" s="1476"/>
      <c r="M31" s="1476"/>
      <c r="N31" s="1476"/>
      <c r="O31" s="1476"/>
      <c r="P31" s="1476"/>
      <c r="Q31" s="1476"/>
      <c r="R31" s="1476"/>
      <c r="S31" s="1476"/>
    </row>
    <row r="32" spans="2:22" ht="16.2" hidden="1" thickBot="1">
      <c r="B32" s="1500" t="s">
        <v>141</v>
      </c>
      <c r="C32" s="1501"/>
      <c r="D32" s="1502" t="s">
        <v>161</v>
      </c>
      <c r="E32" s="1503"/>
      <c r="F32" s="1503"/>
      <c r="G32" s="1503"/>
      <c r="H32" s="1503"/>
      <c r="I32" s="1503"/>
      <c r="J32" s="1503"/>
      <c r="K32" s="1503"/>
      <c r="L32" s="1503"/>
      <c r="M32" s="1503"/>
      <c r="N32" s="1503"/>
      <c r="O32" s="1503"/>
      <c r="P32" s="1503"/>
      <c r="Q32" s="1503"/>
      <c r="R32" s="1503"/>
      <c r="S32" s="1504"/>
    </row>
    <row r="33" spans="2:22" ht="16.2" hidden="1" thickBot="1">
      <c r="B33" s="1476"/>
      <c r="C33" s="1476"/>
      <c r="D33" s="1476"/>
      <c r="E33" s="1476"/>
      <c r="F33" s="1476"/>
      <c r="G33" s="1476"/>
      <c r="H33" s="1476"/>
      <c r="I33" s="1476"/>
      <c r="J33" s="1476"/>
      <c r="K33" s="1476"/>
      <c r="L33" s="1476"/>
      <c r="M33" s="1476"/>
      <c r="N33" s="1476"/>
      <c r="O33" s="1476"/>
      <c r="P33" s="1476"/>
      <c r="Q33" s="1476"/>
      <c r="R33" s="1476"/>
      <c r="S33" s="1476"/>
    </row>
    <row r="34" spans="2:22" ht="16.2" hidden="1" thickBot="1">
      <c r="B34" s="1455" t="s">
        <v>142</v>
      </c>
      <c r="C34" s="1453"/>
      <c r="D34" s="1453"/>
      <c r="E34" s="1454"/>
      <c r="F34" s="1455" t="s">
        <v>143</v>
      </c>
      <c r="G34" s="1453"/>
      <c r="H34" s="1453"/>
      <c r="I34" s="1454"/>
      <c r="J34" s="1455" t="s">
        <v>156</v>
      </c>
      <c r="K34" s="1453"/>
      <c r="L34" s="1453"/>
      <c r="M34" s="1453"/>
      <c r="N34" s="1454"/>
      <c r="O34" s="1455" t="s">
        <v>162</v>
      </c>
      <c r="P34" s="1453"/>
      <c r="Q34" s="1453"/>
      <c r="R34" s="1453"/>
      <c r="S34" s="1454"/>
    </row>
    <row r="35" spans="2:22" ht="66" hidden="1" customHeight="1" thickBot="1">
      <c r="B35" s="1505" t="s">
        <v>163</v>
      </c>
      <c r="C35" s="1506"/>
      <c r="D35" s="1506"/>
      <c r="E35" s="1507"/>
      <c r="F35" s="1466" t="s">
        <v>67</v>
      </c>
      <c r="G35" s="1508"/>
      <c r="H35" s="1508"/>
      <c r="I35" s="1467"/>
      <c r="J35" s="1509" t="s">
        <v>164</v>
      </c>
      <c r="K35" s="1476"/>
      <c r="L35" s="1476"/>
      <c r="M35" s="1476"/>
      <c r="N35" s="1510"/>
      <c r="O35" s="1509" t="s">
        <v>160</v>
      </c>
      <c r="P35" s="1476"/>
      <c r="Q35" s="1476"/>
      <c r="R35" s="1476"/>
      <c r="S35" s="1476"/>
    </row>
    <row r="36" spans="2:22" ht="16.2" hidden="1" thickBot="1">
      <c r="B36" s="1476"/>
      <c r="C36" s="1476"/>
      <c r="D36" s="1476"/>
      <c r="E36" s="1476"/>
      <c r="F36" s="1476"/>
      <c r="G36" s="1476"/>
      <c r="H36" s="1476"/>
      <c r="I36" s="1476"/>
      <c r="J36" s="1476"/>
      <c r="K36" s="1476"/>
      <c r="L36" s="1476"/>
      <c r="M36" s="1476"/>
      <c r="N36" s="1476"/>
      <c r="O36" s="1476"/>
      <c r="P36" s="1476"/>
      <c r="Q36" s="1476"/>
      <c r="R36" s="1476"/>
      <c r="S36" s="1476"/>
    </row>
    <row r="37" spans="2:22" ht="16.2" hidden="1" thickBot="1">
      <c r="B37" s="1500" t="s">
        <v>141</v>
      </c>
      <c r="C37" s="1501"/>
      <c r="D37" s="1502" t="s">
        <v>165</v>
      </c>
      <c r="E37" s="1503"/>
      <c r="F37" s="1503"/>
      <c r="G37" s="1503"/>
      <c r="H37" s="1503"/>
      <c r="I37" s="1503"/>
      <c r="J37" s="1503"/>
      <c r="K37" s="1503"/>
      <c r="L37" s="1503"/>
      <c r="M37" s="1503"/>
      <c r="N37" s="1503"/>
      <c r="O37" s="1503"/>
      <c r="P37" s="1503"/>
      <c r="Q37" s="1503"/>
      <c r="R37" s="1503"/>
      <c r="S37" s="1503"/>
    </row>
    <row r="38" spans="2:22" ht="16.2" hidden="1" thickBot="1">
      <c r="B38" s="1476"/>
      <c r="C38" s="1476"/>
      <c r="D38" s="1476"/>
      <c r="E38" s="1476"/>
      <c r="F38" s="1476"/>
      <c r="G38" s="1476"/>
      <c r="H38" s="1476"/>
      <c r="I38" s="1476"/>
      <c r="J38" s="1476"/>
      <c r="K38" s="1476"/>
      <c r="L38" s="1476"/>
      <c r="M38" s="1476"/>
      <c r="N38" s="1476"/>
      <c r="O38" s="1476"/>
      <c r="P38" s="1476"/>
      <c r="Q38" s="1476"/>
      <c r="R38" s="1476"/>
      <c r="S38" s="1476"/>
    </row>
    <row r="39" spans="2:22" ht="16.2" hidden="1" thickBot="1">
      <c r="B39" s="1455" t="s">
        <v>142</v>
      </c>
      <c r="C39" s="1453"/>
      <c r="D39" s="1453"/>
      <c r="E39" s="1454"/>
      <c r="F39" s="1455" t="s">
        <v>143</v>
      </c>
      <c r="G39" s="1453"/>
      <c r="H39" s="1453"/>
      <c r="I39" s="1454"/>
      <c r="J39" s="1455" t="s">
        <v>156</v>
      </c>
      <c r="K39" s="1453"/>
      <c r="L39" s="1453"/>
      <c r="M39" s="1453"/>
      <c r="N39" s="1454"/>
      <c r="O39" s="1455" t="s">
        <v>66</v>
      </c>
      <c r="P39" s="1453"/>
      <c r="Q39" s="1453"/>
      <c r="R39" s="1453"/>
      <c r="S39" s="1454"/>
    </row>
    <row r="40" spans="2:22" ht="30" hidden="1" customHeight="1" thickBot="1">
      <c r="B40" s="1509" t="s">
        <v>166</v>
      </c>
      <c r="C40" s="1476"/>
      <c r="D40" s="1476"/>
      <c r="E40" s="1510"/>
      <c r="F40" s="1466" t="s">
        <v>67</v>
      </c>
      <c r="G40" s="1508"/>
      <c r="H40" s="1508"/>
      <c r="I40" s="1467"/>
      <c r="J40" s="1509" t="s">
        <v>164</v>
      </c>
      <c r="K40" s="1476"/>
      <c r="L40" s="1476"/>
      <c r="M40" s="1476"/>
      <c r="N40" s="1510"/>
      <c r="O40" s="1509" t="s">
        <v>167</v>
      </c>
      <c r="P40" s="1476"/>
      <c r="Q40" s="1476"/>
      <c r="R40" s="1476"/>
      <c r="S40" s="1510"/>
    </row>
    <row r="41" spans="2:22" ht="16.2" hidden="1" thickBot="1">
      <c r="B41" s="1476"/>
      <c r="C41" s="1476"/>
      <c r="D41" s="1476"/>
      <c r="E41" s="1476"/>
      <c r="F41" s="1476"/>
      <c r="G41" s="1476"/>
      <c r="H41" s="1476"/>
      <c r="I41" s="1476"/>
      <c r="J41" s="1476"/>
      <c r="K41" s="1476"/>
      <c r="L41" s="1476"/>
      <c r="M41" s="1476"/>
      <c r="N41" s="1476"/>
      <c r="O41" s="1476"/>
      <c r="P41" s="1476"/>
      <c r="Q41" s="1476"/>
      <c r="R41" s="1476"/>
      <c r="S41" s="1476"/>
    </row>
    <row r="42" spans="2:22" ht="16.2" thickBot="1">
      <c r="B42" s="1497" t="s">
        <v>168</v>
      </c>
      <c r="C42" s="1498"/>
      <c r="D42" s="1498"/>
      <c r="E42" s="1498"/>
      <c r="F42" s="1498"/>
      <c r="G42" s="1498"/>
      <c r="H42" s="1498"/>
      <c r="I42" s="1498"/>
      <c r="J42" s="1498"/>
      <c r="K42" s="1498"/>
      <c r="L42" s="1498"/>
      <c r="M42" s="1498"/>
      <c r="N42" s="1498"/>
      <c r="O42" s="1498"/>
      <c r="P42" s="1498"/>
      <c r="Q42" s="1498"/>
      <c r="R42" s="1498"/>
      <c r="S42" s="1499"/>
    </row>
    <row r="43" spans="2:22" ht="16.2" thickBot="1">
      <c r="B43" s="1476"/>
      <c r="C43" s="1476"/>
      <c r="D43" s="1476"/>
      <c r="E43" s="1476"/>
      <c r="F43" s="1476"/>
      <c r="G43" s="1476"/>
      <c r="H43" s="1476"/>
      <c r="I43" s="1476"/>
      <c r="J43" s="1476"/>
      <c r="K43" s="1476"/>
      <c r="L43" s="1476"/>
      <c r="M43" s="1476"/>
      <c r="N43" s="1476"/>
      <c r="O43" s="1476"/>
      <c r="P43" s="1476"/>
      <c r="Q43" s="1476"/>
      <c r="R43" s="1476"/>
      <c r="S43" s="1476"/>
    </row>
    <row r="44" spans="2:22" ht="16.2" thickBot="1">
      <c r="B44" s="1500" t="s">
        <v>169</v>
      </c>
      <c r="C44" s="1501"/>
      <c r="D44" s="1502"/>
      <c r="E44" s="1503"/>
      <c r="F44" s="1503"/>
      <c r="G44" s="1503"/>
      <c r="H44" s="1503"/>
      <c r="I44" s="1503"/>
      <c r="J44" s="1503"/>
      <c r="K44" s="1503"/>
      <c r="L44" s="1503"/>
      <c r="M44" s="1503"/>
      <c r="N44" s="1503"/>
      <c r="O44" s="1503"/>
      <c r="P44" s="1503"/>
      <c r="Q44" s="1503"/>
      <c r="R44" s="1503"/>
      <c r="S44" s="1504"/>
    </row>
    <row r="45" spans="2:22" ht="16.2" thickBot="1">
      <c r="B45" s="1476"/>
      <c r="C45" s="1476"/>
      <c r="D45" s="1476"/>
      <c r="E45" s="1476"/>
      <c r="F45" s="1476"/>
      <c r="G45" s="1476"/>
      <c r="H45" s="1476"/>
      <c r="I45" s="1476"/>
      <c r="J45" s="1476"/>
      <c r="K45" s="1476"/>
      <c r="L45" s="1476"/>
      <c r="M45" s="1476"/>
      <c r="N45" s="1476"/>
      <c r="O45" s="1476"/>
      <c r="P45" s="1476"/>
      <c r="Q45" s="1476"/>
      <c r="R45" s="1476"/>
      <c r="S45" s="1476"/>
    </row>
    <row r="46" spans="2:22" ht="28.2" thickBot="1">
      <c r="B46" s="1455" t="s">
        <v>142</v>
      </c>
      <c r="C46" s="1453"/>
      <c r="D46" s="1453"/>
      <c r="E46" s="1453"/>
      <c r="F46" s="1453"/>
      <c r="G46" s="1453"/>
      <c r="H46" s="1453"/>
      <c r="I46" s="1453"/>
      <c r="J46" s="1454"/>
      <c r="K46" s="1455" t="s">
        <v>170</v>
      </c>
      <c r="L46" s="1454"/>
      <c r="M46" s="1455" t="s">
        <v>144</v>
      </c>
      <c r="N46" s="1454"/>
      <c r="O46" s="303" t="s">
        <v>171</v>
      </c>
      <c r="P46" s="303"/>
      <c r="Q46" s="303" t="s">
        <v>146</v>
      </c>
      <c r="R46" s="303" t="s">
        <v>146</v>
      </c>
      <c r="S46" s="303" t="s">
        <v>147</v>
      </c>
      <c r="U46" s="303"/>
      <c r="V46" s="303"/>
    </row>
    <row r="47" spans="2:22">
      <c r="B47" s="1381"/>
      <c r="C47" s="1382"/>
      <c r="D47" s="1382"/>
      <c r="E47" s="1382"/>
      <c r="F47" s="1382"/>
      <c r="G47" s="1382"/>
      <c r="H47" s="1382"/>
      <c r="I47" s="1382"/>
      <c r="J47" s="1383"/>
      <c r="K47" s="1387"/>
      <c r="L47" s="1388"/>
      <c r="M47" s="1415"/>
      <c r="N47" s="1378"/>
      <c r="O47" s="1391"/>
      <c r="P47" s="304" t="s">
        <v>150</v>
      </c>
      <c r="Q47" s="305"/>
      <c r="R47" s="308"/>
      <c r="S47" s="308"/>
      <c r="U47" s="309"/>
      <c r="V47" s="309"/>
    </row>
    <row r="48" spans="2:22" ht="16.2" thickBot="1">
      <c r="B48" s="1393"/>
      <c r="C48" s="1394"/>
      <c r="D48" s="1394"/>
      <c r="E48" s="1394"/>
      <c r="F48" s="1394"/>
      <c r="G48" s="1394"/>
      <c r="H48" s="1394"/>
      <c r="I48" s="1394"/>
      <c r="J48" s="1395"/>
      <c r="K48" s="1396"/>
      <c r="L48" s="1397"/>
      <c r="M48" s="1511"/>
      <c r="N48" s="1512"/>
      <c r="O48" s="1398"/>
      <c r="P48" s="306" t="s">
        <v>151</v>
      </c>
      <c r="Q48" s="307"/>
      <c r="R48" s="307"/>
      <c r="S48" s="307"/>
      <c r="U48" s="307"/>
      <c r="V48" s="307"/>
    </row>
    <row r="49" spans="2:22" ht="16.2" thickBot="1">
      <c r="B49" s="1476"/>
      <c r="C49" s="1476"/>
      <c r="D49" s="1476"/>
      <c r="E49" s="1476"/>
      <c r="F49" s="1476"/>
      <c r="G49" s="1476"/>
      <c r="H49" s="1476"/>
      <c r="I49" s="1476"/>
      <c r="J49" s="1476"/>
      <c r="K49" s="1476"/>
      <c r="L49" s="1476"/>
      <c r="M49" s="1476"/>
      <c r="N49" s="1476"/>
      <c r="O49" s="1476"/>
      <c r="P49" s="1476"/>
      <c r="Q49" s="1476"/>
      <c r="R49" s="1476"/>
      <c r="S49" s="1476"/>
    </row>
    <row r="50" spans="2:22" ht="16.2" thickBot="1">
      <c r="B50" s="1500" t="s">
        <v>169</v>
      </c>
      <c r="C50" s="1501"/>
      <c r="D50" s="1502"/>
      <c r="E50" s="1503"/>
      <c r="F50" s="1503"/>
      <c r="G50" s="1503"/>
      <c r="H50" s="1503"/>
      <c r="I50" s="1503"/>
      <c r="J50" s="1503"/>
      <c r="K50" s="1503"/>
      <c r="L50" s="1503"/>
      <c r="M50" s="1503"/>
      <c r="N50" s="1503"/>
      <c r="O50" s="1503"/>
      <c r="P50" s="1503"/>
      <c r="Q50" s="1503"/>
      <c r="R50" s="1503"/>
      <c r="S50" s="1504"/>
    </row>
    <row r="51" spans="2:22" ht="16.2" thickBot="1">
      <c r="B51" s="1476"/>
      <c r="C51" s="1476"/>
      <c r="D51" s="1476"/>
      <c r="E51" s="1476"/>
      <c r="F51" s="1476"/>
      <c r="G51" s="1476"/>
      <c r="H51" s="1476"/>
      <c r="I51" s="1476"/>
      <c r="J51" s="1476"/>
      <c r="K51" s="1476"/>
      <c r="L51" s="1476"/>
      <c r="M51" s="1476"/>
      <c r="N51" s="1476"/>
      <c r="O51" s="1476"/>
      <c r="P51" s="1476"/>
      <c r="Q51" s="1476"/>
      <c r="R51" s="1476"/>
      <c r="S51" s="1476"/>
    </row>
    <row r="52" spans="2:22" ht="28.2" thickBot="1">
      <c r="B52" s="1455" t="s">
        <v>142</v>
      </c>
      <c r="C52" s="1453"/>
      <c r="D52" s="1453"/>
      <c r="E52" s="1453"/>
      <c r="F52" s="1453"/>
      <c r="G52" s="1453"/>
      <c r="H52" s="1453"/>
      <c r="I52" s="1453"/>
      <c r="J52" s="1454"/>
      <c r="K52" s="1455" t="s">
        <v>143</v>
      </c>
      <c r="L52" s="1454"/>
      <c r="M52" s="1455" t="s">
        <v>153</v>
      </c>
      <c r="N52" s="1454"/>
      <c r="O52" s="303" t="s">
        <v>171</v>
      </c>
      <c r="P52" s="303"/>
      <c r="Q52" s="303" t="s">
        <v>146</v>
      </c>
      <c r="R52" s="303" t="s">
        <v>146</v>
      </c>
      <c r="S52" s="303" t="s">
        <v>147</v>
      </c>
      <c r="U52" s="303"/>
      <c r="V52" s="303"/>
    </row>
    <row r="53" spans="2:22">
      <c r="B53" s="1381"/>
      <c r="C53" s="1382"/>
      <c r="D53" s="1382"/>
      <c r="E53" s="1382"/>
      <c r="F53" s="1382"/>
      <c r="G53" s="1382"/>
      <c r="H53" s="1382"/>
      <c r="I53" s="1382"/>
      <c r="J53" s="1383"/>
      <c r="K53" s="1387"/>
      <c r="L53" s="1388"/>
      <c r="M53" s="1415"/>
      <c r="N53" s="1378"/>
      <c r="O53" s="1391"/>
      <c r="P53" s="304" t="s">
        <v>150</v>
      </c>
      <c r="Q53" s="305"/>
      <c r="R53" s="308"/>
      <c r="S53" s="308"/>
      <c r="U53" s="309"/>
      <c r="V53" s="309"/>
    </row>
    <row r="54" spans="2:22" ht="16.2" thickBot="1">
      <c r="B54" s="1393"/>
      <c r="C54" s="1394"/>
      <c r="D54" s="1394"/>
      <c r="E54" s="1394"/>
      <c r="F54" s="1394"/>
      <c r="G54" s="1394"/>
      <c r="H54" s="1394"/>
      <c r="I54" s="1394"/>
      <c r="J54" s="1395"/>
      <c r="K54" s="1396"/>
      <c r="L54" s="1397"/>
      <c r="M54" s="1511"/>
      <c r="N54" s="1512"/>
      <c r="O54" s="1398"/>
      <c r="P54" s="306" t="s">
        <v>151</v>
      </c>
      <c r="Q54" s="307"/>
      <c r="R54" s="307"/>
      <c r="S54" s="307"/>
      <c r="U54" s="307"/>
      <c r="V54" s="307"/>
    </row>
    <row r="55" spans="2:22">
      <c r="B55" s="1381"/>
      <c r="C55" s="1382"/>
      <c r="D55" s="1382"/>
      <c r="E55" s="1382"/>
      <c r="F55" s="1382"/>
      <c r="G55" s="1382"/>
      <c r="H55" s="1382"/>
      <c r="I55" s="1382"/>
      <c r="J55" s="1383"/>
      <c r="K55" s="1387"/>
      <c r="L55" s="1388"/>
      <c r="M55" s="1415"/>
      <c r="N55" s="1378"/>
      <c r="O55" s="1391"/>
      <c r="P55" s="304" t="s">
        <v>150</v>
      </c>
      <c r="Q55" s="305"/>
      <c r="R55" s="308"/>
      <c r="S55" s="308"/>
      <c r="U55" s="309"/>
      <c r="V55" s="309"/>
    </row>
    <row r="56" spans="2:22" ht="16.2" thickBot="1">
      <c r="B56" s="1393"/>
      <c r="C56" s="1394"/>
      <c r="D56" s="1394"/>
      <c r="E56" s="1394"/>
      <c r="F56" s="1394"/>
      <c r="G56" s="1394"/>
      <c r="H56" s="1394"/>
      <c r="I56" s="1394"/>
      <c r="J56" s="1395"/>
      <c r="K56" s="1396"/>
      <c r="L56" s="1397"/>
      <c r="M56" s="1511"/>
      <c r="N56" s="1512"/>
      <c r="O56" s="1398"/>
      <c r="P56" s="306" t="s">
        <v>151</v>
      </c>
      <c r="Q56" s="307"/>
      <c r="R56" s="307"/>
      <c r="S56" s="307"/>
      <c r="U56" s="307"/>
      <c r="V56" s="307"/>
    </row>
    <row r="57" spans="2:22" ht="16.2" thickBot="1">
      <c r="B57" s="1476"/>
      <c r="C57" s="1476"/>
      <c r="D57" s="1476"/>
      <c r="E57" s="1476"/>
      <c r="F57" s="1476"/>
      <c r="G57" s="1476"/>
      <c r="H57" s="1476"/>
      <c r="I57" s="1476"/>
      <c r="J57" s="1476"/>
      <c r="K57" s="1476"/>
      <c r="L57" s="1476"/>
      <c r="M57" s="1476"/>
      <c r="N57" s="1476"/>
      <c r="O57" s="1476"/>
      <c r="P57" s="1476"/>
      <c r="Q57" s="1476"/>
      <c r="R57" s="1476"/>
      <c r="S57" s="1476"/>
    </row>
    <row r="58" spans="2:22" ht="16.2" thickBot="1">
      <c r="B58" s="1500" t="s">
        <v>169</v>
      </c>
      <c r="C58" s="1501"/>
      <c r="D58" s="1502"/>
      <c r="E58" s="1503"/>
      <c r="F58" s="1503"/>
      <c r="G58" s="1503"/>
      <c r="H58" s="1503"/>
      <c r="I58" s="1503"/>
      <c r="J58" s="1503"/>
      <c r="K58" s="1503"/>
      <c r="L58" s="1503"/>
      <c r="M58" s="1503"/>
      <c r="N58" s="1503"/>
      <c r="O58" s="1503"/>
      <c r="P58" s="1503"/>
      <c r="Q58" s="1503"/>
      <c r="R58" s="1503"/>
      <c r="S58" s="1504"/>
    </row>
    <row r="59" spans="2:22" ht="16.2" thickBot="1">
      <c r="B59" s="1476"/>
      <c r="C59" s="1476"/>
      <c r="D59" s="1476"/>
      <c r="E59" s="1476"/>
      <c r="F59" s="1476"/>
      <c r="G59" s="1476"/>
      <c r="H59" s="1476"/>
      <c r="I59" s="1476"/>
      <c r="J59" s="1476"/>
      <c r="K59" s="1476"/>
      <c r="L59" s="1476"/>
      <c r="M59" s="1476"/>
      <c r="N59" s="1476"/>
      <c r="O59" s="1476"/>
      <c r="P59" s="1476"/>
      <c r="Q59" s="1476"/>
      <c r="R59" s="1476"/>
      <c r="S59" s="1476"/>
    </row>
    <row r="60" spans="2:22" ht="28.2" thickBot="1">
      <c r="B60" s="1455" t="s">
        <v>142</v>
      </c>
      <c r="C60" s="1453"/>
      <c r="D60" s="1453"/>
      <c r="E60" s="1453"/>
      <c r="F60" s="1453"/>
      <c r="G60" s="1453"/>
      <c r="H60" s="1453"/>
      <c r="I60" s="1453"/>
      <c r="J60" s="1454"/>
      <c r="K60" s="1455" t="s">
        <v>143</v>
      </c>
      <c r="L60" s="1454"/>
      <c r="M60" s="1455" t="s">
        <v>153</v>
      </c>
      <c r="N60" s="1454"/>
      <c r="O60" s="303" t="s">
        <v>171</v>
      </c>
      <c r="P60" s="303"/>
      <c r="Q60" s="303" t="s">
        <v>146</v>
      </c>
      <c r="R60" s="303" t="s">
        <v>146</v>
      </c>
      <c r="S60" s="303" t="s">
        <v>147</v>
      </c>
      <c r="U60" s="310"/>
      <c r="V60" s="310"/>
    </row>
    <row r="61" spans="2:22" ht="17.399999999999999">
      <c r="B61" s="1381"/>
      <c r="C61" s="1382"/>
      <c r="D61" s="1382"/>
      <c r="E61" s="1382"/>
      <c r="F61" s="1382"/>
      <c r="G61" s="1382"/>
      <c r="H61" s="1382"/>
      <c r="I61" s="1382"/>
      <c r="J61" s="1383"/>
      <c r="K61" s="1387"/>
      <c r="L61" s="1388"/>
      <c r="M61" s="1415"/>
      <c r="N61" s="1378"/>
      <c r="O61" s="1391"/>
      <c r="P61" s="304" t="s">
        <v>150</v>
      </c>
      <c r="Q61" s="305"/>
      <c r="R61" s="305"/>
      <c r="S61" s="305"/>
      <c r="U61" s="311"/>
      <c r="V61" s="311"/>
    </row>
    <row r="62" spans="2:22" ht="18" thickBot="1">
      <c r="B62" s="1393"/>
      <c r="C62" s="1394"/>
      <c r="D62" s="1394"/>
      <c r="E62" s="1394"/>
      <c r="F62" s="1394"/>
      <c r="G62" s="1394"/>
      <c r="H62" s="1394"/>
      <c r="I62" s="1394"/>
      <c r="J62" s="1395"/>
      <c r="K62" s="1396"/>
      <c r="L62" s="1397"/>
      <c r="M62" s="1511"/>
      <c r="N62" s="1512"/>
      <c r="O62" s="1398"/>
      <c r="P62" s="306" t="s">
        <v>151</v>
      </c>
      <c r="Q62" s="307"/>
      <c r="R62" s="307"/>
      <c r="S62" s="307"/>
      <c r="U62" s="312"/>
      <c r="V62" s="312"/>
    </row>
    <row r="63" spans="2:22" ht="17.399999999999999">
      <c r="B63" s="1381"/>
      <c r="C63" s="1382"/>
      <c r="D63" s="1382"/>
      <c r="E63" s="1382"/>
      <c r="F63" s="1382"/>
      <c r="G63" s="1382"/>
      <c r="H63" s="1382"/>
      <c r="I63" s="1382"/>
      <c r="J63" s="1383"/>
      <c r="K63" s="1387"/>
      <c r="L63" s="1388"/>
      <c r="M63" s="1415"/>
      <c r="N63" s="1378"/>
      <c r="O63" s="1391"/>
      <c r="P63" s="304" t="s">
        <v>150</v>
      </c>
      <c r="Q63" s="305"/>
      <c r="R63" s="305"/>
      <c r="S63" s="305"/>
      <c r="U63" s="311"/>
      <c r="V63" s="311"/>
    </row>
    <row r="64" spans="2:22" ht="18" thickBot="1">
      <c r="B64" s="1393"/>
      <c r="C64" s="1394"/>
      <c r="D64" s="1394"/>
      <c r="E64" s="1394"/>
      <c r="F64" s="1394"/>
      <c r="G64" s="1394"/>
      <c r="H64" s="1394"/>
      <c r="I64" s="1394"/>
      <c r="J64" s="1395"/>
      <c r="K64" s="1396"/>
      <c r="L64" s="1397"/>
      <c r="M64" s="1511"/>
      <c r="N64" s="1512"/>
      <c r="O64" s="1398"/>
      <c r="P64" s="306" t="s">
        <v>151</v>
      </c>
      <c r="Q64" s="307"/>
      <c r="R64" s="307"/>
      <c r="S64" s="307"/>
      <c r="U64" s="312"/>
      <c r="V64" s="312"/>
    </row>
    <row r="65" spans="2:22" ht="16.2" thickBot="1">
      <c r="B65" s="1476"/>
      <c r="C65" s="1476"/>
      <c r="D65" s="1476"/>
      <c r="E65" s="1476"/>
      <c r="F65" s="1476"/>
      <c r="G65" s="1476"/>
      <c r="H65" s="1476"/>
      <c r="I65" s="1476"/>
      <c r="J65" s="1476"/>
      <c r="K65" s="1476"/>
      <c r="L65" s="1476"/>
      <c r="M65" s="1476"/>
      <c r="N65" s="1476"/>
      <c r="O65" s="1476"/>
      <c r="P65" s="1476"/>
      <c r="Q65" s="1476"/>
      <c r="R65" s="1476"/>
      <c r="S65" s="1476"/>
    </row>
    <row r="66" spans="2:22" ht="16.2" thickBot="1">
      <c r="B66" s="1500" t="s">
        <v>169</v>
      </c>
      <c r="C66" s="1501"/>
      <c r="D66" s="1502"/>
      <c r="E66" s="1503"/>
      <c r="F66" s="1503"/>
      <c r="G66" s="1503"/>
      <c r="H66" s="1503"/>
      <c r="I66" s="1503"/>
      <c r="J66" s="1503"/>
      <c r="K66" s="1503"/>
      <c r="L66" s="1503"/>
      <c r="M66" s="1503"/>
      <c r="N66" s="1503"/>
      <c r="O66" s="1503"/>
      <c r="P66" s="1503"/>
      <c r="Q66" s="1503"/>
      <c r="R66" s="1503"/>
      <c r="S66" s="1504"/>
    </row>
    <row r="67" spans="2:22" ht="16.2" thickBot="1">
      <c r="B67" s="1476"/>
      <c r="C67" s="1476"/>
      <c r="D67" s="1476"/>
      <c r="E67" s="1476"/>
      <c r="F67" s="1476"/>
      <c r="G67" s="1476"/>
      <c r="H67" s="1476"/>
      <c r="I67" s="1476"/>
      <c r="J67" s="1476"/>
      <c r="K67" s="1476"/>
      <c r="L67" s="1476"/>
      <c r="M67" s="1476"/>
      <c r="N67" s="1476"/>
      <c r="O67" s="1476"/>
      <c r="P67" s="1476"/>
      <c r="Q67" s="1476"/>
      <c r="R67" s="1476"/>
      <c r="S67" s="1476"/>
    </row>
    <row r="68" spans="2:22" ht="28.2" thickBot="1">
      <c r="B68" s="1455" t="s">
        <v>142</v>
      </c>
      <c r="C68" s="1453"/>
      <c r="D68" s="1453"/>
      <c r="E68" s="1453"/>
      <c r="F68" s="1453"/>
      <c r="G68" s="1453"/>
      <c r="H68" s="1453"/>
      <c r="I68" s="1453"/>
      <c r="J68" s="1454"/>
      <c r="K68" s="1455" t="s">
        <v>143</v>
      </c>
      <c r="L68" s="1454"/>
      <c r="M68" s="1455" t="s">
        <v>153</v>
      </c>
      <c r="N68" s="1454"/>
      <c r="O68" s="303" t="s">
        <v>171</v>
      </c>
      <c r="P68" s="303"/>
      <c r="Q68" s="303" t="s">
        <v>146</v>
      </c>
      <c r="R68" s="303" t="s">
        <v>146</v>
      </c>
      <c r="S68" s="303" t="s">
        <v>147</v>
      </c>
      <c r="U68" s="313"/>
      <c r="V68" s="313"/>
    </row>
    <row r="69" spans="2:22" ht="17.399999999999999">
      <c r="B69" s="1381"/>
      <c r="C69" s="1382"/>
      <c r="D69" s="1382"/>
      <c r="E69" s="1382"/>
      <c r="F69" s="1382"/>
      <c r="G69" s="1382"/>
      <c r="H69" s="1382"/>
      <c r="I69" s="1382"/>
      <c r="J69" s="1383"/>
      <c r="K69" s="1387"/>
      <c r="L69" s="1388"/>
      <c r="M69" s="1415"/>
      <c r="N69" s="1378"/>
      <c r="O69" s="1391"/>
      <c r="P69" s="304" t="s">
        <v>150</v>
      </c>
      <c r="Q69" s="305"/>
      <c r="R69" s="305"/>
      <c r="S69" s="305"/>
      <c r="U69" s="311"/>
      <c r="V69" s="311"/>
    </row>
    <row r="70" spans="2:22" ht="18" thickBot="1">
      <c r="B70" s="1393"/>
      <c r="C70" s="1394"/>
      <c r="D70" s="1394"/>
      <c r="E70" s="1394"/>
      <c r="F70" s="1394"/>
      <c r="G70" s="1394"/>
      <c r="H70" s="1394"/>
      <c r="I70" s="1394"/>
      <c r="J70" s="1395"/>
      <c r="K70" s="1396"/>
      <c r="L70" s="1397"/>
      <c r="M70" s="1511"/>
      <c r="N70" s="1512"/>
      <c r="O70" s="1398"/>
      <c r="P70" s="306" t="s">
        <v>151</v>
      </c>
      <c r="Q70" s="307"/>
      <c r="R70" s="307"/>
      <c r="S70" s="307"/>
      <c r="U70" s="312"/>
      <c r="V70" s="312"/>
    </row>
    <row r="71" spans="2:22" ht="16.2" thickBot="1">
      <c r="B71" s="1476"/>
      <c r="C71" s="1476"/>
      <c r="D71" s="1476"/>
      <c r="E71" s="1476"/>
      <c r="F71" s="1476"/>
      <c r="G71" s="1476"/>
      <c r="H71" s="1476"/>
      <c r="I71" s="1476"/>
      <c r="J71" s="1476"/>
      <c r="K71" s="1476"/>
      <c r="L71" s="1476"/>
      <c r="M71" s="1476"/>
      <c r="N71" s="1476"/>
      <c r="O71" s="1476"/>
      <c r="P71" s="1476"/>
      <c r="Q71" s="1476"/>
      <c r="R71" s="1476"/>
      <c r="S71" s="1476"/>
    </row>
    <row r="72" spans="2:22" ht="16.2" hidden="1" thickBot="1">
      <c r="B72" s="1497" t="s">
        <v>172</v>
      </c>
      <c r="C72" s="1498"/>
      <c r="D72" s="1498"/>
      <c r="E72" s="1498"/>
      <c r="F72" s="1498"/>
      <c r="G72" s="1498"/>
      <c r="H72" s="1498"/>
      <c r="I72" s="1498"/>
      <c r="J72" s="1498"/>
      <c r="K72" s="1498"/>
      <c r="L72" s="1498"/>
      <c r="M72" s="1498"/>
      <c r="N72" s="1498"/>
      <c r="O72" s="1498"/>
      <c r="P72" s="1498"/>
      <c r="Q72" s="1498"/>
      <c r="R72" s="1498"/>
      <c r="S72" s="1499"/>
    </row>
    <row r="73" spans="2:22" ht="16.2" hidden="1" thickBot="1">
      <c r="B73" s="1476"/>
      <c r="C73" s="1476"/>
      <c r="D73" s="1476"/>
      <c r="E73" s="1476"/>
      <c r="F73" s="1476"/>
      <c r="G73" s="1476"/>
      <c r="H73" s="1476"/>
      <c r="I73" s="1476"/>
      <c r="J73" s="1476"/>
      <c r="K73" s="1476"/>
      <c r="L73" s="1476"/>
      <c r="M73" s="1476"/>
      <c r="N73" s="1476"/>
      <c r="O73" s="1476"/>
      <c r="P73" s="1476"/>
      <c r="Q73" s="1476"/>
      <c r="R73" s="1476"/>
      <c r="S73" s="1476"/>
    </row>
    <row r="74" spans="2:22" ht="16.2" hidden="1" thickBot="1">
      <c r="B74" s="1500" t="s">
        <v>169</v>
      </c>
      <c r="C74" s="1501"/>
      <c r="D74" s="1502" t="s">
        <v>173</v>
      </c>
      <c r="E74" s="1503"/>
      <c r="F74" s="1503"/>
      <c r="G74" s="1503"/>
      <c r="H74" s="1503"/>
      <c r="I74" s="1503"/>
      <c r="J74" s="1503"/>
      <c r="K74" s="1503"/>
      <c r="L74" s="1503"/>
      <c r="M74" s="1503"/>
      <c r="N74" s="1503"/>
      <c r="O74" s="1503"/>
      <c r="P74" s="1503"/>
      <c r="Q74" s="1503"/>
      <c r="R74" s="1503"/>
      <c r="S74" s="1504"/>
    </row>
    <row r="75" spans="2:22" ht="16.2" hidden="1" thickBot="1">
      <c r="B75" s="1476"/>
      <c r="C75" s="1476"/>
      <c r="D75" s="1476"/>
      <c r="E75" s="1476"/>
      <c r="F75" s="1476"/>
      <c r="G75" s="1476"/>
      <c r="H75" s="1476"/>
      <c r="I75" s="1476"/>
      <c r="J75" s="1476"/>
      <c r="K75" s="1476"/>
      <c r="L75" s="1476"/>
      <c r="M75" s="1476"/>
      <c r="N75" s="1476"/>
      <c r="O75" s="1476"/>
      <c r="P75" s="1476"/>
      <c r="Q75" s="1476"/>
      <c r="R75" s="1476"/>
      <c r="S75" s="1476"/>
    </row>
    <row r="76" spans="2:22" ht="16.2" hidden="1" thickBot="1">
      <c r="B76" s="1455" t="s">
        <v>174</v>
      </c>
      <c r="C76" s="1453"/>
      <c r="D76" s="1453"/>
      <c r="E76" s="1454"/>
      <c r="F76" s="1455" t="s">
        <v>175</v>
      </c>
      <c r="G76" s="1453"/>
      <c r="H76" s="1453"/>
      <c r="I76" s="1454"/>
      <c r="J76" s="1455" t="s">
        <v>156</v>
      </c>
      <c r="K76" s="1453"/>
      <c r="L76" s="1453"/>
      <c r="M76" s="1453"/>
      <c r="N76" s="1454"/>
      <c r="O76" s="1455" t="s">
        <v>157</v>
      </c>
      <c r="P76" s="1453"/>
      <c r="Q76" s="1453"/>
      <c r="R76" s="1453"/>
      <c r="S76" s="1454"/>
    </row>
    <row r="77" spans="2:22" ht="20.100000000000001" hidden="1" customHeight="1" thickBot="1">
      <c r="B77" s="1505" t="s">
        <v>176</v>
      </c>
      <c r="C77" s="1506"/>
      <c r="D77" s="1506"/>
      <c r="E77" s="1507"/>
      <c r="F77" s="1466" t="s">
        <v>67</v>
      </c>
      <c r="G77" s="1508"/>
      <c r="H77" s="1508"/>
      <c r="I77" s="1467"/>
      <c r="J77" s="1509" t="s">
        <v>177</v>
      </c>
      <c r="K77" s="1476"/>
      <c r="L77" s="1476"/>
      <c r="M77" s="1476"/>
      <c r="N77" s="1476"/>
      <c r="O77" s="1476" t="s">
        <v>178</v>
      </c>
      <c r="P77" s="1476"/>
      <c r="Q77" s="1476"/>
      <c r="R77" s="1476"/>
      <c r="S77" s="1510"/>
    </row>
    <row r="78" spans="2:22" ht="16.2" hidden="1" thickBot="1">
      <c r="B78" s="1476"/>
      <c r="C78" s="1476"/>
      <c r="D78" s="1476"/>
      <c r="E78" s="1476"/>
      <c r="F78" s="1476"/>
      <c r="G78" s="1476"/>
      <c r="H78" s="1476"/>
      <c r="I78" s="1476"/>
      <c r="J78" s="1476"/>
      <c r="K78" s="1476"/>
      <c r="L78" s="1476"/>
      <c r="M78" s="1476"/>
      <c r="N78" s="1476"/>
      <c r="O78" s="1476"/>
      <c r="P78" s="1476"/>
      <c r="Q78" s="1476"/>
      <c r="R78" s="1476"/>
      <c r="S78" s="1476"/>
    </row>
    <row r="79" spans="2:22" ht="16.2" hidden="1" thickBot="1">
      <c r="B79" s="1500" t="s">
        <v>169</v>
      </c>
      <c r="C79" s="1501"/>
      <c r="D79" s="1502" t="s">
        <v>179</v>
      </c>
      <c r="E79" s="1503"/>
      <c r="F79" s="1503"/>
      <c r="G79" s="1503"/>
      <c r="H79" s="1503"/>
      <c r="I79" s="1503"/>
      <c r="J79" s="1503"/>
      <c r="K79" s="1503"/>
      <c r="L79" s="1503"/>
      <c r="M79" s="1503"/>
      <c r="N79" s="1503"/>
      <c r="O79" s="1503"/>
      <c r="P79" s="1503"/>
      <c r="Q79" s="1503"/>
      <c r="R79" s="1503"/>
      <c r="S79" s="1504"/>
    </row>
    <row r="80" spans="2:22" ht="16.2" hidden="1" thickBot="1">
      <c r="B80" s="1476"/>
      <c r="C80" s="1476"/>
      <c r="D80" s="1476"/>
      <c r="E80" s="1476"/>
      <c r="F80" s="1476"/>
      <c r="G80" s="1476"/>
      <c r="H80" s="1476"/>
      <c r="I80" s="1476"/>
      <c r="J80" s="1476"/>
      <c r="K80" s="1476"/>
      <c r="L80" s="1476"/>
      <c r="M80" s="1476"/>
      <c r="N80" s="1476"/>
      <c r="O80" s="1476"/>
      <c r="P80" s="1476"/>
      <c r="Q80" s="1476"/>
      <c r="R80" s="1476"/>
      <c r="S80" s="1476"/>
    </row>
    <row r="81" spans="2:19" ht="16.2" hidden="1" thickBot="1">
      <c r="B81" s="1455" t="s">
        <v>174</v>
      </c>
      <c r="C81" s="1453"/>
      <c r="D81" s="1453"/>
      <c r="E81" s="1454"/>
      <c r="F81" s="1455" t="s">
        <v>175</v>
      </c>
      <c r="G81" s="1453"/>
      <c r="H81" s="1453"/>
      <c r="I81" s="1454"/>
      <c r="J81" s="1455" t="s">
        <v>156</v>
      </c>
      <c r="K81" s="1453"/>
      <c r="L81" s="1453"/>
      <c r="M81" s="1453"/>
      <c r="N81" s="1454"/>
      <c r="O81" s="1455" t="s">
        <v>66</v>
      </c>
      <c r="P81" s="1453"/>
      <c r="Q81" s="1453"/>
      <c r="R81" s="1453"/>
      <c r="S81" s="1454"/>
    </row>
    <row r="82" spans="2:19" ht="20.100000000000001" hidden="1" customHeight="1" thickBot="1">
      <c r="B82" s="1509" t="s">
        <v>180</v>
      </c>
      <c r="C82" s="1476"/>
      <c r="D82" s="1476"/>
      <c r="E82" s="1510"/>
      <c r="F82" s="1466" t="s">
        <v>67</v>
      </c>
      <c r="G82" s="1508"/>
      <c r="H82" s="1508"/>
      <c r="I82" s="1467"/>
      <c r="J82" s="1509" t="s">
        <v>181</v>
      </c>
      <c r="K82" s="1476"/>
      <c r="L82" s="1476"/>
      <c r="M82" s="1476"/>
      <c r="N82" s="1476"/>
      <c r="O82" s="1476" t="s">
        <v>178</v>
      </c>
      <c r="P82" s="1476"/>
      <c r="Q82" s="1476"/>
      <c r="R82" s="1476"/>
      <c r="S82" s="1510"/>
    </row>
    <row r="83" spans="2:19" ht="20.100000000000001" hidden="1" customHeight="1" thickBot="1">
      <c r="B83" s="1509" t="s">
        <v>182</v>
      </c>
      <c r="C83" s="1476"/>
      <c r="D83" s="1476"/>
      <c r="E83" s="1510"/>
      <c r="F83" s="1466" t="s">
        <v>67</v>
      </c>
      <c r="G83" s="1508"/>
      <c r="H83" s="1508"/>
      <c r="I83" s="1467"/>
      <c r="J83" s="1509" t="s">
        <v>181</v>
      </c>
      <c r="K83" s="1476"/>
      <c r="L83" s="1476"/>
      <c r="M83" s="1476"/>
      <c r="N83" s="1476"/>
      <c r="O83" s="1476" t="s">
        <v>178</v>
      </c>
      <c r="P83" s="1476"/>
      <c r="Q83" s="1476"/>
      <c r="R83" s="1476"/>
      <c r="S83" s="1510"/>
    </row>
    <row r="84" spans="2:19" ht="16.2" hidden="1" thickBot="1">
      <c r="B84" s="1476"/>
      <c r="C84" s="1476"/>
      <c r="D84" s="1476"/>
      <c r="E84" s="1476"/>
      <c r="F84" s="1476"/>
      <c r="G84" s="1476"/>
      <c r="H84" s="1476"/>
      <c r="I84" s="1476"/>
      <c r="J84" s="1476"/>
      <c r="K84" s="1476"/>
      <c r="L84" s="1476"/>
      <c r="M84" s="1476"/>
      <c r="N84" s="1476"/>
      <c r="O84" s="1476"/>
      <c r="P84" s="1476"/>
      <c r="Q84" s="1476"/>
      <c r="R84" s="1476"/>
      <c r="S84" s="1476"/>
    </row>
    <row r="85" spans="2:19" ht="16.2" hidden="1" thickBot="1">
      <c r="B85" s="1500" t="s">
        <v>169</v>
      </c>
      <c r="C85" s="1501"/>
      <c r="D85" s="1502" t="s">
        <v>183</v>
      </c>
      <c r="E85" s="1503"/>
      <c r="F85" s="1503"/>
      <c r="G85" s="1503"/>
      <c r="H85" s="1503"/>
      <c r="I85" s="1503"/>
      <c r="J85" s="1503"/>
      <c r="K85" s="1503"/>
      <c r="L85" s="1503"/>
      <c r="M85" s="1503"/>
      <c r="N85" s="1503"/>
      <c r="O85" s="1503"/>
      <c r="P85" s="1503"/>
      <c r="Q85" s="1503"/>
      <c r="R85" s="1503"/>
      <c r="S85" s="1504"/>
    </row>
    <row r="86" spans="2:19" ht="16.2" hidden="1" thickBot="1">
      <c r="B86" s="1476"/>
      <c r="C86" s="1476"/>
      <c r="D86" s="1476"/>
      <c r="E86" s="1476"/>
      <c r="F86" s="1476"/>
      <c r="G86" s="1476"/>
      <c r="H86" s="1476"/>
      <c r="I86" s="1476"/>
      <c r="J86" s="1476"/>
      <c r="K86" s="1476"/>
      <c r="L86" s="1476"/>
      <c r="M86" s="1476"/>
      <c r="N86" s="1476"/>
      <c r="O86" s="1476"/>
      <c r="P86" s="1476"/>
      <c r="Q86" s="1476"/>
      <c r="R86" s="1476"/>
      <c r="S86" s="1476"/>
    </row>
    <row r="87" spans="2:19" ht="16.2" hidden="1" thickBot="1">
      <c r="B87" s="1455" t="s">
        <v>174</v>
      </c>
      <c r="C87" s="1453"/>
      <c r="D87" s="1453"/>
      <c r="E87" s="1454"/>
      <c r="F87" s="1455" t="s">
        <v>175</v>
      </c>
      <c r="G87" s="1453"/>
      <c r="H87" s="1453"/>
      <c r="I87" s="1454"/>
      <c r="J87" s="1455" t="s">
        <v>156</v>
      </c>
      <c r="K87" s="1453"/>
      <c r="L87" s="1453"/>
      <c r="M87" s="1453"/>
      <c r="N87" s="1454"/>
      <c r="O87" s="1455" t="s">
        <v>66</v>
      </c>
      <c r="P87" s="1453"/>
      <c r="Q87" s="1453"/>
      <c r="R87" s="1453"/>
      <c r="S87" s="1454"/>
    </row>
    <row r="88" spans="2:19" ht="16.2" hidden="1" thickBot="1">
      <c r="B88" s="1509" t="s">
        <v>184</v>
      </c>
      <c r="C88" s="1476"/>
      <c r="D88" s="1476"/>
      <c r="E88" s="1510"/>
      <c r="F88" s="1466" t="s">
        <v>185</v>
      </c>
      <c r="G88" s="1508"/>
      <c r="H88" s="1508"/>
      <c r="I88" s="1467"/>
      <c r="J88" s="1509" t="s">
        <v>186</v>
      </c>
      <c r="K88" s="1476"/>
      <c r="L88" s="1476"/>
      <c r="M88" s="1476"/>
      <c r="N88" s="1510"/>
      <c r="O88" s="1509"/>
      <c r="P88" s="1476"/>
      <c r="Q88" s="1476"/>
      <c r="R88" s="1476"/>
      <c r="S88" s="1510"/>
    </row>
    <row r="89" spans="2:19" ht="16.2" hidden="1" thickBot="1">
      <c r="B89" s="1509" t="s">
        <v>187</v>
      </c>
      <c r="C89" s="1476"/>
      <c r="D89" s="1476"/>
      <c r="E89" s="1510"/>
      <c r="F89" s="1466" t="s">
        <v>188</v>
      </c>
      <c r="G89" s="1508"/>
      <c r="H89" s="1508"/>
      <c r="I89" s="1467"/>
      <c r="J89" s="1509" t="s">
        <v>186</v>
      </c>
      <c r="K89" s="1476"/>
      <c r="L89" s="1476"/>
      <c r="M89" s="1476"/>
      <c r="N89" s="1510"/>
      <c r="O89" s="1509"/>
      <c r="P89" s="1476"/>
      <c r="Q89" s="1476"/>
      <c r="R89" s="1476"/>
      <c r="S89" s="1510"/>
    </row>
    <row r="90" spans="2:19" ht="16.2" hidden="1" thickBot="1">
      <c r="B90" s="1476"/>
      <c r="C90" s="1476"/>
      <c r="D90" s="1476"/>
      <c r="E90" s="1476"/>
      <c r="F90" s="1476"/>
      <c r="G90" s="1476"/>
      <c r="H90" s="1476"/>
      <c r="I90" s="1476"/>
      <c r="J90" s="1476"/>
      <c r="K90" s="1476"/>
      <c r="L90" s="1476"/>
      <c r="M90" s="1476"/>
      <c r="N90" s="1476"/>
      <c r="O90" s="1476"/>
      <c r="P90" s="1476"/>
      <c r="Q90" s="1476"/>
      <c r="R90" s="1476"/>
      <c r="S90" s="1476"/>
    </row>
    <row r="91" spans="2:19" ht="16.2" hidden="1" thickBot="1">
      <c r="B91" s="1500" t="s">
        <v>169</v>
      </c>
      <c r="C91" s="1501"/>
      <c r="D91" s="1502" t="s">
        <v>189</v>
      </c>
      <c r="E91" s="1503"/>
      <c r="F91" s="1503"/>
      <c r="G91" s="1503"/>
      <c r="H91" s="1503"/>
      <c r="I91" s="1503"/>
      <c r="J91" s="1503"/>
      <c r="K91" s="1503"/>
      <c r="L91" s="1503"/>
      <c r="M91" s="1503"/>
      <c r="N91" s="1503"/>
      <c r="O91" s="1503"/>
      <c r="P91" s="1503"/>
      <c r="Q91" s="1503"/>
      <c r="R91" s="1503"/>
      <c r="S91" s="1504"/>
    </row>
    <row r="92" spans="2:19" ht="16.2" hidden="1" thickBot="1">
      <c r="B92" s="1476"/>
      <c r="C92" s="1476"/>
      <c r="D92" s="1476"/>
      <c r="E92" s="1476"/>
      <c r="F92" s="1476"/>
      <c r="G92" s="1476"/>
      <c r="H92" s="1476"/>
      <c r="I92" s="1476"/>
      <c r="J92" s="1476"/>
      <c r="K92" s="1476"/>
      <c r="L92" s="1476"/>
      <c r="M92" s="1476"/>
      <c r="N92" s="1476"/>
      <c r="O92" s="1476"/>
      <c r="P92" s="1476"/>
      <c r="Q92" s="1476"/>
      <c r="R92" s="1476"/>
      <c r="S92" s="1476"/>
    </row>
    <row r="93" spans="2:19" ht="16.2" hidden="1" thickBot="1">
      <c r="B93" s="1455" t="s">
        <v>142</v>
      </c>
      <c r="C93" s="1453"/>
      <c r="D93" s="1453"/>
      <c r="E93" s="1454"/>
      <c r="F93" s="1455" t="s">
        <v>175</v>
      </c>
      <c r="G93" s="1453"/>
      <c r="H93" s="1453"/>
      <c r="I93" s="1454"/>
      <c r="J93" s="1455" t="s">
        <v>156</v>
      </c>
      <c r="K93" s="1453"/>
      <c r="L93" s="1453"/>
      <c r="M93" s="1453"/>
      <c r="N93" s="1454"/>
      <c r="O93" s="1455" t="s">
        <v>66</v>
      </c>
      <c r="P93" s="1453"/>
      <c r="Q93" s="1453"/>
      <c r="R93" s="1453"/>
      <c r="S93" s="1454"/>
    </row>
    <row r="94" spans="2:19" ht="30" hidden="1" customHeight="1" thickBot="1">
      <c r="B94" s="1505" t="s">
        <v>189</v>
      </c>
      <c r="C94" s="1506"/>
      <c r="D94" s="1506"/>
      <c r="E94" s="1507"/>
      <c r="F94" s="1466" t="s">
        <v>190</v>
      </c>
      <c r="G94" s="1508"/>
      <c r="H94" s="1508"/>
      <c r="I94" s="1467"/>
      <c r="J94" s="1509" t="s">
        <v>191</v>
      </c>
      <c r="K94" s="1476"/>
      <c r="L94" s="1476"/>
      <c r="M94" s="1476"/>
      <c r="N94" s="1510"/>
      <c r="O94" s="1509"/>
      <c r="P94" s="1476"/>
      <c r="Q94" s="1476"/>
      <c r="R94" s="1476"/>
      <c r="S94" s="1510"/>
    </row>
    <row r="95" spans="2:19" ht="16.2" hidden="1" thickBot="1">
      <c r="B95" s="1476"/>
      <c r="C95" s="1476"/>
      <c r="D95" s="1476"/>
      <c r="E95" s="1476"/>
      <c r="F95" s="1476"/>
      <c r="G95" s="1476"/>
      <c r="H95" s="1476"/>
      <c r="I95" s="1476"/>
      <c r="J95" s="1476"/>
      <c r="K95" s="1476"/>
      <c r="L95" s="1476"/>
      <c r="M95" s="1476"/>
      <c r="N95" s="1476"/>
      <c r="O95" s="1476"/>
      <c r="P95" s="1476"/>
      <c r="Q95" s="1476"/>
      <c r="R95" s="1476"/>
      <c r="S95" s="1476"/>
    </row>
    <row r="96" spans="2:19" ht="16.2" thickBot="1">
      <c r="B96" s="1497" t="s">
        <v>192</v>
      </c>
      <c r="C96" s="1498"/>
      <c r="D96" s="1498"/>
      <c r="E96" s="1498"/>
      <c r="F96" s="1498"/>
      <c r="G96" s="1498"/>
      <c r="H96" s="1498"/>
      <c r="I96" s="1498"/>
      <c r="J96" s="1498"/>
      <c r="K96" s="1498"/>
      <c r="L96" s="1498"/>
      <c r="M96" s="1498"/>
      <c r="N96" s="1498"/>
      <c r="O96" s="1498"/>
      <c r="P96" s="1498"/>
      <c r="Q96" s="1498"/>
      <c r="R96" s="1498"/>
      <c r="S96" s="1499"/>
    </row>
    <row r="97" spans="2:22" ht="16.2" thickBot="1">
      <c r="B97" s="1476"/>
      <c r="C97" s="1476"/>
      <c r="D97" s="1476"/>
      <c r="E97" s="1476"/>
      <c r="F97" s="1476"/>
      <c r="G97" s="1476"/>
      <c r="H97" s="1476"/>
      <c r="I97" s="1476"/>
      <c r="J97" s="1476"/>
      <c r="K97" s="1476"/>
      <c r="L97" s="1476"/>
      <c r="M97" s="1476"/>
      <c r="N97" s="1476"/>
      <c r="O97" s="1476"/>
      <c r="P97" s="1476"/>
      <c r="Q97" s="1476"/>
      <c r="R97" s="1476"/>
      <c r="S97" s="1476"/>
    </row>
    <row r="98" spans="2:22" ht="28.2" thickBot="1">
      <c r="B98" s="1455" t="s">
        <v>192</v>
      </c>
      <c r="C98" s="1453"/>
      <c r="D98" s="1454"/>
      <c r="E98" s="1455" t="s">
        <v>175</v>
      </c>
      <c r="F98" s="1454"/>
      <c r="G98" s="303"/>
      <c r="H98" s="303"/>
      <c r="I98" s="1455" t="s">
        <v>146</v>
      </c>
      <c r="J98" s="1454"/>
      <c r="K98" s="303" t="s">
        <v>146</v>
      </c>
      <c r="L98" s="1455" t="s">
        <v>146</v>
      </c>
      <c r="M98" s="1454"/>
      <c r="N98" s="1455" t="s">
        <v>146</v>
      </c>
      <c r="O98" s="1454"/>
      <c r="P98" s="1455" t="s">
        <v>146</v>
      </c>
      <c r="Q98" s="1454"/>
      <c r="R98" s="303" t="s">
        <v>193</v>
      </c>
      <c r="S98" s="303" t="s">
        <v>147</v>
      </c>
      <c r="U98" s="313"/>
      <c r="V98" s="313"/>
    </row>
    <row r="99" spans="2:22" ht="16.2" thickBot="1">
      <c r="B99" s="1444" t="s">
        <v>194</v>
      </c>
      <c r="C99" s="1445"/>
      <c r="D99" s="1445"/>
      <c r="E99" s="1445"/>
      <c r="F99" s="1445"/>
      <c r="G99" s="1445"/>
      <c r="H99" s="1445"/>
      <c r="I99" s="1445"/>
      <c r="J99" s="1445"/>
      <c r="K99" s="1445"/>
      <c r="L99" s="1445"/>
      <c r="M99" s="1445"/>
      <c r="N99" s="1445"/>
      <c r="O99" s="1445"/>
      <c r="P99" s="1445"/>
      <c r="Q99" s="1445"/>
      <c r="R99" s="1445"/>
      <c r="S99" s="1446"/>
    </row>
    <row r="100" spans="2:22" ht="17.399999999999999">
      <c r="B100" s="1381"/>
      <c r="C100" s="1382"/>
      <c r="D100" s="1383"/>
      <c r="E100" s="1387"/>
      <c r="F100" s="1388"/>
      <c r="G100" s="1391"/>
      <c r="H100" s="304" t="s">
        <v>150</v>
      </c>
      <c r="I100" s="1415"/>
      <c r="J100" s="1378"/>
      <c r="K100" s="305"/>
      <c r="L100" s="1415"/>
      <c r="M100" s="1378"/>
      <c r="N100" s="1415"/>
      <c r="O100" s="1378"/>
      <c r="P100" s="1415"/>
      <c r="Q100" s="1378"/>
      <c r="R100" s="305"/>
      <c r="S100" s="305"/>
      <c r="U100" s="311"/>
      <c r="V100" s="311"/>
    </row>
    <row r="101" spans="2:22" ht="18" thickBot="1">
      <c r="B101" s="1393"/>
      <c r="C101" s="1394"/>
      <c r="D101" s="1395"/>
      <c r="E101" s="1396"/>
      <c r="F101" s="1397"/>
      <c r="G101" s="1398"/>
      <c r="H101" s="306" t="s">
        <v>151</v>
      </c>
      <c r="I101" s="1375"/>
      <c r="J101" s="1376"/>
      <c r="K101" s="307"/>
      <c r="L101" s="1375"/>
      <c r="M101" s="1376"/>
      <c r="N101" s="1375"/>
      <c r="O101" s="1376"/>
      <c r="P101" s="1375"/>
      <c r="Q101" s="1376"/>
      <c r="R101" s="307"/>
      <c r="S101" s="307"/>
      <c r="U101" s="312"/>
      <c r="V101" s="312"/>
    </row>
    <row r="102" spans="2:22" ht="28.2" thickBot="1">
      <c r="B102" s="314"/>
      <c r="C102" s="1453" t="s">
        <v>20</v>
      </c>
      <c r="D102" s="1454"/>
      <c r="E102" s="1455" t="s">
        <v>175</v>
      </c>
      <c r="F102" s="1454"/>
      <c r="G102" s="315"/>
      <c r="H102" s="315"/>
      <c r="I102" s="1455" t="s">
        <v>146</v>
      </c>
      <c r="J102" s="1454"/>
      <c r="K102" s="303" t="s">
        <v>146</v>
      </c>
      <c r="L102" s="1455" t="s">
        <v>146</v>
      </c>
      <c r="M102" s="1454"/>
      <c r="N102" s="1455" t="s">
        <v>146</v>
      </c>
      <c r="O102" s="1454"/>
      <c r="P102" s="1455" t="s">
        <v>146</v>
      </c>
      <c r="Q102" s="1454"/>
      <c r="R102" s="315" t="s">
        <v>195</v>
      </c>
      <c r="S102" s="315" t="s">
        <v>147</v>
      </c>
      <c r="U102" s="316"/>
      <c r="V102" s="316"/>
    </row>
    <row r="103" spans="2:22" ht="42" customHeight="1">
      <c r="B103" s="1470"/>
      <c r="C103" s="1471"/>
      <c r="D103" s="1472"/>
      <c r="E103" s="1387"/>
      <c r="F103" s="1388"/>
      <c r="G103" s="1391"/>
      <c r="H103" s="304" t="s">
        <v>150</v>
      </c>
      <c r="I103" s="1415"/>
      <c r="J103" s="1378"/>
      <c r="K103" s="305"/>
      <c r="L103" s="1415"/>
      <c r="M103" s="1378"/>
      <c r="N103" s="1415"/>
      <c r="O103" s="1378"/>
      <c r="P103" s="1415"/>
      <c r="Q103" s="1378"/>
      <c r="R103" s="305"/>
      <c r="S103" s="305"/>
      <c r="U103" s="311"/>
      <c r="V103" s="311"/>
    </row>
    <row r="104" spans="2:22" ht="18" thickBot="1">
      <c r="B104" s="1473"/>
      <c r="C104" s="1474"/>
      <c r="D104" s="1475"/>
      <c r="E104" s="1396"/>
      <c r="F104" s="1397"/>
      <c r="G104" s="1398"/>
      <c r="H104" s="306" t="s">
        <v>151</v>
      </c>
      <c r="I104" s="1375"/>
      <c r="J104" s="1376"/>
      <c r="K104" s="307"/>
      <c r="L104" s="1375"/>
      <c r="M104" s="1376"/>
      <c r="N104" s="1375"/>
      <c r="O104" s="1376"/>
      <c r="P104" s="1375"/>
      <c r="Q104" s="1376"/>
      <c r="R104" s="307"/>
      <c r="S104" s="307"/>
      <c r="U104" s="312"/>
      <c r="V104" s="312"/>
    </row>
    <row r="105" spans="2:22" ht="17.100000000000001" customHeight="1">
      <c r="B105" s="1387"/>
      <c r="C105" s="1468"/>
      <c r="D105" s="1388"/>
      <c r="E105" s="1387"/>
      <c r="F105" s="1388"/>
      <c r="G105" s="1391"/>
      <c r="H105" s="304" t="s">
        <v>150</v>
      </c>
      <c r="I105" s="1415"/>
      <c r="J105" s="1378"/>
      <c r="K105" s="304"/>
      <c r="L105" s="1415"/>
      <c r="M105" s="1378"/>
      <c r="N105" s="1415"/>
      <c r="O105" s="1378"/>
      <c r="P105" s="1415"/>
      <c r="Q105" s="1378"/>
      <c r="R105" s="305"/>
      <c r="S105" s="305"/>
      <c r="U105" s="311"/>
      <c r="V105" s="311"/>
    </row>
    <row r="106" spans="2:22" ht="18" thickBot="1">
      <c r="B106" s="1396"/>
      <c r="C106" s="1469"/>
      <c r="D106" s="1397"/>
      <c r="E106" s="1396"/>
      <c r="F106" s="1397"/>
      <c r="G106" s="1398"/>
      <c r="H106" s="306" t="s">
        <v>151</v>
      </c>
      <c r="I106" s="1375"/>
      <c r="J106" s="1376"/>
      <c r="K106" s="307"/>
      <c r="L106" s="1375"/>
      <c r="M106" s="1376"/>
      <c r="N106" s="1375"/>
      <c r="O106" s="1376"/>
      <c r="P106" s="1375"/>
      <c r="Q106" s="1376"/>
      <c r="R106" s="307"/>
      <c r="S106" s="307"/>
      <c r="U106" s="312"/>
      <c r="V106" s="312"/>
    </row>
    <row r="107" spans="2:22" ht="17.399999999999999">
      <c r="B107" s="1447"/>
      <c r="C107" s="1448"/>
      <c r="D107" s="1449"/>
      <c r="E107" s="1387"/>
      <c r="F107" s="1388"/>
      <c r="G107" s="1391"/>
      <c r="H107" s="304" t="s">
        <v>150</v>
      </c>
      <c r="I107" s="1415"/>
      <c r="J107" s="1378"/>
      <c r="K107" s="305"/>
      <c r="L107" s="1415"/>
      <c r="M107" s="1378"/>
      <c r="N107" s="1415"/>
      <c r="O107" s="1378"/>
      <c r="P107" s="1415"/>
      <c r="Q107" s="1378"/>
      <c r="R107" s="305"/>
      <c r="S107" s="305"/>
      <c r="U107" s="311"/>
      <c r="V107" s="311"/>
    </row>
    <row r="108" spans="2:22" ht="18" thickBot="1">
      <c r="B108" s="1450"/>
      <c r="C108" s="1451"/>
      <c r="D108" s="1452"/>
      <c r="E108" s="1396"/>
      <c r="F108" s="1397"/>
      <c r="G108" s="1398"/>
      <c r="H108" s="306" t="s">
        <v>151</v>
      </c>
      <c r="I108" s="1375"/>
      <c r="J108" s="1376"/>
      <c r="K108" s="307"/>
      <c r="L108" s="1375"/>
      <c r="M108" s="1376"/>
      <c r="N108" s="1375"/>
      <c r="O108" s="1376"/>
      <c r="P108" s="1375"/>
      <c r="Q108" s="1376"/>
      <c r="R108" s="307"/>
      <c r="S108" s="307"/>
      <c r="U108" s="312"/>
      <c r="V108" s="312"/>
    </row>
    <row r="109" spans="2:22" ht="16.2" thickBot="1">
      <c r="B109" s="1444" t="s">
        <v>196</v>
      </c>
      <c r="C109" s="1445"/>
      <c r="D109" s="1445"/>
      <c r="E109" s="1445"/>
      <c r="F109" s="1445"/>
      <c r="G109" s="1445"/>
      <c r="H109" s="1445"/>
      <c r="I109" s="1445"/>
      <c r="J109" s="1445"/>
      <c r="K109" s="1445"/>
      <c r="L109" s="1445"/>
      <c r="M109" s="1445"/>
      <c r="N109" s="1445"/>
      <c r="O109" s="1445"/>
      <c r="P109" s="1445"/>
      <c r="Q109" s="1445"/>
      <c r="R109" s="1445"/>
      <c r="S109" s="1446"/>
    </row>
    <row r="110" spans="2:22" ht="17.399999999999999">
      <c r="B110" s="1381"/>
      <c r="C110" s="1382"/>
      <c r="D110" s="1383"/>
      <c r="E110" s="1387"/>
      <c r="F110" s="1388"/>
      <c r="G110" s="1391"/>
      <c r="H110" s="304" t="s">
        <v>150</v>
      </c>
      <c r="I110" s="1415"/>
      <c r="J110" s="1378"/>
      <c r="K110" s="305"/>
      <c r="L110" s="1415"/>
      <c r="M110" s="1378"/>
      <c r="N110" s="1415"/>
      <c r="O110" s="1378"/>
      <c r="P110" s="1415"/>
      <c r="Q110" s="1378"/>
      <c r="R110" s="305"/>
      <c r="S110" s="305"/>
      <c r="U110" s="311"/>
      <c r="V110" s="311"/>
    </row>
    <row r="111" spans="2:22" ht="54.75" customHeight="1" thickBot="1">
      <c r="B111" s="1393"/>
      <c r="C111" s="1394"/>
      <c r="D111" s="1395"/>
      <c r="E111" s="1396"/>
      <c r="F111" s="1397"/>
      <c r="G111" s="1398"/>
      <c r="H111" s="306" t="s">
        <v>151</v>
      </c>
      <c r="I111" s="1375"/>
      <c r="J111" s="1376"/>
      <c r="K111" s="307"/>
      <c r="L111" s="1375"/>
      <c r="M111" s="1376"/>
      <c r="N111" s="1375"/>
      <c r="O111" s="1376"/>
      <c r="P111" s="1375"/>
      <c r="Q111" s="1376"/>
      <c r="R111" s="307"/>
      <c r="S111" s="307"/>
      <c r="U111" s="312"/>
      <c r="V111" s="312"/>
    </row>
    <row r="112" spans="2:22" ht="28.2" thickBot="1">
      <c r="B112" s="314"/>
      <c r="C112" s="1453" t="s">
        <v>20</v>
      </c>
      <c r="D112" s="1454"/>
      <c r="E112" s="1455" t="s">
        <v>175</v>
      </c>
      <c r="F112" s="1454"/>
      <c r="G112" s="315"/>
      <c r="H112" s="315"/>
      <c r="I112" s="1455" t="s">
        <v>146</v>
      </c>
      <c r="J112" s="1454"/>
      <c r="K112" s="303" t="s">
        <v>146</v>
      </c>
      <c r="L112" s="1455" t="s">
        <v>146</v>
      </c>
      <c r="M112" s="1454"/>
      <c r="N112" s="1455" t="s">
        <v>146</v>
      </c>
      <c r="O112" s="1454"/>
      <c r="P112" s="1455" t="s">
        <v>146</v>
      </c>
      <c r="Q112" s="1454"/>
      <c r="R112" s="315" t="s">
        <v>193</v>
      </c>
      <c r="S112" s="315" t="s">
        <v>147</v>
      </c>
      <c r="U112" s="316"/>
      <c r="V112" s="316"/>
    </row>
    <row r="113" spans="2:22" ht="17.100000000000001" customHeight="1">
      <c r="B113" s="1422"/>
      <c r="C113" s="1423"/>
      <c r="D113" s="1424"/>
      <c r="E113" s="1387"/>
      <c r="F113" s="1388"/>
      <c r="G113" s="1391"/>
      <c r="H113" s="304" t="s">
        <v>150</v>
      </c>
      <c r="I113" s="1415"/>
      <c r="J113" s="1378"/>
      <c r="K113" s="305"/>
      <c r="L113" s="1415"/>
      <c r="M113" s="1378"/>
      <c r="N113" s="1436"/>
      <c r="O113" s="1437"/>
      <c r="P113" s="1436"/>
      <c r="Q113" s="1437"/>
      <c r="R113" s="305"/>
      <c r="S113" s="305"/>
      <c r="U113" s="311"/>
      <c r="V113" s="311"/>
    </row>
    <row r="114" spans="2:22" ht="18" thickBot="1">
      <c r="B114" s="1425"/>
      <c r="C114" s="1426"/>
      <c r="D114" s="1427"/>
      <c r="E114" s="1396"/>
      <c r="F114" s="1397"/>
      <c r="G114" s="1398"/>
      <c r="H114" s="306" t="s">
        <v>151</v>
      </c>
      <c r="I114" s="1375"/>
      <c r="J114" s="1376"/>
      <c r="K114" s="307"/>
      <c r="L114" s="1375"/>
      <c r="M114" s="1376"/>
      <c r="N114" s="1375"/>
      <c r="O114" s="1376"/>
      <c r="P114" s="1375"/>
      <c r="Q114" s="1376"/>
      <c r="R114" s="307"/>
      <c r="S114" s="307"/>
      <c r="U114" s="312"/>
      <c r="V114" s="312"/>
    </row>
    <row r="115" spans="2:22" ht="17.100000000000001" customHeight="1">
      <c r="B115" s="1422"/>
      <c r="C115" s="1423"/>
      <c r="D115" s="1424"/>
      <c r="E115" s="1387"/>
      <c r="F115" s="1388"/>
      <c r="G115" s="1391"/>
      <c r="H115" s="304" t="s">
        <v>150</v>
      </c>
      <c r="I115" s="1415"/>
      <c r="J115" s="1378"/>
      <c r="K115" s="305"/>
      <c r="L115" s="1415"/>
      <c r="M115" s="1378"/>
      <c r="N115" s="1436"/>
      <c r="O115" s="1437"/>
      <c r="P115" s="1415"/>
      <c r="Q115" s="1378"/>
      <c r="R115" s="305"/>
      <c r="S115" s="305"/>
      <c r="U115" s="311"/>
      <c r="V115" s="311"/>
    </row>
    <row r="116" spans="2:22" ht="18" thickBot="1">
      <c r="B116" s="1425"/>
      <c r="C116" s="1426"/>
      <c r="D116" s="1427"/>
      <c r="E116" s="1396"/>
      <c r="F116" s="1397"/>
      <c r="G116" s="1398"/>
      <c r="H116" s="306" t="s">
        <v>151</v>
      </c>
      <c r="I116" s="1375"/>
      <c r="J116" s="1376"/>
      <c r="K116" s="307"/>
      <c r="L116" s="1375"/>
      <c r="M116" s="1376"/>
      <c r="N116" s="1375"/>
      <c r="O116" s="1376"/>
      <c r="P116" s="1375"/>
      <c r="Q116" s="1376"/>
      <c r="R116" s="307"/>
      <c r="S116" s="307"/>
      <c r="U116" s="312"/>
      <c r="V116" s="312"/>
    </row>
    <row r="117" spans="2:22" ht="17.399999999999999">
      <c r="B117" s="1438"/>
      <c r="C117" s="1439"/>
      <c r="D117" s="1440"/>
      <c r="E117" s="1387"/>
      <c r="F117" s="1388"/>
      <c r="G117" s="1391"/>
      <c r="H117" s="304" t="s">
        <v>150</v>
      </c>
      <c r="I117" s="1415"/>
      <c r="J117" s="1378"/>
      <c r="K117" s="305"/>
      <c r="L117" s="1415"/>
      <c r="M117" s="1378"/>
      <c r="N117" s="1436"/>
      <c r="O117" s="1437"/>
      <c r="P117" s="1415"/>
      <c r="Q117" s="1378"/>
      <c r="R117" s="305"/>
      <c r="S117" s="305"/>
      <c r="U117" s="311"/>
      <c r="V117" s="311"/>
    </row>
    <row r="118" spans="2:22" ht="18" thickBot="1">
      <c r="B118" s="1441"/>
      <c r="C118" s="1442"/>
      <c r="D118" s="1443"/>
      <c r="E118" s="1396"/>
      <c r="F118" s="1397"/>
      <c r="G118" s="1392"/>
      <c r="H118" s="306" t="s">
        <v>151</v>
      </c>
      <c r="I118" s="1375"/>
      <c r="J118" s="1376"/>
      <c r="K118" s="307"/>
      <c r="L118" s="1375"/>
      <c r="M118" s="1376"/>
      <c r="N118" s="1375"/>
      <c r="O118" s="1376"/>
      <c r="P118" s="1375"/>
      <c r="Q118" s="1376"/>
      <c r="R118" s="307"/>
      <c r="S118" s="307"/>
      <c r="U118" s="312"/>
      <c r="V118" s="312"/>
    </row>
    <row r="119" spans="2:22" ht="30.75" customHeight="1" thickBot="1">
      <c r="B119" s="1438"/>
      <c r="C119" s="1439"/>
      <c r="D119" s="1440"/>
      <c r="E119" s="1387"/>
      <c r="F119" s="1468"/>
      <c r="G119" s="317"/>
      <c r="H119" s="318" t="s">
        <v>150</v>
      </c>
      <c r="I119" s="1482"/>
      <c r="J119" s="1483"/>
      <c r="K119" s="319"/>
      <c r="L119" s="1482"/>
      <c r="M119" s="1483"/>
      <c r="N119" s="1482"/>
      <c r="O119" s="1483"/>
      <c r="P119" s="1482"/>
      <c r="Q119" s="1483"/>
      <c r="R119" s="320"/>
      <c r="S119" s="320"/>
      <c r="U119" s="321"/>
      <c r="V119" s="321"/>
    </row>
    <row r="120" spans="2:22" ht="38.1" customHeight="1" thickBot="1">
      <c r="B120" s="1441"/>
      <c r="C120" s="1442"/>
      <c r="D120" s="1443"/>
      <c r="E120" s="1396"/>
      <c r="F120" s="1469"/>
      <c r="G120" s="322"/>
      <c r="H120" s="317" t="s">
        <v>151</v>
      </c>
      <c r="I120" s="323"/>
      <c r="J120" s="324"/>
      <c r="K120" s="325"/>
      <c r="L120" s="1477"/>
      <c r="M120" s="1478"/>
      <c r="N120" s="1477"/>
      <c r="O120" s="1478"/>
      <c r="P120" s="1477"/>
      <c r="Q120" s="1496"/>
      <c r="R120" s="326"/>
      <c r="S120" s="327"/>
      <c r="U120" s="328"/>
      <c r="V120" s="328"/>
    </row>
    <row r="121" spans="2:22" ht="17.399999999999999">
      <c r="B121" s="1381"/>
      <c r="C121" s="1382"/>
      <c r="D121" s="1383"/>
      <c r="E121" s="1387"/>
      <c r="F121" s="1388"/>
      <c r="G121" s="1391"/>
      <c r="H121" s="304" t="s">
        <v>150</v>
      </c>
      <c r="I121" s="1415"/>
      <c r="J121" s="1378"/>
      <c r="K121" s="305"/>
      <c r="L121" s="1415"/>
      <c r="M121" s="1378"/>
      <c r="N121" s="1415"/>
      <c r="O121" s="1378"/>
      <c r="P121" s="1415"/>
      <c r="Q121" s="1378"/>
      <c r="R121" s="305"/>
      <c r="S121" s="305"/>
      <c r="U121" s="311"/>
      <c r="V121" s="311"/>
    </row>
    <row r="122" spans="2:22" ht="18" thickBot="1">
      <c r="B122" s="1393"/>
      <c r="C122" s="1394"/>
      <c r="D122" s="1395"/>
      <c r="E122" s="1396"/>
      <c r="F122" s="1397"/>
      <c r="G122" s="1398"/>
      <c r="H122" s="306"/>
      <c r="I122" s="1375"/>
      <c r="J122" s="1376"/>
      <c r="K122" s="307"/>
      <c r="L122" s="1375"/>
      <c r="M122" s="1376"/>
      <c r="N122" s="1375"/>
      <c r="O122" s="1376"/>
      <c r="P122" s="1375"/>
      <c r="Q122" s="1376"/>
      <c r="R122" s="307"/>
      <c r="S122" s="307"/>
      <c r="U122" s="312"/>
      <c r="V122" s="312"/>
    </row>
    <row r="123" spans="2:22" ht="17.399999999999999">
      <c r="B123" s="1381"/>
      <c r="C123" s="1382"/>
      <c r="D123" s="1383"/>
      <c r="E123" s="1387"/>
      <c r="F123" s="1388"/>
      <c r="G123" s="1391"/>
      <c r="H123" s="304" t="s">
        <v>150</v>
      </c>
      <c r="I123" s="1415"/>
      <c r="J123" s="1378"/>
      <c r="K123" s="305"/>
      <c r="L123" s="1415"/>
      <c r="M123" s="1378"/>
      <c r="N123" s="1415"/>
      <c r="O123" s="1378"/>
      <c r="P123" s="1415"/>
      <c r="Q123" s="1378"/>
      <c r="R123" s="308"/>
      <c r="S123" s="305"/>
      <c r="U123" s="311"/>
      <c r="V123" s="311"/>
    </row>
    <row r="124" spans="2:22" ht="42.75" customHeight="1" thickBot="1">
      <c r="B124" s="1393"/>
      <c r="C124" s="1394"/>
      <c r="D124" s="1395"/>
      <c r="E124" s="1396"/>
      <c r="F124" s="1397"/>
      <c r="G124" s="1398"/>
      <c r="H124" s="306" t="s">
        <v>151</v>
      </c>
      <c r="I124" s="1375"/>
      <c r="J124" s="1376"/>
      <c r="K124" s="307"/>
      <c r="L124" s="1375"/>
      <c r="M124" s="1376"/>
      <c r="N124" s="1375"/>
      <c r="O124" s="1376"/>
      <c r="P124" s="1375"/>
      <c r="Q124" s="1376"/>
      <c r="R124" s="307"/>
      <c r="S124" s="307"/>
      <c r="U124" s="312"/>
      <c r="V124" s="312"/>
    </row>
    <row r="125" spans="2:22" ht="42.75" customHeight="1">
      <c r="B125" s="1422"/>
      <c r="C125" s="1423"/>
      <c r="D125" s="1424"/>
      <c r="E125" s="1387"/>
      <c r="F125" s="1388"/>
      <c r="G125" s="329"/>
      <c r="H125" s="330" t="s">
        <v>150</v>
      </c>
      <c r="I125" s="331"/>
      <c r="J125" s="332"/>
      <c r="K125" s="332"/>
      <c r="L125" s="331"/>
      <c r="M125" s="332"/>
      <c r="N125" s="331"/>
      <c r="O125" s="332"/>
      <c r="P125" s="331"/>
      <c r="Q125" s="332"/>
      <c r="R125" s="332"/>
      <c r="S125" s="332"/>
      <c r="U125" s="333"/>
      <c r="V125" s="333"/>
    </row>
    <row r="126" spans="2:22" ht="42.75" customHeight="1" thickBot="1">
      <c r="B126" s="1495"/>
      <c r="C126" s="1488"/>
      <c r="D126" s="1489"/>
      <c r="E126" s="1492"/>
      <c r="F126" s="1493"/>
      <c r="G126" s="334"/>
      <c r="H126" s="335" t="s">
        <v>151</v>
      </c>
      <c r="I126" s="336"/>
      <c r="J126" s="324"/>
      <c r="K126" s="324"/>
      <c r="L126" s="336"/>
      <c r="M126" s="324"/>
      <c r="N126" s="336"/>
      <c r="O126" s="324"/>
      <c r="P126" s="336"/>
      <c r="Q126" s="324"/>
      <c r="R126" s="324"/>
      <c r="S126" s="324"/>
      <c r="U126" s="337"/>
      <c r="V126" s="337"/>
    </row>
    <row r="127" spans="2:22" ht="42.75" customHeight="1">
      <c r="B127" s="1484"/>
      <c r="C127" s="1485"/>
      <c r="D127" s="1486"/>
      <c r="E127" s="1490"/>
      <c r="F127" s="1491"/>
      <c r="G127" s="338"/>
      <c r="H127" s="339" t="s">
        <v>150</v>
      </c>
      <c r="I127" s="340"/>
      <c r="J127" s="341"/>
      <c r="K127" s="341"/>
      <c r="L127" s="340"/>
      <c r="M127" s="341"/>
      <c r="N127" s="340"/>
      <c r="O127" s="341"/>
      <c r="P127" s="340"/>
      <c r="Q127" s="341"/>
      <c r="R127" s="341"/>
      <c r="S127" s="342"/>
      <c r="U127" s="343"/>
      <c r="V127" s="343"/>
    </row>
    <row r="128" spans="2:22" ht="42.75" customHeight="1" thickBot="1">
      <c r="B128" s="1487"/>
      <c r="C128" s="1488"/>
      <c r="D128" s="1489"/>
      <c r="E128" s="1492"/>
      <c r="F128" s="1493"/>
      <c r="G128" s="344"/>
      <c r="H128" s="345" t="s">
        <v>151</v>
      </c>
      <c r="I128" s="346"/>
      <c r="J128" s="347"/>
      <c r="K128" s="347"/>
      <c r="L128" s="346"/>
      <c r="M128" s="347"/>
      <c r="N128" s="346"/>
      <c r="O128" s="347"/>
      <c r="P128" s="346"/>
      <c r="Q128" s="347"/>
      <c r="R128" s="347"/>
      <c r="S128" s="348"/>
      <c r="U128" s="349"/>
      <c r="V128" s="349"/>
    </row>
    <row r="129" spans="2:22" ht="42.75" customHeight="1">
      <c r="B129" s="1494"/>
      <c r="C129" s="1485"/>
      <c r="D129" s="1486"/>
      <c r="E129" s="1490"/>
      <c r="F129" s="1491"/>
      <c r="G129" s="334"/>
      <c r="H129" s="350" t="s">
        <v>150</v>
      </c>
      <c r="I129" s="351"/>
      <c r="J129" s="352"/>
      <c r="K129" s="352"/>
      <c r="L129" s="351"/>
      <c r="M129" s="352"/>
      <c r="N129" s="351"/>
      <c r="O129" s="352"/>
      <c r="P129" s="351"/>
      <c r="Q129" s="352"/>
      <c r="R129" s="352"/>
      <c r="S129" s="352"/>
      <c r="U129" s="353"/>
      <c r="V129" s="353"/>
    </row>
    <row r="130" spans="2:22" ht="42.75" customHeight="1" thickBot="1">
      <c r="B130" s="1425"/>
      <c r="C130" s="1426"/>
      <c r="D130" s="1427"/>
      <c r="E130" s="1396"/>
      <c r="F130" s="1397"/>
      <c r="G130" s="334"/>
      <c r="H130" s="354" t="s">
        <v>151</v>
      </c>
      <c r="I130" s="355"/>
      <c r="J130" s="307"/>
      <c r="K130" s="307"/>
      <c r="L130" s="355"/>
      <c r="M130" s="307"/>
      <c r="N130" s="355"/>
      <c r="O130" s="307"/>
      <c r="P130" s="355"/>
      <c r="Q130" s="307"/>
      <c r="R130" s="307"/>
      <c r="S130" s="307"/>
      <c r="U130" s="312"/>
      <c r="V130" s="312"/>
    </row>
    <row r="131" spans="2:22" ht="17.399999999999999">
      <c r="B131" s="1409"/>
      <c r="C131" s="1410"/>
      <c r="D131" s="1411"/>
      <c r="E131" s="1387"/>
      <c r="F131" s="1388"/>
      <c r="G131" s="1391"/>
      <c r="H131" s="304" t="s">
        <v>150</v>
      </c>
      <c r="I131" s="1373"/>
      <c r="J131" s="1374"/>
      <c r="K131" s="305"/>
      <c r="L131" s="1373"/>
      <c r="M131" s="1374"/>
      <c r="N131" s="1373"/>
      <c r="O131" s="1374"/>
      <c r="P131" s="1480"/>
      <c r="Q131" s="1481"/>
      <c r="R131" s="308"/>
      <c r="S131" s="305"/>
      <c r="U131" s="311"/>
      <c r="V131" s="311"/>
    </row>
    <row r="132" spans="2:22" ht="45.75" customHeight="1" thickBot="1">
      <c r="B132" s="1412"/>
      <c r="C132" s="1413"/>
      <c r="D132" s="1414"/>
      <c r="E132" s="1396"/>
      <c r="F132" s="1397"/>
      <c r="G132" s="1398"/>
      <c r="H132" s="306" t="s">
        <v>151</v>
      </c>
      <c r="I132" s="1375"/>
      <c r="J132" s="1376"/>
      <c r="K132" s="307"/>
      <c r="L132" s="1375"/>
      <c r="M132" s="1376"/>
      <c r="N132" s="1375"/>
      <c r="O132" s="1376"/>
      <c r="P132" s="1375"/>
      <c r="Q132" s="1376"/>
      <c r="R132" s="307"/>
      <c r="S132" s="307"/>
      <c r="U132" s="312"/>
      <c r="V132" s="312"/>
    </row>
    <row r="133" spans="2:22" ht="56.1" customHeight="1">
      <c r="B133" s="1399"/>
      <c r="C133" s="1400"/>
      <c r="D133" s="1401"/>
      <c r="E133" s="1387"/>
      <c r="F133" s="1388"/>
      <c r="G133" s="356"/>
      <c r="H133" s="356"/>
      <c r="I133" s="1428"/>
      <c r="J133" s="1429"/>
      <c r="K133" s="320"/>
      <c r="L133" s="1428"/>
      <c r="M133" s="1429"/>
      <c r="N133" s="1428"/>
      <c r="O133" s="1429"/>
      <c r="P133" s="1428"/>
      <c r="Q133" s="1429"/>
      <c r="R133" s="320"/>
      <c r="S133" s="320"/>
      <c r="U133" s="321"/>
      <c r="V133" s="321"/>
    </row>
    <row r="134" spans="2:22" ht="23.1" customHeight="1" thickBot="1">
      <c r="B134" s="1402"/>
      <c r="C134" s="1403"/>
      <c r="D134" s="1404"/>
      <c r="E134" s="1396"/>
      <c r="F134" s="1397"/>
      <c r="G134" s="357"/>
      <c r="H134" s="358"/>
      <c r="I134" s="1407"/>
      <c r="J134" s="1408"/>
      <c r="K134" s="359"/>
      <c r="L134" s="1407"/>
      <c r="M134" s="1408"/>
      <c r="N134" s="1407"/>
      <c r="O134" s="1408"/>
      <c r="P134" s="1407"/>
      <c r="Q134" s="1408"/>
      <c r="R134" s="359"/>
      <c r="S134" s="359"/>
      <c r="U134" s="360"/>
      <c r="V134" s="360"/>
    </row>
    <row r="135" spans="2:22" ht="17.399999999999999">
      <c r="B135" s="1381"/>
      <c r="C135" s="1382"/>
      <c r="D135" s="1383"/>
      <c r="E135" s="1387"/>
      <c r="F135" s="1388"/>
      <c r="G135" s="1391"/>
      <c r="H135" s="304" t="s">
        <v>150</v>
      </c>
      <c r="I135" s="1373"/>
      <c r="J135" s="1374"/>
      <c r="K135" s="305"/>
      <c r="L135" s="1373"/>
      <c r="M135" s="1374"/>
      <c r="N135" s="1373"/>
      <c r="O135" s="1374"/>
      <c r="P135" s="1373"/>
      <c r="Q135" s="1374"/>
      <c r="R135" s="305"/>
      <c r="S135" s="305"/>
      <c r="U135" s="311"/>
      <c r="V135" s="311"/>
    </row>
    <row r="136" spans="2:22" ht="18" thickBot="1">
      <c r="B136" s="1393"/>
      <c r="C136" s="1394"/>
      <c r="D136" s="1395"/>
      <c r="E136" s="1396"/>
      <c r="F136" s="1397"/>
      <c r="G136" s="1398"/>
      <c r="H136" s="306" t="s">
        <v>151</v>
      </c>
      <c r="I136" s="1375"/>
      <c r="J136" s="1376"/>
      <c r="K136" s="307"/>
      <c r="L136" s="1375"/>
      <c r="M136" s="1376"/>
      <c r="N136" s="1375"/>
      <c r="O136" s="1376"/>
      <c r="P136" s="1375"/>
      <c r="Q136" s="1376"/>
      <c r="R136" s="307"/>
      <c r="S136" s="307"/>
      <c r="U136" s="312"/>
      <c r="V136" s="312"/>
    </row>
    <row r="137" spans="2:22" ht="17.399999999999999">
      <c r="B137" s="1381"/>
      <c r="C137" s="1382"/>
      <c r="D137" s="1383"/>
      <c r="E137" s="1387"/>
      <c r="F137" s="1388"/>
      <c r="G137" s="1391"/>
      <c r="H137" s="304" t="s">
        <v>150</v>
      </c>
      <c r="I137" s="1415"/>
      <c r="J137" s="1378"/>
      <c r="K137" s="305"/>
      <c r="L137" s="1415"/>
      <c r="M137" s="1378"/>
      <c r="N137" s="1415"/>
      <c r="O137" s="1378"/>
      <c r="P137" s="1415"/>
      <c r="Q137" s="1378"/>
      <c r="R137" s="305"/>
      <c r="S137" s="305"/>
      <c r="U137" s="311"/>
      <c r="V137" s="311"/>
    </row>
    <row r="138" spans="2:22" ht="18" thickBot="1">
      <c r="B138" s="1393"/>
      <c r="C138" s="1394"/>
      <c r="D138" s="1395"/>
      <c r="E138" s="1396"/>
      <c r="F138" s="1397"/>
      <c r="G138" s="1398"/>
      <c r="H138" s="306" t="s">
        <v>151</v>
      </c>
      <c r="I138" s="1375"/>
      <c r="J138" s="1376"/>
      <c r="K138" s="307"/>
      <c r="L138" s="1375"/>
      <c r="M138" s="1376"/>
      <c r="N138" s="1375"/>
      <c r="O138" s="1376"/>
      <c r="P138" s="1375"/>
      <c r="Q138" s="1376"/>
      <c r="R138" s="307"/>
      <c r="S138" s="307"/>
      <c r="U138" s="312"/>
      <c r="V138" s="312"/>
    </row>
    <row r="139" spans="2:22" ht="18" customHeight="1" thickBot="1">
      <c r="B139" s="1422"/>
      <c r="C139" s="1423"/>
      <c r="D139" s="1423"/>
      <c r="E139" s="1387"/>
      <c r="F139" s="1388"/>
      <c r="G139" s="1391"/>
      <c r="H139" s="361" t="s">
        <v>150</v>
      </c>
      <c r="I139" s="1479"/>
      <c r="J139" s="1479"/>
      <c r="K139" s="319"/>
      <c r="L139" s="1479"/>
      <c r="M139" s="1479"/>
      <c r="N139" s="1479"/>
      <c r="O139" s="1479"/>
      <c r="P139" s="1479"/>
      <c r="Q139" s="1479"/>
      <c r="R139" s="319"/>
      <c r="S139" s="319"/>
      <c r="U139" s="362"/>
      <c r="V139" s="362"/>
    </row>
    <row r="140" spans="2:22" ht="18" thickBot="1">
      <c r="B140" s="1425"/>
      <c r="C140" s="1426"/>
      <c r="D140" s="1426"/>
      <c r="E140" s="1396"/>
      <c r="F140" s="1397"/>
      <c r="G140" s="1398"/>
      <c r="H140" s="354" t="s">
        <v>151</v>
      </c>
      <c r="I140" s="1477"/>
      <c r="J140" s="1478"/>
      <c r="K140" s="363"/>
      <c r="L140" s="1477"/>
      <c r="M140" s="1478"/>
      <c r="N140" s="1477"/>
      <c r="O140" s="1478"/>
      <c r="P140" s="1477"/>
      <c r="Q140" s="1478"/>
      <c r="R140" s="363"/>
      <c r="S140" s="363"/>
      <c r="U140" s="364"/>
      <c r="V140" s="364"/>
    </row>
    <row r="141" spans="2:22" ht="16.2" thickBot="1">
      <c r="B141" s="1444" t="s">
        <v>197</v>
      </c>
      <c r="C141" s="1445"/>
      <c r="D141" s="1445"/>
      <c r="E141" s="1445"/>
      <c r="F141" s="1445"/>
      <c r="G141" s="1445"/>
      <c r="H141" s="1445"/>
      <c r="I141" s="1445"/>
      <c r="J141" s="1445"/>
      <c r="K141" s="1445"/>
      <c r="L141" s="1445"/>
      <c r="M141" s="1445"/>
      <c r="N141" s="1445"/>
      <c r="O141" s="1445"/>
      <c r="P141" s="1445"/>
      <c r="Q141" s="1445"/>
      <c r="R141" s="1445"/>
      <c r="S141" s="1446"/>
    </row>
    <row r="142" spans="2:22">
      <c r="B142" s="1382"/>
      <c r="C142" s="1382"/>
      <c r="D142" s="1382"/>
      <c r="E142" s="1382"/>
      <c r="F142" s="1382"/>
      <c r="G142" s="1382"/>
      <c r="H142" s="1382"/>
      <c r="I142" s="1382"/>
      <c r="J142" s="1382"/>
      <c r="K142" s="1382"/>
      <c r="L142" s="1382"/>
      <c r="M142" s="1382"/>
      <c r="N142" s="1382"/>
      <c r="O142" s="1382"/>
      <c r="P142" s="1382"/>
      <c r="Q142" s="1382"/>
      <c r="R142" s="1382"/>
      <c r="S142" s="1382"/>
    </row>
    <row r="143" spans="2:22" ht="16.2" thickBot="1">
      <c r="B143" s="365" t="s">
        <v>198</v>
      </c>
      <c r="C143" s="366"/>
      <c r="D143" s="366"/>
      <c r="E143" s="366"/>
      <c r="F143" s="366"/>
      <c r="G143" s="366"/>
      <c r="H143" s="366"/>
      <c r="I143" s="366"/>
      <c r="J143" s="366"/>
      <c r="K143" s="366"/>
      <c r="L143" s="366"/>
      <c r="M143" s="366"/>
      <c r="N143" s="366"/>
      <c r="O143" s="366"/>
      <c r="P143" s="366"/>
      <c r="Q143" s="366"/>
      <c r="R143" s="366"/>
      <c r="S143" s="366"/>
    </row>
    <row r="144" spans="2:22" ht="16.2" thickBot="1">
      <c r="B144" s="1476"/>
      <c r="C144" s="1476"/>
      <c r="D144" s="1476"/>
      <c r="E144" s="1476"/>
      <c r="F144" s="1476"/>
      <c r="G144" s="1476"/>
      <c r="H144" s="1476"/>
      <c r="I144" s="1476"/>
      <c r="J144" s="1476"/>
      <c r="K144" s="1476"/>
      <c r="L144" s="1476"/>
      <c r="M144" s="1476"/>
      <c r="N144" s="1476"/>
      <c r="O144" s="1476"/>
      <c r="P144" s="1476"/>
      <c r="Q144" s="1476"/>
      <c r="R144" s="1476"/>
      <c r="S144" s="1476"/>
    </row>
    <row r="145" spans="2:22" ht="28.2" thickBot="1">
      <c r="B145" s="1455" t="s">
        <v>192</v>
      </c>
      <c r="C145" s="1453"/>
      <c r="D145" s="1454"/>
      <c r="E145" s="1455" t="s">
        <v>175</v>
      </c>
      <c r="F145" s="1454"/>
      <c r="G145" s="303"/>
      <c r="H145" s="303"/>
      <c r="I145" s="1455" t="s">
        <v>146</v>
      </c>
      <c r="J145" s="1454"/>
      <c r="K145" s="303" t="s">
        <v>146</v>
      </c>
      <c r="L145" s="1455" t="s">
        <v>146</v>
      </c>
      <c r="M145" s="1454"/>
      <c r="N145" s="1455" t="s">
        <v>146</v>
      </c>
      <c r="O145" s="1454"/>
      <c r="P145" s="1455" t="s">
        <v>146</v>
      </c>
      <c r="Q145" s="1454"/>
      <c r="R145" s="303" t="s">
        <v>193</v>
      </c>
      <c r="S145" s="303" t="s">
        <v>147</v>
      </c>
      <c r="U145" s="313"/>
      <c r="V145" s="313"/>
    </row>
    <row r="146" spans="2:22" ht="16.2" thickBot="1">
      <c r="B146" s="1444" t="s">
        <v>199</v>
      </c>
      <c r="C146" s="1445"/>
      <c r="D146" s="1445"/>
      <c r="E146" s="1445"/>
      <c r="F146" s="1445"/>
      <c r="G146" s="1445"/>
      <c r="H146" s="1445"/>
      <c r="I146" s="1445"/>
      <c r="J146" s="1445"/>
      <c r="K146" s="1445"/>
      <c r="L146" s="1445"/>
      <c r="M146" s="1445"/>
      <c r="N146" s="1445"/>
      <c r="O146" s="1445"/>
      <c r="P146" s="1445"/>
      <c r="Q146" s="1445"/>
      <c r="R146" s="1445"/>
      <c r="S146" s="1446"/>
    </row>
    <row r="147" spans="2:22" ht="18" thickBot="1">
      <c r="B147" s="1456"/>
      <c r="C147" s="1457"/>
      <c r="D147" s="1458"/>
      <c r="E147" s="1462"/>
      <c r="F147" s="1463"/>
      <c r="G147" s="1463"/>
      <c r="H147" s="367" t="s">
        <v>150</v>
      </c>
      <c r="I147" s="1466"/>
      <c r="J147" s="1467"/>
      <c r="K147" s="367"/>
      <c r="L147" s="1466"/>
      <c r="M147" s="1467"/>
      <c r="N147" s="1466"/>
      <c r="O147" s="1467"/>
      <c r="P147" s="1466"/>
      <c r="Q147" s="1467"/>
      <c r="R147" s="367">
        <f>I147+K147</f>
        <v>0</v>
      </c>
      <c r="S147" s="368">
        <f>I147+K147</f>
        <v>0</v>
      </c>
      <c r="U147" s="369"/>
      <c r="V147" s="369"/>
    </row>
    <row r="148" spans="2:22" ht="18" thickBot="1">
      <c r="B148" s="1459"/>
      <c r="C148" s="1460"/>
      <c r="D148" s="1461"/>
      <c r="E148" s="1464"/>
      <c r="F148" s="1465"/>
      <c r="G148" s="1465"/>
      <c r="H148" s="370" t="s">
        <v>151</v>
      </c>
      <c r="I148" s="371"/>
      <c r="J148" s="371"/>
      <c r="K148" s="371"/>
      <c r="L148" s="371"/>
      <c r="M148" s="371"/>
      <c r="N148" s="371"/>
      <c r="O148" s="371"/>
      <c r="P148" s="371"/>
      <c r="Q148" s="371"/>
      <c r="R148" s="371"/>
      <c r="S148" s="372"/>
      <c r="U148" s="373"/>
      <c r="V148" s="373"/>
    </row>
    <row r="149" spans="2:22" ht="28.2" thickBot="1">
      <c r="B149" s="314"/>
      <c r="C149" s="1453" t="s">
        <v>20</v>
      </c>
      <c r="D149" s="1454"/>
      <c r="E149" s="1455" t="s">
        <v>175</v>
      </c>
      <c r="F149" s="1454"/>
      <c r="G149" s="315"/>
      <c r="H149" s="315"/>
      <c r="I149" s="1455" t="s">
        <v>146</v>
      </c>
      <c r="J149" s="1454"/>
      <c r="K149" s="303" t="s">
        <v>146</v>
      </c>
      <c r="L149" s="1455" t="s">
        <v>146</v>
      </c>
      <c r="M149" s="1454"/>
      <c r="N149" s="1455" t="s">
        <v>146</v>
      </c>
      <c r="O149" s="1454"/>
      <c r="P149" s="1455" t="s">
        <v>146</v>
      </c>
      <c r="Q149" s="1454"/>
      <c r="R149" s="315" t="s">
        <v>195</v>
      </c>
      <c r="S149" s="315" t="s">
        <v>147</v>
      </c>
      <c r="U149" s="316"/>
      <c r="V149" s="316"/>
    </row>
    <row r="150" spans="2:22" ht="18" thickBot="1">
      <c r="B150" s="374"/>
      <c r="C150" s="375"/>
      <c r="D150" s="376"/>
      <c r="E150" s="377"/>
      <c r="F150" s="376"/>
      <c r="G150" s="378"/>
      <c r="H150" s="378"/>
      <c r="I150" s="377"/>
      <c r="J150" s="376"/>
      <c r="K150" s="378"/>
      <c r="L150" s="377"/>
      <c r="M150" s="376"/>
      <c r="N150" s="377"/>
      <c r="O150" s="376"/>
      <c r="P150" s="377"/>
      <c r="Q150" s="376"/>
      <c r="R150" s="378"/>
      <c r="S150" s="378"/>
      <c r="U150" s="379"/>
      <c r="V150" s="379"/>
    </row>
    <row r="151" spans="2:22" ht="17.399999999999999">
      <c r="B151" s="1470"/>
      <c r="C151" s="1471"/>
      <c r="D151" s="1472"/>
      <c r="E151" s="1387"/>
      <c r="F151" s="1388"/>
      <c r="G151" s="1391"/>
      <c r="H151" s="304" t="s">
        <v>150</v>
      </c>
      <c r="I151" s="1415"/>
      <c r="J151" s="1378"/>
      <c r="K151" s="305"/>
      <c r="L151" s="1415"/>
      <c r="M151" s="1378"/>
      <c r="N151" s="1415"/>
      <c r="O151" s="1378"/>
      <c r="P151" s="1415"/>
      <c r="Q151" s="1378"/>
      <c r="R151" s="305">
        <f>I151+K151+L151+N151+P151</f>
        <v>0</v>
      </c>
      <c r="S151" s="305">
        <f>I151+K151+L151+N151+P151</f>
        <v>0</v>
      </c>
      <c r="U151" s="311"/>
      <c r="V151" s="311"/>
    </row>
    <row r="152" spans="2:22" ht="18" thickBot="1">
      <c r="B152" s="1473"/>
      <c r="C152" s="1474"/>
      <c r="D152" s="1475"/>
      <c r="E152" s="1396"/>
      <c r="F152" s="1397"/>
      <c r="G152" s="1398"/>
      <c r="H152" s="306" t="s">
        <v>151</v>
      </c>
      <c r="I152" s="1375"/>
      <c r="J152" s="1376"/>
      <c r="K152" s="307"/>
      <c r="L152" s="1375"/>
      <c r="M152" s="1376"/>
      <c r="N152" s="1375"/>
      <c r="O152" s="1376"/>
      <c r="P152" s="1375"/>
      <c r="Q152" s="1376"/>
      <c r="R152" s="307"/>
      <c r="S152" s="307"/>
      <c r="U152" s="312"/>
      <c r="V152" s="312"/>
    </row>
    <row r="153" spans="2:22" ht="17.399999999999999">
      <c r="B153" s="1387"/>
      <c r="C153" s="1468"/>
      <c r="D153" s="1388"/>
      <c r="E153" s="1387"/>
      <c r="F153" s="1388"/>
      <c r="G153" s="1391"/>
      <c r="H153" s="304" t="s">
        <v>150</v>
      </c>
      <c r="I153" s="1415"/>
      <c r="J153" s="1378"/>
      <c r="K153" s="304"/>
      <c r="L153" s="1415"/>
      <c r="M153" s="1378"/>
      <c r="N153" s="1415"/>
      <c r="O153" s="1378"/>
      <c r="P153" s="1415"/>
      <c r="Q153" s="1378"/>
      <c r="R153" s="305">
        <f>I153+K153</f>
        <v>0</v>
      </c>
      <c r="S153" s="305">
        <f>I153+K153</f>
        <v>0</v>
      </c>
      <c r="U153" s="311"/>
      <c r="V153" s="311"/>
    </row>
    <row r="154" spans="2:22" ht="18" thickBot="1">
      <c r="B154" s="1396"/>
      <c r="C154" s="1469"/>
      <c r="D154" s="1397"/>
      <c r="E154" s="1396"/>
      <c r="F154" s="1397"/>
      <c r="G154" s="1398"/>
      <c r="H154" s="306" t="s">
        <v>151</v>
      </c>
      <c r="I154" s="1375"/>
      <c r="J154" s="1376"/>
      <c r="K154" s="307"/>
      <c r="L154" s="1375"/>
      <c r="M154" s="1376"/>
      <c r="N154" s="1375"/>
      <c r="O154" s="1376"/>
      <c r="P154" s="1375"/>
      <c r="Q154" s="1376"/>
      <c r="R154" s="307"/>
      <c r="S154" s="307"/>
      <c r="U154" s="312"/>
      <c r="V154" s="312"/>
    </row>
    <row r="155" spans="2:22" ht="17.399999999999999">
      <c r="B155" s="1447"/>
      <c r="C155" s="1448"/>
      <c r="D155" s="1449"/>
      <c r="E155" s="1387"/>
      <c r="F155" s="1388"/>
      <c r="G155" s="1391"/>
      <c r="H155" s="304" t="s">
        <v>150</v>
      </c>
      <c r="I155" s="1415"/>
      <c r="J155" s="1378"/>
      <c r="K155" s="305"/>
      <c r="L155" s="1415"/>
      <c r="M155" s="1378"/>
      <c r="N155" s="1415"/>
      <c r="O155" s="1378"/>
      <c r="P155" s="1415"/>
      <c r="Q155" s="1378"/>
      <c r="R155" s="305">
        <f>L155</f>
        <v>0</v>
      </c>
      <c r="S155" s="305">
        <f>L155</f>
        <v>0</v>
      </c>
      <c r="U155" s="311"/>
      <c r="V155" s="311"/>
    </row>
    <row r="156" spans="2:22" ht="18" thickBot="1">
      <c r="B156" s="1450"/>
      <c r="C156" s="1451"/>
      <c r="D156" s="1452"/>
      <c r="E156" s="1396"/>
      <c r="F156" s="1397"/>
      <c r="G156" s="1398"/>
      <c r="H156" s="306" t="s">
        <v>151</v>
      </c>
      <c r="I156" s="1375"/>
      <c r="J156" s="1376"/>
      <c r="K156" s="307"/>
      <c r="L156" s="1375"/>
      <c r="M156" s="1376"/>
      <c r="N156" s="1375"/>
      <c r="O156" s="1376"/>
      <c r="P156" s="1375"/>
      <c r="Q156" s="1376"/>
      <c r="R156" s="307"/>
      <c r="S156" s="307"/>
      <c r="U156" s="312"/>
      <c r="V156" s="312"/>
    </row>
    <row r="157" spans="2:22" ht="18" thickBot="1">
      <c r="B157" s="380"/>
      <c r="C157" s="381"/>
      <c r="D157" s="381"/>
      <c r="E157" s="382"/>
      <c r="F157" s="382"/>
      <c r="G157" s="382"/>
      <c r="H157" s="383"/>
      <c r="I157" s="384"/>
      <c r="J157" s="384"/>
      <c r="K157" s="384"/>
      <c r="L157" s="384"/>
      <c r="M157" s="384"/>
      <c r="N157" s="384"/>
      <c r="O157" s="384"/>
      <c r="P157" s="384"/>
      <c r="Q157" s="384"/>
      <c r="R157" s="384"/>
      <c r="S157" s="307">
        <f>S155+S153+S151+S147</f>
        <v>0</v>
      </c>
      <c r="U157" s="312"/>
      <c r="V157" s="312"/>
    </row>
    <row r="158" spans="2:22" ht="16.2" thickBot="1">
      <c r="B158" s="1444" t="s">
        <v>196</v>
      </c>
      <c r="C158" s="1445"/>
      <c r="D158" s="1445"/>
      <c r="E158" s="1445"/>
      <c r="F158" s="1445"/>
      <c r="G158" s="1445"/>
      <c r="H158" s="1445"/>
      <c r="I158" s="1445"/>
      <c r="J158" s="1445"/>
      <c r="K158" s="1445"/>
      <c r="L158" s="1445"/>
      <c r="M158" s="1445"/>
      <c r="N158" s="1445"/>
      <c r="O158" s="1445"/>
      <c r="P158" s="1445"/>
      <c r="Q158" s="1445"/>
      <c r="R158" s="1445"/>
      <c r="S158" s="1446"/>
    </row>
    <row r="159" spans="2:22" ht="28.2" thickBot="1">
      <c r="B159" s="314"/>
      <c r="C159" s="1453" t="s">
        <v>20</v>
      </c>
      <c r="D159" s="1454"/>
      <c r="E159" s="1455" t="s">
        <v>175</v>
      </c>
      <c r="F159" s="1454"/>
      <c r="G159" s="315"/>
      <c r="H159" s="315"/>
      <c r="I159" s="1455" t="s">
        <v>146</v>
      </c>
      <c r="J159" s="1454"/>
      <c r="K159" s="303" t="s">
        <v>146</v>
      </c>
      <c r="L159" s="1455" t="s">
        <v>146</v>
      </c>
      <c r="M159" s="1454"/>
      <c r="N159" s="1455" t="s">
        <v>146</v>
      </c>
      <c r="O159" s="1454"/>
      <c r="P159" s="1455" t="s">
        <v>146</v>
      </c>
      <c r="Q159" s="1454"/>
      <c r="R159" s="315" t="s">
        <v>193</v>
      </c>
      <c r="S159" s="315" t="s">
        <v>147</v>
      </c>
      <c r="U159" s="316"/>
      <c r="V159" s="316"/>
    </row>
    <row r="160" spans="2:22" ht="17.399999999999999">
      <c r="B160" s="1422"/>
      <c r="C160" s="1423"/>
      <c r="D160" s="1424"/>
      <c r="E160" s="1387"/>
      <c r="F160" s="1388"/>
      <c r="G160" s="1391"/>
      <c r="H160" s="304" t="s">
        <v>150</v>
      </c>
      <c r="I160" s="1415">
        <v>5846</v>
      </c>
      <c r="J160" s="1378"/>
      <c r="K160" s="305"/>
      <c r="L160" s="1415"/>
      <c r="M160" s="1378"/>
      <c r="N160" s="1436"/>
      <c r="O160" s="1437"/>
      <c r="P160" s="1436"/>
      <c r="Q160" s="1437"/>
      <c r="R160" s="305">
        <f>I160+K160+L160+N160+P160</f>
        <v>5846</v>
      </c>
      <c r="S160" s="305">
        <f>I160+K160+L160+N160+P160</f>
        <v>5846</v>
      </c>
      <c r="U160" s="311"/>
      <c r="V160" s="311"/>
    </row>
    <row r="161" spans="2:22" ht="18" thickBot="1">
      <c r="B161" s="1425"/>
      <c r="C161" s="1426"/>
      <c r="D161" s="1427"/>
      <c r="E161" s="1396"/>
      <c r="F161" s="1397"/>
      <c r="G161" s="1398"/>
      <c r="H161" s="306" t="s">
        <v>151</v>
      </c>
      <c r="I161" s="1375"/>
      <c r="J161" s="1376"/>
      <c r="K161" s="307"/>
      <c r="L161" s="1375"/>
      <c r="M161" s="1376"/>
      <c r="N161" s="1375"/>
      <c r="O161" s="1376"/>
      <c r="P161" s="1375"/>
      <c r="Q161" s="1376"/>
      <c r="R161" s="385">
        <f t="shared" ref="R161:R181" si="0">I161+K161+L161+N161+P161</f>
        <v>0</v>
      </c>
      <c r="S161" s="385">
        <f t="shared" ref="S161:S183" si="1">I161+K161+L161+N161+P161</f>
        <v>0</v>
      </c>
      <c r="U161" s="386"/>
      <c r="V161" s="386"/>
    </row>
    <row r="162" spans="2:22" ht="17.399999999999999">
      <c r="B162" s="1422"/>
      <c r="C162" s="1423"/>
      <c r="D162" s="1424"/>
      <c r="E162" s="1387"/>
      <c r="F162" s="1388"/>
      <c r="G162" s="1391"/>
      <c r="H162" s="304" t="s">
        <v>150</v>
      </c>
      <c r="I162" s="1415"/>
      <c r="J162" s="1378"/>
      <c r="K162" s="305"/>
      <c r="L162" s="1415"/>
      <c r="M162" s="1378"/>
      <c r="N162" s="1436"/>
      <c r="O162" s="1437"/>
      <c r="P162" s="1415"/>
      <c r="Q162" s="1378"/>
      <c r="R162" s="305">
        <f t="shared" si="0"/>
        <v>0</v>
      </c>
      <c r="S162" s="305">
        <f t="shared" si="1"/>
        <v>0</v>
      </c>
      <c r="U162" s="311"/>
      <c r="V162" s="311"/>
    </row>
    <row r="163" spans="2:22" ht="57.75" customHeight="1" thickBot="1">
      <c r="B163" s="1425"/>
      <c r="C163" s="1426"/>
      <c r="D163" s="1427"/>
      <c r="E163" s="1396"/>
      <c r="F163" s="1397"/>
      <c r="G163" s="1398"/>
      <c r="H163" s="306" t="s">
        <v>151</v>
      </c>
      <c r="I163" s="1375"/>
      <c r="J163" s="1376"/>
      <c r="K163" s="307"/>
      <c r="L163" s="1375"/>
      <c r="M163" s="1376"/>
      <c r="N163" s="1375"/>
      <c r="O163" s="1376"/>
      <c r="P163" s="1375"/>
      <c r="Q163" s="1376"/>
      <c r="R163" s="385">
        <f t="shared" si="0"/>
        <v>0</v>
      </c>
      <c r="S163" s="385">
        <f t="shared" si="1"/>
        <v>0</v>
      </c>
      <c r="U163" s="386"/>
      <c r="V163" s="386"/>
    </row>
    <row r="164" spans="2:22" ht="17.399999999999999">
      <c r="B164" s="1438"/>
      <c r="C164" s="1439"/>
      <c r="D164" s="1440"/>
      <c r="E164" s="1387"/>
      <c r="F164" s="1388"/>
      <c r="G164" s="1391"/>
      <c r="H164" s="304" t="s">
        <v>150</v>
      </c>
      <c r="I164" s="1415"/>
      <c r="J164" s="1378"/>
      <c r="K164" s="305"/>
      <c r="L164" s="1415"/>
      <c r="M164" s="1378"/>
      <c r="N164" s="1436"/>
      <c r="O164" s="1437"/>
      <c r="P164" s="1415"/>
      <c r="Q164" s="1378"/>
      <c r="R164" s="305">
        <f t="shared" si="0"/>
        <v>0</v>
      </c>
      <c r="S164" s="305">
        <f t="shared" si="1"/>
        <v>0</v>
      </c>
      <c r="U164" s="311"/>
      <c r="V164" s="311"/>
    </row>
    <row r="165" spans="2:22" ht="62.1" customHeight="1" thickBot="1">
      <c r="B165" s="1441"/>
      <c r="C165" s="1442"/>
      <c r="D165" s="1443"/>
      <c r="E165" s="1396"/>
      <c r="F165" s="1397"/>
      <c r="G165" s="1392"/>
      <c r="H165" s="306" t="s">
        <v>151</v>
      </c>
      <c r="I165" s="1375"/>
      <c r="J165" s="1376"/>
      <c r="K165" s="307"/>
      <c r="L165" s="1375"/>
      <c r="M165" s="1376"/>
      <c r="N165" s="1375"/>
      <c r="O165" s="1376"/>
      <c r="P165" s="1375"/>
      <c r="Q165" s="1376"/>
      <c r="R165" s="385">
        <f t="shared" si="0"/>
        <v>0</v>
      </c>
      <c r="S165" s="385">
        <f t="shared" si="1"/>
        <v>0</v>
      </c>
      <c r="U165" s="386"/>
      <c r="V165" s="386"/>
    </row>
    <row r="166" spans="2:22" ht="17.399999999999999">
      <c r="B166" s="1381"/>
      <c r="C166" s="1382"/>
      <c r="D166" s="1383"/>
      <c r="E166" s="1387"/>
      <c r="F166" s="1388"/>
      <c r="G166" s="1391"/>
      <c r="H166" s="304" t="s">
        <v>150</v>
      </c>
      <c r="I166" s="1415"/>
      <c r="J166" s="1378"/>
      <c r="K166" s="305"/>
      <c r="L166" s="1415"/>
      <c r="M166" s="1378"/>
      <c r="N166" s="1415"/>
      <c r="O166" s="1378"/>
      <c r="P166" s="1415"/>
      <c r="Q166" s="1378"/>
      <c r="R166" s="305">
        <f t="shared" si="0"/>
        <v>0</v>
      </c>
      <c r="S166" s="305">
        <f t="shared" si="1"/>
        <v>0</v>
      </c>
      <c r="U166" s="311"/>
      <c r="V166" s="311"/>
    </row>
    <row r="167" spans="2:22" ht="18" thickBot="1">
      <c r="B167" s="1393"/>
      <c r="C167" s="1394"/>
      <c r="D167" s="1395"/>
      <c r="E167" s="1396"/>
      <c r="F167" s="1397"/>
      <c r="G167" s="1398"/>
      <c r="H167" s="306"/>
      <c r="I167" s="1375"/>
      <c r="J167" s="1376"/>
      <c r="K167" s="307"/>
      <c r="L167" s="1375"/>
      <c r="M167" s="1376"/>
      <c r="N167" s="1375"/>
      <c r="O167" s="1376"/>
      <c r="P167" s="1375"/>
      <c r="Q167" s="1376"/>
      <c r="R167" s="385">
        <f t="shared" si="0"/>
        <v>0</v>
      </c>
      <c r="S167" s="385">
        <f t="shared" si="1"/>
        <v>0</v>
      </c>
      <c r="U167" s="386"/>
      <c r="V167" s="386"/>
    </row>
    <row r="168" spans="2:22" ht="17.399999999999999">
      <c r="B168" s="1381"/>
      <c r="C168" s="1382"/>
      <c r="D168" s="1383"/>
      <c r="E168" s="1387"/>
      <c r="F168" s="1388"/>
      <c r="G168" s="1391"/>
      <c r="H168" s="304" t="s">
        <v>150</v>
      </c>
      <c r="I168" s="1415"/>
      <c r="J168" s="1378"/>
      <c r="K168" s="305"/>
      <c r="L168" s="1415"/>
      <c r="M168" s="1378"/>
      <c r="N168" s="1415"/>
      <c r="O168" s="1378"/>
      <c r="P168" s="1415"/>
      <c r="Q168" s="1378"/>
      <c r="R168" s="305">
        <f t="shared" si="0"/>
        <v>0</v>
      </c>
      <c r="S168" s="305">
        <f t="shared" si="1"/>
        <v>0</v>
      </c>
      <c r="U168" s="311"/>
      <c r="V168" s="311"/>
    </row>
    <row r="169" spans="2:22" ht="51" customHeight="1" thickBot="1">
      <c r="B169" s="1384"/>
      <c r="C169" s="1385"/>
      <c r="D169" s="1386"/>
      <c r="E169" s="1389"/>
      <c r="F169" s="1390"/>
      <c r="G169" s="1392"/>
      <c r="H169" s="335" t="s">
        <v>151</v>
      </c>
      <c r="I169" s="1379"/>
      <c r="J169" s="1380"/>
      <c r="K169" s="324"/>
      <c r="L169" s="1379"/>
      <c r="M169" s="1380"/>
      <c r="N169" s="1379"/>
      <c r="O169" s="1380"/>
      <c r="P169" s="1379"/>
      <c r="Q169" s="1380"/>
      <c r="R169" s="385">
        <f t="shared" si="0"/>
        <v>0</v>
      </c>
      <c r="S169" s="385">
        <f t="shared" si="1"/>
        <v>0</v>
      </c>
      <c r="U169" s="386"/>
      <c r="V169" s="386"/>
    </row>
    <row r="170" spans="2:22" ht="17.399999999999999">
      <c r="B170" s="1422"/>
      <c r="C170" s="1423"/>
      <c r="D170" s="1424"/>
      <c r="E170" s="1387"/>
      <c r="F170" s="1388"/>
      <c r="G170" s="329"/>
      <c r="H170" s="318" t="s">
        <v>150</v>
      </c>
      <c r="I170" s="1428"/>
      <c r="J170" s="1429"/>
      <c r="K170" s="387"/>
      <c r="L170" s="388"/>
      <c r="M170" s="387"/>
      <c r="N170" s="388"/>
      <c r="O170" s="387"/>
      <c r="P170" s="388"/>
      <c r="Q170" s="387"/>
      <c r="R170" s="387">
        <f>M170</f>
        <v>0</v>
      </c>
      <c r="S170" s="387">
        <f>M170</f>
        <v>0</v>
      </c>
      <c r="U170" s="389"/>
      <c r="V170" s="389"/>
    </row>
    <row r="171" spans="2:22" ht="18" thickBot="1">
      <c r="B171" s="1425"/>
      <c r="C171" s="1426"/>
      <c r="D171" s="1427"/>
      <c r="E171" s="1396"/>
      <c r="F171" s="1397"/>
      <c r="G171" s="357"/>
      <c r="H171" s="306" t="s">
        <v>151</v>
      </c>
      <c r="I171" s="355"/>
      <c r="J171" s="307"/>
      <c r="K171" s="307"/>
      <c r="L171" s="355"/>
      <c r="M171" s="307"/>
      <c r="N171" s="355"/>
      <c r="O171" s="307"/>
      <c r="P171" s="355"/>
      <c r="Q171" s="307"/>
      <c r="R171" s="390"/>
      <c r="S171" s="390"/>
      <c r="U171" s="391"/>
      <c r="V171" s="391"/>
    </row>
    <row r="172" spans="2:22" ht="17.399999999999999">
      <c r="B172" s="1430"/>
      <c r="C172" s="1431"/>
      <c r="D172" s="1432"/>
      <c r="E172" s="1389"/>
      <c r="F172" s="1390"/>
      <c r="G172" s="334"/>
      <c r="H172" s="335" t="s">
        <v>150</v>
      </c>
      <c r="I172" s="336"/>
      <c r="J172" s="324"/>
      <c r="K172" s="324"/>
      <c r="L172" s="336"/>
      <c r="M172" s="324"/>
      <c r="N172" s="336"/>
      <c r="O172" s="324"/>
      <c r="P172" s="336"/>
      <c r="Q172" s="324"/>
      <c r="R172" s="385">
        <f>K172+M172+O172+Q172</f>
        <v>0</v>
      </c>
      <c r="S172" s="385">
        <f>K172+M172+O172+Q172</f>
        <v>0</v>
      </c>
      <c r="U172" s="386"/>
      <c r="V172" s="386"/>
    </row>
    <row r="173" spans="2:22" ht="30" customHeight="1" thickBot="1">
      <c r="B173" s="1433"/>
      <c r="C173" s="1434"/>
      <c r="D173" s="1435"/>
      <c r="E173" s="1396"/>
      <c r="F173" s="1397"/>
      <c r="G173" s="334"/>
      <c r="H173" s="335" t="s">
        <v>151</v>
      </c>
      <c r="I173" s="336"/>
      <c r="J173" s="324"/>
      <c r="K173" s="324"/>
      <c r="L173" s="336"/>
      <c r="M173" s="324"/>
      <c r="N173" s="336"/>
      <c r="O173" s="324"/>
      <c r="P173" s="336"/>
      <c r="Q173" s="324"/>
      <c r="R173" s="385"/>
      <c r="S173" s="385"/>
      <c r="U173" s="386"/>
      <c r="V173" s="386"/>
    </row>
    <row r="174" spans="2:22" ht="17.399999999999999">
      <c r="B174" s="1409"/>
      <c r="C174" s="1410"/>
      <c r="D174" s="1411"/>
      <c r="E174" s="1387"/>
      <c r="F174" s="1388"/>
      <c r="G174" s="1387"/>
      <c r="H174" s="392" t="s">
        <v>150</v>
      </c>
      <c r="I174" s="1416"/>
      <c r="J174" s="1417"/>
      <c r="K174" s="393"/>
      <c r="L174" s="1416"/>
      <c r="M174" s="1417"/>
      <c r="N174" s="1416"/>
      <c r="O174" s="1417"/>
      <c r="P174" s="1418"/>
      <c r="Q174" s="1419"/>
      <c r="R174" s="393">
        <f t="shared" si="0"/>
        <v>0</v>
      </c>
      <c r="S174" s="394">
        <f t="shared" si="1"/>
        <v>0</v>
      </c>
      <c r="U174" s="395"/>
      <c r="V174" s="395"/>
    </row>
    <row r="175" spans="2:22" ht="60" customHeight="1" thickBot="1">
      <c r="B175" s="1412"/>
      <c r="C175" s="1413"/>
      <c r="D175" s="1414"/>
      <c r="E175" s="1396"/>
      <c r="F175" s="1397"/>
      <c r="G175" s="1396"/>
      <c r="H175" s="396" t="s">
        <v>151</v>
      </c>
      <c r="I175" s="1420"/>
      <c r="J175" s="1421"/>
      <c r="K175" s="347"/>
      <c r="L175" s="1420"/>
      <c r="M175" s="1421"/>
      <c r="N175" s="1420"/>
      <c r="O175" s="1421"/>
      <c r="P175" s="1420"/>
      <c r="Q175" s="1421"/>
      <c r="R175" s="397">
        <f t="shared" si="0"/>
        <v>0</v>
      </c>
      <c r="S175" s="398">
        <f t="shared" si="1"/>
        <v>0</v>
      </c>
      <c r="U175" s="399"/>
      <c r="V175" s="399"/>
    </row>
    <row r="176" spans="2:22" ht="17.399999999999999">
      <c r="B176" s="1399"/>
      <c r="C176" s="1400"/>
      <c r="D176" s="1401"/>
      <c r="E176" s="1387"/>
      <c r="F176" s="1388"/>
      <c r="G176" s="356"/>
      <c r="H176" s="400"/>
      <c r="I176" s="1405"/>
      <c r="J176" s="1406"/>
      <c r="K176" s="401"/>
      <c r="L176" s="1405"/>
      <c r="M176" s="1406"/>
      <c r="N176" s="1405"/>
      <c r="O176" s="1406"/>
      <c r="P176" s="1405"/>
      <c r="Q176" s="1406"/>
      <c r="R176" s="305">
        <f t="shared" si="0"/>
        <v>0</v>
      </c>
      <c r="S176" s="305">
        <f t="shared" si="1"/>
        <v>0</v>
      </c>
      <c r="U176" s="311"/>
      <c r="V176" s="311"/>
    </row>
    <row r="177" spans="2:22" ht="36.75" customHeight="1" thickBot="1">
      <c r="B177" s="1402"/>
      <c r="C177" s="1403"/>
      <c r="D177" s="1404"/>
      <c r="E177" s="1396"/>
      <c r="F177" s="1397"/>
      <c r="G177" s="357"/>
      <c r="H177" s="358"/>
      <c r="I177" s="1407"/>
      <c r="J177" s="1408"/>
      <c r="K177" s="359"/>
      <c r="L177" s="1407"/>
      <c r="M177" s="1408"/>
      <c r="N177" s="1407"/>
      <c r="O177" s="1408"/>
      <c r="P177" s="1407"/>
      <c r="Q177" s="1408"/>
      <c r="R177" s="385">
        <f t="shared" si="0"/>
        <v>0</v>
      </c>
      <c r="S177" s="385">
        <f t="shared" si="1"/>
        <v>0</v>
      </c>
      <c r="U177" s="386"/>
      <c r="V177" s="386"/>
    </row>
    <row r="178" spans="2:22" ht="17.399999999999999">
      <c r="B178" s="1381"/>
      <c r="C178" s="1382"/>
      <c r="D178" s="1383"/>
      <c r="E178" s="1387"/>
      <c r="F178" s="1388"/>
      <c r="G178" s="1391"/>
      <c r="H178" s="304" t="s">
        <v>150</v>
      </c>
      <c r="I178" s="1373"/>
      <c r="J178" s="1374"/>
      <c r="K178" s="305"/>
      <c r="L178" s="1373"/>
      <c r="M178" s="1374"/>
      <c r="N178" s="1373"/>
      <c r="O178" s="1374"/>
      <c r="P178" s="1373"/>
      <c r="Q178" s="1374"/>
      <c r="R178" s="305">
        <f t="shared" si="0"/>
        <v>0</v>
      </c>
      <c r="S178" s="305">
        <f t="shared" si="1"/>
        <v>0</v>
      </c>
      <c r="U178" s="311"/>
      <c r="V178" s="311"/>
    </row>
    <row r="179" spans="2:22" ht="60" customHeight="1" thickBot="1">
      <c r="B179" s="1393"/>
      <c r="C179" s="1394"/>
      <c r="D179" s="1395"/>
      <c r="E179" s="1396"/>
      <c r="F179" s="1397"/>
      <c r="G179" s="1398"/>
      <c r="H179" s="306" t="s">
        <v>151</v>
      </c>
      <c r="I179" s="1375"/>
      <c r="J179" s="1376"/>
      <c r="K179" s="307"/>
      <c r="L179" s="1375"/>
      <c r="M179" s="1376"/>
      <c r="N179" s="1375"/>
      <c r="O179" s="1376"/>
      <c r="P179" s="1375"/>
      <c r="Q179" s="1376"/>
      <c r="R179" s="385">
        <f t="shared" si="0"/>
        <v>0</v>
      </c>
      <c r="S179" s="385">
        <f t="shared" si="1"/>
        <v>0</v>
      </c>
      <c r="U179" s="386"/>
      <c r="V179" s="386"/>
    </row>
    <row r="180" spans="2:22" ht="17.399999999999999">
      <c r="B180" s="1381"/>
      <c r="C180" s="1382"/>
      <c r="D180" s="1383"/>
      <c r="E180" s="1387"/>
      <c r="F180" s="1388"/>
      <c r="G180" s="1391"/>
      <c r="H180" s="304" t="s">
        <v>150</v>
      </c>
      <c r="I180" s="1377"/>
      <c r="J180" s="1378"/>
      <c r="K180" s="402"/>
      <c r="L180" s="1377"/>
      <c r="M180" s="1378"/>
      <c r="N180" s="1377"/>
      <c r="O180" s="1378"/>
      <c r="P180" s="1377"/>
      <c r="Q180" s="1378"/>
      <c r="R180" s="305">
        <f t="shared" si="0"/>
        <v>0</v>
      </c>
      <c r="S180" s="305">
        <f t="shared" si="1"/>
        <v>0</v>
      </c>
      <c r="U180" s="311"/>
      <c r="V180" s="311"/>
    </row>
    <row r="181" spans="2:22" ht="18" thickBot="1">
      <c r="B181" s="1384"/>
      <c r="C181" s="1385"/>
      <c r="D181" s="1386"/>
      <c r="E181" s="1389"/>
      <c r="F181" s="1390"/>
      <c r="G181" s="1392"/>
      <c r="H181" s="335" t="s">
        <v>151</v>
      </c>
      <c r="I181" s="1379"/>
      <c r="J181" s="1380"/>
      <c r="K181" s="324"/>
      <c r="L181" s="1379"/>
      <c r="M181" s="1380"/>
      <c r="N181" s="1379"/>
      <c r="O181" s="1380"/>
      <c r="P181" s="1379"/>
      <c r="Q181" s="1380"/>
      <c r="R181" s="385">
        <f t="shared" si="0"/>
        <v>0</v>
      </c>
      <c r="S181" s="385">
        <f t="shared" si="1"/>
        <v>0</v>
      </c>
      <c r="U181" s="386"/>
      <c r="V181" s="386"/>
    </row>
    <row r="182" spans="2:22" ht="17.399999999999999">
      <c r="B182" s="1370"/>
      <c r="C182" s="1370"/>
      <c r="D182" s="1370"/>
      <c r="E182" s="1372"/>
      <c r="F182" s="1372"/>
      <c r="G182" s="403"/>
      <c r="H182" s="403" t="s">
        <v>150</v>
      </c>
      <c r="I182" s="1359"/>
      <c r="J182" s="1360"/>
      <c r="K182" s="403"/>
      <c r="L182" s="1359"/>
      <c r="M182" s="1360"/>
      <c r="N182" s="1359"/>
      <c r="O182" s="1360"/>
      <c r="P182" s="403"/>
      <c r="Q182" s="403"/>
      <c r="R182" s="403"/>
      <c r="S182" s="404">
        <f>I182+K182+L182+N182</f>
        <v>0</v>
      </c>
      <c r="U182" s="405"/>
      <c r="V182" s="405"/>
    </row>
    <row r="183" spans="2:22" ht="18" thickBot="1">
      <c r="B183" s="1371"/>
      <c r="C183" s="1371"/>
      <c r="D183" s="1371"/>
      <c r="E183" s="1361"/>
      <c r="F183" s="1362"/>
      <c r="G183" s="406"/>
      <c r="H183" s="407" t="s">
        <v>151</v>
      </c>
      <c r="I183" s="1363"/>
      <c r="J183" s="1363"/>
      <c r="K183" s="407"/>
      <c r="L183" s="408"/>
      <c r="M183" s="409"/>
      <c r="N183" s="1364"/>
      <c r="O183" s="1365"/>
      <c r="P183" s="407"/>
      <c r="Q183" s="407"/>
      <c r="R183" s="407"/>
      <c r="S183" s="359">
        <f t="shared" si="1"/>
        <v>0</v>
      </c>
      <c r="U183" s="360"/>
      <c r="V183" s="360"/>
    </row>
    <row r="184" spans="2:22" ht="35.1" customHeight="1">
      <c r="B184" s="1366"/>
      <c r="C184" s="1366"/>
      <c r="D184" s="1366"/>
      <c r="E184" s="1368"/>
      <c r="F184" s="1368"/>
      <c r="G184" s="410"/>
      <c r="H184" s="411" t="s">
        <v>150</v>
      </c>
      <c r="I184" s="412"/>
      <c r="J184" s="412"/>
      <c r="K184" s="411"/>
      <c r="L184" s="412"/>
      <c r="M184" s="412"/>
      <c r="N184" s="412"/>
      <c r="O184" s="412"/>
      <c r="P184" s="411"/>
      <c r="Q184" s="411"/>
      <c r="R184" s="411"/>
      <c r="S184" s="413"/>
      <c r="U184" s="414"/>
      <c r="V184" s="414"/>
    </row>
    <row r="185" spans="2:22" ht="17.399999999999999">
      <c r="B185" s="1367"/>
      <c r="C185" s="1367"/>
      <c r="D185" s="1367"/>
      <c r="E185" s="1369"/>
      <c r="F185" s="1369"/>
      <c r="G185" s="410"/>
      <c r="H185" s="411" t="s">
        <v>151</v>
      </c>
      <c r="I185" s="412"/>
      <c r="J185" s="412"/>
      <c r="K185" s="411"/>
      <c r="L185" s="412"/>
      <c r="M185" s="412"/>
      <c r="N185" s="412"/>
      <c r="O185" s="412"/>
      <c r="P185" s="411"/>
      <c r="Q185" s="411"/>
      <c r="R185" s="411"/>
      <c r="S185" s="413"/>
      <c r="U185" s="414"/>
      <c r="V185" s="414"/>
    </row>
    <row r="186" spans="2:22">
      <c r="B186" s="366"/>
      <c r="C186" s="366"/>
      <c r="D186" s="366"/>
      <c r="E186" s="366"/>
      <c r="F186" s="366"/>
      <c r="G186" s="366"/>
      <c r="H186" s="366"/>
      <c r="I186" s="366"/>
      <c r="J186" s="366"/>
      <c r="K186" s="366"/>
      <c r="L186" s="366"/>
      <c r="M186" s="366"/>
      <c r="N186" s="366"/>
      <c r="O186" s="366"/>
      <c r="P186" s="366"/>
      <c r="Q186" s="366"/>
      <c r="R186" s="366"/>
      <c r="S186" s="366"/>
    </row>
    <row r="187" spans="2:22">
      <c r="B187" s="366"/>
      <c r="C187" s="366"/>
      <c r="D187" s="366"/>
      <c r="E187" s="366"/>
      <c r="F187" s="366"/>
      <c r="G187" s="366"/>
      <c r="H187" s="366"/>
      <c r="I187" s="366"/>
      <c r="J187" s="366"/>
      <c r="K187" s="366"/>
      <c r="L187" s="366"/>
      <c r="M187" s="366"/>
      <c r="N187" s="366"/>
      <c r="O187" s="366"/>
      <c r="P187" s="366"/>
      <c r="Q187" s="366"/>
      <c r="R187" s="366"/>
      <c r="S187" s="366"/>
    </row>
    <row r="188" spans="2:22">
      <c r="B188" s="366"/>
      <c r="C188" s="366"/>
      <c r="D188" s="366"/>
      <c r="E188" s="366"/>
      <c r="F188" s="366"/>
      <c r="G188" s="366"/>
      <c r="H188" s="366"/>
      <c r="I188" s="366"/>
      <c r="J188" s="366"/>
      <c r="K188" s="366"/>
      <c r="L188" s="366"/>
      <c r="M188" s="366"/>
      <c r="N188" s="366"/>
      <c r="O188" s="366"/>
      <c r="P188" s="366"/>
      <c r="Q188" s="366"/>
      <c r="R188" s="366"/>
      <c r="S188" s="366"/>
    </row>
    <row r="189" spans="2:22">
      <c r="B189" s="366"/>
      <c r="C189" s="366"/>
      <c r="D189" s="366"/>
      <c r="E189" s="366"/>
      <c r="F189" s="366"/>
      <c r="G189" s="366"/>
      <c r="H189" s="366"/>
      <c r="I189" s="366"/>
      <c r="J189" s="366"/>
      <c r="K189" s="366"/>
      <c r="L189" s="366"/>
      <c r="M189" s="366"/>
      <c r="N189" s="366"/>
      <c r="O189" s="366"/>
      <c r="P189" s="366"/>
      <c r="Q189" s="366"/>
      <c r="R189" s="366"/>
      <c r="S189" s="366"/>
    </row>
    <row r="190" spans="2:22">
      <c r="B190" s="366"/>
      <c r="C190" s="366"/>
      <c r="D190" s="366"/>
      <c r="E190" s="366"/>
      <c r="F190" s="366"/>
      <c r="G190" s="366"/>
      <c r="H190" s="366"/>
      <c r="I190" s="366"/>
      <c r="J190" s="366"/>
      <c r="K190" s="366"/>
      <c r="L190" s="366"/>
      <c r="M190" s="366"/>
      <c r="N190" s="366"/>
      <c r="O190" s="366"/>
      <c r="P190" s="366"/>
      <c r="Q190" s="366"/>
      <c r="R190" s="366"/>
      <c r="S190" s="366"/>
    </row>
    <row r="191" spans="2:22">
      <c r="B191" s="366"/>
      <c r="C191" s="366"/>
      <c r="D191" s="366"/>
      <c r="E191" s="366"/>
      <c r="F191" s="366"/>
      <c r="G191" s="366"/>
      <c r="H191" s="366"/>
      <c r="I191" s="366"/>
      <c r="J191" s="366"/>
      <c r="K191" s="366"/>
      <c r="L191" s="366"/>
      <c r="M191" s="366"/>
      <c r="N191" s="366"/>
      <c r="O191" s="366"/>
      <c r="P191" s="366"/>
      <c r="Q191" s="366"/>
      <c r="R191" s="366"/>
      <c r="S191" s="366"/>
    </row>
    <row r="192" spans="2:22">
      <c r="B192" s="415"/>
      <c r="C192" s="415"/>
      <c r="D192" s="415"/>
      <c r="E192" s="415"/>
      <c r="F192" s="415"/>
      <c r="G192" s="415"/>
      <c r="H192" s="415"/>
      <c r="I192" s="415"/>
      <c r="J192" s="415"/>
      <c r="K192" s="415"/>
      <c r="L192" s="415"/>
      <c r="M192" s="415"/>
      <c r="N192" s="415"/>
      <c r="O192" s="415"/>
      <c r="P192" s="415"/>
      <c r="Q192" s="415"/>
      <c r="R192" s="415"/>
      <c r="S192" s="415"/>
    </row>
    <row r="193" spans="2:19">
      <c r="B193" s="415"/>
      <c r="C193" s="415"/>
      <c r="D193" s="415"/>
      <c r="E193" s="415"/>
      <c r="F193" s="415"/>
      <c r="G193" s="415"/>
      <c r="H193" s="415"/>
      <c r="I193" s="415"/>
      <c r="J193" s="415"/>
      <c r="K193" s="415"/>
      <c r="L193" s="415"/>
      <c r="M193" s="415"/>
      <c r="N193" s="415"/>
      <c r="O193" s="415"/>
      <c r="P193" s="415"/>
      <c r="Q193" s="415"/>
      <c r="R193" s="415"/>
      <c r="S193" s="415"/>
    </row>
    <row r="194" spans="2:19">
      <c r="B194" s="415"/>
      <c r="C194" s="415"/>
      <c r="D194" s="415"/>
      <c r="E194" s="415"/>
      <c r="F194" s="415"/>
      <c r="G194" s="415"/>
      <c r="H194" s="415"/>
      <c r="I194" s="415"/>
      <c r="J194" s="415"/>
      <c r="K194" s="415"/>
      <c r="L194" s="415"/>
      <c r="M194" s="415"/>
      <c r="N194" s="415"/>
      <c r="O194" s="415"/>
      <c r="P194" s="415"/>
      <c r="Q194" s="415"/>
      <c r="R194" s="415"/>
      <c r="S194" s="415"/>
    </row>
    <row r="195" spans="2:19">
      <c r="B195" s="415"/>
      <c r="C195" s="415"/>
      <c r="D195" s="415"/>
      <c r="E195" s="415"/>
      <c r="F195" s="415"/>
      <c r="G195" s="415"/>
      <c r="H195" s="415"/>
      <c r="I195" s="415"/>
      <c r="J195" s="415"/>
      <c r="K195" s="415"/>
      <c r="L195" s="415"/>
      <c r="M195" s="415"/>
      <c r="N195" s="415"/>
      <c r="O195" s="415"/>
      <c r="P195" s="415"/>
      <c r="Q195" s="415"/>
      <c r="R195" s="415"/>
      <c r="S195" s="415"/>
    </row>
    <row r="196" spans="2:19">
      <c r="B196" s="415"/>
      <c r="C196" s="415"/>
      <c r="D196" s="415"/>
      <c r="E196" s="415"/>
      <c r="F196" s="415"/>
      <c r="G196" s="415"/>
      <c r="H196" s="415"/>
      <c r="I196" s="415"/>
      <c r="J196" s="415"/>
      <c r="K196" s="415"/>
      <c r="L196" s="415"/>
      <c r="M196" s="415"/>
      <c r="N196" s="415"/>
      <c r="O196" s="415"/>
      <c r="P196" s="415"/>
      <c r="Q196" s="415"/>
      <c r="R196" s="415"/>
      <c r="S196" s="415"/>
    </row>
    <row r="197" spans="2:19">
      <c r="B197" s="415"/>
      <c r="C197" s="415"/>
      <c r="D197" s="415"/>
      <c r="E197" s="415"/>
      <c r="F197" s="415"/>
      <c r="G197" s="415"/>
      <c r="H197" s="415"/>
      <c r="I197" s="415"/>
      <c r="J197" s="415"/>
      <c r="K197" s="415"/>
      <c r="L197" s="415"/>
      <c r="M197" s="415"/>
      <c r="N197" s="415"/>
      <c r="O197" s="415"/>
      <c r="P197" s="415"/>
      <c r="Q197" s="415"/>
      <c r="R197" s="415"/>
      <c r="S197" s="415"/>
    </row>
    <row r="198" spans="2:19">
      <c r="B198" s="415"/>
      <c r="C198" s="415"/>
      <c r="D198" s="415"/>
      <c r="E198" s="415"/>
      <c r="F198" s="415"/>
      <c r="G198" s="415"/>
      <c r="H198" s="415"/>
      <c r="I198" s="415"/>
      <c r="J198" s="415"/>
      <c r="K198" s="415"/>
      <c r="L198" s="415"/>
      <c r="M198" s="415"/>
      <c r="N198" s="415"/>
      <c r="O198" s="415"/>
      <c r="P198" s="415"/>
      <c r="Q198" s="415"/>
      <c r="R198" s="415"/>
      <c r="S198" s="415"/>
    </row>
    <row r="199" spans="2:19">
      <c r="B199" s="415"/>
      <c r="C199" s="415"/>
      <c r="D199" s="415"/>
      <c r="E199" s="415"/>
      <c r="F199" s="415"/>
      <c r="G199" s="415"/>
      <c r="H199" s="415"/>
      <c r="I199" s="415"/>
      <c r="J199" s="415"/>
      <c r="K199" s="415"/>
      <c r="L199" s="415"/>
      <c r="M199" s="415"/>
      <c r="N199" s="415"/>
      <c r="O199" s="415"/>
      <c r="P199" s="415"/>
      <c r="Q199" s="415"/>
      <c r="R199" s="415"/>
      <c r="S199" s="415"/>
    </row>
    <row r="200" spans="2:19">
      <c r="B200" s="415"/>
      <c r="C200" s="415"/>
      <c r="D200" s="415"/>
      <c r="E200" s="415"/>
      <c r="F200" s="415"/>
      <c r="G200" s="415"/>
      <c r="H200" s="415"/>
      <c r="I200" s="415"/>
      <c r="J200" s="415"/>
      <c r="K200" s="415"/>
      <c r="L200" s="415"/>
      <c r="M200" s="415"/>
      <c r="N200" s="415"/>
      <c r="O200" s="415"/>
      <c r="P200" s="415"/>
      <c r="Q200" s="415"/>
      <c r="R200" s="415"/>
      <c r="S200" s="415"/>
    </row>
    <row r="201" spans="2:19">
      <c r="B201" s="415"/>
      <c r="C201" s="415"/>
      <c r="D201" s="415"/>
      <c r="E201" s="415"/>
      <c r="F201" s="415"/>
      <c r="G201" s="415"/>
      <c r="H201" s="415"/>
      <c r="I201" s="415"/>
      <c r="J201" s="415"/>
      <c r="K201" s="415"/>
      <c r="L201" s="415"/>
      <c r="M201" s="415"/>
      <c r="N201" s="415"/>
      <c r="O201" s="415"/>
      <c r="P201" s="415"/>
      <c r="Q201" s="415"/>
      <c r="R201" s="415"/>
      <c r="S201" s="415"/>
    </row>
    <row r="202" spans="2:19">
      <c r="B202" s="415"/>
      <c r="C202" s="415"/>
      <c r="D202" s="415"/>
      <c r="E202" s="415"/>
      <c r="F202" s="415"/>
      <c r="G202" s="415"/>
      <c r="H202" s="415"/>
      <c r="I202" s="415"/>
      <c r="J202" s="415"/>
      <c r="K202" s="415"/>
      <c r="L202" s="415"/>
      <c r="M202" s="415"/>
      <c r="N202" s="415"/>
      <c r="O202" s="415"/>
      <c r="P202" s="415"/>
      <c r="Q202" s="415"/>
      <c r="R202" s="415"/>
      <c r="S202" s="415"/>
    </row>
    <row r="203" spans="2:19">
      <c r="B203" s="415"/>
      <c r="C203" s="415"/>
      <c r="D203" s="415"/>
      <c r="E203" s="415"/>
      <c r="F203" s="415"/>
      <c r="G203" s="415"/>
      <c r="H203" s="415"/>
      <c r="I203" s="415"/>
      <c r="J203" s="415"/>
      <c r="K203" s="415"/>
      <c r="L203" s="415"/>
      <c r="M203" s="415"/>
      <c r="N203" s="415"/>
      <c r="O203" s="415"/>
      <c r="P203" s="415"/>
      <c r="Q203" s="415"/>
      <c r="R203" s="415"/>
      <c r="S203" s="415"/>
    </row>
    <row r="204" spans="2:19">
      <c r="B204" s="415"/>
      <c r="C204" s="415"/>
      <c r="D204" s="415"/>
      <c r="E204" s="415"/>
      <c r="F204" s="415"/>
      <c r="G204" s="415"/>
      <c r="H204" s="415"/>
      <c r="I204" s="415"/>
      <c r="J204" s="415"/>
      <c r="K204" s="415"/>
      <c r="L204" s="415"/>
      <c r="M204" s="415"/>
      <c r="N204" s="415"/>
      <c r="O204" s="415"/>
      <c r="P204" s="415"/>
      <c r="Q204" s="415"/>
      <c r="R204" s="415"/>
      <c r="S204" s="415"/>
    </row>
  </sheetData>
  <mergeCells count="563">
    <mergeCell ref="B4:S4"/>
    <mergeCell ref="B5:S5"/>
    <mergeCell ref="B6:S6"/>
    <mergeCell ref="B7:C7"/>
    <mergeCell ref="D7:S7"/>
    <mergeCell ref="B8:S8"/>
    <mergeCell ref="B14:S14"/>
    <mergeCell ref="B15:J15"/>
    <mergeCell ref="K15:L15"/>
    <mergeCell ref="M15:N15"/>
    <mergeCell ref="B9:J9"/>
    <mergeCell ref="K9:L9"/>
    <mergeCell ref="M9:N9"/>
    <mergeCell ref="B10:J11"/>
    <mergeCell ref="K10:L11"/>
    <mergeCell ref="M10:N11"/>
    <mergeCell ref="O10:O11"/>
    <mergeCell ref="B12:S12"/>
    <mergeCell ref="B13:C13"/>
    <mergeCell ref="D13:S13"/>
    <mergeCell ref="B16:J17"/>
    <mergeCell ref="K16:L17"/>
    <mergeCell ref="M16:N17"/>
    <mergeCell ref="O16:O17"/>
    <mergeCell ref="B18:S18"/>
    <mergeCell ref="B19:C19"/>
    <mergeCell ref="D19:S19"/>
    <mergeCell ref="B20:S20"/>
    <mergeCell ref="B21:J21"/>
    <mergeCell ref="K21:L21"/>
    <mergeCell ref="M21:N21"/>
    <mergeCell ref="B22:J23"/>
    <mergeCell ref="K22:L23"/>
    <mergeCell ref="M22:N23"/>
    <mergeCell ref="O22:O23"/>
    <mergeCell ref="B24:S24"/>
    <mergeCell ref="B25:S25"/>
    <mergeCell ref="B26:S26"/>
    <mergeCell ref="B27:C27"/>
    <mergeCell ref="D27:S27"/>
    <mergeCell ref="B28:S28"/>
    <mergeCell ref="B29:E29"/>
    <mergeCell ref="F29:I29"/>
    <mergeCell ref="J29:N29"/>
    <mergeCell ref="O29:S29"/>
    <mergeCell ref="B30:E30"/>
    <mergeCell ref="F30:I30"/>
    <mergeCell ref="J30:N30"/>
    <mergeCell ref="O30:S30"/>
    <mergeCell ref="B31:S31"/>
    <mergeCell ref="B32:C32"/>
    <mergeCell ref="D32:S32"/>
    <mergeCell ref="B33:S33"/>
    <mergeCell ref="B34:E34"/>
    <mergeCell ref="F34:I34"/>
    <mergeCell ref="J34:N34"/>
    <mergeCell ref="O34:S34"/>
    <mergeCell ref="B35:E35"/>
    <mergeCell ref="F35:I35"/>
    <mergeCell ref="J35:N35"/>
    <mergeCell ref="O35:S35"/>
    <mergeCell ref="B36:S36"/>
    <mergeCell ref="B37:C37"/>
    <mergeCell ref="D37:S37"/>
    <mergeCell ref="B38:S38"/>
    <mergeCell ref="B39:E39"/>
    <mergeCell ref="F39:I39"/>
    <mergeCell ref="J39:N39"/>
    <mergeCell ref="O39:S39"/>
    <mergeCell ref="B40:E40"/>
    <mergeCell ref="F40:I40"/>
    <mergeCell ref="J40:N40"/>
    <mergeCell ref="O40:S40"/>
    <mergeCell ref="B41:S41"/>
    <mergeCell ref="B42:S42"/>
    <mergeCell ref="B43:S43"/>
    <mergeCell ref="B44:C44"/>
    <mergeCell ref="D44:S44"/>
    <mergeCell ref="B45:S45"/>
    <mergeCell ref="B46:J46"/>
    <mergeCell ref="K46:L46"/>
    <mergeCell ref="M46:N46"/>
    <mergeCell ref="B47:J48"/>
    <mergeCell ref="K47:L48"/>
    <mergeCell ref="M47:N48"/>
    <mergeCell ref="O47:O48"/>
    <mergeCell ref="B49:S49"/>
    <mergeCell ref="B50:C50"/>
    <mergeCell ref="D50:S50"/>
    <mergeCell ref="B51:S51"/>
    <mergeCell ref="B52:J52"/>
    <mergeCell ref="K52:L52"/>
    <mergeCell ref="M52:N52"/>
    <mergeCell ref="B53:J54"/>
    <mergeCell ref="K53:L54"/>
    <mergeCell ref="M53:N54"/>
    <mergeCell ref="O53:O54"/>
    <mergeCell ref="B55:J56"/>
    <mergeCell ref="K55:L56"/>
    <mergeCell ref="M55:N56"/>
    <mergeCell ref="O55:O56"/>
    <mergeCell ref="B57:S57"/>
    <mergeCell ref="B58:C58"/>
    <mergeCell ref="D58:S58"/>
    <mergeCell ref="B59:S59"/>
    <mergeCell ref="B60:J60"/>
    <mergeCell ref="K60:L60"/>
    <mergeCell ref="M60:N60"/>
    <mergeCell ref="B61:J62"/>
    <mergeCell ref="K61:L62"/>
    <mergeCell ref="M61:N62"/>
    <mergeCell ref="O61:O62"/>
    <mergeCell ref="B63:J64"/>
    <mergeCell ref="K63:L64"/>
    <mergeCell ref="M63:N64"/>
    <mergeCell ref="O63:O64"/>
    <mergeCell ref="B65:S65"/>
    <mergeCell ref="B66:C66"/>
    <mergeCell ref="D66:S66"/>
    <mergeCell ref="B67:S67"/>
    <mergeCell ref="B68:J68"/>
    <mergeCell ref="K68:L68"/>
    <mergeCell ref="M68:N68"/>
    <mergeCell ref="B69:J70"/>
    <mergeCell ref="K69:L70"/>
    <mergeCell ref="M69:N70"/>
    <mergeCell ref="O69:O70"/>
    <mergeCell ref="B71:S71"/>
    <mergeCell ref="B72:S72"/>
    <mergeCell ref="B73:S73"/>
    <mergeCell ref="B74:C74"/>
    <mergeCell ref="D74:S74"/>
    <mergeCell ref="B75:S75"/>
    <mergeCell ref="B76:E76"/>
    <mergeCell ref="F76:I76"/>
    <mergeCell ref="J76:N76"/>
    <mergeCell ref="O76:S76"/>
    <mergeCell ref="B77:E77"/>
    <mergeCell ref="F77:I77"/>
    <mergeCell ref="J77:N77"/>
    <mergeCell ref="O77:S77"/>
    <mergeCell ref="B78:S78"/>
    <mergeCell ref="B79:C79"/>
    <mergeCell ref="D79:S79"/>
    <mergeCell ref="B80:S80"/>
    <mergeCell ref="B81:E81"/>
    <mergeCell ref="F81:I81"/>
    <mergeCell ref="J81:N81"/>
    <mergeCell ref="O81:S81"/>
    <mergeCell ref="B82:E82"/>
    <mergeCell ref="F82:I82"/>
    <mergeCell ref="J82:N82"/>
    <mergeCell ref="O82:S82"/>
    <mergeCell ref="B83:E83"/>
    <mergeCell ref="F83:I83"/>
    <mergeCell ref="J83:N83"/>
    <mergeCell ref="O83:S83"/>
    <mergeCell ref="B84:S84"/>
    <mergeCell ref="B85:C85"/>
    <mergeCell ref="D85:S85"/>
    <mergeCell ref="B86:S86"/>
    <mergeCell ref="B87:E87"/>
    <mergeCell ref="F87:I87"/>
    <mergeCell ref="J87:N87"/>
    <mergeCell ref="O87:S87"/>
    <mergeCell ref="B88:E88"/>
    <mergeCell ref="F88:I88"/>
    <mergeCell ref="J88:N88"/>
    <mergeCell ref="O88:S88"/>
    <mergeCell ref="B89:E89"/>
    <mergeCell ref="F89:I89"/>
    <mergeCell ref="J89:N89"/>
    <mergeCell ref="O89:S89"/>
    <mergeCell ref="B90:S90"/>
    <mergeCell ref="B91:C91"/>
    <mergeCell ref="D91:S91"/>
    <mergeCell ref="B92:S92"/>
    <mergeCell ref="B93:E93"/>
    <mergeCell ref="F93:I93"/>
    <mergeCell ref="J93:N93"/>
    <mergeCell ref="O93:S93"/>
    <mergeCell ref="B94:E94"/>
    <mergeCell ref="F94:I94"/>
    <mergeCell ref="J94:N94"/>
    <mergeCell ref="O94:S94"/>
    <mergeCell ref="B95:S95"/>
    <mergeCell ref="B96:S96"/>
    <mergeCell ref="B97:S97"/>
    <mergeCell ref="B98:D98"/>
    <mergeCell ref="E98:F98"/>
    <mergeCell ref="I98:J98"/>
    <mergeCell ref="L98:M98"/>
    <mergeCell ref="N98:O98"/>
    <mergeCell ref="P98:Q98"/>
    <mergeCell ref="L104:M104"/>
    <mergeCell ref="N104:O104"/>
    <mergeCell ref="P104:Q104"/>
    <mergeCell ref="N103:O103"/>
    <mergeCell ref="B99:S99"/>
    <mergeCell ref="B100:D101"/>
    <mergeCell ref="E100:F101"/>
    <mergeCell ref="G100:G101"/>
    <mergeCell ref="I100:J100"/>
    <mergeCell ref="L100:M100"/>
    <mergeCell ref="N100:O100"/>
    <mergeCell ref="P100:Q100"/>
    <mergeCell ref="I101:J101"/>
    <mergeCell ref="L101:M101"/>
    <mergeCell ref="N101:O101"/>
    <mergeCell ref="P101:Q101"/>
    <mergeCell ref="N105:O105"/>
    <mergeCell ref="P105:Q105"/>
    <mergeCell ref="I106:J106"/>
    <mergeCell ref="L106:M106"/>
    <mergeCell ref="N106:O106"/>
    <mergeCell ref="P106:Q106"/>
    <mergeCell ref="C102:D102"/>
    <mergeCell ref="E102:F102"/>
    <mergeCell ref="I102:J102"/>
    <mergeCell ref="L102:M102"/>
    <mergeCell ref="N102:O102"/>
    <mergeCell ref="P102:Q102"/>
    <mergeCell ref="B105:D106"/>
    <mergeCell ref="E105:F106"/>
    <mergeCell ref="G105:G106"/>
    <mergeCell ref="I105:J105"/>
    <mergeCell ref="L105:M105"/>
    <mergeCell ref="B103:D104"/>
    <mergeCell ref="E103:F104"/>
    <mergeCell ref="G103:G104"/>
    <mergeCell ref="I103:J103"/>
    <mergeCell ref="L103:M103"/>
    <mergeCell ref="P103:Q103"/>
    <mergeCell ref="I104:J104"/>
    <mergeCell ref="P107:Q107"/>
    <mergeCell ref="I108:J108"/>
    <mergeCell ref="L108:M108"/>
    <mergeCell ref="N108:O108"/>
    <mergeCell ref="P108:Q108"/>
    <mergeCell ref="B109:S109"/>
    <mergeCell ref="B107:D108"/>
    <mergeCell ref="E107:F108"/>
    <mergeCell ref="B110:D111"/>
    <mergeCell ref="E110:F111"/>
    <mergeCell ref="G110:G111"/>
    <mergeCell ref="G107:G108"/>
    <mergeCell ref="I107:J107"/>
    <mergeCell ref="L107:M107"/>
    <mergeCell ref="N107:O107"/>
    <mergeCell ref="P112:Q112"/>
    <mergeCell ref="P110:Q110"/>
    <mergeCell ref="I111:J111"/>
    <mergeCell ref="L111:M111"/>
    <mergeCell ref="N111:O111"/>
    <mergeCell ref="P111:Q111"/>
    <mergeCell ref="N110:O110"/>
    <mergeCell ref="P113:Q113"/>
    <mergeCell ref="I114:J114"/>
    <mergeCell ref="L114:M114"/>
    <mergeCell ref="N114:O114"/>
    <mergeCell ref="P114:Q114"/>
    <mergeCell ref="I110:J110"/>
    <mergeCell ref="L110:M110"/>
    <mergeCell ref="C112:D112"/>
    <mergeCell ref="E112:F112"/>
    <mergeCell ref="I112:J112"/>
    <mergeCell ref="L112:M112"/>
    <mergeCell ref="N112:O112"/>
    <mergeCell ref="B113:D114"/>
    <mergeCell ref="E113:F114"/>
    <mergeCell ref="G113:G114"/>
    <mergeCell ref="I113:J113"/>
    <mergeCell ref="L113:M113"/>
    <mergeCell ref="N113:O113"/>
    <mergeCell ref="N115:O115"/>
    <mergeCell ref="P115:Q115"/>
    <mergeCell ref="I116:J116"/>
    <mergeCell ref="L116:M116"/>
    <mergeCell ref="N116:O116"/>
    <mergeCell ref="P116:Q116"/>
    <mergeCell ref="P117:Q117"/>
    <mergeCell ref="I118:J118"/>
    <mergeCell ref="L118:M118"/>
    <mergeCell ref="N118:O118"/>
    <mergeCell ref="P118:Q118"/>
    <mergeCell ref="N117:O117"/>
    <mergeCell ref="B115:D116"/>
    <mergeCell ref="E115:F116"/>
    <mergeCell ref="G115:G116"/>
    <mergeCell ref="I115:J115"/>
    <mergeCell ref="L115:M115"/>
    <mergeCell ref="B117:D118"/>
    <mergeCell ref="E117:F118"/>
    <mergeCell ref="G117:G118"/>
    <mergeCell ref="I117:J117"/>
    <mergeCell ref="L117:M117"/>
    <mergeCell ref="P123:Q123"/>
    <mergeCell ref="I124:J124"/>
    <mergeCell ref="N123:O123"/>
    <mergeCell ref="N121:O121"/>
    <mergeCell ref="P121:Q121"/>
    <mergeCell ref="P119:Q119"/>
    <mergeCell ref="B121:D122"/>
    <mergeCell ref="E121:F122"/>
    <mergeCell ref="B125:D126"/>
    <mergeCell ref="E125:F126"/>
    <mergeCell ref="B123:D124"/>
    <mergeCell ref="E123:F124"/>
    <mergeCell ref="L124:M124"/>
    <mergeCell ref="N124:O124"/>
    <mergeCell ref="P124:Q124"/>
    <mergeCell ref="L120:M120"/>
    <mergeCell ref="N120:O120"/>
    <mergeCell ref="P120:Q120"/>
    <mergeCell ref="I122:J122"/>
    <mergeCell ref="L122:M122"/>
    <mergeCell ref="N122:O122"/>
    <mergeCell ref="P122:Q122"/>
    <mergeCell ref="G121:G122"/>
    <mergeCell ref="I121:J121"/>
    <mergeCell ref="B119:D120"/>
    <mergeCell ref="E119:F120"/>
    <mergeCell ref="I119:J119"/>
    <mergeCell ref="L119:M119"/>
    <mergeCell ref="N119:O119"/>
    <mergeCell ref="G131:G132"/>
    <mergeCell ref="I131:J131"/>
    <mergeCell ref="L131:M131"/>
    <mergeCell ref="N131:O131"/>
    <mergeCell ref="B127:D128"/>
    <mergeCell ref="E127:F128"/>
    <mergeCell ref="B129:D130"/>
    <mergeCell ref="E129:F130"/>
    <mergeCell ref="L121:M121"/>
    <mergeCell ref="G123:G124"/>
    <mergeCell ref="I123:J123"/>
    <mergeCell ref="L123:M123"/>
    <mergeCell ref="B131:D132"/>
    <mergeCell ref="E131:F132"/>
    <mergeCell ref="B135:D136"/>
    <mergeCell ref="E135:F136"/>
    <mergeCell ref="G135:G136"/>
    <mergeCell ref="B133:D134"/>
    <mergeCell ref="E133:F134"/>
    <mergeCell ref="I133:J133"/>
    <mergeCell ref="I136:J136"/>
    <mergeCell ref="G139:G140"/>
    <mergeCell ref="I139:J139"/>
    <mergeCell ref="I135:J135"/>
    <mergeCell ref="I134:J134"/>
    <mergeCell ref="L139:M139"/>
    <mergeCell ref="L137:M137"/>
    <mergeCell ref="P131:Q131"/>
    <mergeCell ref="I132:J132"/>
    <mergeCell ref="L132:M132"/>
    <mergeCell ref="N132:O132"/>
    <mergeCell ref="P132:Q132"/>
    <mergeCell ref="P134:Q134"/>
    <mergeCell ref="P135:Q135"/>
    <mergeCell ref="L133:M133"/>
    <mergeCell ref="N133:O133"/>
    <mergeCell ref="L138:M138"/>
    <mergeCell ref="N138:O138"/>
    <mergeCell ref="P138:Q138"/>
    <mergeCell ref="P139:Q139"/>
    <mergeCell ref="N139:O139"/>
    <mergeCell ref="L136:M136"/>
    <mergeCell ref="N136:O136"/>
    <mergeCell ref="P136:Q136"/>
    <mergeCell ref="L135:M135"/>
    <mergeCell ref="N135:O135"/>
    <mergeCell ref="P133:Q133"/>
    <mergeCell ref="L134:M134"/>
    <mergeCell ref="N134:O134"/>
    <mergeCell ref="B146:S146"/>
    <mergeCell ref="N137:O137"/>
    <mergeCell ref="P147:Q147"/>
    <mergeCell ref="E145:F145"/>
    <mergeCell ref="I145:J145"/>
    <mergeCell ref="L145:M145"/>
    <mergeCell ref="N145:O145"/>
    <mergeCell ref="P145:Q145"/>
    <mergeCell ref="B142:S142"/>
    <mergeCell ref="B144:S144"/>
    <mergeCell ref="B145:D145"/>
    <mergeCell ref="I140:J140"/>
    <mergeCell ref="L140:M140"/>
    <mergeCell ref="N140:O140"/>
    <mergeCell ref="P140:Q140"/>
    <mergeCell ref="B141:S141"/>
    <mergeCell ref="B139:D140"/>
    <mergeCell ref="E139:F140"/>
    <mergeCell ref="P137:Q137"/>
    <mergeCell ref="B137:D138"/>
    <mergeCell ref="E137:F138"/>
    <mergeCell ref="G137:G138"/>
    <mergeCell ref="I137:J137"/>
    <mergeCell ref="I138:J138"/>
    <mergeCell ref="B153:D154"/>
    <mergeCell ref="E153:F154"/>
    <mergeCell ref="G153:G154"/>
    <mergeCell ref="I153:J153"/>
    <mergeCell ref="L153:M153"/>
    <mergeCell ref="B151:D152"/>
    <mergeCell ref="E151:F152"/>
    <mergeCell ref="G151:G152"/>
    <mergeCell ref="I151:J151"/>
    <mergeCell ref="L151:M151"/>
    <mergeCell ref="P151:Q151"/>
    <mergeCell ref="I152:J152"/>
    <mergeCell ref="L152:M152"/>
    <mergeCell ref="N152:O152"/>
    <mergeCell ref="P152:Q152"/>
    <mergeCell ref="N151:O151"/>
    <mergeCell ref="B147:D148"/>
    <mergeCell ref="E147:F148"/>
    <mergeCell ref="G147:G148"/>
    <mergeCell ref="I147:J147"/>
    <mergeCell ref="L147:M147"/>
    <mergeCell ref="N147:O147"/>
    <mergeCell ref="C149:D149"/>
    <mergeCell ref="E149:F149"/>
    <mergeCell ref="I149:J149"/>
    <mergeCell ref="L149:M149"/>
    <mergeCell ref="N149:O149"/>
    <mergeCell ref="P149:Q149"/>
    <mergeCell ref="N153:O153"/>
    <mergeCell ref="P153:Q153"/>
    <mergeCell ref="I154:J154"/>
    <mergeCell ref="L154:M154"/>
    <mergeCell ref="N154:O154"/>
    <mergeCell ref="P154:Q154"/>
    <mergeCell ref="P155:Q155"/>
    <mergeCell ref="I156:J156"/>
    <mergeCell ref="L156:M156"/>
    <mergeCell ref="N156:O156"/>
    <mergeCell ref="P156:Q156"/>
    <mergeCell ref="B158:S158"/>
    <mergeCell ref="B155:D156"/>
    <mergeCell ref="E155:F156"/>
    <mergeCell ref="G155:G156"/>
    <mergeCell ref="I155:J155"/>
    <mergeCell ref="L155:M155"/>
    <mergeCell ref="C159:D159"/>
    <mergeCell ref="E159:F159"/>
    <mergeCell ref="I159:J159"/>
    <mergeCell ref="L159:M159"/>
    <mergeCell ref="N159:O159"/>
    <mergeCell ref="P159:Q159"/>
    <mergeCell ref="N155:O155"/>
    <mergeCell ref="B162:D163"/>
    <mergeCell ref="E162:F163"/>
    <mergeCell ref="G162:G163"/>
    <mergeCell ref="I162:J162"/>
    <mergeCell ref="L162:M162"/>
    <mergeCell ref="B160:D161"/>
    <mergeCell ref="E160:F161"/>
    <mergeCell ref="G160:G161"/>
    <mergeCell ref="I160:J160"/>
    <mergeCell ref="L160:M160"/>
    <mergeCell ref="P160:Q160"/>
    <mergeCell ref="I161:J161"/>
    <mergeCell ref="L161:M161"/>
    <mergeCell ref="N161:O161"/>
    <mergeCell ref="P161:Q161"/>
    <mergeCell ref="N160:O160"/>
    <mergeCell ref="N162:O162"/>
    <mergeCell ref="P162:Q162"/>
    <mergeCell ref="I163:J163"/>
    <mergeCell ref="L163:M163"/>
    <mergeCell ref="N163:O163"/>
    <mergeCell ref="P163:Q163"/>
    <mergeCell ref="B166:D167"/>
    <mergeCell ref="E166:F167"/>
    <mergeCell ref="G166:G167"/>
    <mergeCell ref="I166:J166"/>
    <mergeCell ref="L166:M166"/>
    <mergeCell ref="B164:D165"/>
    <mergeCell ref="E164:F165"/>
    <mergeCell ref="G164:G165"/>
    <mergeCell ref="I164:J164"/>
    <mergeCell ref="L164:M164"/>
    <mergeCell ref="E172:F173"/>
    <mergeCell ref="P164:Q164"/>
    <mergeCell ref="I165:J165"/>
    <mergeCell ref="L165:M165"/>
    <mergeCell ref="N165:O165"/>
    <mergeCell ref="P165:Q165"/>
    <mergeCell ref="N164:O164"/>
    <mergeCell ref="L168:M168"/>
    <mergeCell ref="N168:O168"/>
    <mergeCell ref="N166:O166"/>
    <mergeCell ref="P166:Q166"/>
    <mergeCell ref="I167:J167"/>
    <mergeCell ref="L167:M167"/>
    <mergeCell ref="N167:O167"/>
    <mergeCell ref="P167:Q167"/>
    <mergeCell ref="B174:D175"/>
    <mergeCell ref="E174:F175"/>
    <mergeCell ref="G174:G175"/>
    <mergeCell ref="P168:Q168"/>
    <mergeCell ref="I169:J169"/>
    <mergeCell ref="L169:M169"/>
    <mergeCell ref="N169:O169"/>
    <mergeCell ref="P169:Q169"/>
    <mergeCell ref="L174:M174"/>
    <mergeCell ref="N174:O174"/>
    <mergeCell ref="I174:J174"/>
    <mergeCell ref="P174:Q174"/>
    <mergeCell ref="I175:J175"/>
    <mergeCell ref="L175:M175"/>
    <mergeCell ref="N175:O175"/>
    <mergeCell ref="P175:Q175"/>
    <mergeCell ref="B170:D171"/>
    <mergeCell ref="E170:F171"/>
    <mergeCell ref="I170:J170"/>
    <mergeCell ref="B168:D169"/>
    <mergeCell ref="E168:F169"/>
    <mergeCell ref="G168:G169"/>
    <mergeCell ref="I168:J168"/>
    <mergeCell ref="B172:D173"/>
    <mergeCell ref="B176:D177"/>
    <mergeCell ref="E176:F177"/>
    <mergeCell ref="I176:J176"/>
    <mergeCell ref="L176:M176"/>
    <mergeCell ref="N176:O176"/>
    <mergeCell ref="P176:Q176"/>
    <mergeCell ref="I177:J177"/>
    <mergeCell ref="L177:M177"/>
    <mergeCell ref="N177:O177"/>
    <mergeCell ref="P177:Q177"/>
    <mergeCell ref="B180:D181"/>
    <mergeCell ref="E180:F181"/>
    <mergeCell ref="G180:G181"/>
    <mergeCell ref="I180:J180"/>
    <mergeCell ref="L180:M180"/>
    <mergeCell ref="B178:D179"/>
    <mergeCell ref="E178:F179"/>
    <mergeCell ref="G178:G179"/>
    <mergeCell ref="I178:J178"/>
    <mergeCell ref="L178:M178"/>
    <mergeCell ref="P178:Q178"/>
    <mergeCell ref="I179:J179"/>
    <mergeCell ref="L179:M179"/>
    <mergeCell ref="N179:O179"/>
    <mergeCell ref="P179:Q179"/>
    <mergeCell ref="N178:O178"/>
    <mergeCell ref="N180:O180"/>
    <mergeCell ref="P180:Q180"/>
    <mergeCell ref="I181:J181"/>
    <mergeCell ref="L181:M181"/>
    <mergeCell ref="N181:O181"/>
    <mergeCell ref="P181:Q181"/>
    <mergeCell ref="N182:O182"/>
    <mergeCell ref="E183:F183"/>
    <mergeCell ref="I183:J183"/>
    <mergeCell ref="N183:O183"/>
    <mergeCell ref="B184:D185"/>
    <mergeCell ref="E184:F185"/>
    <mergeCell ref="B182:D183"/>
    <mergeCell ref="E182:F182"/>
    <mergeCell ref="I182:J182"/>
    <mergeCell ref="L182:M182"/>
  </mergeCells>
  <pageMargins left="0.78740157499999996" right="0.78740157499999996" top="0.984251969" bottom="0.984251969" header="0.5" footer="0.5"/>
  <pageSetup orientation="portrai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3" tint="0.59999389629810485"/>
  </sheetPr>
  <dimension ref="B1:K189"/>
  <sheetViews>
    <sheetView showGridLines="0" topLeftCell="A5" zoomScale="85" zoomScaleNormal="85" zoomScaleSheetLayoutView="100" workbookViewId="0">
      <selection activeCell="E15" sqref="E15"/>
    </sheetView>
  </sheetViews>
  <sheetFormatPr defaultColWidth="11.33203125" defaultRowHeight="13.2"/>
  <cols>
    <col min="1" max="1" width="4.109375" style="198" customWidth="1"/>
    <col min="2" max="2" width="4" style="236" bestFit="1" customWidth="1"/>
    <col min="3" max="3" width="22.33203125" style="251" customWidth="1"/>
    <col min="4" max="4" width="22" style="252" customWidth="1"/>
    <col min="5" max="5" width="64.33203125" style="253" customWidth="1"/>
    <col min="6" max="6" width="8.109375" style="198" bestFit="1" customWidth="1"/>
    <col min="7" max="7" width="12.33203125" style="198" customWidth="1"/>
    <col min="8" max="8" width="15.33203125" style="198" customWidth="1"/>
    <col min="9" max="9" width="8.88671875" style="198" customWidth="1"/>
    <col min="10" max="10" width="10.109375" style="198" customWidth="1"/>
    <col min="11" max="11" width="6.33203125" style="198" customWidth="1"/>
    <col min="12" max="16384" width="11.33203125" style="198"/>
  </cols>
  <sheetData>
    <row r="1" spans="2:11" s="196" customFormat="1">
      <c r="B1" s="192"/>
      <c r="C1" s="193"/>
      <c r="D1" s="194"/>
      <c r="E1" s="195"/>
    </row>
    <row r="2" spans="2:11" s="196" customFormat="1" ht="34.5" customHeight="1">
      <c r="B2" s="1704" t="s">
        <v>101</v>
      </c>
      <c r="C2" s="1704"/>
      <c r="D2" s="1704"/>
      <c r="E2" s="1704"/>
      <c r="F2" s="1704"/>
      <c r="G2" s="1704"/>
      <c r="H2" s="197"/>
      <c r="I2" s="197"/>
      <c r="J2" s="197"/>
    </row>
    <row r="3" spans="2:11" ht="15.75" customHeight="1">
      <c r="B3" s="1705" t="s">
        <v>102</v>
      </c>
      <c r="C3" s="1705"/>
      <c r="D3" s="1705"/>
      <c r="E3" s="1705"/>
      <c r="F3" s="1705"/>
      <c r="G3" s="1705"/>
      <c r="H3" s="1706" t="s">
        <v>103</v>
      </c>
      <c r="I3" s="1708" t="s">
        <v>104</v>
      </c>
      <c r="J3" s="1709"/>
    </row>
    <row r="4" spans="2:11" ht="17.25" customHeight="1">
      <c r="B4" s="199"/>
      <c r="C4" s="200"/>
      <c r="D4" s="201"/>
      <c r="E4" s="202"/>
      <c r="F4" s="203"/>
      <c r="G4" s="203"/>
      <c r="H4" s="1707"/>
      <c r="I4" s="204" t="s">
        <v>105</v>
      </c>
      <c r="J4" s="204" t="s">
        <v>106</v>
      </c>
    </row>
    <row r="5" spans="2:11">
      <c r="B5" s="1710"/>
      <c r="C5" s="1710"/>
      <c r="D5" s="1710"/>
      <c r="E5" s="1710"/>
      <c r="F5" s="1710"/>
      <c r="G5" s="1711"/>
      <c r="H5" s="205">
        <v>9</v>
      </c>
      <c r="I5" s="206">
        <v>3</v>
      </c>
      <c r="J5" s="207" t="s">
        <v>107</v>
      </c>
    </row>
    <row r="6" spans="2:11">
      <c r="B6" s="199"/>
      <c r="C6" s="208"/>
      <c r="D6" s="209"/>
      <c r="E6" s="210"/>
      <c r="F6" s="211"/>
      <c r="G6" s="211"/>
      <c r="H6" s="205">
        <v>6</v>
      </c>
      <c r="I6" s="206">
        <v>3</v>
      </c>
      <c r="J6" s="207" t="s">
        <v>107</v>
      </c>
    </row>
    <row r="7" spans="2:11">
      <c r="B7" s="199"/>
      <c r="C7" s="208"/>
      <c r="D7" s="209"/>
      <c r="E7" s="210"/>
      <c r="F7" s="211"/>
      <c r="G7" s="211"/>
      <c r="H7" s="205">
        <v>4</v>
      </c>
      <c r="I7" s="206">
        <v>2</v>
      </c>
      <c r="J7" s="212" t="s">
        <v>108</v>
      </c>
    </row>
    <row r="8" spans="2:11">
      <c r="B8" s="213"/>
      <c r="C8" s="214"/>
      <c r="D8" s="215"/>
      <c r="E8" s="216"/>
      <c r="F8" s="203"/>
      <c r="G8" s="203"/>
      <c r="H8" s="205">
        <v>3</v>
      </c>
      <c r="I8" s="206">
        <v>2</v>
      </c>
      <c r="J8" s="212" t="s">
        <v>108</v>
      </c>
    </row>
    <row r="9" spans="2:11">
      <c r="B9" s="1703"/>
      <c r="C9" s="1703"/>
      <c r="D9" s="1703"/>
      <c r="E9" s="217"/>
      <c r="F9" s="211"/>
      <c r="G9" s="213"/>
      <c r="H9" s="205">
        <v>2</v>
      </c>
      <c r="I9" s="206">
        <v>1</v>
      </c>
      <c r="J9" s="218" t="s">
        <v>109</v>
      </c>
    </row>
    <row r="10" spans="2:11">
      <c r="B10" s="219"/>
      <c r="C10" s="220"/>
      <c r="D10" s="221"/>
      <c r="E10" s="217"/>
      <c r="F10" s="222"/>
      <c r="G10" s="222"/>
      <c r="H10" s="205">
        <v>1</v>
      </c>
      <c r="I10" s="206">
        <v>1</v>
      </c>
      <c r="J10" s="218" t="s">
        <v>109</v>
      </c>
    </row>
    <row r="11" spans="2:11" ht="13.8" thickBot="1">
      <c r="B11" s="219"/>
      <c r="C11" s="220"/>
      <c r="D11" s="221"/>
      <c r="E11" s="217"/>
      <c r="F11" s="222"/>
      <c r="G11" s="222"/>
      <c r="H11" s="223"/>
      <c r="I11" s="224"/>
      <c r="J11" s="224"/>
    </row>
    <row r="12" spans="2:11" ht="28.5" customHeight="1" thickBot="1">
      <c r="B12" s="1688" t="s">
        <v>110</v>
      </c>
      <c r="C12" s="1689"/>
      <c r="D12" s="1689"/>
      <c r="E12" s="1689"/>
      <c r="F12" s="1689"/>
      <c r="G12" s="1689"/>
      <c r="H12" s="1689"/>
      <c r="I12" s="1689"/>
      <c r="J12" s="1690"/>
    </row>
    <row r="13" spans="2:11" ht="18.75" customHeight="1">
      <c r="B13" s="1691" t="s">
        <v>72</v>
      </c>
      <c r="C13" s="1693" t="s">
        <v>73</v>
      </c>
      <c r="D13" s="1693" t="s">
        <v>74</v>
      </c>
      <c r="E13" s="1695" t="s">
        <v>75</v>
      </c>
      <c r="F13" s="1697" t="s">
        <v>76</v>
      </c>
      <c r="G13" s="1697" t="s">
        <v>111</v>
      </c>
      <c r="H13" s="1699" t="s">
        <v>103</v>
      </c>
      <c r="I13" s="1701" t="s">
        <v>104</v>
      </c>
      <c r="J13" s="1702"/>
      <c r="K13" s="1682"/>
    </row>
    <row r="14" spans="2:11" ht="13.8" thickBot="1">
      <c r="B14" s="1692"/>
      <c r="C14" s="1694"/>
      <c r="D14" s="1694"/>
      <c r="E14" s="1696"/>
      <c r="F14" s="1698"/>
      <c r="G14" s="1698"/>
      <c r="H14" s="1700"/>
      <c r="I14" s="225" t="s">
        <v>105</v>
      </c>
      <c r="J14" s="226" t="s">
        <v>106</v>
      </c>
      <c r="K14" s="1682"/>
    </row>
    <row r="15" spans="2:11" s="236" customFormat="1" ht="51" customHeight="1">
      <c r="B15" s="227">
        <v>1</v>
      </c>
      <c r="C15" s="228"/>
      <c r="D15" s="229"/>
      <c r="E15" s="230"/>
      <c r="F15" s="231"/>
      <c r="G15" s="231"/>
      <c r="H15" s="232"/>
      <c r="I15" s="233"/>
      <c r="J15" s="234"/>
      <c r="K15" s="235"/>
    </row>
    <row r="16" spans="2:11" s="236" customFormat="1" hidden="1">
      <c r="B16" s="237">
        <v>2</v>
      </c>
      <c r="C16" s="238"/>
      <c r="D16" s="239"/>
      <c r="E16" s="240"/>
      <c r="F16" s="231"/>
      <c r="G16" s="231"/>
      <c r="H16" s="241"/>
      <c r="I16" s="233"/>
      <c r="J16" s="234"/>
      <c r="K16" s="235"/>
    </row>
    <row r="17" spans="2:11" s="236" customFormat="1" ht="54.75" hidden="1" customHeight="1">
      <c r="B17" s="237">
        <v>3</v>
      </c>
      <c r="C17" s="238"/>
      <c r="D17" s="239"/>
      <c r="E17" s="240"/>
      <c r="F17" s="231"/>
      <c r="G17" s="231"/>
      <c r="H17" s="241"/>
      <c r="I17" s="233"/>
      <c r="J17" s="234"/>
      <c r="K17" s="235"/>
    </row>
    <row r="18" spans="2:11" s="236" customFormat="1" ht="43.5" customHeight="1">
      <c r="B18" s="237">
        <v>2</v>
      </c>
      <c r="C18" s="238"/>
      <c r="D18" s="239"/>
      <c r="E18" s="240"/>
      <c r="F18" s="231"/>
      <c r="G18" s="231"/>
      <c r="H18" s="241"/>
      <c r="I18" s="233"/>
      <c r="J18" s="234"/>
      <c r="K18" s="235"/>
    </row>
    <row r="19" spans="2:11" s="236" customFormat="1" ht="15.75" customHeight="1">
      <c r="B19" s="237">
        <v>3</v>
      </c>
      <c r="C19" s="238"/>
      <c r="D19" s="239"/>
      <c r="E19" s="240"/>
      <c r="F19" s="231"/>
      <c r="G19" s="231"/>
      <c r="H19" s="241"/>
      <c r="I19" s="233"/>
      <c r="J19" s="234"/>
      <c r="K19" s="235"/>
    </row>
    <row r="20" spans="2:11" s="236" customFormat="1" ht="24" customHeight="1">
      <c r="B20" s="237">
        <v>4</v>
      </c>
      <c r="C20" s="238"/>
      <c r="D20" s="239"/>
      <c r="E20" s="240"/>
      <c r="F20" s="231"/>
      <c r="G20" s="231"/>
      <c r="H20" s="241"/>
      <c r="I20" s="233"/>
      <c r="J20" s="234"/>
      <c r="K20" s="235"/>
    </row>
    <row r="21" spans="2:11" s="236" customFormat="1" ht="36.75" customHeight="1">
      <c r="B21" s="237">
        <v>5</v>
      </c>
      <c r="C21" s="238"/>
      <c r="D21" s="239"/>
      <c r="E21" s="240"/>
      <c r="F21" s="231"/>
      <c r="G21" s="231"/>
      <c r="H21" s="241"/>
      <c r="I21" s="233"/>
      <c r="J21" s="234"/>
      <c r="K21" s="235"/>
    </row>
    <row r="22" spans="2:11" s="236" customFormat="1" ht="42.75" customHeight="1">
      <c r="B22" s="237">
        <v>6</v>
      </c>
      <c r="C22" s="238"/>
      <c r="D22" s="239"/>
      <c r="E22" s="240"/>
      <c r="F22" s="231"/>
      <c r="G22" s="231"/>
      <c r="H22" s="241"/>
      <c r="I22" s="233"/>
      <c r="J22" s="234"/>
      <c r="K22" s="235"/>
    </row>
    <row r="23" spans="2:11" s="236" customFormat="1" ht="43.5" customHeight="1">
      <c r="B23" s="237">
        <v>7</v>
      </c>
      <c r="C23" s="238"/>
      <c r="D23" s="239"/>
      <c r="E23" s="240"/>
      <c r="F23" s="231"/>
      <c r="G23" s="231"/>
      <c r="H23" s="241"/>
      <c r="I23" s="233"/>
      <c r="J23" s="234"/>
      <c r="K23" s="235"/>
    </row>
    <row r="24" spans="2:11" s="236" customFormat="1" ht="32.25" hidden="1" customHeight="1">
      <c r="B24" s="237">
        <v>8</v>
      </c>
      <c r="C24" s="238"/>
      <c r="D24" s="239"/>
      <c r="E24" s="240"/>
      <c r="F24" s="231"/>
      <c r="G24" s="231"/>
      <c r="H24" s="241"/>
      <c r="I24" s="233"/>
      <c r="J24" s="234"/>
      <c r="K24" s="235"/>
    </row>
    <row r="25" spans="2:11" s="236" customFormat="1" ht="27.75" customHeight="1">
      <c r="B25" s="237">
        <v>8</v>
      </c>
      <c r="C25" s="238"/>
      <c r="D25" s="239"/>
      <c r="E25" s="240"/>
      <c r="F25" s="231"/>
      <c r="G25" s="231"/>
      <c r="H25" s="241"/>
      <c r="I25" s="233"/>
      <c r="J25" s="234"/>
      <c r="K25" s="242"/>
    </row>
    <row r="26" spans="2:11" s="236" customFormat="1">
      <c r="B26" s="237">
        <v>9</v>
      </c>
      <c r="C26" s="243"/>
      <c r="D26" s="244"/>
      <c r="E26" s="245"/>
      <c r="F26" s="231"/>
      <c r="G26" s="231"/>
      <c r="H26" s="241"/>
      <c r="I26" s="233"/>
      <c r="J26" s="234"/>
      <c r="K26" s="242"/>
    </row>
    <row r="27" spans="2:11" s="236" customFormat="1">
      <c r="B27" s="237">
        <v>10</v>
      </c>
      <c r="C27" s="243"/>
      <c r="D27" s="244"/>
      <c r="E27" s="245"/>
      <c r="F27" s="231"/>
      <c r="G27" s="231"/>
      <c r="H27" s="241"/>
      <c r="I27" s="233"/>
      <c r="J27" s="234"/>
      <c r="K27" s="242"/>
    </row>
    <row r="28" spans="2:11" s="236" customFormat="1" ht="26.25" hidden="1" customHeight="1">
      <c r="B28" s="237">
        <v>11</v>
      </c>
      <c r="C28" s="243"/>
      <c r="D28" s="244"/>
      <c r="E28" s="245"/>
      <c r="F28" s="231"/>
      <c r="G28" s="231"/>
      <c r="H28" s="241"/>
      <c r="I28" s="233"/>
      <c r="J28" s="234"/>
      <c r="K28" s="242"/>
    </row>
    <row r="29" spans="2:11" s="236" customFormat="1" ht="76.5" customHeight="1">
      <c r="B29" s="237">
        <v>11</v>
      </c>
      <c r="C29" s="238"/>
      <c r="D29" s="239"/>
      <c r="E29" s="240"/>
      <c r="F29" s="231"/>
      <c r="G29" s="231"/>
      <c r="H29" s="241"/>
      <c r="I29" s="233"/>
      <c r="J29" s="234"/>
      <c r="K29" s="242"/>
    </row>
    <row r="30" spans="2:11" s="236" customFormat="1">
      <c r="B30" s="237">
        <v>12</v>
      </c>
      <c r="C30" s="238"/>
      <c r="D30" s="239"/>
      <c r="E30" s="240"/>
      <c r="F30" s="231"/>
      <c r="G30" s="231"/>
      <c r="H30" s="241"/>
      <c r="I30" s="233"/>
      <c r="J30" s="234"/>
      <c r="K30" s="242"/>
    </row>
    <row r="31" spans="2:11" s="236" customFormat="1">
      <c r="B31" s="237">
        <v>13</v>
      </c>
      <c r="C31" s="238"/>
      <c r="D31" s="239"/>
      <c r="E31" s="240"/>
      <c r="F31" s="231"/>
      <c r="G31" s="231"/>
      <c r="H31" s="241"/>
      <c r="I31" s="233"/>
      <c r="J31" s="234"/>
      <c r="K31" s="242"/>
    </row>
    <row r="32" spans="2:11" s="236" customFormat="1">
      <c r="B32" s="237">
        <v>14</v>
      </c>
      <c r="C32" s="238"/>
      <c r="D32" s="239"/>
      <c r="E32" s="240"/>
      <c r="F32" s="231"/>
      <c r="G32" s="231"/>
      <c r="H32" s="241"/>
      <c r="I32" s="233"/>
      <c r="J32" s="234"/>
      <c r="K32" s="242"/>
    </row>
    <row r="33" spans="2:11" s="236" customFormat="1">
      <c r="B33" s="237">
        <v>15</v>
      </c>
      <c r="C33" s="238"/>
      <c r="D33" s="239"/>
      <c r="E33" s="240"/>
      <c r="F33" s="231"/>
      <c r="G33" s="231"/>
      <c r="H33" s="241"/>
      <c r="I33" s="233"/>
      <c r="J33" s="234"/>
      <c r="K33" s="242"/>
    </row>
    <row r="34" spans="2:11" s="236" customFormat="1">
      <c r="B34" s="237">
        <v>16</v>
      </c>
      <c r="C34" s="238"/>
      <c r="D34" s="239"/>
      <c r="E34" s="240"/>
      <c r="F34" s="231"/>
      <c r="G34" s="231"/>
      <c r="H34" s="241"/>
      <c r="I34" s="233"/>
      <c r="J34" s="234"/>
      <c r="K34" s="242"/>
    </row>
    <row r="35" spans="2:11" ht="13.8" thickBot="1">
      <c r="B35" s="1683" t="s">
        <v>112</v>
      </c>
      <c r="C35" s="1684"/>
      <c r="D35" s="1684"/>
      <c r="E35" s="1684"/>
      <c r="F35" s="1684"/>
      <c r="G35" s="1684"/>
      <c r="H35" s="1685"/>
      <c r="I35" s="1686" t="s">
        <v>112</v>
      </c>
      <c r="J35" s="1684" t="str">
        <f>IF(I35=1,"Low",IF(I35=2,"Medium",IF(I35=3,"High","")))</f>
        <v/>
      </c>
      <c r="K35" s="246" t="s">
        <v>112</v>
      </c>
    </row>
    <row r="36" spans="2:11" ht="30" customHeight="1">
      <c r="B36" s="247" t="s">
        <v>112</v>
      </c>
      <c r="C36" s="1687" t="s">
        <v>112</v>
      </c>
      <c r="D36" s="1687"/>
      <c r="E36" s="1687"/>
      <c r="F36" s="1687"/>
      <c r="G36" s="1687"/>
      <c r="H36" s="1687"/>
      <c r="I36" s="236"/>
      <c r="J36" s="236"/>
      <c r="K36" s="236"/>
    </row>
    <row r="37" spans="2:11">
      <c r="C37" s="248"/>
      <c r="D37" s="249"/>
      <c r="E37" s="250"/>
      <c r="F37" s="236"/>
      <c r="G37" s="236"/>
      <c r="H37" s="236"/>
      <c r="I37" s="236"/>
      <c r="J37" s="236"/>
      <c r="K37" s="236"/>
    </row>
    <row r="38" spans="2:11">
      <c r="C38" s="248"/>
      <c r="D38" s="249"/>
      <c r="E38" s="250"/>
      <c r="F38" s="236"/>
      <c r="G38" s="236"/>
      <c r="H38" s="236"/>
      <c r="I38" s="236"/>
      <c r="J38" s="236"/>
      <c r="K38" s="236"/>
    </row>
    <row r="39" spans="2:11">
      <c r="C39" s="248"/>
      <c r="D39" s="249"/>
      <c r="E39" s="250"/>
      <c r="F39" s="236"/>
      <c r="G39" s="236"/>
      <c r="H39" s="236"/>
      <c r="I39" s="236"/>
      <c r="J39" s="236"/>
      <c r="K39" s="236"/>
    </row>
    <row r="40" spans="2:11">
      <c r="C40" s="248"/>
      <c r="D40" s="249"/>
      <c r="E40" s="250"/>
      <c r="F40" s="236"/>
      <c r="G40" s="236"/>
      <c r="H40" s="236"/>
      <c r="I40" s="236"/>
      <c r="J40" s="236"/>
      <c r="K40" s="236"/>
    </row>
    <row r="41" spans="2:11">
      <c r="C41" s="248"/>
      <c r="D41" s="249"/>
      <c r="E41" s="250"/>
      <c r="F41" s="236"/>
      <c r="G41" s="236"/>
      <c r="H41" s="236"/>
      <c r="I41" s="236"/>
      <c r="J41" s="236"/>
      <c r="K41" s="236"/>
    </row>
    <row r="42" spans="2:11">
      <c r="C42" s="248"/>
      <c r="D42" s="249"/>
      <c r="E42" s="250"/>
      <c r="F42" s="236"/>
      <c r="G42" s="236"/>
      <c r="H42" s="236"/>
      <c r="I42" s="236"/>
      <c r="J42" s="236"/>
      <c r="K42" s="236"/>
    </row>
    <row r="43" spans="2:11">
      <c r="C43" s="248"/>
      <c r="D43" s="249"/>
      <c r="E43" s="250"/>
      <c r="F43" s="236"/>
      <c r="G43" s="236"/>
      <c r="H43" s="236"/>
      <c r="I43" s="236"/>
      <c r="J43" s="236"/>
      <c r="K43" s="236"/>
    </row>
    <row r="44" spans="2:11">
      <c r="C44" s="248"/>
      <c r="D44" s="249"/>
      <c r="E44" s="250"/>
      <c r="F44" s="236"/>
      <c r="G44" s="236"/>
      <c r="H44" s="236"/>
      <c r="I44" s="236"/>
      <c r="J44" s="236"/>
      <c r="K44" s="236"/>
    </row>
    <row r="45" spans="2:11">
      <c r="C45" s="248"/>
      <c r="D45" s="249"/>
      <c r="E45" s="250"/>
      <c r="F45" s="236"/>
      <c r="G45" s="236"/>
      <c r="H45" s="236"/>
      <c r="I45" s="236"/>
      <c r="J45" s="236"/>
      <c r="K45" s="236"/>
    </row>
    <row r="46" spans="2:11">
      <c r="C46" s="248"/>
      <c r="D46" s="249"/>
      <c r="E46" s="250"/>
      <c r="F46" s="236"/>
      <c r="G46" s="236"/>
      <c r="H46" s="236"/>
      <c r="I46" s="236"/>
      <c r="J46" s="236"/>
      <c r="K46" s="236"/>
    </row>
    <row r="47" spans="2:11">
      <c r="C47" s="248"/>
      <c r="D47" s="249"/>
      <c r="E47" s="250"/>
      <c r="F47" s="236"/>
      <c r="G47" s="236"/>
      <c r="H47" s="236"/>
      <c r="I47" s="236"/>
      <c r="J47" s="236"/>
      <c r="K47" s="236"/>
    </row>
    <row r="48" spans="2:11">
      <c r="C48" s="248"/>
      <c r="D48" s="249"/>
      <c r="E48" s="250"/>
      <c r="F48" s="236"/>
      <c r="G48" s="236"/>
      <c r="H48" s="236"/>
      <c r="I48" s="236"/>
      <c r="J48" s="236"/>
      <c r="K48" s="236"/>
    </row>
    <row r="49" spans="3:11">
      <c r="C49" s="248"/>
      <c r="D49" s="249"/>
      <c r="E49" s="250"/>
      <c r="F49" s="236"/>
      <c r="G49" s="236"/>
      <c r="H49" s="236"/>
      <c r="I49" s="236"/>
      <c r="J49" s="236"/>
      <c r="K49" s="236"/>
    </row>
    <row r="50" spans="3:11">
      <c r="C50" s="248"/>
      <c r="D50" s="249"/>
      <c r="E50" s="250"/>
      <c r="F50" s="236"/>
      <c r="G50" s="236"/>
      <c r="H50" s="236"/>
      <c r="I50" s="236"/>
      <c r="J50" s="236"/>
      <c r="K50" s="236"/>
    </row>
    <row r="51" spans="3:11">
      <c r="C51" s="248"/>
      <c r="D51" s="249"/>
      <c r="E51" s="250"/>
      <c r="F51" s="236"/>
      <c r="G51" s="236"/>
      <c r="H51" s="236"/>
      <c r="I51" s="236"/>
      <c r="J51" s="236"/>
      <c r="K51" s="236"/>
    </row>
    <row r="52" spans="3:11">
      <c r="C52" s="248"/>
      <c r="D52" s="249"/>
      <c r="E52" s="250"/>
      <c r="F52" s="236"/>
      <c r="G52" s="236"/>
      <c r="H52" s="236"/>
      <c r="I52" s="236"/>
      <c r="J52" s="236"/>
      <c r="K52" s="236"/>
    </row>
    <row r="53" spans="3:11">
      <c r="C53" s="248"/>
      <c r="D53" s="249"/>
      <c r="E53" s="250"/>
      <c r="F53" s="236"/>
      <c r="G53" s="236"/>
      <c r="H53" s="236"/>
      <c r="I53" s="236"/>
      <c r="J53" s="236"/>
      <c r="K53" s="236"/>
    </row>
    <row r="54" spans="3:11">
      <c r="C54" s="248"/>
      <c r="D54" s="249"/>
      <c r="E54" s="250"/>
      <c r="F54" s="236"/>
      <c r="G54" s="236"/>
      <c r="H54" s="236"/>
      <c r="I54" s="236"/>
      <c r="J54" s="236"/>
      <c r="K54" s="236"/>
    </row>
    <row r="55" spans="3:11">
      <c r="C55" s="248"/>
      <c r="D55" s="249"/>
      <c r="E55" s="250"/>
      <c r="F55" s="236"/>
      <c r="G55" s="236"/>
      <c r="H55" s="236"/>
      <c r="I55" s="236"/>
      <c r="J55" s="236"/>
      <c r="K55" s="236"/>
    </row>
    <row r="56" spans="3:11">
      <c r="C56" s="248"/>
      <c r="D56" s="249"/>
      <c r="E56" s="250"/>
      <c r="F56" s="236"/>
      <c r="G56" s="236"/>
      <c r="H56" s="236"/>
      <c r="I56" s="236"/>
      <c r="J56" s="236"/>
      <c r="K56" s="236"/>
    </row>
    <row r="189" ht="54.75" customHeight="1"/>
  </sheetData>
  <sheetProtection selectLockedCells="1"/>
  <mergeCells count="19">
    <mergeCell ref="B9:D9"/>
    <mergeCell ref="B2:G2"/>
    <mergeCell ref="B3:G3"/>
    <mergeCell ref="H3:H4"/>
    <mergeCell ref="I3:J3"/>
    <mergeCell ref="B5:G5"/>
    <mergeCell ref="K13:K14"/>
    <mergeCell ref="B35:H35"/>
    <mergeCell ref="I35:J35"/>
    <mergeCell ref="C36:H36"/>
    <mergeCell ref="B12:J12"/>
    <mergeCell ref="B13:B14"/>
    <mergeCell ref="C13:C14"/>
    <mergeCell ref="D13:D14"/>
    <mergeCell ref="E13:E14"/>
    <mergeCell ref="F13:F14"/>
    <mergeCell ref="G13:G14"/>
    <mergeCell ref="H13:H14"/>
    <mergeCell ref="I13:J13"/>
  </mergeCells>
  <conditionalFormatting sqref="F15:F34">
    <cfRule type="cellIs" dxfId="6" priority="12" stopIfTrue="1" operator="equal">
      <formula>3</formula>
    </cfRule>
    <cfRule type="cellIs" dxfId="5" priority="13" stopIfTrue="1" operator="equal">
      <formula>2</formula>
    </cfRule>
    <cfRule type="cellIs" dxfId="4" priority="14" stopIfTrue="1" operator="equal">
      <formula>1</formula>
    </cfRule>
  </conditionalFormatting>
  <dataValidations count="1">
    <dataValidation type="whole" allowBlank="1" showInputMessage="1" showErrorMessage="1" sqref="F15:G34" xr:uid="{00000000-0002-0000-0900-000000000000}">
      <formula1>1</formula1>
      <formula2>3</formula2>
    </dataValidation>
  </dataValidations>
  <printOptions horizontalCentered="1"/>
  <pageMargins left="0.32" right="0.47244094488188998" top="0.511811023622047" bottom="0.43307086614173201" header="0.196850393700787" footer="0.196850393700787"/>
  <pageSetup scale="64" orientation="landscape"/>
  <headerFooter>
    <oddFooter>&amp;L&amp;"Arial Narrow,Regular"&amp;F&amp;R&amp;"Arial Narrow,Regular"Página  &amp;P  de  &amp;N</oddFooter>
  </headerFooter>
  <drawing r:id="rId1"/>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sheetPr>
  <dimension ref="B1:Q101"/>
  <sheetViews>
    <sheetView zoomScale="70" zoomScaleNormal="70" zoomScaleSheetLayoutView="100" workbookViewId="0">
      <pane xSplit="7" ySplit="11" topLeftCell="H12" activePane="bottomRight" state="frozen"/>
      <selection activeCell="A78" sqref="A78"/>
      <selection pane="topRight" activeCell="A78" sqref="A78"/>
      <selection pane="bottomLeft" activeCell="A78" sqref="A78"/>
      <selection pane="bottomRight" activeCell="G11" sqref="G11"/>
    </sheetView>
  </sheetViews>
  <sheetFormatPr defaultColWidth="11.33203125" defaultRowHeight="13.2"/>
  <cols>
    <col min="1" max="1" width="4.109375" style="198" customWidth="1"/>
    <col min="2" max="2" width="4" style="298" customWidth="1"/>
    <col min="3" max="3" width="13.88671875" style="293" customWidth="1"/>
    <col min="4" max="4" width="12.33203125" style="293" customWidth="1"/>
    <col min="5" max="5" width="32.109375" style="294" customWidth="1"/>
    <col min="6" max="6" width="8.88671875" style="293" customWidth="1"/>
    <col min="7" max="7" width="11" style="293" customWidth="1"/>
    <col min="8" max="8" width="69.109375" style="293" customWidth="1"/>
    <col min="9" max="9" width="44.88671875" style="295" customWidth="1"/>
    <col min="10" max="10" width="19" style="295" customWidth="1"/>
    <col min="11" max="11" width="12.33203125" style="252" customWidth="1"/>
    <col min="12" max="12" width="11.109375" style="252" customWidth="1"/>
    <col min="13" max="13" width="10" style="295" customWidth="1"/>
    <col min="14" max="14" width="13.88671875" style="295" customWidth="1"/>
    <col min="15" max="15" width="39.88671875" style="295" customWidth="1"/>
    <col min="16" max="16" width="11" style="295" customWidth="1"/>
    <col min="17" max="17" width="11.33203125" style="295" customWidth="1"/>
    <col min="18" max="16384" width="11.33203125" style="198"/>
  </cols>
  <sheetData>
    <row r="1" spans="2:17" s="196" customFormat="1">
      <c r="B1" s="254"/>
      <c r="C1" s="255"/>
      <c r="D1" s="255"/>
      <c r="E1" s="256"/>
      <c r="F1" s="255"/>
      <c r="G1" s="255"/>
      <c r="H1" s="255"/>
      <c r="I1" s="257"/>
      <c r="J1" s="257"/>
      <c r="K1" s="258"/>
      <c r="L1" s="258"/>
      <c r="M1" s="257"/>
      <c r="N1" s="257"/>
      <c r="O1" s="257"/>
      <c r="P1" s="257"/>
      <c r="Q1" s="257"/>
    </row>
    <row r="2" spans="2:17" s="196" customFormat="1" ht="36.75" customHeight="1">
      <c r="B2" s="1795" t="s">
        <v>101</v>
      </c>
      <c r="C2" s="1795"/>
      <c r="D2" s="1795"/>
      <c r="E2" s="1795"/>
      <c r="F2" s="1795"/>
      <c r="G2" s="1795"/>
      <c r="H2" s="1795"/>
      <c r="I2" s="1795"/>
      <c r="J2" s="1795"/>
      <c r="K2" s="1795"/>
      <c r="L2" s="1795"/>
      <c r="M2" s="1795"/>
      <c r="N2" s="1795"/>
      <c r="O2" s="1795"/>
      <c r="P2" s="1795"/>
      <c r="Q2" s="1795"/>
    </row>
    <row r="3" spans="2:17" ht="15.6">
      <c r="B3" s="1796" t="s">
        <v>102</v>
      </c>
      <c r="C3" s="1796"/>
      <c r="D3" s="1796"/>
      <c r="E3" s="1796"/>
      <c r="F3" s="1796"/>
      <c r="G3" s="1796"/>
      <c r="H3" s="1796"/>
      <c r="I3" s="1796"/>
      <c r="J3" s="1796"/>
      <c r="K3" s="1796"/>
      <c r="L3" s="1796"/>
      <c r="M3" s="1796"/>
      <c r="N3" s="1796"/>
      <c r="O3" s="1796"/>
      <c r="P3" s="1796"/>
      <c r="Q3" s="1796"/>
    </row>
    <row r="4" spans="2:17">
      <c r="B4" s="259"/>
      <c r="C4" s="260"/>
      <c r="D4" s="260"/>
      <c r="E4" s="261"/>
      <c r="F4" s="262"/>
      <c r="G4" s="262"/>
      <c r="H4" s="262"/>
      <c r="I4" s="263"/>
      <c r="J4" s="263"/>
      <c r="K4" s="264"/>
      <c r="L4" s="264"/>
      <c r="M4" s="265"/>
      <c r="N4" s="265"/>
      <c r="O4" s="265"/>
      <c r="P4" s="265"/>
      <c r="Q4" s="265"/>
    </row>
    <row r="5" spans="2:17">
      <c r="B5" s="1797"/>
      <c r="C5" s="1797"/>
      <c r="D5" s="1797"/>
      <c r="E5" s="1797"/>
      <c r="F5" s="1797"/>
      <c r="G5" s="1797"/>
      <c r="H5" s="1797"/>
      <c r="I5" s="1797"/>
      <c r="J5" s="1797"/>
      <c r="K5" s="1797"/>
      <c r="L5" s="1797"/>
      <c r="M5" s="1797"/>
      <c r="N5" s="1797"/>
      <c r="O5" s="1797"/>
      <c r="P5" s="1797"/>
      <c r="Q5" s="1797"/>
    </row>
    <row r="6" spans="2:17">
      <c r="B6" s="259"/>
      <c r="C6" s="260"/>
      <c r="D6" s="260"/>
      <c r="E6" s="261"/>
      <c r="F6" s="266"/>
      <c r="G6" s="262"/>
      <c r="H6" s="262"/>
      <c r="I6" s="263"/>
      <c r="J6" s="263"/>
      <c r="K6" s="264"/>
      <c r="L6" s="264"/>
      <c r="M6" s="265"/>
      <c r="N6" s="265"/>
      <c r="O6" s="265"/>
      <c r="P6" s="265"/>
      <c r="Q6" s="265"/>
    </row>
    <row r="7" spans="2:17">
      <c r="B7" s="259"/>
      <c r="C7" s="260"/>
      <c r="D7" s="260"/>
      <c r="E7" s="261"/>
      <c r="F7" s="260"/>
      <c r="G7" s="260"/>
      <c r="H7" s="260"/>
      <c r="I7" s="267"/>
      <c r="J7" s="267"/>
      <c r="K7" s="268"/>
      <c r="L7" s="268"/>
      <c r="M7" s="267"/>
      <c r="N7" s="267"/>
      <c r="O7" s="267"/>
      <c r="P7" s="267"/>
      <c r="Q7" s="267"/>
    </row>
    <row r="8" spans="2:17" ht="13.8" thickBot="1">
      <c r="B8" s="259"/>
      <c r="C8" s="260"/>
      <c r="D8" s="260"/>
      <c r="E8" s="261"/>
      <c r="F8" s="260"/>
      <c r="G8" s="260"/>
      <c r="H8" s="260"/>
      <c r="I8" s="267"/>
      <c r="J8" s="267"/>
      <c r="K8" s="268"/>
      <c r="L8" s="268"/>
      <c r="M8" s="267"/>
      <c r="N8" s="267"/>
      <c r="O8" s="267"/>
      <c r="P8" s="267"/>
      <c r="Q8" s="267"/>
    </row>
    <row r="9" spans="2:17" s="269" customFormat="1" ht="27" customHeight="1">
      <c r="B9" s="1798" t="s">
        <v>72</v>
      </c>
      <c r="C9" s="1801" t="s">
        <v>113</v>
      </c>
      <c r="D9" s="1786" t="s">
        <v>74</v>
      </c>
      <c r="E9" s="1786" t="s">
        <v>75</v>
      </c>
      <c r="F9" s="1785" t="s">
        <v>104</v>
      </c>
      <c r="G9" s="1786"/>
      <c r="H9" s="1789" t="s">
        <v>114</v>
      </c>
      <c r="I9" s="1790"/>
      <c r="J9" s="1790"/>
      <c r="K9" s="1790"/>
      <c r="L9" s="1790"/>
      <c r="M9" s="1790"/>
      <c r="N9" s="1790"/>
      <c r="O9" s="1790"/>
      <c r="P9" s="1790"/>
      <c r="Q9" s="1791"/>
    </row>
    <row r="10" spans="2:17" s="269" customFormat="1" ht="24" customHeight="1">
      <c r="B10" s="1799"/>
      <c r="C10" s="1802"/>
      <c r="D10" s="1804"/>
      <c r="E10" s="1804"/>
      <c r="F10" s="1787"/>
      <c r="G10" s="1788"/>
      <c r="H10" s="1792" t="s">
        <v>115</v>
      </c>
      <c r="I10" s="1792" t="s">
        <v>116</v>
      </c>
      <c r="J10" s="1792" t="s">
        <v>117</v>
      </c>
      <c r="K10" s="1792" t="s">
        <v>118</v>
      </c>
      <c r="L10" s="1792" t="s">
        <v>119</v>
      </c>
      <c r="M10" s="1792" t="s">
        <v>120</v>
      </c>
      <c r="N10" s="1792"/>
      <c r="O10" s="1793" t="s">
        <v>121</v>
      </c>
      <c r="P10" s="1792" t="s">
        <v>122</v>
      </c>
      <c r="Q10" s="1805"/>
    </row>
    <row r="11" spans="2:17" s="269" customFormat="1" ht="27.6">
      <c r="B11" s="1800"/>
      <c r="C11" s="1803"/>
      <c r="D11" s="1788"/>
      <c r="E11" s="1788"/>
      <c r="F11" s="270" t="s">
        <v>105</v>
      </c>
      <c r="G11" s="270" t="s">
        <v>106</v>
      </c>
      <c r="H11" s="1792"/>
      <c r="I11" s="1792"/>
      <c r="J11" s="1792"/>
      <c r="K11" s="1792"/>
      <c r="L11" s="1792"/>
      <c r="M11" s="271" t="s">
        <v>123</v>
      </c>
      <c r="N11" s="271" t="s">
        <v>124</v>
      </c>
      <c r="O11" s="1794"/>
      <c r="P11" s="272" t="s">
        <v>125</v>
      </c>
      <c r="Q11" s="273" t="s">
        <v>126</v>
      </c>
    </row>
    <row r="12" spans="2:17" s="277" customFormat="1" ht="30" customHeight="1">
      <c r="B12" s="1765">
        <v>1</v>
      </c>
      <c r="C12" s="1768"/>
      <c r="D12" s="1774"/>
      <c r="E12" s="1774"/>
      <c r="F12" s="1777"/>
      <c r="G12" s="1777"/>
      <c r="H12" s="274"/>
      <c r="I12" s="274"/>
      <c r="J12" s="275"/>
      <c r="K12" s="275"/>
      <c r="L12" s="275"/>
      <c r="M12" s="274"/>
      <c r="N12" s="274"/>
      <c r="O12" s="276"/>
      <c r="P12" s="276"/>
      <c r="Q12" s="276"/>
    </row>
    <row r="13" spans="2:17" s="277" customFormat="1" ht="18" customHeight="1">
      <c r="B13" s="1766"/>
      <c r="C13" s="1769"/>
      <c r="D13" s="1775"/>
      <c r="E13" s="1775"/>
      <c r="F13" s="1778"/>
      <c r="G13" s="1778"/>
      <c r="H13" s="274"/>
      <c r="I13" s="274"/>
      <c r="J13" s="275"/>
      <c r="K13" s="275"/>
      <c r="L13" s="275"/>
      <c r="M13" s="274"/>
      <c r="N13" s="274"/>
      <c r="O13" s="278"/>
      <c r="P13" s="279"/>
      <c r="Q13" s="279"/>
    </row>
    <row r="14" spans="2:17" s="277" customFormat="1" ht="11.25" customHeight="1">
      <c r="B14" s="1766"/>
      <c r="C14" s="1769"/>
      <c r="D14" s="1775"/>
      <c r="E14" s="1775"/>
      <c r="F14" s="1778"/>
      <c r="G14" s="1778"/>
      <c r="H14" s="274"/>
      <c r="I14" s="274"/>
      <c r="J14" s="275"/>
      <c r="K14" s="275"/>
      <c r="L14" s="275"/>
      <c r="M14" s="274"/>
      <c r="N14" s="274"/>
      <c r="O14" s="278"/>
      <c r="P14" s="279"/>
      <c r="Q14" s="279"/>
    </row>
    <row r="15" spans="2:17" s="277" customFormat="1" ht="12.75" customHeight="1">
      <c r="B15" s="1767"/>
      <c r="C15" s="1770"/>
      <c r="D15" s="1776"/>
      <c r="E15" s="1776"/>
      <c r="F15" s="1779"/>
      <c r="G15" s="1779"/>
      <c r="H15" s="274"/>
      <c r="I15" s="274"/>
      <c r="J15" s="280"/>
      <c r="K15" s="275"/>
      <c r="L15" s="275"/>
      <c r="M15" s="274"/>
      <c r="N15" s="274"/>
      <c r="O15" s="278"/>
      <c r="P15" s="279"/>
      <c r="Q15" s="281"/>
    </row>
    <row r="16" spans="2:17" s="277" customFormat="1" ht="78" hidden="1" customHeight="1">
      <c r="B16" s="1765">
        <v>2</v>
      </c>
      <c r="C16" s="1768"/>
      <c r="D16" s="1771"/>
      <c r="E16" s="1774"/>
      <c r="F16" s="1777"/>
      <c r="G16" s="1777"/>
      <c r="H16" s="274"/>
      <c r="I16" s="274"/>
      <c r="J16" s="274"/>
      <c r="K16" s="274"/>
      <c r="L16" s="274"/>
      <c r="M16" s="274"/>
      <c r="N16" s="274"/>
      <c r="O16" s="274"/>
      <c r="P16" s="274"/>
      <c r="Q16" s="274"/>
    </row>
    <row r="17" spans="2:17" s="277" customFormat="1" ht="6" hidden="1" customHeight="1">
      <c r="B17" s="1766"/>
      <c r="C17" s="1769"/>
      <c r="D17" s="1772"/>
      <c r="E17" s="1775"/>
      <c r="F17" s="1778"/>
      <c r="G17" s="1778"/>
      <c r="H17" s="274"/>
      <c r="I17" s="274"/>
      <c r="J17" s="274"/>
      <c r="K17" s="274"/>
      <c r="L17" s="274"/>
      <c r="M17" s="274"/>
      <c r="N17" s="274"/>
      <c r="O17" s="274"/>
      <c r="P17" s="274"/>
      <c r="Q17" s="274"/>
    </row>
    <row r="18" spans="2:17" s="277" customFormat="1" ht="6" hidden="1" customHeight="1">
      <c r="B18" s="1766"/>
      <c r="C18" s="1769"/>
      <c r="D18" s="1772"/>
      <c r="E18" s="1775"/>
      <c r="F18" s="1778"/>
      <c r="G18" s="1778"/>
      <c r="H18" s="274"/>
      <c r="I18" s="274"/>
      <c r="J18" s="274"/>
      <c r="K18" s="274"/>
      <c r="L18" s="274"/>
      <c r="M18" s="274"/>
      <c r="N18" s="274"/>
      <c r="O18" s="274"/>
      <c r="P18" s="274"/>
      <c r="Q18" s="274"/>
    </row>
    <row r="19" spans="2:17" s="277" customFormat="1" ht="6" hidden="1" customHeight="1">
      <c r="B19" s="1767"/>
      <c r="C19" s="1770"/>
      <c r="D19" s="1773"/>
      <c r="E19" s="1776"/>
      <c r="F19" s="1779"/>
      <c r="G19" s="1779"/>
      <c r="H19" s="274"/>
      <c r="I19" s="274"/>
      <c r="J19" s="274"/>
      <c r="K19" s="274"/>
      <c r="L19" s="274"/>
      <c r="M19" s="274"/>
      <c r="N19" s="274"/>
      <c r="O19" s="274"/>
      <c r="P19" s="274"/>
      <c r="Q19" s="274"/>
    </row>
    <row r="20" spans="2:17" s="277" customFormat="1" ht="60" hidden="1" customHeight="1">
      <c r="B20" s="1765">
        <v>3</v>
      </c>
      <c r="C20" s="1768"/>
      <c r="D20" s="1771"/>
      <c r="E20" s="1774"/>
      <c r="F20" s="1777"/>
      <c r="G20" s="1777"/>
      <c r="H20" s="274"/>
      <c r="I20" s="274"/>
      <c r="J20" s="274"/>
      <c r="K20" s="274"/>
      <c r="L20" s="274"/>
      <c r="M20" s="274"/>
      <c r="N20" s="274"/>
      <c r="O20" s="274"/>
      <c r="P20" s="274"/>
      <c r="Q20" s="274"/>
    </row>
    <row r="21" spans="2:17" s="277" customFormat="1" ht="57.75" hidden="1" customHeight="1">
      <c r="B21" s="1766"/>
      <c r="C21" s="1769"/>
      <c r="D21" s="1772"/>
      <c r="E21" s="1775"/>
      <c r="F21" s="1778"/>
      <c r="G21" s="1778"/>
      <c r="H21" s="274"/>
      <c r="I21" s="274"/>
      <c r="J21" s="274"/>
      <c r="K21" s="274"/>
      <c r="L21" s="274"/>
      <c r="M21" s="274"/>
      <c r="N21" s="274"/>
      <c r="O21" s="274"/>
      <c r="P21" s="274"/>
      <c r="Q21" s="274"/>
    </row>
    <row r="22" spans="2:17" s="277" customFormat="1" ht="13.8" hidden="1">
      <c r="B22" s="1766"/>
      <c r="C22" s="1769"/>
      <c r="D22" s="1772"/>
      <c r="E22" s="1775"/>
      <c r="F22" s="1778"/>
      <c r="G22" s="1778"/>
      <c r="H22" s="274"/>
      <c r="I22" s="274"/>
      <c r="J22" s="274"/>
      <c r="K22" s="274"/>
      <c r="L22" s="274"/>
      <c r="M22" s="274"/>
      <c r="N22" s="274"/>
      <c r="O22" s="274"/>
      <c r="P22" s="274"/>
      <c r="Q22" s="274"/>
    </row>
    <row r="23" spans="2:17" s="277" customFormat="1" ht="6" hidden="1" customHeight="1">
      <c r="B23" s="1767"/>
      <c r="C23" s="1770"/>
      <c r="D23" s="1773"/>
      <c r="E23" s="1776"/>
      <c r="F23" s="1779"/>
      <c r="G23" s="1779"/>
      <c r="H23" s="274"/>
      <c r="I23" s="274"/>
      <c r="J23" s="274"/>
      <c r="K23" s="274"/>
      <c r="L23" s="274"/>
      <c r="M23" s="274"/>
      <c r="N23" s="274"/>
      <c r="O23" s="274"/>
      <c r="P23" s="274"/>
      <c r="Q23" s="274"/>
    </row>
    <row r="24" spans="2:17" s="277" customFormat="1" ht="18.75" customHeight="1">
      <c r="B24" s="1765">
        <v>2</v>
      </c>
      <c r="C24" s="1768"/>
      <c r="D24" s="1771"/>
      <c r="E24" s="1774"/>
      <c r="F24" s="1777"/>
      <c r="G24" s="1777"/>
      <c r="H24" s="274"/>
      <c r="I24" s="274"/>
      <c r="J24" s="274"/>
      <c r="K24" s="274"/>
      <c r="L24" s="274"/>
      <c r="M24" s="274"/>
      <c r="N24" s="274"/>
      <c r="O24" s="274"/>
      <c r="P24" s="274"/>
      <c r="Q24" s="274"/>
    </row>
    <row r="25" spans="2:17" s="277" customFormat="1" ht="18.75" customHeight="1">
      <c r="B25" s="1783"/>
      <c r="C25" s="1784"/>
      <c r="D25" s="1772"/>
      <c r="E25" s="1775"/>
      <c r="F25" s="1778"/>
      <c r="G25" s="1778"/>
      <c r="H25" s="274"/>
      <c r="I25" s="274"/>
      <c r="J25" s="274"/>
      <c r="K25" s="274"/>
      <c r="L25" s="274"/>
      <c r="M25" s="274"/>
      <c r="N25" s="274"/>
      <c r="O25" s="274"/>
      <c r="P25" s="274"/>
      <c r="Q25" s="274"/>
    </row>
    <row r="26" spans="2:17" s="277" customFormat="1" ht="18.75" customHeight="1">
      <c r="B26" s="1783"/>
      <c r="C26" s="1784"/>
      <c r="D26" s="1772"/>
      <c r="E26" s="1775"/>
      <c r="F26" s="1778"/>
      <c r="G26" s="1778"/>
      <c r="H26" s="274"/>
      <c r="I26" s="274"/>
      <c r="J26" s="274"/>
      <c r="K26" s="274"/>
      <c r="L26" s="274"/>
      <c r="M26" s="274"/>
      <c r="N26" s="274"/>
      <c r="O26" s="274"/>
      <c r="P26" s="274"/>
      <c r="Q26" s="274"/>
    </row>
    <row r="27" spans="2:17" s="277" customFormat="1" ht="5.25" customHeight="1">
      <c r="B27" s="1783"/>
      <c r="C27" s="1784"/>
      <c r="D27" s="1772"/>
      <c r="E27" s="1775"/>
      <c r="F27" s="1778"/>
      <c r="G27" s="1778"/>
      <c r="H27" s="274"/>
      <c r="I27" s="274"/>
      <c r="J27" s="274"/>
      <c r="K27" s="274"/>
      <c r="L27" s="274"/>
      <c r="M27" s="274"/>
      <c r="N27" s="274"/>
      <c r="O27" s="274"/>
      <c r="P27" s="282"/>
      <c r="Q27" s="282"/>
    </row>
    <row r="28" spans="2:17" s="277" customFormat="1" ht="5.25" customHeight="1">
      <c r="B28" s="1783"/>
      <c r="C28" s="1784"/>
      <c r="D28" s="1772"/>
      <c r="E28" s="1775"/>
      <c r="F28" s="1778"/>
      <c r="G28" s="1778"/>
      <c r="H28" s="274"/>
      <c r="I28" s="274"/>
      <c r="J28" s="274"/>
      <c r="K28" s="274"/>
      <c r="L28" s="274"/>
      <c r="M28" s="274"/>
      <c r="N28" s="274"/>
      <c r="O28" s="274"/>
      <c r="P28" s="282"/>
      <c r="Q28" s="282"/>
    </row>
    <row r="29" spans="2:17" s="277" customFormat="1" ht="5.25" customHeight="1">
      <c r="B29" s="1766"/>
      <c r="C29" s="1769"/>
      <c r="D29" s="1772"/>
      <c r="E29" s="1775"/>
      <c r="F29" s="1778"/>
      <c r="G29" s="1778"/>
      <c r="H29" s="274"/>
      <c r="I29" s="274"/>
      <c r="J29" s="274"/>
      <c r="K29" s="274"/>
      <c r="L29" s="274"/>
      <c r="M29" s="274"/>
      <c r="N29" s="274"/>
      <c r="O29" s="274"/>
      <c r="P29" s="282"/>
      <c r="Q29" s="282"/>
    </row>
    <row r="30" spans="2:17" s="277" customFormat="1" ht="5.25" customHeight="1">
      <c r="B30" s="1766"/>
      <c r="C30" s="1769"/>
      <c r="D30" s="1772"/>
      <c r="E30" s="1775"/>
      <c r="F30" s="1778"/>
      <c r="G30" s="1778"/>
      <c r="H30" s="274"/>
      <c r="I30" s="274"/>
      <c r="J30" s="274"/>
      <c r="K30" s="274"/>
      <c r="L30" s="274"/>
      <c r="M30" s="274"/>
      <c r="N30" s="274"/>
      <c r="O30" s="274"/>
      <c r="P30" s="282"/>
      <c r="Q30" s="282"/>
    </row>
    <row r="31" spans="2:17" s="277" customFormat="1" ht="5.25" customHeight="1">
      <c r="B31" s="1767"/>
      <c r="C31" s="1770"/>
      <c r="D31" s="1773"/>
      <c r="E31" s="1776"/>
      <c r="F31" s="1779"/>
      <c r="G31" s="1779"/>
      <c r="H31" s="274"/>
      <c r="I31" s="274"/>
      <c r="J31" s="274"/>
      <c r="K31" s="274"/>
      <c r="L31" s="274"/>
      <c r="M31" s="274"/>
      <c r="N31" s="274"/>
      <c r="O31" s="274"/>
      <c r="P31" s="282"/>
      <c r="Q31" s="282"/>
    </row>
    <row r="32" spans="2:17" s="277" customFormat="1" ht="12.75" customHeight="1">
      <c r="B32" s="1765">
        <v>3</v>
      </c>
      <c r="C32" s="1768"/>
      <c r="D32" s="1771"/>
      <c r="E32" s="1774"/>
      <c r="F32" s="1777"/>
      <c r="G32" s="1777"/>
      <c r="H32" s="274"/>
      <c r="I32" s="274"/>
      <c r="J32" s="274"/>
      <c r="K32" s="274"/>
      <c r="L32" s="274"/>
      <c r="M32" s="274"/>
      <c r="N32" s="274"/>
      <c r="O32" s="274"/>
      <c r="P32" s="283"/>
      <c r="Q32" s="283"/>
    </row>
    <row r="33" spans="2:17" s="277" customFormat="1" ht="13.8">
      <c r="B33" s="1766"/>
      <c r="C33" s="1769"/>
      <c r="D33" s="1772"/>
      <c r="E33" s="1775"/>
      <c r="F33" s="1778"/>
      <c r="G33" s="1778"/>
      <c r="H33" s="274"/>
      <c r="I33" s="274"/>
      <c r="J33" s="274"/>
      <c r="K33" s="274"/>
      <c r="L33" s="274"/>
      <c r="M33" s="274"/>
      <c r="N33" s="274"/>
      <c r="O33" s="274"/>
      <c r="P33" s="284"/>
      <c r="Q33" s="284"/>
    </row>
    <row r="34" spans="2:17" s="277" customFormat="1" ht="13.8">
      <c r="B34" s="1766"/>
      <c r="C34" s="1769"/>
      <c r="D34" s="1772"/>
      <c r="E34" s="1775"/>
      <c r="F34" s="1778"/>
      <c r="G34" s="1778"/>
      <c r="H34" s="274"/>
      <c r="I34" s="274"/>
      <c r="J34" s="274"/>
      <c r="K34" s="274"/>
      <c r="L34" s="274"/>
      <c r="M34" s="274"/>
      <c r="N34" s="274"/>
      <c r="O34" s="274"/>
      <c r="P34" s="284"/>
      <c r="Q34" s="284"/>
    </row>
    <row r="35" spans="2:17" s="277" customFormat="1" ht="13.8">
      <c r="B35" s="1767"/>
      <c r="C35" s="1770"/>
      <c r="D35" s="1773"/>
      <c r="E35" s="1776"/>
      <c r="F35" s="1779"/>
      <c r="G35" s="1779"/>
      <c r="H35" s="274"/>
      <c r="I35" s="274"/>
      <c r="J35" s="274"/>
      <c r="K35" s="274"/>
      <c r="L35" s="274"/>
      <c r="M35" s="274"/>
      <c r="N35" s="274"/>
      <c r="O35" s="274"/>
      <c r="P35" s="284"/>
      <c r="Q35" s="284"/>
    </row>
    <row r="36" spans="2:17" s="277" customFormat="1" ht="6" customHeight="1">
      <c r="B36" s="1765">
        <v>4</v>
      </c>
      <c r="C36" s="1768"/>
      <c r="D36" s="1771"/>
      <c r="E36" s="1774"/>
      <c r="F36" s="1777"/>
      <c r="G36" s="1777"/>
      <c r="H36" s="274"/>
      <c r="I36" s="274"/>
      <c r="J36" s="282"/>
      <c r="K36" s="285"/>
      <c r="L36" s="285"/>
      <c r="M36" s="282"/>
      <c r="N36" s="282"/>
      <c r="O36" s="274"/>
      <c r="P36" s="286"/>
      <c r="Q36" s="286"/>
    </row>
    <row r="37" spans="2:17" s="277" customFormat="1" ht="6" customHeight="1">
      <c r="B37" s="1766"/>
      <c r="C37" s="1769"/>
      <c r="D37" s="1772"/>
      <c r="E37" s="1775"/>
      <c r="F37" s="1778"/>
      <c r="G37" s="1778"/>
      <c r="H37" s="282"/>
      <c r="I37" s="282"/>
      <c r="J37" s="282"/>
      <c r="K37" s="285"/>
      <c r="L37" s="285"/>
      <c r="M37" s="282"/>
      <c r="N37" s="282"/>
      <c r="O37" s="282"/>
      <c r="P37" s="286"/>
      <c r="Q37" s="286"/>
    </row>
    <row r="38" spans="2:17" s="277" customFormat="1" ht="6" customHeight="1">
      <c r="B38" s="1766"/>
      <c r="C38" s="1769"/>
      <c r="D38" s="1772"/>
      <c r="E38" s="1775"/>
      <c r="F38" s="1778"/>
      <c r="G38" s="1778"/>
      <c r="H38" s="282"/>
      <c r="I38" s="282"/>
      <c r="J38" s="282"/>
      <c r="K38" s="285"/>
      <c r="L38" s="285"/>
      <c r="M38" s="282"/>
      <c r="N38" s="282"/>
      <c r="O38" s="282"/>
      <c r="P38" s="286"/>
      <c r="Q38" s="286"/>
    </row>
    <row r="39" spans="2:17" s="277" customFormat="1" ht="6" customHeight="1">
      <c r="B39" s="1766"/>
      <c r="C39" s="1769"/>
      <c r="D39" s="1772"/>
      <c r="E39" s="1775"/>
      <c r="F39" s="1778"/>
      <c r="G39" s="1778"/>
      <c r="H39" s="282"/>
      <c r="I39" s="282"/>
      <c r="J39" s="282"/>
      <c r="K39" s="285"/>
      <c r="L39" s="285"/>
      <c r="M39" s="282"/>
      <c r="N39" s="282"/>
      <c r="O39" s="282"/>
      <c r="P39" s="286"/>
      <c r="Q39" s="286"/>
    </row>
    <row r="40" spans="2:17" s="277" customFormat="1" ht="6" customHeight="1">
      <c r="B40" s="1766"/>
      <c r="C40" s="1769"/>
      <c r="D40" s="1772"/>
      <c r="E40" s="1775"/>
      <c r="F40" s="1778"/>
      <c r="G40" s="1778"/>
      <c r="H40" s="282"/>
      <c r="I40" s="282"/>
      <c r="J40" s="282"/>
      <c r="K40" s="285"/>
      <c r="L40" s="285"/>
      <c r="M40" s="282"/>
      <c r="N40" s="282"/>
      <c r="O40" s="282"/>
      <c r="P40" s="285"/>
      <c r="Q40" s="285"/>
    </row>
    <row r="41" spans="2:17" s="277" customFormat="1" ht="6" customHeight="1">
      <c r="B41" s="1767"/>
      <c r="C41" s="1770"/>
      <c r="D41" s="1773"/>
      <c r="E41" s="1776"/>
      <c r="F41" s="1779"/>
      <c r="G41" s="1779"/>
      <c r="H41" s="287"/>
      <c r="I41" s="288"/>
      <c r="J41" s="288"/>
      <c r="K41" s="289"/>
      <c r="L41" s="289"/>
      <c r="M41" s="288"/>
      <c r="N41" s="288"/>
      <c r="O41" s="288"/>
      <c r="P41" s="288"/>
      <c r="Q41" s="288"/>
    </row>
    <row r="42" spans="2:17" s="277" customFormat="1" ht="67.5" customHeight="1">
      <c r="B42" s="1765">
        <v>5</v>
      </c>
      <c r="C42" s="1768"/>
      <c r="D42" s="1771"/>
      <c r="E42" s="1774"/>
      <c r="F42" s="1777"/>
      <c r="G42" s="1777"/>
      <c r="H42" s="278"/>
      <c r="I42" s="274"/>
      <c r="J42" s="276"/>
      <c r="K42" s="275"/>
      <c r="L42" s="275"/>
      <c r="M42" s="278"/>
      <c r="N42" s="274"/>
      <c r="O42" s="278"/>
      <c r="P42" s="290"/>
      <c r="Q42" s="290"/>
    </row>
    <row r="43" spans="2:17" s="277" customFormat="1" ht="27.75" customHeight="1">
      <c r="B43" s="1766"/>
      <c r="C43" s="1769"/>
      <c r="D43" s="1772"/>
      <c r="E43" s="1775"/>
      <c r="F43" s="1778"/>
      <c r="G43" s="1778"/>
      <c r="H43" s="278"/>
      <c r="I43" s="274"/>
      <c r="J43" s="276"/>
      <c r="K43" s="275"/>
      <c r="L43" s="275"/>
      <c r="M43" s="278"/>
      <c r="N43" s="274"/>
      <c r="O43" s="278"/>
      <c r="P43" s="290"/>
      <c r="Q43" s="290"/>
    </row>
    <row r="44" spans="2:17" s="277" customFormat="1" ht="26.25" customHeight="1">
      <c r="B44" s="1766"/>
      <c r="C44" s="1769"/>
      <c r="D44" s="1772"/>
      <c r="E44" s="1775"/>
      <c r="F44" s="1778"/>
      <c r="G44" s="1778"/>
      <c r="H44" s="290"/>
      <c r="I44" s="290"/>
      <c r="J44" s="290"/>
      <c r="K44" s="290"/>
      <c r="L44" s="290"/>
      <c r="M44" s="290"/>
      <c r="N44" s="290"/>
      <c r="O44" s="290"/>
      <c r="P44" s="290"/>
      <c r="Q44" s="290"/>
    </row>
    <row r="45" spans="2:17" s="277" customFormat="1" ht="6" customHeight="1">
      <c r="B45" s="1767"/>
      <c r="C45" s="1770"/>
      <c r="D45" s="1773"/>
      <c r="E45" s="1776"/>
      <c r="F45" s="1779"/>
      <c r="G45" s="1779"/>
      <c r="H45" s="288"/>
      <c r="I45" s="288"/>
      <c r="J45" s="288"/>
      <c r="K45" s="289"/>
      <c r="L45" s="289"/>
      <c r="M45" s="288"/>
      <c r="N45" s="288"/>
      <c r="O45" s="288"/>
      <c r="P45" s="288"/>
      <c r="Q45" s="288"/>
    </row>
    <row r="46" spans="2:17" s="277" customFormat="1" ht="24.75" customHeight="1">
      <c r="B46" s="1765">
        <v>6</v>
      </c>
      <c r="C46" s="1768"/>
      <c r="D46" s="1771"/>
      <c r="E46" s="1774"/>
      <c r="F46" s="1777"/>
      <c r="G46" s="1777"/>
      <c r="H46" s="282"/>
      <c r="I46" s="282"/>
      <c r="J46" s="282"/>
      <c r="K46" s="285"/>
      <c r="L46" s="285"/>
      <c r="M46" s="282"/>
      <c r="N46" s="282"/>
      <c r="O46" s="282"/>
      <c r="P46" s="286"/>
      <c r="Q46" s="286"/>
    </row>
    <row r="47" spans="2:17" s="277" customFormat="1" ht="6" customHeight="1">
      <c r="B47" s="1766"/>
      <c r="C47" s="1769"/>
      <c r="D47" s="1772"/>
      <c r="E47" s="1775"/>
      <c r="F47" s="1778"/>
      <c r="G47" s="1778"/>
      <c r="H47" s="288"/>
      <c r="I47" s="288"/>
      <c r="J47" s="288"/>
      <c r="K47" s="289"/>
      <c r="L47" s="289"/>
      <c r="M47" s="288"/>
      <c r="N47" s="288"/>
      <c r="O47" s="288"/>
      <c r="P47" s="288"/>
      <c r="Q47" s="288"/>
    </row>
    <row r="48" spans="2:17" s="277" customFormat="1" ht="6" customHeight="1">
      <c r="B48" s="1766"/>
      <c r="C48" s="1769"/>
      <c r="D48" s="1772"/>
      <c r="E48" s="1775"/>
      <c r="F48" s="1778"/>
      <c r="G48" s="1778"/>
      <c r="H48" s="288"/>
      <c r="I48" s="288"/>
      <c r="J48" s="288"/>
      <c r="K48" s="289"/>
      <c r="L48" s="289"/>
      <c r="M48" s="288"/>
      <c r="N48" s="288"/>
      <c r="O48" s="288"/>
      <c r="P48" s="288"/>
      <c r="Q48" s="288"/>
    </row>
    <row r="49" spans="2:17" s="277" customFormat="1" ht="6" customHeight="1">
      <c r="B49" s="1767"/>
      <c r="C49" s="1770"/>
      <c r="D49" s="1773"/>
      <c r="E49" s="1776"/>
      <c r="F49" s="1779"/>
      <c r="G49" s="1779"/>
      <c r="H49" s="288"/>
      <c r="I49" s="288"/>
      <c r="J49" s="288"/>
      <c r="K49" s="289"/>
      <c r="L49" s="289"/>
      <c r="M49" s="288"/>
      <c r="N49" s="288"/>
      <c r="O49" s="288"/>
      <c r="P49" s="288"/>
      <c r="Q49" s="288"/>
    </row>
    <row r="50" spans="2:17" s="277" customFormat="1" ht="45.75" customHeight="1">
      <c r="B50" s="1765">
        <v>7</v>
      </c>
      <c r="C50" s="1768"/>
      <c r="D50" s="1771"/>
      <c r="E50" s="1774"/>
      <c r="F50" s="1777"/>
      <c r="G50" s="1777"/>
      <c r="H50" s="282"/>
      <c r="I50" s="282"/>
      <c r="J50" s="282"/>
      <c r="K50" s="285"/>
      <c r="L50" s="285"/>
      <c r="M50" s="282"/>
      <c r="N50" s="282"/>
      <c r="O50" s="282"/>
      <c r="P50" s="286"/>
      <c r="Q50" s="286"/>
    </row>
    <row r="51" spans="2:17" s="277" customFormat="1" ht="45" customHeight="1">
      <c r="B51" s="1766"/>
      <c r="C51" s="1769"/>
      <c r="D51" s="1772"/>
      <c r="E51" s="1775"/>
      <c r="F51" s="1778"/>
      <c r="G51" s="1778"/>
      <c r="H51" s="282"/>
      <c r="I51" s="282"/>
      <c r="J51" s="282"/>
      <c r="K51" s="285"/>
      <c r="L51" s="285"/>
      <c r="M51" s="282"/>
      <c r="N51" s="282"/>
      <c r="O51" s="282"/>
      <c r="P51" s="286"/>
      <c r="Q51" s="286"/>
    </row>
    <row r="52" spans="2:17" s="277" customFormat="1" ht="45.75" customHeight="1">
      <c r="B52" s="1766"/>
      <c r="C52" s="1769"/>
      <c r="D52" s="1772"/>
      <c r="E52" s="1775"/>
      <c r="F52" s="1778"/>
      <c r="G52" s="1778"/>
      <c r="H52" s="282"/>
      <c r="I52" s="282"/>
      <c r="J52" s="282"/>
      <c r="K52" s="282"/>
      <c r="L52" s="282"/>
      <c r="M52" s="282"/>
      <c r="N52" s="282"/>
      <c r="O52" s="282"/>
      <c r="P52" s="282"/>
      <c r="Q52" s="282"/>
    </row>
    <row r="53" spans="2:17" s="277" customFormat="1" ht="6" customHeight="1">
      <c r="B53" s="1767"/>
      <c r="C53" s="1770"/>
      <c r="D53" s="1773"/>
      <c r="E53" s="1776"/>
      <c r="F53" s="1779"/>
      <c r="G53" s="1779"/>
      <c r="H53" s="288"/>
      <c r="I53" s="288"/>
      <c r="J53" s="288"/>
      <c r="K53" s="289"/>
      <c r="L53" s="289"/>
      <c r="M53" s="288"/>
      <c r="N53" s="288"/>
      <c r="O53" s="288"/>
      <c r="P53" s="288"/>
      <c r="Q53" s="288"/>
    </row>
    <row r="54" spans="2:17" s="277" customFormat="1" ht="46.5" hidden="1" customHeight="1">
      <c r="B54" s="1765">
        <v>8</v>
      </c>
      <c r="C54" s="1768"/>
      <c r="D54" s="1771"/>
      <c r="E54" s="1774"/>
      <c r="F54" s="1780"/>
      <c r="G54" s="1777"/>
      <c r="H54" s="282"/>
      <c r="I54" s="282"/>
      <c r="J54" s="282"/>
      <c r="K54" s="285"/>
      <c r="L54" s="285"/>
      <c r="M54" s="282"/>
      <c r="N54" s="282"/>
      <c r="O54" s="282"/>
      <c r="P54" s="286"/>
      <c r="Q54" s="286"/>
    </row>
    <row r="55" spans="2:17" s="277" customFormat="1" ht="6" hidden="1" customHeight="1">
      <c r="B55" s="1766"/>
      <c r="C55" s="1769"/>
      <c r="D55" s="1772"/>
      <c r="E55" s="1775"/>
      <c r="F55" s="1781"/>
      <c r="G55" s="1778"/>
      <c r="H55" s="282"/>
      <c r="I55" s="288"/>
      <c r="J55" s="288"/>
      <c r="K55" s="289"/>
      <c r="L55" s="289"/>
      <c r="M55" s="288"/>
      <c r="N55" s="288"/>
      <c r="O55" s="288"/>
      <c r="P55" s="288"/>
      <c r="Q55" s="288"/>
    </row>
    <row r="56" spans="2:17" s="277" customFormat="1" ht="6" hidden="1" customHeight="1">
      <c r="B56" s="1766"/>
      <c r="C56" s="1769"/>
      <c r="D56" s="1772"/>
      <c r="E56" s="1775"/>
      <c r="F56" s="1781"/>
      <c r="G56" s="1778"/>
      <c r="H56" s="282"/>
      <c r="I56" s="288"/>
      <c r="J56" s="288"/>
      <c r="K56" s="289"/>
      <c r="L56" s="289"/>
      <c r="M56" s="288"/>
      <c r="N56" s="288"/>
      <c r="O56" s="288"/>
      <c r="P56" s="288"/>
      <c r="Q56" s="288"/>
    </row>
    <row r="57" spans="2:17" s="277" customFormat="1" ht="6" hidden="1" customHeight="1">
      <c r="B57" s="1767"/>
      <c r="C57" s="1770"/>
      <c r="D57" s="1773"/>
      <c r="E57" s="1776"/>
      <c r="F57" s="1782"/>
      <c r="G57" s="1779"/>
      <c r="H57" s="282"/>
      <c r="I57" s="288"/>
      <c r="J57" s="288"/>
      <c r="K57" s="289"/>
      <c r="L57" s="289"/>
      <c r="M57" s="288"/>
      <c r="N57" s="288"/>
      <c r="O57" s="288"/>
      <c r="P57" s="288"/>
      <c r="Q57" s="288"/>
    </row>
    <row r="58" spans="2:17" s="236" customFormat="1" ht="45" customHeight="1">
      <c r="B58" s="1750">
        <v>8</v>
      </c>
      <c r="C58" s="1753"/>
      <c r="D58" s="1756"/>
      <c r="E58" s="1759"/>
      <c r="F58" s="1762"/>
      <c r="G58" s="1762"/>
      <c r="H58" s="282"/>
      <c r="I58" s="282"/>
      <c r="J58" s="282"/>
      <c r="K58" s="285"/>
      <c r="L58" s="285"/>
      <c r="M58" s="282"/>
      <c r="N58" s="282"/>
      <c r="O58" s="282"/>
      <c r="P58" s="285"/>
      <c r="Q58" s="285"/>
    </row>
    <row r="59" spans="2:17" s="236" customFormat="1" ht="6" customHeight="1">
      <c r="B59" s="1751"/>
      <c r="C59" s="1754"/>
      <c r="D59" s="1757"/>
      <c r="E59" s="1760"/>
      <c r="F59" s="1763"/>
      <c r="G59" s="1763"/>
      <c r="H59" s="282"/>
      <c r="I59" s="282"/>
      <c r="J59" s="282"/>
      <c r="K59" s="282"/>
      <c r="L59" s="282"/>
      <c r="M59" s="282"/>
      <c r="N59" s="282"/>
      <c r="O59" s="282"/>
      <c r="P59" s="282"/>
      <c r="Q59" s="282"/>
    </row>
    <row r="60" spans="2:17" s="236" customFormat="1" ht="6" customHeight="1">
      <c r="B60" s="1751"/>
      <c r="C60" s="1754"/>
      <c r="D60" s="1757"/>
      <c r="E60" s="1760"/>
      <c r="F60" s="1763"/>
      <c r="G60" s="1763"/>
      <c r="H60" s="282"/>
      <c r="I60" s="282"/>
      <c r="J60" s="282"/>
      <c r="K60" s="282"/>
      <c r="L60" s="282"/>
      <c r="M60" s="282"/>
      <c r="N60" s="282"/>
      <c r="O60" s="282"/>
      <c r="P60" s="282"/>
      <c r="Q60" s="282"/>
    </row>
    <row r="61" spans="2:17" s="236" customFormat="1" ht="6" customHeight="1">
      <c r="B61" s="1752"/>
      <c r="C61" s="1755"/>
      <c r="D61" s="1758"/>
      <c r="E61" s="1761"/>
      <c r="F61" s="1764"/>
      <c r="G61" s="1764"/>
      <c r="H61" s="282"/>
      <c r="I61" s="282"/>
      <c r="J61" s="282"/>
      <c r="K61" s="282"/>
      <c r="L61" s="282"/>
      <c r="M61" s="282"/>
      <c r="N61" s="282"/>
      <c r="O61" s="282"/>
      <c r="P61" s="282"/>
      <c r="Q61" s="282"/>
    </row>
    <row r="62" spans="2:17" ht="30" customHeight="1">
      <c r="B62" s="1732">
        <v>9</v>
      </c>
      <c r="C62" s="1735"/>
      <c r="D62" s="1738"/>
      <c r="E62" s="1741"/>
      <c r="F62" s="1744"/>
      <c r="G62" s="1744"/>
      <c r="H62" s="282"/>
      <c r="I62" s="282"/>
      <c r="J62" s="282"/>
      <c r="K62" s="282"/>
      <c r="L62" s="282"/>
      <c r="M62" s="282"/>
      <c r="N62" s="282"/>
      <c r="O62" s="282"/>
      <c r="P62" s="282"/>
      <c r="Q62" s="282"/>
    </row>
    <row r="63" spans="2:17" ht="30" customHeight="1">
      <c r="B63" s="1733"/>
      <c r="C63" s="1736"/>
      <c r="D63" s="1739"/>
      <c r="E63" s="1742"/>
      <c r="F63" s="1745"/>
      <c r="G63" s="1745"/>
      <c r="H63" s="282"/>
      <c r="I63" s="282"/>
      <c r="J63" s="282"/>
      <c r="K63" s="282"/>
      <c r="L63" s="282"/>
      <c r="M63" s="282"/>
      <c r="N63" s="282"/>
      <c r="O63" s="282"/>
      <c r="P63" s="282"/>
      <c r="Q63" s="282"/>
    </row>
    <row r="64" spans="2:17" ht="27.75" customHeight="1">
      <c r="B64" s="1733"/>
      <c r="C64" s="1736"/>
      <c r="D64" s="1739"/>
      <c r="E64" s="1742"/>
      <c r="F64" s="1745"/>
      <c r="G64" s="1745"/>
      <c r="H64" s="282"/>
      <c r="I64" s="282"/>
      <c r="J64" s="282"/>
      <c r="K64" s="282"/>
      <c r="L64" s="282"/>
      <c r="M64" s="282"/>
      <c r="N64" s="282"/>
      <c r="O64" s="282"/>
      <c r="P64" s="282"/>
      <c r="Q64" s="282"/>
    </row>
    <row r="65" spans="2:17" ht="13.8">
      <c r="B65" s="1734"/>
      <c r="C65" s="1737"/>
      <c r="D65" s="1740"/>
      <c r="E65" s="1743"/>
      <c r="F65" s="1746"/>
      <c r="G65" s="1746"/>
      <c r="H65" s="282"/>
      <c r="I65" s="282"/>
      <c r="J65" s="282"/>
      <c r="K65" s="282"/>
      <c r="L65" s="282"/>
      <c r="M65" s="282"/>
      <c r="N65" s="282"/>
      <c r="O65" s="282"/>
      <c r="P65" s="282"/>
      <c r="Q65" s="282"/>
    </row>
    <row r="66" spans="2:17" ht="47.25" customHeight="1">
      <c r="B66" s="1732">
        <v>10</v>
      </c>
      <c r="C66" s="1735"/>
      <c r="D66" s="1738"/>
      <c r="E66" s="1741"/>
      <c r="F66" s="1744"/>
      <c r="G66" s="1744"/>
      <c r="H66" s="282"/>
      <c r="I66" s="282"/>
      <c r="J66" s="282"/>
      <c r="K66" s="282"/>
      <c r="L66" s="282"/>
      <c r="M66" s="282"/>
      <c r="N66" s="282"/>
      <c r="O66" s="282"/>
      <c r="P66" s="282"/>
      <c r="Q66" s="282"/>
    </row>
    <row r="67" spans="2:17" ht="13.8">
      <c r="B67" s="1733"/>
      <c r="C67" s="1736"/>
      <c r="D67" s="1739"/>
      <c r="E67" s="1742"/>
      <c r="F67" s="1745"/>
      <c r="G67" s="1745"/>
      <c r="H67" s="282"/>
      <c r="I67" s="282"/>
      <c r="J67" s="282"/>
      <c r="K67" s="282"/>
      <c r="L67" s="282"/>
      <c r="M67" s="282"/>
      <c r="N67" s="282"/>
      <c r="O67" s="282"/>
      <c r="P67" s="282"/>
      <c r="Q67" s="282"/>
    </row>
    <row r="68" spans="2:17" ht="13.8">
      <c r="B68" s="1733"/>
      <c r="C68" s="1736"/>
      <c r="D68" s="1739"/>
      <c r="E68" s="1742"/>
      <c r="F68" s="1745"/>
      <c r="G68" s="1745"/>
      <c r="H68" s="282"/>
      <c r="I68" s="282"/>
      <c r="J68" s="282"/>
      <c r="K68" s="282"/>
      <c r="L68" s="282"/>
      <c r="M68" s="282"/>
      <c r="N68" s="282"/>
      <c r="O68" s="282"/>
      <c r="P68" s="282"/>
      <c r="Q68" s="282"/>
    </row>
    <row r="69" spans="2:17" ht="48" customHeight="1">
      <c r="B69" s="1734"/>
      <c r="C69" s="1737"/>
      <c r="D69" s="1740"/>
      <c r="E69" s="1743"/>
      <c r="F69" s="1746"/>
      <c r="G69" s="1746"/>
      <c r="H69" s="282"/>
      <c r="I69" s="282"/>
      <c r="J69" s="282"/>
      <c r="K69" s="282"/>
      <c r="L69" s="282"/>
      <c r="M69" s="282"/>
      <c r="N69" s="282"/>
      <c r="O69" s="282"/>
      <c r="P69" s="282"/>
      <c r="Q69" s="282"/>
    </row>
    <row r="70" spans="2:17" ht="34.5" hidden="1" customHeight="1">
      <c r="B70" s="1712">
        <v>12</v>
      </c>
      <c r="C70" s="1735"/>
      <c r="D70" s="1738"/>
      <c r="E70" s="1747"/>
      <c r="F70" s="1724"/>
      <c r="G70" s="1724"/>
      <c r="H70" s="282"/>
      <c r="I70" s="282"/>
      <c r="J70" s="282"/>
      <c r="K70" s="282"/>
      <c r="L70" s="282"/>
      <c r="M70" s="282"/>
      <c r="N70" s="282"/>
      <c r="O70" s="282"/>
      <c r="P70" s="282"/>
      <c r="Q70" s="282"/>
    </row>
    <row r="71" spans="2:17" ht="13.8" hidden="1">
      <c r="B71" s="1713"/>
      <c r="C71" s="1736"/>
      <c r="D71" s="1739"/>
      <c r="E71" s="1748"/>
      <c r="F71" s="1725"/>
      <c r="G71" s="1725"/>
      <c r="H71" s="282"/>
      <c r="I71" s="282"/>
      <c r="J71" s="282"/>
      <c r="K71" s="282"/>
      <c r="L71" s="282"/>
      <c r="M71" s="282"/>
      <c r="N71" s="282"/>
      <c r="O71" s="282"/>
      <c r="P71" s="282"/>
      <c r="Q71" s="282"/>
    </row>
    <row r="72" spans="2:17" ht="28.5" hidden="1" customHeight="1">
      <c r="B72" s="1713"/>
      <c r="C72" s="1736"/>
      <c r="D72" s="1739"/>
      <c r="E72" s="1748"/>
      <c r="F72" s="1725"/>
      <c r="G72" s="1725"/>
      <c r="H72" s="282"/>
      <c r="I72" s="282"/>
      <c r="J72" s="282"/>
      <c r="K72" s="282"/>
      <c r="L72" s="282"/>
      <c r="M72" s="282"/>
      <c r="N72" s="282"/>
      <c r="O72" s="282"/>
      <c r="P72" s="282"/>
      <c r="Q72" s="282"/>
    </row>
    <row r="73" spans="2:17" ht="16.5" hidden="1" customHeight="1">
      <c r="B73" s="1714"/>
      <c r="C73" s="1737"/>
      <c r="D73" s="1740"/>
      <c r="E73" s="1749"/>
      <c r="F73" s="1726"/>
      <c r="G73" s="1726"/>
      <c r="H73" s="282"/>
      <c r="I73" s="282"/>
      <c r="J73" s="282"/>
      <c r="K73" s="282"/>
      <c r="L73" s="282"/>
      <c r="M73" s="282"/>
      <c r="N73" s="282"/>
      <c r="O73" s="282"/>
      <c r="P73" s="282"/>
      <c r="Q73" s="282"/>
    </row>
    <row r="74" spans="2:17" ht="13.8">
      <c r="B74" s="1712">
        <v>11</v>
      </c>
      <c r="C74" s="1715"/>
      <c r="D74" s="1718"/>
      <c r="E74" s="1721"/>
      <c r="F74" s="1724"/>
      <c r="G74" s="1724"/>
      <c r="H74" s="282"/>
      <c r="I74" s="282"/>
      <c r="J74" s="282"/>
      <c r="K74" s="282"/>
      <c r="L74" s="282"/>
      <c r="M74" s="282"/>
      <c r="N74" s="282"/>
      <c r="O74" s="282"/>
      <c r="P74" s="282"/>
      <c r="Q74" s="282"/>
    </row>
    <row r="75" spans="2:17" ht="13.8">
      <c r="B75" s="1713"/>
      <c r="C75" s="1716"/>
      <c r="D75" s="1719"/>
      <c r="E75" s="1722"/>
      <c r="F75" s="1725"/>
      <c r="G75" s="1725"/>
      <c r="H75" s="282"/>
      <c r="I75" s="282"/>
      <c r="J75" s="282"/>
      <c r="K75" s="282"/>
      <c r="L75" s="282"/>
      <c r="M75" s="282"/>
      <c r="N75" s="282"/>
      <c r="O75" s="282"/>
      <c r="P75" s="282"/>
      <c r="Q75" s="282"/>
    </row>
    <row r="76" spans="2:17" ht="13.8">
      <c r="B76" s="1713"/>
      <c r="C76" s="1716"/>
      <c r="D76" s="1719"/>
      <c r="E76" s="1722"/>
      <c r="F76" s="1725"/>
      <c r="G76" s="1725"/>
      <c r="H76" s="282"/>
      <c r="I76" s="282"/>
      <c r="J76" s="282"/>
      <c r="K76" s="282"/>
      <c r="L76" s="282"/>
      <c r="M76" s="282"/>
      <c r="N76" s="282"/>
      <c r="O76" s="282"/>
      <c r="P76" s="282"/>
      <c r="Q76" s="282"/>
    </row>
    <row r="77" spans="2:17" ht="13.8">
      <c r="B77" s="1714"/>
      <c r="C77" s="1717"/>
      <c r="D77" s="1720"/>
      <c r="E77" s="1723"/>
      <c r="F77" s="1726"/>
      <c r="G77" s="1726"/>
      <c r="H77" s="282"/>
      <c r="I77" s="282"/>
      <c r="J77" s="282"/>
      <c r="K77" s="282"/>
      <c r="L77" s="282"/>
      <c r="M77" s="282"/>
      <c r="N77" s="282"/>
      <c r="O77" s="282"/>
      <c r="P77" s="282"/>
      <c r="Q77" s="282"/>
    </row>
    <row r="78" spans="2:17" ht="13.8">
      <c r="B78" s="1712">
        <v>12</v>
      </c>
      <c r="C78" s="1715"/>
      <c r="D78" s="1718"/>
      <c r="E78" s="1721"/>
      <c r="F78" s="1724"/>
      <c r="G78" s="1724"/>
      <c r="H78" s="282"/>
      <c r="I78" s="282"/>
      <c r="J78" s="282"/>
      <c r="K78" s="282"/>
      <c r="L78" s="282"/>
      <c r="M78" s="282"/>
      <c r="N78" s="282"/>
      <c r="O78" s="282"/>
      <c r="P78" s="282"/>
      <c r="Q78" s="282"/>
    </row>
    <row r="79" spans="2:17" ht="13.8">
      <c r="B79" s="1713"/>
      <c r="C79" s="1716"/>
      <c r="D79" s="1719"/>
      <c r="E79" s="1722"/>
      <c r="F79" s="1725"/>
      <c r="G79" s="1725"/>
      <c r="H79" s="282"/>
      <c r="I79" s="282"/>
      <c r="J79" s="282"/>
      <c r="K79" s="282"/>
      <c r="L79" s="282"/>
      <c r="M79" s="282"/>
      <c r="N79" s="282"/>
      <c r="O79" s="282"/>
      <c r="P79" s="282"/>
      <c r="Q79" s="282"/>
    </row>
    <row r="80" spans="2:17" ht="13.8">
      <c r="B80" s="1713"/>
      <c r="C80" s="1716"/>
      <c r="D80" s="1719"/>
      <c r="E80" s="1722"/>
      <c r="F80" s="1725"/>
      <c r="G80" s="1725"/>
      <c r="H80" s="282"/>
      <c r="I80" s="282"/>
      <c r="J80" s="282"/>
      <c r="K80" s="282"/>
      <c r="L80" s="282"/>
      <c r="M80" s="282"/>
      <c r="N80" s="282"/>
      <c r="O80" s="282"/>
      <c r="P80" s="282"/>
      <c r="Q80" s="282"/>
    </row>
    <row r="81" spans="2:17" ht="13.8">
      <c r="B81" s="1714"/>
      <c r="C81" s="1717"/>
      <c r="D81" s="1720"/>
      <c r="E81" s="1723"/>
      <c r="F81" s="1726"/>
      <c r="G81" s="1726"/>
      <c r="H81" s="282"/>
      <c r="I81" s="282"/>
      <c r="J81" s="282"/>
      <c r="K81" s="282"/>
      <c r="L81" s="282"/>
      <c r="M81" s="282"/>
      <c r="N81" s="282"/>
      <c r="O81" s="282"/>
      <c r="P81" s="282"/>
      <c r="Q81" s="282"/>
    </row>
    <row r="82" spans="2:17" ht="13.8">
      <c r="B82" s="1712">
        <v>13</v>
      </c>
      <c r="C82" s="1715"/>
      <c r="D82" s="1718"/>
      <c r="E82" s="1721"/>
      <c r="F82" s="1724"/>
      <c r="G82" s="1724"/>
      <c r="H82" s="282"/>
      <c r="I82" s="282"/>
      <c r="J82" s="282"/>
      <c r="K82" s="282"/>
      <c r="L82" s="282"/>
      <c r="M82" s="282"/>
      <c r="N82" s="282"/>
      <c r="O82" s="282"/>
      <c r="P82" s="282"/>
      <c r="Q82" s="282"/>
    </row>
    <row r="83" spans="2:17" ht="13.8">
      <c r="B83" s="1713"/>
      <c r="C83" s="1716"/>
      <c r="D83" s="1719"/>
      <c r="E83" s="1722"/>
      <c r="F83" s="1725"/>
      <c r="G83" s="1725"/>
      <c r="H83" s="282"/>
      <c r="I83" s="282"/>
      <c r="J83" s="282"/>
      <c r="K83" s="282"/>
      <c r="L83" s="282"/>
      <c r="M83" s="282"/>
      <c r="N83" s="282"/>
      <c r="O83" s="282"/>
      <c r="P83" s="282"/>
      <c r="Q83" s="282"/>
    </row>
    <row r="84" spans="2:17" ht="13.8">
      <c r="B84" s="1713"/>
      <c r="C84" s="1716"/>
      <c r="D84" s="1719"/>
      <c r="E84" s="1722"/>
      <c r="F84" s="1725"/>
      <c r="G84" s="1725"/>
      <c r="H84" s="282"/>
      <c r="I84" s="282"/>
      <c r="J84" s="282"/>
      <c r="K84" s="282"/>
      <c r="L84" s="282"/>
      <c r="M84" s="282"/>
      <c r="N84" s="282"/>
      <c r="O84" s="282"/>
      <c r="P84" s="282"/>
      <c r="Q84" s="282"/>
    </row>
    <row r="85" spans="2:17" ht="13.8">
      <c r="B85" s="1714"/>
      <c r="C85" s="1717"/>
      <c r="D85" s="1720"/>
      <c r="E85" s="1723"/>
      <c r="F85" s="1726"/>
      <c r="G85" s="1726"/>
      <c r="H85" s="282"/>
      <c r="I85" s="282"/>
      <c r="J85" s="282"/>
      <c r="K85" s="282"/>
      <c r="L85" s="282"/>
      <c r="M85" s="282"/>
      <c r="N85" s="282"/>
      <c r="O85" s="282"/>
      <c r="P85" s="282"/>
      <c r="Q85" s="282"/>
    </row>
    <row r="86" spans="2:17" ht="13.8">
      <c r="B86" s="1712">
        <v>14</v>
      </c>
      <c r="C86" s="1715"/>
      <c r="D86" s="1718"/>
      <c r="E86" s="1721"/>
      <c r="F86" s="1724"/>
      <c r="G86" s="1724"/>
      <c r="H86" s="282"/>
      <c r="I86" s="282"/>
      <c r="J86" s="282"/>
      <c r="K86" s="282"/>
      <c r="L86" s="282"/>
      <c r="M86" s="282"/>
      <c r="N86" s="282"/>
      <c r="O86" s="282"/>
      <c r="P86" s="282"/>
      <c r="Q86" s="282"/>
    </row>
    <row r="87" spans="2:17" ht="13.8">
      <c r="B87" s="1713"/>
      <c r="C87" s="1716"/>
      <c r="D87" s="1719"/>
      <c r="E87" s="1722"/>
      <c r="F87" s="1725"/>
      <c r="G87" s="1725"/>
      <c r="H87" s="282"/>
      <c r="I87" s="282"/>
      <c r="J87" s="282"/>
      <c r="K87" s="282"/>
      <c r="L87" s="282"/>
      <c r="M87" s="282"/>
      <c r="N87" s="282"/>
      <c r="O87" s="282"/>
      <c r="P87" s="282"/>
      <c r="Q87" s="282"/>
    </row>
    <row r="88" spans="2:17" ht="13.8">
      <c r="B88" s="1713"/>
      <c r="C88" s="1716"/>
      <c r="D88" s="1719"/>
      <c r="E88" s="1722"/>
      <c r="F88" s="1725"/>
      <c r="G88" s="1725"/>
      <c r="H88" s="282"/>
      <c r="I88" s="282"/>
      <c r="J88" s="282"/>
      <c r="K88" s="282"/>
      <c r="L88" s="282"/>
      <c r="M88" s="282"/>
      <c r="N88" s="282"/>
      <c r="O88" s="282"/>
      <c r="P88" s="282"/>
      <c r="Q88" s="282"/>
    </row>
    <row r="89" spans="2:17" ht="13.8">
      <c r="B89" s="1714"/>
      <c r="C89" s="1717"/>
      <c r="D89" s="1720"/>
      <c r="E89" s="1723"/>
      <c r="F89" s="1726"/>
      <c r="G89" s="1726"/>
      <c r="H89" s="282"/>
      <c r="I89" s="282"/>
      <c r="J89" s="282"/>
      <c r="K89" s="282"/>
      <c r="L89" s="282"/>
      <c r="M89" s="282"/>
      <c r="N89" s="282"/>
      <c r="O89" s="282"/>
      <c r="P89" s="282"/>
      <c r="Q89" s="282"/>
    </row>
    <row r="90" spans="2:17" ht="13.8">
      <c r="B90" s="1712">
        <v>15</v>
      </c>
      <c r="C90" s="1715"/>
      <c r="D90" s="1718"/>
      <c r="E90" s="1721"/>
      <c r="F90" s="1724"/>
      <c r="G90" s="1724"/>
      <c r="H90" s="282"/>
      <c r="I90" s="282"/>
      <c r="J90" s="282"/>
      <c r="K90" s="282"/>
      <c r="L90" s="282"/>
      <c r="M90" s="282"/>
      <c r="N90" s="282"/>
      <c r="O90" s="282"/>
      <c r="P90" s="282"/>
      <c r="Q90" s="282"/>
    </row>
    <row r="91" spans="2:17" ht="13.8">
      <c r="B91" s="1713"/>
      <c r="C91" s="1716"/>
      <c r="D91" s="1719"/>
      <c r="E91" s="1722"/>
      <c r="F91" s="1725"/>
      <c r="G91" s="1725"/>
      <c r="H91" s="282"/>
      <c r="I91" s="282"/>
      <c r="J91" s="282"/>
      <c r="K91" s="282"/>
      <c r="L91" s="282"/>
      <c r="M91" s="282"/>
      <c r="N91" s="282"/>
      <c r="O91" s="282"/>
      <c r="P91" s="282"/>
      <c r="Q91" s="282"/>
    </row>
    <row r="92" spans="2:17" ht="13.8">
      <c r="B92" s="1713"/>
      <c r="C92" s="1716"/>
      <c r="D92" s="1719"/>
      <c r="E92" s="1722"/>
      <c r="F92" s="1725"/>
      <c r="G92" s="1725"/>
      <c r="H92" s="282"/>
      <c r="I92" s="282"/>
      <c r="J92" s="282"/>
      <c r="K92" s="282"/>
      <c r="L92" s="282"/>
      <c r="M92" s="282"/>
      <c r="N92" s="282"/>
      <c r="O92" s="282"/>
      <c r="P92" s="282"/>
      <c r="Q92" s="282"/>
    </row>
    <row r="93" spans="2:17" ht="13.8">
      <c r="B93" s="1714"/>
      <c r="C93" s="1717"/>
      <c r="D93" s="1720"/>
      <c r="E93" s="1723"/>
      <c r="F93" s="1726"/>
      <c r="G93" s="1726"/>
      <c r="H93" s="282"/>
      <c r="I93" s="282"/>
      <c r="J93" s="282"/>
      <c r="K93" s="282"/>
      <c r="L93" s="282"/>
      <c r="M93" s="282"/>
      <c r="N93" s="282"/>
      <c r="O93" s="282"/>
      <c r="P93" s="282"/>
      <c r="Q93" s="282"/>
    </row>
    <row r="94" spans="2:17" ht="13.8">
      <c r="B94" s="1712">
        <v>16</v>
      </c>
      <c r="C94" s="1715"/>
      <c r="D94" s="1718"/>
      <c r="E94" s="1721"/>
      <c r="F94" s="1724"/>
      <c r="G94" s="1724"/>
      <c r="H94" s="282"/>
      <c r="I94" s="282"/>
      <c r="J94" s="282"/>
      <c r="K94" s="282"/>
      <c r="L94" s="282"/>
      <c r="M94" s="282"/>
      <c r="N94" s="282"/>
      <c r="O94" s="282"/>
      <c r="P94" s="282"/>
      <c r="Q94" s="282"/>
    </row>
    <row r="95" spans="2:17" ht="13.8">
      <c r="B95" s="1713"/>
      <c r="C95" s="1716"/>
      <c r="D95" s="1719"/>
      <c r="E95" s="1722"/>
      <c r="F95" s="1725"/>
      <c r="G95" s="1725"/>
      <c r="H95" s="282"/>
      <c r="I95" s="282"/>
      <c r="J95" s="282"/>
      <c r="K95" s="282"/>
      <c r="L95" s="282"/>
      <c r="M95" s="282"/>
      <c r="N95" s="282"/>
      <c r="O95" s="282"/>
      <c r="P95" s="282"/>
      <c r="Q95" s="282"/>
    </row>
    <row r="96" spans="2:17" ht="13.8">
      <c r="B96" s="1713"/>
      <c r="C96" s="1716"/>
      <c r="D96" s="1719"/>
      <c r="E96" s="1722"/>
      <c r="F96" s="1725"/>
      <c r="G96" s="1725"/>
      <c r="H96" s="282"/>
      <c r="I96" s="282"/>
      <c r="J96" s="282"/>
      <c r="K96" s="282"/>
      <c r="L96" s="282"/>
      <c r="M96" s="282"/>
      <c r="N96" s="282"/>
      <c r="O96" s="282"/>
      <c r="P96" s="282"/>
      <c r="Q96" s="282"/>
    </row>
    <row r="97" spans="2:17" ht="14.4" thickBot="1">
      <c r="B97" s="1727"/>
      <c r="C97" s="1728"/>
      <c r="D97" s="1729"/>
      <c r="E97" s="1730"/>
      <c r="F97" s="1731"/>
      <c r="G97" s="1731"/>
      <c r="H97" s="282"/>
      <c r="I97" s="282"/>
      <c r="J97" s="282"/>
      <c r="K97" s="282"/>
      <c r="L97" s="282"/>
      <c r="M97" s="282"/>
      <c r="N97" s="282"/>
      <c r="O97" s="282"/>
      <c r="P97" s="282"/>
      <c r="Q97" s="282"/>
    </row>
    <row r="98" spans="2:17">
      <c r="B98" s="291"/>
      <c r="C98" s="292"/>
    </row>
    <row r="99" spans="2:17">
      <c r="B99" s="291"/>
      <c r="C99" s="292"/>
      <c r="E99" s="296"/>
    </row>
    <row r="100" spans="2:17">
      <c r="B100" s="291"/>
      <c r="C100" s="292"/>
      <c r="N100" s="297"/>
    </row>
    <row r="101" spans="2:17">
      <c r="N101" s="297"/>
    </row>
  </sheetData>
  <sheetProtection selectLockedCells="1"/>
  <mergeCells count="137">
    <mergeCell ref="F9:G10"/>
    <mergeCell ref="H9:Q9"/>
    <mergeCell ref="H10:H11"/>
    <mergeCell ref="L10:L11"/>
    <mergeCell ref="M10:N10"/>
    <mergeCell ref="O10:O11"/>
    <mergeCell ref="K10:K11"/>
    <mergeCell ref="B2:Q2"/>
    <mergeCell ref="B3:Q3"/>
    <mergeCell ref="B5:Q5"/>
    <mergeCell ref="B9:B11"/>
    <mergeCell ref="C9:C11"/>
    <mergeCell ref="D9:D11"/>
    <mergeCell ref="E9:E11"/>
    <mergeCell ref="P10:Q10"/>
    <mergeCell ref="I10:I11"/>
    <mergeCell ref="J10:J11"/>
    <mergeCell ref="B12:B15"/>
    <mergeCell ref="C12:C15"/>
    <mergeCell ref="D12:D15"/>
    <mergeCell ref="E12:E15"/>
    <mergeCell ref="F12:F15"/>
    <mergeCell ref="G12:G15"/>
    <mergeCell ref="B16:B19"/>
    <mergeCell ref="C16:C19"/>
    <mergeCell ref="D16:D19"/>
    <mergeCell ref="E16:E19"/>
    <mergeCell ref="F16:F19"/>
    <mergeCell ref="G16:G19"/>
    <mergeCell ref="B20:B23"/>
    <mergeCell ref="C20:C23"/>
    <mergeCell ref="D20:D23"/>
    <mergeCell ref="E20:E23"/>
    <mergeCell ref="F20:F23"/>
    <mergeCell ref="G20:G23"/>
    <mergeCell ref="B24:B31"/>
    <mergeCell ref="C24:C31"/>
    <mergeCell ref="D24:D31"/>
    <mergeCell ref="E24:E31"/>
    <mergeCell ref="F24:F31"/>
    <mergeCell ref="G24:G31"/>
    <mergeCell ref="B32:B35"/>
    <mergeCell ref="C32:C35"/>
    <mergeCell ref="D32:D35"/>
    <mergeCell ref="E32:E35"/>
    <mergeCell ref="F32:F35"/>
    <mergeCell ref="G32:G35"/>
    <mergeCell ref="B36:B41"/>
    <mergeCell ref="C36:C41"/>
    <mergeCell ref="D36:D41"/>
    <mergeCell ref="E36:E41"/>
    <mergeCell ref="F36:F41"/>
    <mergeCell ref="G36:G41"/>
    <mergeCell ref="B42:B45"/>
    <mergeCell ref="C42:C45"/>
    <mergeCell ref="D42:D45"/>
    <mergeCell ref="E42:E45"/>
    <mergeCell ref="F42:F45"/>
    <mergeCell ref="G42:G45"/>
    <mergeCell ref="B46:B49"/>
    <mergeCell ref="C46:C49"/>
    <mergeCell ref="D46:D49"/>
    <mergeCell ref="E46:E49"/>
    <mergeCell ref="F46:F49"/>
    <mergeCell ref="G46:G49"/>
    <mergeCell ref="B50:B53"/>
    <mergeCell ref="C50:C53"/>
    <mergeCell ref="D50:D53"/>
    <mergeCell ref="E50:E53"/>
    <mergeCell ref="F50:F53"/>
    <mergeCell ref="G50:G53"/>
    <mergeCell ref="B54:B57"/>
    <mergeCell ref="C54:C57"/>
    <mergeCell ref="D54:D57"/>
    <mergeCell ref="E54:E57"/>
    <mergeCell ref="F54:F57"/>
    <mergeCell ref="G54:G57"/>
    <mergeCell ref="B58:B61"/>
    <mergeCell ref="C58:C61"/>
    <mergeCell ref="D58:D61"/>
    <mergeCell ref="E58:E61"/>
    <mergeCell ref="F58:F61"/>
    <mergeCell ref="G58:G61"/>
    <mergeCell ref="B62:B65"/>
    <mergeCell ref="C62:C65"/>
    <mergeCell ref="D62:D65"/>
    <mergeCell ref="E62:E65"/>
    <mergeCell ref="F62:F65"/>
    <mergeCell ref="G62:G65"/>
    <mergeCell ref="B66:B69"/>
    <mergeCell ref="C66:C69"/>
    <mergeCell ref="D66:D69"/>
    <mergeCell ref="E66:E69"/>
    <mergeCell ref="F66:F69"/>
    <mergeCell ref="G66:G69"/>
    <mergeCell ref="B70:B73"/>
    <mergeCell ref="C70:C73"/>
    <mergeCell ref="D70:D73"/>
    <mergeCell ref="E70:E73"/>
    <mergeCell ref="F70:F73"/>
    <mergeCell ref="G70:G73"/>
    <mergeCell ref="B74:B77"/>
    <mergeCell ref="C74:C77"/>
    <mergeCell ref="D74:D77"/>
    <mergeCell ref="E74:E77"/>
    <mergeCell ref="F74:F77"/>
    <mergeCell ref="G74:G77"/>
    <mergeCell ref="B78:B81"/>
    <mergeCell ref="C78:C81"/>
    <mergeCell ref="D78:D81"/>
    <mergeCell ref="E78:E81"/>
    <mergeCell ref="F78:F81"/>
    <mergeCell ref="G78:G81"/>
    <mergeCell ref="B82:B85"/>
    <mergeCell ref="C82:C85"/>
    <mergeCell ref="D82:D85"/>
    <mergeCell ref="E82:E85"/>
    <mergeCell ref="F82:F85"/>
    <mergeCell ref="G82:G85"/>
    <mergeCell ref="B86:B89"/>
    <mergeCell ref="C86:C89"/>
    <mergeCell ref="D86:D89"/>
    <mergeCell ref="E86:E89"/>
    <mergeCell ref="F86:F89"/>
    <mergeCell ref="G86:G89"/>
    <mergeCell ref="B90:B93"/>
    <mergeCell ref="C90:C93"/>
    <mergeCell ref="D90:D93"/>
    <mergeCell ref="E90:E93"/>
    <mergeCell ref="F90:F93"/>
    <mergeCell ref="G90:G93"/>
    <mergeCell ref="B94:B97"/>
    <mergeCell ref="C94:C97"/>
    <mergeCell ref="D94:D97"/>
    <mergeCell ref="E94:E97"/>
    <mergeCell ref="F94:F97"/>
    <mergeCell ref="G94:G97"/>
  </mergeCells>
  <conditionalFormatting sqref="F12:F97 G12:G15 G74:G97 G58:G69 G24:G53">
    <cfRule type="cellIs" dxfId="3" priority="45" stopIfTrue="1" operator="notBetween">
      <formula>1</formula>
      <formula>3</formula>
    </cfRule>
    <cfRule type="expression" dxfId="2" priority="46" stopIfTrue="1">
      <formula>$F12=3</formula>
    </cfRule>
    <cfRule type="expression" dxfId="1" priority="47" stopIfTrue="1">
      <formula>$F12=2</formula>
    </cfRule>
    <cfRule type="expression" dxfId="0" priority="48" stopIfTrue="1">
      <formula>$F12=1</formula>
    </cfRule>
  </conditionalFormatting>
  <dataValidations count="1">
    <dataValidation type="list" allowBlank="1" showInputMessage="1" showErrorMessage="1" sqref="M12 N42 N44 N97 O95:O96 N88:N94 N13:N35" xr:uid="{00000000-0002-0000-0A00-000000000000}">
      <formula1>$N$100:$N$101</formula1>
    </dataValidation>
  </dataValidations>
  <printOptions horizontalCentered="1"/>
  <pageMargins left="0.23622047244094499" right="0.23" top="0.47244094488188998" bottom="0.47244094488188998" header="0.31496062992126" footer="0.31496062992126"/>
  <pageSetup paperSize="5" scale="55" orientation="landscape"/>
  <headerFooter>
    <oddFooter>&amp;L&amp;"Arial Narrow,Regular"&amp;F&amp;R&amp;"Arial Narrow,Regular"Página  &amp;P  de  &amp;N</oddFooter>
  </headerFooter>
  <rowBreaks count="1" manualBreakCount="1">
    <brk id="57" min="1" max="16" man="1"/>
  </rowBreaks>
  <drawing r:id="rId1"/>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B2:K8"/>
  <sheetViews>
    <sheetView topLeftCell="A16" workbookViewId="0">
      <selection activeCell="B28" sqref="B28"/>
    </sheetView>
  </sheetViews>
  <sheetFormatPr defaultColWidth="11.33203125" defaultRowHeight="14.4"/>
  <cols>
    <col min="1" max="1" width="11.33203125" style="299" customWidth="1"/>
    <col min="2" max="2" width="14.88671875" style="299" customWidth="1"/>
    <col min="3" max="3" width="13.33203125" style="299" customWidth="1"/>
    <col min="4" max="4" width="14.33203125" style="299" customWidth="1"/>
    <col min="5" max="5" width="15" style="299" customWidth="1"/>
    <col min="6" max="6" width="12.109375" style="299" customWidth="1"/>
    <col min="7" max="7" width="25" style="299" customWidth="1"/>
    <col min="8" max="8" width="16.33203125" style="299" customWidth="1"/>
    <col min="9" max="9" width="18.109375" style="299" customWidth="1"/>
    <col min="10" max="10" width="18.88671875" style="299" customWidth="1"/>
    <col min="11" max="11" width="14.109375" style="299" customWidth="1"/>
    <col min="12" max="16384" width="11.33203125" style="299"/>
  </cols>
  <sheetData>
    <row r="2" spans="2:11" ht="23.4">
      <c r="B2" s="166" t="s">
        <v>127</v>
      </c>
    </row>
    <row r="3" spans="2:11" ht="23.4">
      <c r="B3" s="166" t="s">
        <v>128</v>
      </c>
    </row>
    <row r="4" spans="2:11" ht="23.4">
      <c r="B4" s="166" t="s">
        <v>129</v>
      </c>
    </row>
    <row r="5" spans="2:11" ht="23.4">
      <c r="B5" s="166"/>
    </row>
    <row r="6" spans="2:11" ht="123.75" customHeight="1">
      <c r="B6" s="300" t="s">
        <v>130</v>
      </c>
      <c r="C6" s="300" t="s">
        <v>131</v>
      </c>
      <c r="D6" s="300" t="s">
        <v>132</v>
      </c>
      <c r="E6" s="300" t="s">
        <v>133</v>
      </c>
      <c r="F6" s="300" t="s">
        <v>134</v>
      </c>
      <c r="G6" s="300" t="s">
        <v>135</v>
      </c>
      <c r="H6" s="300" t="s">
        <v>136</v>
      </c>
      <c r="I6" s="300" t="s">
        <v>137</v>
      </c>
      <c r="J6" s="300" t="s">
        <v>138</v>
      </c>
      <c r="K6" s="300" t="s">
        <v>66</v>
      </c>
    </row>
    <row r="7" spans="2:11">
      <c r="B7" s="301"/>
      <c r="C7" s="301"/>
      <c r="D7" s="301"/>
      <c r="E7" s="301"/>
      <c r="F7" s="301"/>
      <c r="G7" s="301"/>
      <c r="H7" s="301"/>
      <c r="I7" s="301"/>
      <c r="J7" s="301"/>
      <c r="K7" s="301"/>
    </row>
    <row r="8" spans="2:11">
      <c r="B8" s="301"/>
      <c r="C8" s="301"/>
      <c r="D8" s="301"/>
      <c r="E8" s="301"/>
      <c r="F8" s="301"/>
      <c r="G8" s="301"/>
      <c r="H8" s="301"/>
      <c r="I8" s="301"/>
      <c r="J8" s="301"/>
      <c r="K8" s="301"/>
    </row>
  </sheetData>
  <pageMargins left="0.75" right="0.75" top="1" bottom="1" header="0.3" footer="0.3"/>
  <pageSetup orientation="portrait" horizontalDpi="4294967295" verticalDpi="4294967295"/>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EECED7-B286-6D4A-AB25-DCCA2A1DDB9E}">
  <dimension ref="A1:IV94"/>
  <sheetViews>
    <sheetView tabSelected="1" topLeftCell="A80" zoomScale="90" zoomScaleNormal="90" workbookViewId="0">
      <selection activeCell="C93" sqref="C93"/>
    </sheetView>
  </sheetViews>
  <sheetFormatPr defaultColWidth="11.33203125" defaultRowHeight="11.4"/>
  <cols>
    <col min="1" max="1" width="25.33203125" style="1267" customWidth="1"/>
    <col min="2" max="2" width="9.88671875" style="1268" customWidth="1"/>
    <col min="3" max="3" width="32.44140625" style="1268" customWidth="1"/>
    <col min="4" max="4" width="11.88671875" style="1269" customWidth="1"/>
    <col min="5" max="5" width="13.33203125" style="1268" customWidth="1"/>
    <col min="6" max="6" width="16.33203125" style="1268" customWidth="1"/>
    <col min="7" max="7" width="6.6640625" style="1268" customWidth="1"/>
    <col min="8" max="8" width="9.33203125" style="1268" customWidth="1"/>
    <col min="9" max="9" width="10.44140625" style="1268" customWidth="1"/>
    <col min="10" max="10" width="14.33203125" style="1270" customWidth="1"/>
    <col min="11" max="11" width="23.109375" style="1268" customWidth="1"/>
    <col min="12" max="12" width="13.109375" style="1271" customWidth="1"/>
    <col min="13" max="13" width="13.109375" style="1128" customWidth="1"/>
    <col min="14" max="16384" width="11.33203125" style="1128"/>
  </cols>
  <sheetData>
    <row r="1" spans="1:256" ht="23.25" customHeight="1">
      <c r="A1" s="1122"/>
      <c r="B1" s="1123"/>
      <c r="C1" s="1280" t="s">
        <v>355</v>
      </c>
      <c r="D1" s="1545" t="s">
        <v>972</v>
      </c>
      <c r="E1" s="1545"/>
      <c r="F1" s="1545"/>
      <c r="G1" s="1545"/>
      <c r="H1" s="1277"/>
      <c r="I1" s="1124"/>
      <c r="J1" s="1124"/>
      <c r="K1" s="1125"/>
      <c r="L1" s="1126"/>
      <c r="M1" s="1127"/>
      <c r="N1" s="1127"/>
      <c r="O1" s="1127"/>
    </row>
    <row r="2" spans="1:256" ht="16.5" customHeight="1">
      <c r="A2" s="1122"/>
      <c r="B2" s="1123"/>
      <c r="C2" s="1280" t="s">
        <v>356</v>
      </c>
      <c r="D2" s="1545" t="s">
        <v>972</v>
      </c>
      <c r="E2" s="1545"/>
      <c r="F2" s="1545"/>
      <c r="G2" s="1545"/>
      <c r="H2" s="1277"/>
      <c r="I2" s="1124"/>
      <c r="J2" s="1124"/>
      <c r="K2" s="1125"/>
      <c r="L2" s="1126"/>
      <c r="M2" s="1129"/>
      <c r="N2" s="1127"/>
      <c r="O2" s="1127"/>
    </row>
    <row r="3" spans="1:256" ht="30.75" customHeight="1">
      <c r="A3" s="1122"/>
      <c r="B3" s="1123"/>
      <c r="C3" s="1280" t="s">
        <v>357</v>
      </c>
      <c r="D3" s="1521" t="s">
        <v>1048</v>
      </c>
      <c r="E3" s="1521"/>
      <c r="F3" s="1521"/>
      <c r="G3" s="1521"/>
      <c r="H3" s="1278"/>
      <c r="I3" s="1130"/>
      <c r="J3" s="1130"/>
      <c r="K3" s="1130"/>
      <c r="L3" s="1131"/>
      <c r="M3" s="1131"/>
      <c r="N3" s="1131"/>
      <c r="O3" s="1132"/>
    </row>
    <row r="4" spans="1:256" ht="15.75" customHeight="1">
      <c r="A4" s="1122"/>
      <c r="B4" s="1123"/>
      <c r="C4" s="1280" t="s">
        <v>358</v>
      </c>
      <c r="D4" s="1544" t="s">
        <v>1073</v>
      </c>
      <c r="E4" s="1544"/>
      <c r="F4" s="1544"/>
      <c r="G4" s="1544"/>
      <c r="H4" s="1279"/>
      <c r="I4" s="1133"/>
      <c r="J4" s="1133"/>
      <c r="K4" s="1133"/>
      <c r="L4" s="1134"/>
      <c r="M4" s="1135"/>
      <c r="N4" s="1127"/>
      <c r="O4" s="1127"/>
    </row>
    <row r="5" spans="1:256" ht="15" customHeight="1">
      <c r="A5" s="1122"/>
      <c r="B5" s="1123"/>
      <c r="C5" s="1280" t="s">
        <v>359</v>
      </c>
      <c r="D5" s="1546" t="s">
        <v>1117</v>
      </c>
      <c r="E5" s="1546"/>
      <c r="F5" s="1546"/>
      <c r="G5" s="1546"/>
      <c r="H5" s="1123"/>
      <c r="I5" s="1123"/>
      <c r="J5" s="1136"/>
      <c r="K5" s="1123"/>
      <c r="L5" s="1137"/>
      <c r="M5" s="1138"/>
    </row>
    <row r="6" spans="1:256" ht="12">
      <c r="A6" s="1122"/>
      <c r="B6" s="1123"/>
      <c r="C6" s="1123"/>
      <c r="D6" s="1124"/>
      <c r="E6" s="1123"/>
      <c r="F6" s="1123"/>
      <c r="G6" s="1123"/>
      <c r="H6" s="1123"/>
      <c r="I6" s="1123"/>
      <c r="J6" s="1136"/>
      <c r="K6" s="1123"/>
      <c r="L6" s="1137"/>
      <c r="M6" s="1138"/>
    </row>
    <row r="7" spans="1:256" ht="15.75" customHeight="1">
      <c r="A7" s="1540" t="s">
        <v>360</v>
      </c>
      <c r="B7" s="1540"/>
      <c r="C7" s="1540"/>
      <c r="D7" s="1540"/>
      <c r="E7" s="1540"/>
      <c r="F7" s="1540"/>
      <c r="G7" s="1540"/>
      <c r="H7" s="1540"/>
      <c r="I7" s="1540"/>
      <c r="J7" s="1540"/>
      <c r="K7" s="1534"/>
      <c r="L7" s="1139"/>
      <c r="M7" s="1140"/>
    </row>
    <row r="8" spans="1:256" ht="12">
      <c r="A8" s="1531" t="s">
        <v>361</v>
      </c>
      <c r="B8" s="1526" t="s">
        <v>362</v>
      </c>
      <c r="C8" s="1526" t="s">
        <v>363</v>
      </c>
      <c r="D8" s="1525" t="s">
        <v>364</v>
      </c>
      <c r="E8" s="1526" t="s">
        <v>365</v>
      </c>
      <c r="F8" s="1517" t="s">
        <v>366</v>
      </c>
      <c r="G8" s="1518"/>
      <c r="H8" s="1519"/>
      <c r="I8" s="1522" t="s">
        <v>367</v>
      </c>
      <c r="J8" s="1533"/>
      <c r="K8" s="1517" t="s">
        <v>368</v>
      </c>
      <c r="L8" s="1527" t="s">
        <v>369</v>
      </c>
      <c r="M8" s="1140"/>
    </row>
    <row r="9" spans="1:256" ht="134.25" customHeight="1">
      <c r="A9" s="1532"/>
      <c r="B9" s="1527"/>
      <c r="C9" s="1527"/>
      <c r="D9" s="1525"/>
      <c r="E9" s="1527"/>
      <c r="F9" s="1141" t="s">
        <v>370</v>
      </c>
      <c r="G9" s="1142" t="s">
        <v>371</v>
      </c>
      <c r="H9" s="1142" t="s">
        <v>372</v>
      </c>
      <c r="I9" s="1142" t="s">
        <v>373</v>
      </c>
      <c r="J9" s="1142" t="s">
        <v>374</v>
      </c>
      <c r="K9" s="1522"/>
      <c r="L9" s="1527"/>
      <c r="M9" s="1143"/>
    </row>
    <row r="10" spans="1:256" s="1158" customFormat="1" ht="42.9" customHeight="1" thickBot="1">
      <c r="A10" s="1154" t="s">
        <v>1094</v>
      </c>
      <c r="B10" s="802" t="s">
        <v>1008</v>
      </c>
      <c r="C10" s="1298" t="s">
        <v>1007</v>
      </c>
      <c r="D10" s="1155" t="s">
        <v>378</v>
      </c>
      <c r="E10" s="1156" t="s">
        <v>389</v>
      </c>
      <c r="F10" s="1251">
        <v>45000</v>
      </c>
      <c r="G10" s="1145">
        <v>1</v>
      </c>
      <c r="H10" s="1165">
        <v>0</v>
      </c>
      <c r="I10" s="1150" t="s">
        <v>1027</v>
      </c>
      <c r="J10" s="1157" t="s">
        <v>1028</v>
      </c>
      <c r="K10" s="1151"/>
      <c r="L10" s="1274" t="s">
        <v>534</v>
      </c>
      <c r="M10" s="1140"/>
      <c r="N10" s="1140"/>
      <c r="O10" s="1140"/>
      <c r="P10" s="1140"/>
      <c r="Q10" s="1140"/>
      <c r="R10" s="1140"/>
      <c r="S10" s="1140"/>
      <c r="T10" s="1140"/>
      <c r="U10" s="1140"/>
      <c r="V10" s="1140"/>
      <c r="W10" s="1140"/>
      <c r="X10" s="1140"/>
      <c r="Y10" s="1140"/>
      <c r="Z10" s="1140"/>
      <c r="AA10" s="1140"/>
      <c r="AB10" s="1140"/>
      <c r="AC10" s="1140"/>
      <c r="AD10" s="1140"/>
      <c r="AE10" s="1140"/>
      <c r="AF10" s="1140"/>
      <c r="AG10" s="1140"/>
      <c r="AH10" s="1140"/>
      <c r="AI10" s="1140"/>
      <c r="AJ10" s="1140"/>
      <c r="AK10" s="1140"/>
      <c r="AL10" s="1140"/>
      <c r="AM10" s="1140"/>
      <c r="AN10" s="1140"/>
      <c r="AO10" s="1140"/>
      <c r="AP10" s="1140"/>
      <c r="AQ10" s="1140"/>
      <c r="AR10" s="1140"/>
      <c r="AS10" s="1140"/>
      <c r="AT10" s="1140"/>
      <c r="AU10" s="1140"/>
      <c r="AV10" s="1140"/>
      <c r="AW10" s="1140"/>
      <c r="AX10" s="1140"/>
      <c r="AY10" s="1140"/>
      <c r="AZ10" s="1140"/>
      <c r="BA10" s="1140"/>
      <c r="BB10" s="1140"/>
      <c r="BC10" s="1140"/>
      <c r="BD10" s="1140"/>
      <c r="BE10" s="1140"/>
      <c r="BF10" s="1140"/>
      <c r="BG10" s="1140"/>
      <c r="BH10" s="1140"/>
      <c r="BI10" s="1140"/>
      <c r="BJ10" s="1140"/>
      <c r="BK10" s="1140"/>
      <c r="BL10" s="1140"/>
      <c r="BM10" s="1140"/>
      <c r="BN10" s="1140"/>
      <c r="BO10" s="1140"/>
      <c r="BP10" s="1140"/>
      <c r="BQ10" s="1140"/>
      <c r="BR10" s="1140"/>
      <c r="BS10" s="1140"/>
      <c r="BT10" s="1140"/>
      <c r="BU10" s="1140"/>
      <c r="BV10" s="1140"/>
      <c r="BW10" s="1140"/>
      <c r="BX10" s="1140"/>
      <c r="BY10" s="1140"/>
      <c r="BZ10" s="1140"/>
      <c r="CA10" s="1140"/>
      <c r="CB10" s="1140"/>
      <c r="CC10" s="1140"/>
      <c r="CD10" s="1140"/>
      <c r="CE10" s="1140"/>
      <c r="CF10" s="1140"/>
      <c r="CG10" s="1140"/>
      <c r="CH10" s="1140"/>
      <c r="CI10" s="1140"/>
      <c r="CJ10" s="1140"/>
      <c r="CK10" s="1140"/>
      <c r="CL10" s="1140"/>
      <c r="CM10" s="1140"/>
      <c r="CN10" s="1140"/>
      <c r="CO10" s="1140"/>
      <c r="CP10" s="1140"/>
      <c r="CQ10" s="1140"/>
      <c r="CR10" s="1140"/>
      <c r="CS10" s="1140"/>
      <c r="CT10" s="1140"/>
      <c r="CU10" s="1140"/>
      <c r="CV10" s="1140"/>
      <c r="CW10" s="1140"/>
      <c r="CX10" s="1140"/>
      <c r="CY10" s="1140"/>
      <c r="CZ10" s="1140"/>
      <c r="DA10" s="1140"/>
      <c r="DB10" s="1140"/>
      <c r="DC10" s="1140"/>
      <c r="DD10" s="1140"/>
      <c r="DE10" s="1140"/>
      <c r="DF10" s="1140"/>
      <c r="DG10" s="1140"/>
      <c r="DH10" s="1140"/>
      <c r="DI10" s="1140"/>
      <c r="DJ10" s="1140"/>
      <c r="DK10" s="1140"/>
      <c r="DL10" s="1140"/>
      <c r="DM10" s="1140"/>
      <c r="DN10" s="1140"/>
      <c r="DO10" s="1140"/>
      <c r="DP10" s="1140"/>
      <c r="DQ10" s="1140"/>
      <c r="DR10" s="1140"/>
      <c r="DS10" s="1140"/>
      <c r="DT10" s="1140"/>
      <c r="DU10" s="1140"/>
      <c r="DV10" s="1140"/>
      <c r="DW10" s="1140"/>
      <c r="DX10" s="1140"/>
      <c r="DY10" s="1140"/>
      <c r="DZ10" s="1140"/>
      <c r="EA10" s="1140"/>
      <c r="EB10" s="1140"/>
      <c r="EC10" s="1140"/>
      <c r="ED10" s="1140"/>
      <c r="EE10" s="1140"/>
      <c r="EF10" s="1140"/>
      <c r="EG10" s="1140"/>
      <c r="EH10" s="1140"/>
      <c r="EI10" s="1140"/>
      <c r="EJ10" s="1140"/>
      <c r="EK10" s="1140"/>
      <c r="EL10" s="1140"/>
      <c r="EM10" s="1140"/>
      <c r="EN10" s="1140"/>
      <c r="EO10" s="1140"/>
      <c r="EP10" s="1140"/>
      <c r="EQ10" s="1140"/>
      <c r="ER10" s="1140"/>
      <c r="ES10" s="1140"/>
      <c r="ET10" s="1140"/>
      <c r="EU10" s="1140"/>
      <c r="EV10" s="1140"/>
      <c r="EW10" s="1140"/>
      <c r="EX10" s="1140"/>
      <c r="EY10" s="1140"/>
      <c r="EZ10" s="1140"/>
      <c r="FA10" s="1140"/>
      <c r="FB10" s="1140"/>
      <c r="FC10" s="1140"/>
      <c r="FD10" s="1140"/>
      <c r="FE10" s="1140"/>
      <c r="FF10" s="1140"/>
      <c r="FG10" s="1140"/>
      <c r="FH10" s="1140"/>
      <c r="FI10" s="1140"/>
      <c r="FJ10" s="1140"/>
      <c r="FK10" s="1140"/>
      <c r="FL10" s="1140"/>
      <c r="FM10" s="1140"/>
      <c r="FN10" s="1140"/>
      <c r="FO10" s="1140"/>
      <c r="FP10" s="1140"/>
      <c r="FQ10" s="1140"/>
      <c r="FR10" s="1140"/>
      <c r="FS10" s="1140"/>
      <c r="FT10" s="1140"/>
      <c r="FU10" s="1140"/>
      <c r="FV10" s="1140"/>
      <c r="FW10" s="1140"/>
      <c r="FX10" s="1140"/>
      <c r="FY10" s="1140"/>
      <c r="FZ10" s="1140"/>
      <c r="GA10" s="1140"/>
      <c r="GB10" s="1140"/>
      <c r="GC10" s="1140"/>
      <c r="GD10" s="1140"/>
      <c r="GE10" s="1140"/>
      <c r="GF10" s="1140"/>
      <c r="GG10" s="1140"/>
      <c r="GH10" s="1140"/>
      <c r="GI10" s="1140"/>
      <c r="GJ10" s="1140"/>
      <c r="GK10" s="1140"/>
      <c r="GL10" s="1140"/>
      <c r="GM10" s="1140"/>
      <c r="GN10" s="1140"/>
      <c r="GO10" s="1140"/>
      <c r="GP10" s="1140"/>
      <c r="GQ10" s="1140"/>
      <c r="GR10" s="1140"/>
      <c r="GS10" s="1140"/>
      <c r="GT10" s="1140"/>
      <c r="GU10" s="1140"/>
      <c r="GV10" s="1140"/>
      <c r="GW10" s="1140"/>
      <c r="GX10" s="1140"/>
      <c r="GY10" s="1140"/>
      <c r="GZ10" s="1140"/>
      <c r="HA10" s="1140"/>
      <c r="HB10" s="1140"/>
      <c r="HC10" s="1140"/>
      <c r="HD10" s="1140"/>
      <c r="HE10" s="1140"/>
      <c r="HF10" s="1140"/>
      <c r="HG10" s="1140"/>
      <c r="HH10" s="1140"/>
      <c r="HI10" s="1140"/>
      <c r="HJ10" s="1140"/>
      <c r="HK10" s="1140"/>
      <c r="HL10" s="1140"/>
      <c r="HM10" s="1140"/>
      <c r="HN10" s="1140"/>
      <c r="HO10" s="1140"/>
      <c r="HP10" s="1140"/>
      <c r="HQ10" s="1140"/>
      <c r="HR10" s="1140"/>
      <c r="HS10" s="1140"/>
      <c r="HT10" s="1140"/>
      <c r="HU10" s="1140"/>
      <c r="HV10" s="1140"/>
      <c r="HW10" s="1140"/>
      <c r="HX10" s="1140"/>
      <c r="HY10" s="1140"/>
      <c r="HZ10" s="1140"/>
      <c r="IA10" s="1140"/>
      <c r="IB10" s="1140"/>
      <c r="IC10" s="1140"/>
      <c r="ID10" s="1140"/>
      <c r="IE10" s="1140"/>
      <c r="IF10" s="1140"/>
      <c r="IG10" s="1140"/>
      <c r="IH10" s="1140"/>
      <c r="II10" s="1140"/>
      <c r="IJ10" s="1140"/>
      <c r="IK10" s="1140"/>
      <c r="IL10" s="1140"/>
      <c r="IM10" s="1140"/>
      <c r="IN10" s="1140"/>
      <c r="IO10" s="1140"/>
      <c r="IP10" s="1140"/>
      <c r="IQ10" s="1140"/>
      <c r="IR10" s="1140"/>
      <c r="IS10" s="1140"/>
      <c r="IT10" s="1140"/>
      <c r="IU10" s="1140"/>
    </row>
    <row r="11" spans="1:256" s="1153" customFormat="1" ht="81.900000000000006" customHeight="1" thickBot="1">
      <c r="A11" s="1276" t="s">
        <v>1087</v>
      </c>
      <c r="B11" s="1207" t="s">
        <v>1145</v>
      </c>
      <c r="C11" s="1281" t="s">
        <v>1144</v>
      </c>
      <c r="D11" s="1202" t="s">
        <v>378</v>
      </c>
      <c r="E11" s="1145" t="s">
        <v>379</v>
      </c>
      <c r="F11" s="1146">
        <f>35000+10000</f>
        <v>45000</v>
      </c>
      <c r="G11" s="1147">
        <v>1</v>
      </c>
      <c r="H11" s="1148">
        <v>0</v>
      </c>
      <c r="I11" s="1149" t="s">
        <v>1023</v>
      </c>
      <c r="J11" s="1150" t="s">
        <v>1033</v>
      </c>
      <c r="K11" s="1205" t="s">
        <v>1086</v>
      </c>
      <c r="L11" s="1151" t="s">
        <v>534</v>
      </c>
      <c r="M11" s="1152"/>
      <c r="N11" s="1128"/>
      <c r="O11" s="1128"/>
      <c r="P11" s="1128"/>
      <c r="Q11" s="1128"/>
      <c r="R11" s="1128"/>
      <c r="S11" s="1128"/>
      <c r="T11" s="1128"/>
      <c r="U11" s="1128"/>
      <c r="V11" s="1128"/>
      <c r="W11" s="1128"/>
      <c r="X11" s="1128"/>
      <c r="Y11" s="1128"/>
      <c r="Z11" s="1128"/>
      <c r="AA11" s="1128"/>
      <c r="AB11" s="1128"/>
      <c r="AC11" s="1128"/>
      <c r="AD11" s="1128"/>
      <c r="AE11" s="1128"/>
      <c r="AF11" s="1128"/>
      <c r="AG11" s="1128"/>
      <c r="AH11" s="1128"/>
      <c r="AI11" s="1128"/>
      <c r="AJ11" s="1128"/>
      <c r="AK11" s="1128"/>
      <c r="AL11" s="1128"/>
      <c r="AM11" s="1128"/>
      <c r="AN11" s="1128"/>
      <c r="AO11" s="1128"/>
      <c r="AP11" s="1128"/>
      <c r="AQ11" s="1128"/>
      <c r="AR11" s="1128"/>
      <c r="AS11" s="1128"/>
      <c r="AT11" s="1128"/>
      <c r="AU11" s="1128"/>
      <c r="AV11" s="1128"/>
      <c r="AW11" s="1128"/>
      <c r="AX11" s="1128"/>
      <c r="AY11" s="1128"/>
      <c r="AZ11" s="1128"/>
      <c r="BA11" s="1128"/>
      <c r="BB11" s="1128"/>
      <c r="BC11" s="1128"/>
      <c r="BD11" s="1128"/>
      <c r="BE11" s="1128"/>
      <c r="BF11" s="1128"/>
      <c r="BG11" s="1128"/>
      <c r="BH11" s="1128"/>
      <c r="BI11" s="1128"/>
      <c r="BJ11" s="1128"/>
      <c r="BK11" s="1128"/>
      <c r="BL11" s="1128"/>
      <c r="BM11" s="1128"/>
      <c r="BN11" s="1128"/>
      <c r="BO11" s="1128"/>
      <c r="BP11" s="1128"/>
      <c r="BQ11" s="1128"/>
      <c r="BR11" s="1128"/>
      <c r="BS11" s="1128"/>
      <c r="BT11" s="1128"/>
      <c r="BU11" s="1128"/>
      <c r="BV11" s="1128"/>
      <c r="BW11" s="1128"/>
      <c r="BX11" s="1128"/>
      <c r="BY11" s="1128"/>
      <c r="BZ11" s="1128"/>
      <c r="CA11" s="1128"/>
      <c r="CB11" s="1128"/>
      <c r="CC11" s="1128"/>
      <c r="CD11" s="1128"/>
      <c r="CE11" s="1128"/>
      <c r="CF11" s="1128"/>
      <c r="CG11" s="1128"/>
      <c r="CH11" s="1128"/>
      <c r="CI11" s="1128"/>
      <c r="CJ11" s="1128"/>
      <c r="CK11" s="1128"/>
      <c r="CL11" s="1128"/>
      <c r="CM11" s="1128"/>
      <c r="CN11" s="1128"/>
      <c r="CO11" s="1128"/>
      <c r="CP11" s="1128"/>
      <c r="CQ11" s="1128"/>
      <c r="CR11" s="1128"/>
      <c r="CS11" s="1128"/>
      <c r="CT11" s="1128"/>
      <c r="CU11" s="1128"/>
      <c r="CV11" s="1128"/>
      <c r="CW11" s="1128"/>
      <c r="CX11" s="1128"/>
      <c r="CY11" s="1128"/>
      <c r="CZ11" s="1128"/>
      <c r="DA11" s="1128"/>
      <c r="DB11" s="1128"/>
      <c r="DC11" s="1128"/>
      <c r="DD11" s="1128"/>
      <c r="DE11" s="1128"/>
      <c r="DF11" s="1128"/>
      <c r="DG11" s="1128"/>
      <c r="DH11" s="1128"/>
      <c r="DI11" s="1128"/>
      <c r="DJ11" s="1128"/>
      <c r="DK11" s="1128"/>
      <c r="DL11" s="1128"/>
      <c r="DM11" s="1128"/>
      <c r="DN11" s="1128"/>
      <c r="DO11" s="1128"/>
      <c r="DP11" s="1128"/>
      <c r="DQ11" s="1128"/>
      <c r="DR11" s="1128"/>
      <c r="DS11" s="1128"/>
      <c r="DT11" s="1128"/>
      <c r="DU11" s="1128"/>
      <c r="DV11" s="1128"/>
      <c r="DW11" s="1128"/>
      <c r="DX11" s="1128"/>
      <c r="DY11" s="1128"/>
      <c r="DZ11" s="1128"/>
      <c r="EA11" s="1128"/>
      <c r="EB11" s="1128"/>
      <c r="EC11" s="1128"/>
      <c r="ED11" s="1128"/>
      <c r="EE11" s="1128"/>
      <c r="EF11" s="1128"/>
      <c r="EG11" s="1128"/>
      <c r="EH11" s="1128"/>
      <c r="EI11" s="1128"/>
      <c r="EJ11" s="1128"/>
      <c r="EK11" s="1128"/>
      <c r="EL11" s="1128"/>
      <c r="EM11" s="1128"/>
      <c r="EN11" s="1128"/>
      <c r="EO11" s="1128"/>
      <c r="EP11" s="1128"/>
      <c r="EQ11" s="1128"/>
      <c r="ER11" s="1128"/>
      <c r="ES11" s="1128"/>
      <c r="ET11" s="1128"/>
      <c r="EU11" s="1128"/>
      <c r="EV11" s="1128"/>
      <c r="EW11" s="1128"/>
      <c r="EX11" s="1128"/>
      <c r="EY11" s="1128"/>
      <c r="EZ11" s="1128"/>
      <c r="FA11" s="1128"/>
      <c r="FB11" s="1128"/>
      <c r="FC11" s="1128"/>
      <c r="FD11" s="1128"/>
      <c r="FE11" s="1128"/>
      <c r="FF11" s="1128"/>
      <c r="FG11" s="1128"/>
      <c r="FH11" s="1128"/>
      <c r="FI11" s="1128"/>
      <c r="FJ11" s="1128"/>
      <c r="FK11" s="1128"/>
      <c r="FL11" s="1128"/>
      <c r="FM11" s="1128"/>
      <c r="FN11" s="1128"/>
      <c r="FO11" s="1128"/>
      <c r="FP11" s="1128"/>
      <c r="FQ11" s="1128"/>
      <c r="FR11" s="1128"/>
      <c r="FS11" s="1128"/>
      <c r="FT11" s="1128"/>
      <c r="FU11" s="1128"/>
      <c r="FV11" s="1128"/>
      <c r="FW11" s="1128"/>
      <c r="FX11" s="1128"/>
      <c r="FY11" s="1128"/>
      <c r="FZ11" s="1128"/>
      <c r="GA11" s="1128"/>
      <c r="GB11" s="1128"/>
      <c r="GC11" s="1128"/>
      <c r="GD11" s="1128"/>
      <c r="GE11" s="1128"/>
      <c r="GF11" s="1128"/>
      <c r="GG11" s="1128"/>
      <c r="GH11" s="1128"/>
      <c r="GI11" s="1128"/>
      <c r="GJ11" s="1128"/>
      <c r="GK11" s="1128"/>
      <c r="GL11" s="1128"/>
      <c r="GM11" s="1128"/>
      <c r="GN11" s="1128"/>
      <c r="GO11" s="1128"/>
      <c r="GP11" s="1128"/>
      <c r="GQ11" s="1128"/>
      <c r="GR11" s="1128"/>
      <c r="GS11" s="1128"/>
      <c r="GT11" s="1128"/>
      <c r="GU11" s="1128"/>
      <c r="GV11" s="1128"/>
      <c r="GW11" s="1128"/>
      <c r="GX11" s="1128"/>
      <c r="GY11" s="1128"/>
      <c r="GZ11" s="1128"/>
      <c r="HA11" s="1128"/>
      <c r="HB11" s="1128"/>
      <c r="HC11" s="1128"/>
      <c r="HD11" s="1128"/>
      <c r="HE11" s="1128"/>
      <c r="HF11" s="1128"/>
      <c r="HG11" s="1128"/>
      <c r="HH11" s="1128"/>
      <c r="HI11" s="1128"/>
      <c r="HJ11" s="1128"/>
      <c r="HK11" s="1128"/>
      <c r="HL11" s="1128"/>
      <c r="HM11" s="1128"/>
      <c r="HN11" s="1128"/>
      <c r="HO11" s="1128"/>
      <c r="HP11" s="1128"/>
      <c r="HQ11" s="1128"/>
      <c r="HR11" s="1128"/>
      <c r="HS11" s="1128"/>
      <c r="HT11" s="1128"/>
      <c r="HU11" s="1128"/>
      <c r="HV11" s="1128"/>
      <c r="HW11" s="1128"/>
      <c r="HX11" s="1128"/>
      <c r="HY11" s="1128"/>
      <c r="HZ11" s="1128"/>
      <c r="IA11" s="1128"/>
      <c r="IB11" s="1128"/>
      <c r="IC11" s="1128"/>
      <c r="ID11" s="1128"/>
      <c r="IE11" s="1128"/>
      <c r="IF11" s="1128"/>
      <c r="IG11" s="1128"/>
      <c r="IH11" s="1128"/>
      <c r="II11" s="1128"/>
      <c r="IJ11" s="1128"/>
      <c r="IK11" s="1128"/>
      <c r="IL11" s="1128"/>
      <c r="IM11" s="1128"/>
      <c r="IN11" s="1128"/>
      <c r="IO11" s="1128"/>
      <c r="IP11" s="1128"/>
      <c r="IQ11" s="1128"/>
      <c r="IR11" s="1128"/>
      <c r="IS11" s="1128"/>
      <c r="IT11" s="1128"/>
      <c r="IU11" s="1128"/>
      <c r="IV11" s="1128"/>
    </row>
    <row r="12" spans="1:256" s="1169" customFormat="1" ht="20.100000000000001" customHeight="1">
      <c r="A12" s="1159"/>
      <c r="B12" s="1150"/>
      <c r="C12" s="1150"/>
      <c r="D12" s="1151"/>
      <c r="E12" s="1156"/>
      <c r="F12" s="1164"/>
      <c r="G12" s="1145"/>
      <c r="H12" s="1165"/>
      <c r="I12" s="1150"/>
      <c r="J12" s="1166"/>
      <c r="K12" s="1167"/>
      <c r="L12" s="1151"/>
      <c r="M12" s="1128"/>
      <c r="N12" s="1128"/>
      <c r="O12" s="1128"/>
      <c r="P12" s="1128"/>
      <c r="Q12" s="1128"/>
      <c r="R12" s="1128"/>
      <c r="S12" s="1128"/>
      <c r="T12" s="1128"/>
      <c r="U12" s="1128"/>
      <c r="V12" s="1128"/>
      <c r="W12" s="1128"/>
      <c r="X12" s="1128"/>
      <c r="Y12" s="1128"/>
      <c r="Z12" s="1128"/>
      <c r="AA12" s="1128"/>
      <c r="AB12" s="1128"/>
      <c r="AC12" s="1128"/>
      <c r="AD12" s="1128"/>
      <c r="AE12" s="1128"/>
      <c r="AF12" s="1128"/>
      <c r="AG12" s="1128"/>
      <c r="AH12" s="1168"/>
    </row>
    <row r="13" spans="1:256" ht="12">
      <c r="A13" s="1170" t="s">
        <v>35</v>
      </c>
      <c r="B13" s="1171"/>
      <c r="C13" s="1171"/>
      <c r="D13" s="1171"/>
      <c r="E13" s="1171"/>
      <c r="F13" s="1172">
        <f xml:space="preserve"> SUM(F10:F12)</f>
        <v>90000</v>
      </c>
      <c r="G13" s="1171"/>
      <c r="H13" s="1171"/>
      <c r="I13" s="1171"/>
      <c r="J13" s="1173"/>
      <c r="K13" s="1171"/>
      <c r="L13" s="1174"/>
    </row>
    <row r="14" spans="1:256" ht="12" thickBot="1">
      <c r="A14" s="1122"/>
      <c r="B14" s="1123"/>
      <c r="C14" s="1123"/>
      <c r="D14" s="1124"/>
      <c r="E14" s="1123"/>
      <c r="F14" s="1123"/>
      <c r="G14" s="1123"/>
      <c r="H14" s="1123"/>
      <c r="I14" s="1123"/>
      <c r="J14" s="1136"/>
      <c r="K14" s="1123"/>
      <c r="L14" s="1137"/>
    </row>
    <row r="15" spans="1:256" ht="12">
      <c r="A15" s="1541" t="s">
        <v>404</v>
      </c>
      <c r="B15" s="1542"/>
      <c r="C15" s="1542"/>
      <c r="D15" s="1542"/>
      <c r="E15" s="1542"/>
      <c r="F15" s="1542"/>
      <c r="G15" s="1542"/>
      <c r="H15" s="1542"/>
      <c r="I15" s="1542"/>
      <c r="J15" s="1542"/>
      <c r="K15" s="1547"/>
      <c r="L15" s="1139"/>
    </row>
    <row r="16" spans="1:256">
      <c r="A16" s="1531" t="s">
        <v>361</v>
      </c>
      <c r="B16" s="1526" t="s">
        <v>362</v>
      </c>
      <c r="C16" s="1526" t="s">
        <v>363</v>
      </c>
      <c r="D16" s="1525" t="s">
        <v>364</v>
      </c>
      <c r="E16" s="1526" t="s">
        <v>365</v>
      </c>
      <c r="F16" s="1522" t="s">
        <v>366</v>
      </c>
      <c r="G16" s="1523"/>
      <c r="H16" s="1524"/>
      <c r="I16" s="1522" t="s">
        <v>367</v>
      </c>
      <c r="J16" s="1533"/>
      <c r="K16" s="1517" t="s">
        <v>368</v>
      </c>
      <c r="L16" s="1527" t="s">
        <v>369</v>
      </c>
    </row>
    <row r="17" spans="1:256" ht="126" customHeight="1">
      <c r="A17" s="1532"/>
      <c r="B17" s="1527"/>
      <c r="C17" s="1527"/>
      <c r="D17" s="1525"/>
      <c r="E17" s="1527"/>
      <c r="F17" s="1141" t="s">
        <v>370</v>
      </c>
      <c r="G17" s="1142" t="s">
        <v>371</v>
      </c>
      <c r="H17" s="1142" t="s">
        <v>372</v>
      </c>
      <c r="I17" s="1142" t="s">
        <v>405</v>
      </c>
      <c r="J17" s="1142" t="s">
        <v>374</v>
      </c>
      <c r="K17" s="1522"/>
      <c r="L17" s="1527"/>
      <c r="M17" s="1152"/>
    </row>
    <row r="18" spans="1:256">
      <c r="A18" s="1176"/>
      <c r="B18" s="1177"/>
      <c r="C18" s="1177"/>
      <c r="D18" s="1177"/>
      <c r="E18" s="1177"/>
      <c r="F18" s="1177"/>
      <c r="G18" s="1177"/>
      <c r="H18" s="1177"/>
      <c r="I18" s="1177"/>
      <c r="J18" s="1178"/>
      <c r="K18" s="1179"/>
      <c r="L18" s="1180"/>
    </row>
    <row r="19" spans="1:256" ht="18.75" customHeight="1">
      <c r="A19" s="1181" t="s">
        <v>35</v>
      </c>
      <c r="B19" s="1182"/>
      <c r="C19" s="1182"/>
      <c r="D19" s="1182"/>
      <c r="E19" s="1182"/>
      <c r="F19" s="1182">
        <f>SUM(F18:F18)</f>
        <v>0</v>
      </c>
      <c r="G19" s="1182"/>
      <c r="H19" s="1182"/>
      <c r="I19" s="1182"/>
      <c r="J19" s="1183"/>
      <c r="K19" s="1182"/>
      <c r="L19" s="1184"/>
      <c r="M19" s="1185"/>
    </row>
    <row r="20" spans="1:256" ht="12" thickBot="1">
      <c r="A20" s="1122"/>
      <c r="B20" s="1123"/>
      <c r="C20" s="1123"/>
      <c r="D20" s="1124"/>
      <c r="E20" s="1123"/>
      <c r="F20" s="1123"/>
      <c r="G20" s="1123"/>
      <c r="H20" s="1123"/>
      <c r="I20" s="1123"/>
      <c r="J20" s="1136"/>
      <c r="K20" s="1123"/>
      <c r="L20" s="1137"/>
    </row>
    <row r="21" spans="1:256" ht="12">
      <c r="A21" s="1541" t="s">
        <v>415</v>
      </c>
      <c r="B21" s="1542"/>
      <c r="C21" s="1542"/>
      <c r="D21" s="1542"/>
      <c r="E21" s="1542"/>
      <c r="F21" s="1542"/>
      <c r="G21" s="1542"/>
      <c r="H21" s="1542"/>
      <c r="I21" s="1542"/>
      <c r="J21" s="1542"/>
      <c r="K21" s="1543"/>
      <c r="L21" s="1139"/>
    </row>
    <row r="22" spans="1:256">
      <c r="A22" s="1531" t="s">
        <v>361</v>
      </c>
      <c r="B22" s="1526" t="s">
        <v>362</v>
      </c>
      <c r="C22" s="1526" t="s">
        <v>363</v>
      </c>
      <c r="D22" s="1525" t="s">
        <v>364</v>
      </c>
      <c r="E22" s="1526" t="s">
        <v>365</v>
      </c>
      <c r="F22" s="1522" t="s">
        <v>366</v>
      </c>
      <c r="G22" s="1523"/>
      <c r="H22" s="1524"/>
      <c r="I22" s="1522" t="s">
        <v>367</v>
      </c>
      <c r="J22" s="1533"/>
      <c r="K22" s="1517" t="s">
        <v>368</v>
      </c>
      <c r="L22" s="1527" t="s">
        <v>369</v>
      </c>
    </row>
    <row r="23" spans="1:256" ht="126.75" customHeight="1">
      <c r="A23" s="1532"/>
      <c r="B23" s="1527"/>
      <c r="C23" s="1527"/>
      <c r="D23" s="1525"/>
      <c r="E23" s="1527"/>
      <c r="F23" s="1141" t="s">
        <v>370</v>
      </c>
      <c r="G23" s="1142" t="s">
        <v>371</v>
      </c>
      <c r="H23" s="1142" t="s">
        <v>372</v>
      </c>
      <c r="I23" s="1142" t="s">
        <v>416</v>
      </c>
      <c r="J23" s="1142" t="s">
        <v>417</v>
      </c>
      <c r="K23" s="1522"/>
      <c r="L23" s="1527"/>
      <c r="M23" s="1185"/>
    </row>
    <row r="24" spans="1:256" s="1153" customFormat="1" ht="107.1" customHeight="1">
      <c r="A24" s="1154" t="s">
        <v>1092</v>
      </c>
      <c r="B24" s="954" t="s">
        <v>1078</v>
      </c>
      <c r="C24" s="1300" t="s">
        <v>1077</v>
      </c>
      <c r="D24" s="1307" t="s">
        <v>430</v>
      </c>
      <c r="E24" s="1156" t="s">
        <v>389</v>
      </c>
      <c r="F24" s="1251">
        <f>(2000*5)+(1500*2*5)+500000</f>
        <v>525000</v>
      </c>
      <c r="G24" s="1145">
        <v>1</v>
      </c>
      <c r="H24" s="1187">
        <v>0</v>
      </c>
      <c r="I24" s="1150" t="s">
        <v>1028</v>
      </c>
      <c r="J24" s="1175" t="s">
        <v>1024</v>
      </c>
      <c r="K24" s="1151" t="s">
        <v>1088</v>
      </c>
      <c r="L24" s="1161" t="s">
        <v>987</v>
      </c>
      <c r="M24" s="1128"/>
      <c r="N24" s="1128"/>
      <c r="O24" s="1128"/>
      <c r="P24" s="1128"/>
      <c r="Q24" s="1128"/>
      <c r="R24" s="1128"/>
      <c r="S24" s="1128"/>
      <c r="T24" s="1128"/>
      <c r="U24" s="1128"/>
      <c r="V24" s="1128"/>
      <c r="W24" s="1128"/>
      <c r="X24" s="1128"/>
      <c r="Y24" s="1128"/>
      <c r="Z24" s="1128"/>
      <c r="AA24" s="1128"/>
      <c r="AB24" s="1128"/>
      <c r="AC24" s="1128"/>
      <c r="AD24" s="1128"/>
      <c r="AE24" s="1128"/>
      <c r="AF24" s="1128"/>
      <c r="AG24" s="1128"/>
      <c r="AH24" s="1128"/>
      <c r="AI24" s="1128"/>
      <c r="AJ24" s="1128"/>
      <c r="AK24" s="1128"/>
      <c r="AL24" s="1128"/>
      <c r="AM24" s="1128"/>
      <c r="AN24" s="1128"/>
      <c r="AO24" s="1128"/>
      <c r="AP24" s="1128"/>
      <c r="AQ24" s="1128"/>
      <c r="AR24" s="1128"/>
      <c r="AS24" s="1128"/>
      <c r="AT24" s="1128"/>
      <c r="AU24" s="1128"/>
      <c r="AV24" s="1128"/>
      <c r="AW24" s="1128"/>
      <c r="AX24" s="1128"/>
      <c r="AY24" s="1128"/>
      <c r="AZ24" s="1128"/>
      <c r="BA24" s="1128"/>
      <c r="BB24" s="1128"/>
      <c r="BC24" s="1128"/>
      <c r="BD24" s="1128"/>
      <c r="BE24" s="1128"/>
      <c r="BF24" s="1128"/>
      <c r="BG24" s="1128"/>
      <c r="BH24" s="1128"/>
      <c r="BI24" s="1128"/>
      <c r="BJ24" s="1128"/>
      <c r="BK24" s="1128"/>
      <c r="BL24" s="1128"/>
      <c r="BM24" s="1128"/>
      <c r="BN24" s="1128"/>
      <c r="BO24" s="1128"/>
      <c r="BP24" s="1128"/>
      <c r="BQ24" s="1128"/>
      <c r="BR24" s="1128"/>
      <c r="BS24" s="1128"/>
      <c r="BT24" s="1128"/>
      <c r="BU24" s="1128"/>
      <c r="BV24" s="1128"/>
      <c r="BW24" s="1128"/>
      <c r="BX24" s="1128"/>
      <c r="BY24" s="1128"/>
      <c r="BZ24" s="1128"/>
      <c r="CA24" s="1128"/>
      <c r="CB24" s="1128"/>
      <c r="CC24" s="1128"/>
      <c r="CD24" s="1128"/>
      <c r="CE24" s="1128"/>
      <c r="CF24" s="1128"/>
      <c r="CG24" s="1128"/>
      <c r="CH24" s="1128"/>
      <c r="CI24" s="1128"/>
      <c r="CJ24" s="1128"/>
      <c r="CK24" s="1128"/>
      <c r="CL24" s="1128"/>
      <c r="CM24" s="1128"/>
      <c r="CN24" s="1128"/>
      <c r="CO24" s="1128"/>
      <c r="CP24" s="1128"/>
      <c r="CQ24" s="1128"/>
      <c r="CR24" s="1128"/>
      <c r="CS24" s="1128"/>
      <c r="CT24" s="1128"/>
      <c r="CU24" s="1128"/>
      <c r="CV24" s="1128"/>
      <c r="CW24" s="1128"/>
      <c r="CX24" s="1128"/>
      <c r="CY24" s="1128"/>
      <c r="CZ24" s="1128"/>
      <c r="DA24" s="1128"/>
      <c r="DB24" s="1128"/>
      <c r="DC24" s="1128"/>
      <c r="DD24" s="1128"/>
      <c r="DE24" s="1128"/>
      <c r="DF24" s="1128"/>
      <c r="DG24" s="1128"/>
      <c r="DH24" s="1128"/>
      <c r="DI24" s="1128"/>
      <c r="DJ24" s="1128"/>
      <c r="DK24" s="1128"/>
      <c r="DL24" s="1128"/>
      <c r="DM24" s="1128"/>
      <c r="DN24" s="1128"/>
      <c r="DO24" s="1128"/>
      <c r="DP24" s="1128"/>
      <c r="DQ24" s="1128"/>
      <c r="DR24" s="1128"/>
      <c r="DS24" s="1128"/>
      <c r="DT24" s="1128"/>
      <c r="DU24" s="1128"/>
      <c r="DV24" s="1128"/>
      <c r="DW24" s="1128"/>
      <c r="DX24" s="1128"/>
      <c r="DY24" s="1128"/>
      <c r="DZ24" s="1128"/>
      <c r="EA24" s="1128"/>
      <c r="EB24" s="1128"/>
      <c r="EC24" s="1128"/>
      <c r="ED24" s="1128"/>
      <c r="EE24" s="1128"/>
      <c r="EF24" s="1128"/>
      <c r="EG24" s="1128"/>
      <c r="EH24" s="1128"/>
      <c r="EI24" s="1128"/>
      <c r="EJ24" s="1128"/>
      <c r="EK24" s="1128"/>
      <c r="EL24" s="1128"/>
      <c r="EM24" s="1128"/>
      <c r="EN24" s="1128"/>
      <c r="EO24" s="1128"/>
      <c r="EP24" s="1128"/>
      <c r="EQ24" s="1128"/>
      <c r="ER24" s="1128"/>
      <c r="ES24" s="1128"/>
      <c r="ET24" s="1128"/>
      <c r="EU24" s="1128"/>
      <c r="EV24" s="1128"/>
      <c r="EW24" s="1128"/>
      <c r="EX24" s="1128"/>
      <c r="EY24" s="1128"/>
      <c r="EZ24" s="1128"/>
      <c r="FA24" s="1128"/>
      <c r="FB24" s="1128"/>
      <c r="FC24" s="1128"/>
      <c r="FD24" s="1128"/>
      <c r="FE24" s="1128"/>
      <c r="FF24" s="1128"/>
      <c r="FG24" s="1128"/>
      <c r="FH24" s="1128"/>
      <c r="FI24" s="1128"/>
      <c r="FJ24" s="1128"/>
      <c r="FK24" s="1128"/>
      <c r="FL24" s="1128"/>
      <c r="FM24" s="1128"/>
      <c r="FN24" s="1128"/>
      <c r="FO24" s="1128"/>
      <c r="FP24" s="1128"/>
      <c r="FQ24" s="1128"/>
      <c r="FR24" s="1128"/>
      <c r="FS24" s="1128"/>
      <c r="FT24" s="1128"/>
      <c r="FU24" s="1128"/>
      <c r="FV24" s="1128"/>
      <c r="FW24" s="1128"/>
      <c r="FX24" s="1128"/>
      <c r="FY24" s="1128"/>
      <c r="FZ24" s="1128"/>
      <c r="GA24" s="1128"/>
      <c r="GB24" s="1128"/>
      <c r="GC24" s="1128"/>
      <c r="GD24" s="1128"/>
      <c r="GE24" s="1128"/>
      <c r="GF24" s="1128"/>
      <c r="GG24" s="1128"/>
      <c r="GH24" s="1128"/>
      <c r="GI24" s="1128"/>
      <c r="GJ24" s="1128"/>
      <c r="GK24" s="1128"/>
      <c r="GL24" s="1128"/>
      <c r="GM24" s="1128"/>
      <c r="GN24" s="1128"/>
      <c r="GO24" s="1128"/>
      <c r="GP24" s="1128"/>
      <c r="GQ24" s="1128"/>
      <c r="GR24" s="1128"/>
      <c r="GS24" s="1128"/>
      <c r="GT24" s="1128"/>
      <c r="GU24" s="1128"/>
      <c r="GV24" s="1128"/>
      <c r="GW24" s="1128"/>
      <c r="GX24" s="1128"/>
      <c r="GY24" s="1128"/>
      <c r="GZ24" s="1128"/>
      <c r="HA24" s="1128"/>
      <c r="HB24" s="1128"/>
      <c r="HC24" s="1128"/>
      <c r="HD24" s="1128"/>
      <c r="HE24" s="1128"/>
      <c r="HF24" s="1128"/>
      <c r="HG24" s="1128"/>
      <c r="HH24" s="1128"/>
      <c r="HI24" s="1128"/>
      <c r="HJ24" s="1128"/>
      <c r="HK24" s="1128"/>
      <c r="HL24" s="1128"/>
      <c r="HM24" s="1128"/>
      <c r="HN24" s="1128"/>
      <c r="HO24" s="1128"/>
      <c r="HP24" s="1128"/>
      <c r="HQ24" s="1128"/>
      <c r="HR24" s="1128"/>
      <c r="HS24" s="1128"/>
      <c r="HT24" s="1128"/>
      <c r="HU24" s="1128"/>
      <c r="HV24" s="1128"/>
      <c r="HW24" s="1128"/>
      <c r="HX24" s="1128"/>
      <c r="HY24" s="1128"/>
      <c r="HZ24" s="1128"/>
      <c r="IA24" s="1128"/>
      <c r="IB24" s="1128"/>
      <c r="IC24" s="1128"/>
      <c r="ID24" s="1128"/>
      <c r="IE24" s="1128"/>
      <c r="IF24" s="1128"/>
      <c r="IG24" s="1128"/>
      <c r="IH24" s="1128"/>
      <c r="II24" s="1128"/>
      <c r="IJ24" s="1128"/>
      <c r="IK24" s="1128"/>
      <c r="IL24" s="1128"/>
      <c r="IM24" s="1128"/>
      <c r="IN24" s="1128"/>
      <c r="IO24" s="1128"/>
      <c r="IP24" s="1128"/>
      <c r="IQ24" s="1128"/>
      <c r="IR24" s="1128"/>
      <c r="IS24" s="1128"/>
      <c r="IT24" s="1128"/>
      <c r="IU24" s="1128"/>
    </row>
    <row r="25" spans="1:256" s="1153" customFormat="1" ht="54.9" customHeight="1">
      <c r="A25" s="1186" t="s">
        <v>1093</v>
      </c>
      <c r="B25" s="954" t="s">
        <v>1075</v>
      </c>
      <c r="C25" s="1300" t="s">
        <v>992</v>
      </c>
      <c r="D25" s="1329" t="s">
        <v>430</v>
      </c>
      <c r="E25" s="1164" t="s">
        <v>389</v>
      </c>
      <c r="F25" s="1164">
        <f>(5000*3)+(3000*3)+122500+(2500*2*3)+(12000*3)</f>
        <v>197500</v>
      </c>
      <c r="G25" s="1145">
        <v>1</v>
      </c>
      <c r="H25" s="1187">
        <v>0</v>
      </c>
      <c r="I25" s="1151" t="s">
        <v>1022</v>
      </c>
      <c r="J25" s="1151" t="s">
        <v>1027</v>
      </c>
      <c r="K25" s="1151" t="s">
        <v>1107</v>
      </c>
      <c r="L25" s="1202" t="s">
        <v>534</v>
      </c>
      <c r="M25" s="1128"/>
      <c r="N25" s="1128"/>
      <c r="O25" s="1128"/>
      <c r="P25" s="1128"/>
      <c r="Q25" s="1128"/>
      <c r="R25" s="1128"/>
      <c r="S25" s="1128"/>
      <c r="T25" s="1128"/>
      <c r="U25" s="1128"/>
      <c r="V25" s="1128"/>
      <c r="W25" s="1128"/>
      <c r="X25" s="1128"/>
      <c r="Y25" s="1128"/>
      <c r="Z25" s="1128"/>
      <c r="AA25" s="1128"/>
      <c r="AB25" s="1128"/>
      <c r="AC25" s="1128"/>
      <c r="AD25" s="1128"/>
      <c r="AE25" s="1128"/>
      <c r="AF25" s="1128"/>
      <c r="AG25" s="1128"/>
      <c r="AH25" s="1128"/>
      <c r="AI25" s="1128"/>
      <c r="AJ25" s="1128"/>
      <c r="AK25" s="1128"/>
      <c r="AL25" s="1128"/>
      <c r="AM25" s="1128"/>
      <c r="AN25" s="1128"/>
      <c r="AO25" s="1128"/>
      <c r="AP25" s="1128"/>
      <c r="AQ25" s="1128"/>
      <c r="AR25" s="1128"/>
      <c r="AS25" s="1128"/>
      <c r="AT25" s="1128"/>
      <c r="AU25" s="1128"/>
      <c r="AV25" s="1128"/>
      <c r="AW25" s="1128"/>
      <c r="AX25" s="1128"/>
      <c r="AY25" s="1128"/>
      <c r="AZ25" s="1128"/>
      <c r="BA25" s="1128"/>
      <c r="BB25" s="1128"/>
      <c r="BC25" s="1128"/>
      <c r="BD25" s="1128"/>
      <c r="BE25" s="1128"/>
      <c r="BF25" s="1128"/>
      <c r="BG25" s="1128"/>
      <c r="BH25" s="1128"/>
      <c r="BI25" s="1128"/>
      <c r="BJ25" s="1128"/>
      <c r="BK25" s="1128"/>
      <c r="BL25" s="1128"/>
      <c r="BM25" s="1128"/>
      <c r="BN25" s="1128"/>
      <c r="BO25" s="1128"/>
      <c r="BP25" s="1128"/>
      <c r="BQ25" s="1128"/>
      <c r="BR25" s="1128"/>
      <c r="BS25" s="1128"/>
      <c r="BT25" s="1128"/>
      <c r="BU25" s="1128"/>
      <c r="BV25" s="1128"/>
      <c r="BW25" s="1128"/>
      <c r="BX25" s="1128"/>
      <c r="BY25" s="1128"/>
      <c r="BZ25" s="1128"/>
      <c r="CA25" s="1128"/>
      <c r="CB25" s="1128"/>
      <c r="CC25" s="1128"/>
      <c r="CD25" s="1128"/>
      <c r="CE25" s="1128"/>
      <c r="CF25" s="1128"/>
      <c r="CG25" s="1128"/>
      <c r="CH25" s="1128"/>
      <c r="CI25" s="1128"/>
      <c r="CJ25" s="1128"/>
      <c r="CK25" s="1128"/>
      <c r="CL25" s="1128"/>
      <c r="CM25" s="1128"/>
      <c r="CN25" s="1128"/>
      <c r="CO25" s="1128"/>
      <c r="CP25" s="1128"/>
      <c r="CQ25" s="1128"/>
      <c r="CR25" s="1128"/>
      <c r="CS25" s="1128"/>
      <c r="CT25" s="1128"/>
      <c r="CU25" s="1128"/>
      <c r="CV25" s="1128"/>
      <c r="CW25" s="1128"/>
      <c r="CX25" s="1128"/>
      <c r="CY25" s="1128"/>
      <c r="CZ25" s="1128"/>
      <c r="DA25" s="1128"/>
      <c r="DB25" s="1128"/>
      <c r="DC25" s="1128"/>
      <c r="DD25" s="1128"/>
      <c r="DE25" s="1128"/>
      <c r="DF25" s="1128"/>
      <c r="DG25" s="1128"/>
      <c r="DH25" s="1128"/>
      <c r="DI25" s="1128"/>
      <c r="DJ25" s="1128"/>
      <c r="DK25" s="1128"/>
      <c r="DL25" s="1128"/>
      <c r="DM25" s="1128"/>
      <c r="DN25" s="1128"/>
      <c r="DO25" s="1128"/>
      <c r="DP25" s="1128"/>
      <c r="DQ25" s="1128"/>
      <c r="DR25" s="1128"/>
      <c r="DS25" s="1128"/>
      <c r="DT25" s="1128"/>
      <c r="DU25" s="1128"/>
      <c r="DV25" s="1128"/>
      <c r="DW25" s="1128"/>
      <c r="DX25" s="1128"/>
      <c r="DY25" s="1128"/>
      <c r="DZ25" s="1128"/>
      <c r="EA25" s="1128"/>
      <c r="EB25" s="1128"/>
      <c r="EC25" s="1128"/>
      <c r="ED25" s="1128"/>
      <c r="EE25" s="1128"/>
      <c r="EF25" s="1128"/>
      <c r="EG25" s="1128"/>
      <c r="EH25" s="1128"/>
      <c r="EI25" s="1128"/>
      <c r="EJ25" s="1128"/>
      <c r="EK25" s="1128"/>
      <c r="EL25" s="1128"/>
      <c r="EM25" s="1128"/>
      <c r="EN25" s="1128"/>
      <c r="EO25" s="1128"/>
      <c r="EP25" s="1128"/>
      <c r="EQ25" s="1128"/>
      <c r="ER25" s="1128"/>
      <c r="ES25" s="1128"/>
      <c r="ET25" s="1128"/>
      <c r="EU25" s="1128"/>
      <c r="EV25" s="1128"/>
      <c r="EW25" s="1128"/>
      <c r="EX25" s="1128"/>
      <c r="EY25" s="1128"/>
      <c r="EZ25" s="1128"/>
      <c r="FA25" s="1128"/>
      <c r="FB25" s="1128"/>
      <c r="FC25" s="1128"/>
      <c r="FD25" s="1128"/>
      <c r="FE25" s="1128"/>
      <c r="FF25" s="1128"/>
      <c r="FG25" s="1128"/>
      <c r="FH25" s="1128"/>
      <c r="FI25" s="1128"/>
      <c r="FJ25" s="1128"/>
      <c r="FK25" s="1128"/>
      <c r="FL25" s="1128"/>
      <c r="FM25" s="1128"/>
      <c r="FN25" s="1128"/>
      <c r="FO25" s="1128"/>
      <c r="FP25" s="1128"/>
      <c r="FQ25" s="1128"/>
      <c r="FR25" s="1128"/>
      <c r="FS25" s="1128"/>
      <c r="FT25" s="1128"/>
      <c r="FU25" s="1128"/>
      <c r="FV25" s="1128"/>
      <c r="FW25" s="1128"/>
      <c r="FX25" s="1128"/>
      <c r="FY25" s="1128"/>
      <c r="FZ25" s="1128"/>
      <c r="GA25" s="1128"/>
      <c r="GB25" s="1128"/>
      <c r="GC25" s="1128"/>
      <c r="GD25" s="1128"/>
      <c r="GE25" s="1128"/>
      <c r="GF25" s="1128"/>
      <c r="GG25" s="1128"/>
      <c r="GH25" s="1128"/>
      <c r="GI25" s="1128"/>
      <c r="GJ25" s="1128"/>
      <c r="GK25" s="1128"/>
      <c r="GL25" s="1128"/>
      <c r="GM25" s="1128"/>
      <c r="GN25" s="1128"/>
      <c r="GO25" s="1128"/>
      <c r="GP25" s="1128"/>
      <c r="GQ25" s="1128"/>
      <c r="GR25" s="1128"/>
      <c r="GS25" s="1128"/>
      <c r="GT25" s="1128"/>
      <c r="GU25" s="1128"/>
      <c r="GV25" s="1128"/>
      <c r="GW25" s="1128"/>
      <c r="GX25" s="1128"/>
      <c r="GY25" s="1128"/>
      <c r="GZ25" s="1128"/>
      <c r="HA25" s="1128"/>
      <c r="HB25" s="1128"/>
      <c r="HC25" s="1128"/>
      <c r="HD25" s="1128"/>
      <c r="HE25" s="1128"/>
      <c r="HF25" s="1128"/>
      <c r="HG25" s="1128"/>
      <c r="HH25" s="1128"/>
      <c r="HI25" s="1128"/>
      <c r="HJ25" s="1128"/>
      <c r="HK25" s="1128"/>
      <c r="HL25" s="1128"/>
      <c r="HM25" s="1128"/>
      <c r="HN25" s="1128"/>
      <c r="HO25" s="1128"/>
      <c r="HP25" s="1128"/>
      <c r="HQ25" s="1128"/>
      <c r="HR25" s="1128"/>
      <c r="HS25" s="1128"/>
      <c r="HT25" s="1128"/>
      <c r="HU25" s="1128"/>
      <c r="HV25" s="1128"/>
      <c r="HW25" s="1128"/>
      <c r="HX25" s="1128"/>
      <c r="HY25" s="1128"/>
      <c r="HZ25" s="1128"/>
      <c r="IA25" s="1128"/>
      <c r="IB25" s="1128"/>
      <c r="IC25" s="1128"/>
      <c r="ID25" s="1128"/>
      <c r="IE25" s="1128"/>
      <c r="IF25" s="1128"/>
      <c r="IG25" s="1128"/>
      <c r="IH25" s="1128"/>
      <c r="II25" s="1128"/>
      <c r="IJ25" s="1128"/>
      <c r="IK25" s="1128"/>
      <c r="IL25" s="1128"/>
      <c r="IM25" s="1128"/>
      <c r="IN25" s="1128"/>
      <c r="IO25" s="1128"/>
      <c r="IP25" s="1128"/>
      <c r="IQ25" s="1128"/>
      <c r="IR25" s="1128"/>
      <c r="IS25" s="1128"/>
      <c r="IT25" s="1128"/>
      <c r="IU25" s="1128"/>
    </row>
    <row r="26" spans="1:256" s="1153" customFormat="1" ht="69" customHeight="1">
      <c r="A26" s="1186" t="s">
        <v>1134</v>
      </c>
      <c r="B26" s="954" t="s">
        <v>1074</v>
      </c>
      <c r="C26" s="816" t="s">
        <v>443</v>
      </c>
      <c r="D26" s="1329" t="s">
        <v>430</v>
      </c>
      <c r="E26" s="1164" t="s">
        <v>389</v>
      </c>
      <c r="F26" s="1164">
        <f>(5000*3)+(5000*2*3)+25000+(7000*2*5)+(1500*3)</f>
        <v>144500</v>
      </c>
      <c r="G26" s="1145">
        <v>1</v>
      </c>
      <c r="H26" s="1187">
        <v>0</v>
      </c>
      <c r="I26" s="1151" t="s">
        <v>1022</v>
      </c>
      <c r="J26" s="1151" t="s">
        <v>1027</v>
      </c>
      <c r="K26" s="1151" t="s">
        <v>1108</v>
      </c>
      <c r="L26" s="1202" t="s">
        <v>534</v>
      </c>
      <c r="M26" s="1128"/>
      <c r="N26" s="1128"/>
      <c r="O26" s="1128"/>
      <c r="P26" s="1128"/>
      <c r="Q26" s="1128"/>
      <c r="R26" s="1128"/>
      <c r="S26" s="1128"/>
      <c r="T26" s="1128"/>
      <c r="U26" s="1128"/>
      <c r="V26" s="1128"/>
      <c r="W26" s="1128"/>
      <c r="X26" s="1128"/>
      <c r="Y26" s="1128"/>
      <c r="Z26" s="1128"/>
      <c r="AA26" s="1128"/>
      <c r="AB26" s="1128"/>
      <c r="AC26" s="1128"/>
      <c r="AD26" s="1128"/>
      <c r="AE26" s="1128"/>
      <c r="AF26" s="1128"/>
      <c r="AG26" s="1128"/>
      <c r="AH26" s="1128"/>
      <c r="AI26" s="1128"/>
      <c r="AJ26" s="1128"/>
      <c r="AK26" s="1128"/>
      <c r="AL26" s="1128"/>
      <c r="AM26" s="1128"/>
      <c r="AN26" s="1128"/>
      <c r="AO26" s="1128"/>
      <c r="AP26" s="1128"/>
      <c r="AQ26" s="1128"/>
      <c r="AR26" s="1128"/>
      <c r="AS26" s="1128"/>
      <c r="AT26" s="1128"/>
      <c r="AU26" s="1128"/>
      <c r="AV26" s="1128"/>
      <c r="AW26" s="1128"/>
      <c r="AX26" s="1128"/>
      <c r="AY26" s="1128"/>
      <c r="AZ26" s="1128"/>
      <c r="BA26" s="1128"/>
      <c r="BB26" s="1128"/>
      <c r="BC26" s="1128"/>
      <c r="BD26" s="1128"/>
      <c r="BE26" s="1128"/>
      <c r="BF26" s="1128"/>
      <c r="BG26" s="1128"/>
      <c r="BH26" s="1128"/>
      <c r="BI26" s="1128"/>
      <c r="BJ26" s="1128"/>
      <c r="BK26" s="1128"/>
      <c r="BL26" s="1128"/>
      <c r="BM26" s="1128"/>
      <c r="BN26" s="1128"/>
      <c r="BO26" s="1128"/>
      <c r="BP26" s="1128"/>
      <c r="BQ26" s="1128"/>
      <c r="BR26" s="1128"/>
      <c r="BS26" s="1128"/>
      <c r="BT26" s="1128"/>
      <c r="BU26" s="1128"/>
      <c r="BV26" s="1128"/>
      <c r="BW26" s="1128"/>
      <c r="BX26" s="1128"/>
      <c r="BY26" s="1128"/>
      <c r="BZ26" s="1128"/>
      <c r="CA26" s="1128"/>
      <c r="CB26" s="1128"/>
      <c r="CC26" s="1128"/>
      <c r="CD26" s="1128"/>
      <c r="CE26" s="1128"/>
      <c r="CF26" s="1128"/>
      <c r="CG26" s="1128"/>
      <c r="CH26" s="1128"/>
      <c r="CI26" s="1128"/>
      <c r="CJ26" s="1128"/>
      <c r="CK26" s="1128"/>
      <c r="CL26" s="1128"/>
      <c r="CM26" s="1128"/>
      <c r="CN26" s="1128"/>
      <c r="CO26" s="1128"/>
      <c r="CP26" s="1128"/>
      <c r="CQ26" s="1128"/>
      <c r="CR26" s="1128"/>
      <c r="CS26" s="1128"/>
      <c r="CT26" s="1128"/>
      <c r="CU26" s="1128"/>
      <c r="CV26" s="1128"/>
      <c r="CW26" s="1128"/>
      <c r="CX26" s="1128"/>
      <c r="CY26" s="1128"/>
      <c r="CZ26" s="1128"/>
      <c r="DA26" s="1128"/>
      <c r="DB26" s="1128"/>
      <c r="DC26" s="1128"/>
      <c r="DD26" s="1128"/>
      <c r="DE26" s="1128"/>
      <c r="DF26" s="1128"/>
      <c r="DG26" s="1128"/>
      <c r="DH26" s="1128"/>
      <c r="DI26" s="1128"/>
      <c r="DJ26" s="1128"/>
      <c r="DK26" s="1128"/>
      <c r="DL26" s="1128"/>
      <c r="DM26" s="1128"/>
      <c r="DN26" s="1128"/>
      <c r="DO26" s="1128"/>
      <c r="DP26" s="1128"/>
      <c r="DQ26" s="1128"/>
      <c r="DR26" s="1128"/>
      <c r="DS26" s="1128"/>
      <c r="DT26" s="1128"/>
      <c r="DU26" s="1128"/>
      <c r="DV26" s="1128"/>
      <c r="DW26" s="1128"/>
      <c r="DX26" s="1128"/>
      <c r="DY26" s="1128"/>
      <c r="DZ26" s="1128"/>
      <c r="EA26" s="1128"/>
      <c r="EB26" s="1128"/>
      <c r="EC26" s="1128"/>
      <c r="ED26" s="1128"/>
      <c r="EE26" s="1128"/>
      <c r="EF26" s="1128"/>
      <c r="EG26" s="1128"/>
      <c r="EH26" s="1128"/>
      <c r="EI26" s="1128"/>
      <c r="EJ26" s="1128"/>
      <c r="EK26" s="1128"/>
      <c r="EL26" s="1128"/>
      <c r="EM26" s="1128"/>
      <c r="EN26" s="1128"/>
      <c r="EO26" s="1128"/>
      <c r="EP26" s="1128"/>
      <c r="EQ26" s="1128"/>
      <c r="ER26" s="1128"/>
      <c r="ES26" s="1128"/>
      <c r="ET26" s="1128"/>
      <c r="EU26" s="1128"/>
      <c r="EV26" s="1128"/>
      <c r="EW26" s="1128"/>
      <c r="EX26" s="1128"/>
      <c r="EY26" s="1128"/>
      <c r="EZ26" s="1128"/>
      <c r="FA26" s="1128"/>
      <c r="FB26" s="1128"/>
      <c r="FC26" s="1128"/>
      <c r="FD26" s="1128"/>
      <c r="FE26" s="1128"/>
      <c r="FF26" s="1128"/>
      <c r="FG26" s="1128"/>
      <c r="FH26" s="1128"/>
      <c r="FI26" s="1128"/>
      <c r="FJ26" s="1128"/>
      <c r="FK26" s="1128"/>
      <c r="FL26" s="1128"/>
      <c r="FM26" s="1128"/>
      <c r="FN26" s="1128"/>
      <c r="FO26" s="1128"/>
      <c r="FP26" s="1128"/>
      <c r="FQ26" s="1128"/>
      <c r="FR26" s="1128"/>
      <c r="FS26" s="1128"/>
      <c r="FT26" s="1128"/>
      <c r="FU26" s="1128"/>
      <c r="FV26" s="1128"/>
      <c r="FW26" s="1128"/>
      <c r="FX26" s="1128"/>
      <c r="FY26" s="1128"/>
      <c r="FZ26" s="1128"/>
      <c r="GA26" s="1128"/>
      <c r="GB26" s="1128"/>
      <c r="GC26" s="1128"/>
      <c r="GD26" s="1128"/>
      <c r="GE26" s="1128"/>
      <c r="GF26" s="1128"/>
      <c r="GG26" s="1128"/>
      <c r="GH26" s="1128"/>
      <c r="GI26" s="1128"/>
      <c r="GJ26" s="1128"/>
      <c r="GK26" s="1128"/>
      <c r="GL26" s="1128"/>
      <c r="GM26" s="1128"/>
      <c r="GN26" s="1128"/>
      <c r="GO26" s="1128"/>
      <c r="GP26" s="1128"/>
      <c r="GQ26" s="1128"/>
      <c r="GR26" s="1128"/>
      <c r="GS26" s="1128"/>
      <c r="GT26" s="1128"/>
      <c r="GU26" s="1128"/>
      <c r="GV26" s="1128"/>
      <c r="GW26" s="1128"/>
      <c r="GX26" s="1128"/>
      <c r="GY26" s="1128"/>
      <c r="GZ26" s="1128"/>
      <c r="HA26" s="1128"/>
      <c r="HB26" s="1128"/>
      <c r="HC26" s="1128"/>
      <c r="HD26" s="1128"/>
      <c r="HE26" s="1128"/>
      <c r="HF26" s="1128"/>
      <c r="HG26" s="1128"/>
      <c r="HH26" s="1128"/>
      <c r="HI26" s="1128"/>
      <c r="HJ26" s="1128"/>
      <c r="HK26" s="1128"/>
      <c r="HL26" s="1128"/>
      <c r="HM26" s="1128"/>
      <c r="HN26" s="1128"/>
      <c r="HO26" s="1128"/>
      <c r="HP26" s="1128"/>
      <c r="HQ26" s="1128"/>
      <c r="HR26" s="1128"/>
      <c r="HS26" s="1128"/>
      <c r="HT26" s="1128"/>
      <c r="HU26" s="1128"/>
      <c r="HV26" s="1128"/>
      <c r="HW26" s="1128"/>
      <c r="HX26" s="1128"/>
      <c r="HY26" s="1128"/>
      <c r="HZ26" s="1128"/>
      <c r="IA26" s="1128"/>
      <c r="IB26" s="1128"/>
      <c r="IC26" s="1128"/>
      <c r="ID26" s="1128"/>
      <c r="IE26" s="1128"/>
      <c r="IF26" s="1128"/>
      <c r="IG26" s="1128"/>
      <c r="IH26" s="1128"/>
      <c r="II26" s="1128"/>
      <c r="IJ26" s="1128"/>
      <c r="IK26" s="1128"/>
      <c r="IL26" s="1128"/>
      <c r="IM26" s="1128"/>
      <c r="IN26" s="1128"/>
      <c r="IO26" s="1128"/>
      <c r="IP26" s="1128"/>
      <c r="IQ26" s="1128"/>
      <c r="IR26" s="1128"/>
      <c r="IS26" s="1128"/>
      <c r="IT26" s="1128"/>
      <c r="IU26" s="1128"/>
    </row>
    <row r="27" spans="1:256" s="1153" customFormat="1" ht="20.100000000000001" customHeight="1">
      <c r="A27" s="1188"/>
      <c r="B27" s="1189"/>
      <c r="C27" s="1330"/>
      <c r="D27" s="1190"/>
      <c r="E27" s="1161"/>
      <c r="F27" s="1191"/>
      <c r="G27" s="1192"/>
      <c r="H27" s="1193"/>
      <c r="I27" s="1189"/>
      <c r="J27" s="1189"/>
      <c r="K27" s="1194"/>
      <c r="L27" s="1151"/>
      <c r="M27" s="1185"/>
      <c r="N27" s="1128"/>
      <c r="O27" s="1128"/>
      <c r="P27" s="1128"/>
      <c r="Q27" s="1128"/>
      <c r="R27" s="1128"/>
      <c r="S27" s="1128"/>
      <c r="T27" s="1128"/>
      <c r="U27" s="1128"/>
      <c r="V27" s="1128"/>
      <c r="W27" s="1128"/>
      <c r="X27" s="1128"/>
      <c r="Y27" s="1128"/>
      <c r="Z27" s="1128"/>
      <c r="AA27" s="1128"/>
      <c r="AB27" s="1128"/>
      <c r="AC27" s="1128"/>
      <c r="AD27" s="1128"/>
      <c r="AE27" s="1128"/>
      <c r="AF27" s="1128"/>
      <c r="AG27" s="1128"/>
      <c r="AH27" s="1128"/>
      <c r="AI27" s="1128"/>
      <c r="AJ27" s="1128"/>
      <c r="AK27" s="1128"/>
      <c r="AL27" s="1128"/>
      <c r="AM27" s="1128"/>
      <c r="AN27" s="1128"/>
      <c r="AO27" s="1128"/>
      <c r="AP27" s="1128"/>
      <c r="AQ27" s="1128"/>
      <c r="AR27" s="1128"/>
      <c r="AS27" s="1128"/>
      <c r="AT27" s="1128"/>
      <c r="AU27" s="1128"/>
      <c r="AV27" s="1128"/>
      <c r="AW27" s="1128"/>
      <c r="AX27" s="1128"/>
      <c r="AY27" s="1128"/>
      <c r="AZ27" s="1128"/>
      <c r="BA27" s="1128"/>
      <c r="BB27" s="1128"/>
      <c r="BC27" s="1128"/>
      <c r="BD27" s="1128"/>
      <c r="BE27" s="1128"/>
      <c r="BF27" s="1128"/>
      <c r="BG27" s="1128"/>
      <c r="BH27" s="1128"/>
      <c r="BI27" s="1128"/>
      <c r="BJ27" s="1128"/>
      <c r="BK27" s="1128"/>
      <c r="BL27" s="1128"/>
      <c r="BM27" s="1128"/>
      <c r="BN27" s="1128"/>
      <c r="BO27" s="1128"/>
      <c r="BP27" s="1128"/>
      <c r="BQ27" s="1128"/>
      <c r="BR27" s="1128"/>
      <c r="BS27" s="1128"/>
      <c r="BT27" s="1128"/>
      <c r="BU27" s="1128"/>
      <c r="BV27" s="1128"/>
      <c r="BW27" s="1128"/>
      <c r="BX27" s="1128"/>
      <c r="BY27" s="1128"/>
      <c r="BZ27" s="1128"/>
      <c r="CA27" s="1128"/>
      <c r="CB27" s="1128"/>
      <c r="CC27" s="1128"/>
      <c r="CD27" s="1128"/>
      <c r="CE27" s="1128"/>
      <c r="CF27" s="1128"/>
      <c r="CG27" s="1128"/>
      <c r="CH27" s="1128"/>
      <c r="CI27" s="1128"/>
      <c r="CJ27" s="1128"/>
      <c r="CK27" s="1128"/>
      <c r="CL27" s="1128"/>
      <c r="CM27" s="1128"/>
      <c r="CN27" s="1128"/>
      <c r="CO27" s="1128"/>
      <c r="CP27" s="1128"/>
      <c r="CQ27" s="1128"/>
      <c r="CR27" s="1128"/>
      <c r="CS27" s="1128"/>
      <c r="CT27" s="1128"/>
      <c r="CU27" s="1128"/>
      <c r="CV27" s="1128"/>
      <c r="CW27" s="1128"/>
      <c r="CX27" s="1128"/>
      <c r="CY27" s="1128"/>
      <c r="CZ27" s="1128"/>
      <c r="DA27" s="1128"/>
      <c r="DB27" s="1128"/>
      <c r="DC27" s="1128"/>
      <c r="DD27" s="1128"/>
      <c r="DE27" s="1128"/>
      <c r="DF27" s="1128"/>
      <c r="DG27" s="1128"/>
      <c r="DH27" s="1128"/>
      <c r="DI27" s="1128"/>
      <c r="DJ27" s="1128"/>
      <c r="DK27" s="1128"/>
      <c r="DL27" s="1128"/>
      <c r="DM27" s="1128"/>
      <c r="DN27" s="1128"/>
      <c r="DO27" s="1128"/>
      <c r="DP27" s="1128"/>
      <c r="DQ27" s="1128"/>
      <c r="DR27" s="1128"/>
      <c r="DS27" s="1128"/>
      <c r="DT27" s="1128"/>
      <c r="DU27" s="1128"/>
      <c r="DV27" s="1128"/>
      <c r="DW27" s="1128"/>
      <c r="DX27" s="1128"/>
      <c r="DY27" s="1128"/>
      <c r="DZ27" s="1128"/>
      <c r="EA27" s="1128"/>
      <c r="EB27" s="1128"/>
      <c r="EC27" s="1128"/>
      <c r="ED27" s="1128"/>
      <c r="EE27" s="1128"/>
      <c r="EF27" s="1128"/>
      <c r="EG27" s="1128"/>
      <c r="EH27" s="1128"/>
      <c r="EI27" s="1128"/>
      <c r="EJ27" s="1128"/>
      <c r="EK27" s="1128"/>
      <c r="EL27" s="1128"/>
      <c r="EM27" s="1128"/>
      <c r="EN27" s="1128"/>
      <c r="EO27" s="1128"/>
      <c r="EP27" s="1128"/>
      <c r="EQ27" s="1128"/>
      <c r="ER27" s="1128"/>
      <c r="ES27" s="1128"/>
      <c r="ET27" s="1128"/>
      <c r="EU27" s="1128"/>
      <c r="EV27" s="1128"/>
      <c r="EW27" s="1128"/>
      <c r="EX27" s="1128"/>
      <c r="EY27" s="1128"/>
      <c r="EZ27" s="1128"/>
      <c r="FA27" s="1128"/>
      <c r="FB27" s="1128"/>
      <c r="FC27" s="1128"/>
      <c r="FD27" s="1128"/>
      <c r="FE27" s="1128"/>
      <c r="FF27" s="1128"/>
      <c r="FG27" s="1128"/>
      <c r="FH27" s="1128"/>
      <c r="FI27" s="1128"/>
      <c r="FJ27" s="1128"/>
      <c r="FK27" s="1128"/>
      <c r="FL27" s="1128"/>
      <c r="FM27" s="1128"/>
      <c r="FN27" s="1128"/>
      <c r="FO27" s="1128"/>
      <c r="FP27" s="1128"/>
      <c r="FQ27" s="1128"/>
      <c r="FR27" s="1128"/>
      <c r="FS27" s="1128"/>
      <c r="FT27" s="1128"/>
      <c r="FU27" s="1128"/>
      <c r="FV27" s="1128"/>
      <c r="FW27" s="1128"/>
      <c r="FX27" s="1128"/>
      <c r="FY27" s="1128"/>
      <c r="FZ27" s="1128"/>
      <c r="GA27" s="1128"/>
      <c r="GB27" s="1128"/>
      <c r="GC27" s="1128"/>
      <c r="GD27" s="1128"/>
      <c r="GE27" s="1128"/>
      <c r="GF27" s="1128"/>
      <c r="GG27" s="1128"/>
      <c r="GH27" s="1128"/>
      <c r="GI27" s="1128"/>
      <c r="GJ27" s="1128"/>
      <c r="GK27" s="1128"/>
      <c r="GL27" s="1128"/>
      <c r="GM27" s="1128"/>
      <c r="GN27" s="1128"/>
      <c r="GO27" s="1128"/>
      <c r="GP27" s="1128"/>
      <c r="GQ27" s="1128"/>
      <c r="GR27" s="1128"/>
      <c r="GS27" s="1128"/>
      <c r="GT27" s="1128"/>
      <c r="GU27" s="1128"/>
      <c r="GV27" s="1128"/>
      <c r="GW27" s="1128"/>
      <c r="GX27" s="1128"/>
      <c r="GY27" s="1128"/>
      <c r="GZ27" s="1128"/>
      <c r="HA27" s="1128"/>
      <c r="HB27" s="1128"/>
      <c r="HC27" s="1128"/>
      <c r="HD27" s="1128"/>
      <c r="HE27" s="1128"/>
      <c r="HF27" s="1128"/>
      <c r="HG27" s="1128"/>
      <c r="HH27" s="1128"/>
      <c r="HI27" s="1128"/>
      <c r="HJ27" s="1128"/>
      <c r="HK27" s="1128"/>
      <c r="HL27" s="1128"/>
      <c r="HM27" s="1128"/>
      <c r="HN27" s="1128"/>
      <c r="HO27" s="1128"/>
      <c r="HP27" s="1128"/>
      <c r="HQ27" s="1128"/>
      <c r="HR27" s="1128"/>
      <c r="HS27" s="1128"/>
      <c r="HT27" s="1128"/>
      <c r="HU27" s="1128"/>
      <c r="HV27" s="1128"/>
      <c r="HW27" s="1128"/>
      <c r="HX27" s="1128"/>
      <c r="HY27" s="1128"/>
      <c r="HZ27" s="1128"/>
      <c r="IA27" s="1128"/>
      <c r="IB27" s="1128"/>
      <c r="IC27" s="1128"/>
      <c r="ID27" s="1128"/>
      <c r="IE27" s="1128"/>
      <c r="IF27" s="1128"/>
      <c r="IG27" s="1128"/>
      <c r="IH27" s="1128"/>
      <c r="II27" s="1128"/>
      <c r="IJ27" s="1128"/>
      <c r="IK27" s="1128"/>
      <c r="IL27" s="1128"/>
      <c r="IM27" s="1128"/>
      <c r="IN27" s="1128"/>
      <c r="IO27" s="1128"/>
      <c r="IP27" s="1128"/>
      <c r="IQ27" s="1128"/>
      <c r="IR27" s="1128"/>
      <c r="IS27" s="1128"/>
      <c r="IT27" s="1128"/>
      <c r="IU27" s="1128"/>
      <c r="IV27" s="1128"/>
    </row>
    <row r="28" spans="1:256" ht="23.25" customHeight="1">
      <c r="A28" s="1195" t="s">
        <v>35</v>
      </c>
      <c r="B28" s="1196"/>
      <c r="C28" s="1196"/>
      <c r="D28" s="1196"/>
      <c r="E28" s="1196"/>
      <c r="F28" s="1197">
        <f>SUM(F24:F27)</f>
        <v>867000</v>
      </c>
      <c r="G28" s="1196"/>
      <c r="H28" s="1196"/>
      <c r="I28" s="1196"/>
      <c r="J28" s="1198"/>
      <c r="K28" s="1196"/>
      <c r="L28" s="1199"/>
    </row>
    <row r="29" spans="1:256" ht="23.25" customHeight="1" thickBot="1">
      <c r="A29" s="1122"/>
      <c r="B29" s="1123"/>
      <c r="C29" s="1123"/>
      <c r="D29" s="1124"/>
      <c r="E29" s="1123"/>
      <c r="F29" s="1123"/>
      <c r="G29" s="1123"/>
      <c r="H29" s="1123"/>
      <c r="I29" s="1123"/>
      <c r="J29" s="1136"/>
      <c r="K29" s="1123"/>
      <c r="L29" s="1137"/>
    </row>
    <row r="30" spans="1:256" ht="29.25" customHeight="1">
      <c r="A30" s="1538" t="s">
        <v>495</v>
      </c>
      <c r="B30" s="1539"/>
      <c r="C30" s="1539"/>
      <c r="D30" s="1539"/>
      <c r="E30" s="1539"/>
      <c r="F30" s="1539"/>
      <c r="G30" s="1539"/>
      <c r="H30" s="1539"/>
      <c r="I30" s="1539"/>
      <c r="J30" s="1540"/>
      <c r="K30" s="1540"/>
      <c r="L30" s="1540"/>
    </row>
    <row r="31" spans="1:256" ht="24.75" customHeight="1">
      <c r="A31" s="1531" t="s">
        <v>361</v>
      </c>
      <c r="B31" s="1526" t="s">
        <v>362</v>
      </c>
      <c r="C31" s="1526" t="s">
        <v>363</v>
      </c>
      <c r="D31" s="1525" t="s">
        <v>364</v>
      </c>
      <c r="E31" s="1526" t="s">
        <v>365</v>
      </c>
      <c r="F31" s="1522" t="s">
        <v>366</v>
      </c>
      <c r="G31" s="1523"/>
      <c r="H31" s="1524"/>
      <c r="I31" s="1522" t="s">
        <v>367</v>
      </c>
      <c r="J31" s="1533"/>
      <c r="K31" s="1517" t="s">
        <v>368</v>
      </c>
      <c r="L31" s="1527" t="s">
        <v>369</v>
      </c>
      <c r="M31" s="1200"/>
    </row>
    <row r="32" spans="1:256" ht="127.5" customHeight="1">
      <c r="A32" s="1532"/>
      <c r="B32" s="1527"/>
      <c r="C32" s="1527"/>
      <c r="D32" s="1525"/>
      <c r="E32" s="1527"/>
      <c r="F32" s="1141" t="s">
        <v>370</v>
      </c>
      <c r="G32" s="1142" t="s">
        <v>371</v>
      </c>
      <c r="H32" s="1142" t="s">
        <v>372</v>
      </c>
      <c r="I32" s="1142" t="s">
        <v>496</v>
      </c>
      <c r="J32" s="1142" t="s">
        <v>374</v>
      </c>
      <c r="K32" s="1522"/>
      <c r="L32" s="1527"/>
    </row>
    <row r="33" spans="1:256" s="1153" customFormat="1" ht="122.4" customHeight="1">
      <c r="A33" s="1154" t="s">
        <v>1106</v>
      </c>
      <c r="B33" s="802" t="s">
        <v>1076</v>
      </c>
      <c r="C33" s="1300" t="s">
        <v>1070</v>
      </c>
      <c r="D33" s="1160" t="s">
        <v>504</v>
      </c>
      <c r="E33" s="1164" t="s">
        <v>389</v>
      </c>
      <c r="F33" s="1251">
        <f>150000+1900000+635000</f>
        <v>2685000</v>
      </c>
      <c r="G33" s="1145">
        <v>1</v>
      </c>
      <c r="H33" s="1187">
        <v>0</v>
      </c>
      <c r="I33" s="1150" t="s">
        <v>1027</v>
      </c>
      <c r="J33" s="1175" t="s">
        <v>1035</v>
      </c>
      <c r="K33" s="1151" t="s">
        <v>1109</v>
      </c>
      <c r="L33" s="1202" t="s">
        <v>987</v>
      </c>
      <c r="M33" s="1128"/>
      <c r="N33" s="1128"/>
      <c r="O33" s="1128"/>
      <c r="P33" s="1128"/>
      <c r="Q33" s="1128"/>
      <c r="R33" s="1128"/>
      <c r="S33" s="1128"/>
      <c r="T33" s="1128"/>
      <c r="U33" s="1128"/>
      <c r="V33" s="1128"/>
      <c r="W33" s="1128"/>
      <c r="X33" s="1128"/>
      <c r="Y33" s="1128"/>
      <c r="Z33" s="1128"/>
      <c r="AA33" s="1128"/>
      <c r="AB33" s="1128"/>
      <c r="AC33" s="1128"/>
      <c r="AD33" s="1128"/>
      <c r="AE33" s="1128"/>
      <c r="AF33" s="1128"/>
      <c r="AG33" s="1128"/>
      <c r="AH33" s="1128"/>
      <c r="AI33" s="1128"/>
      <c r="AJ33" s="1128"/>
      <c r="AK33" s="1128"/>
      <c r="AL33" s="1128"/>
      <c r="AM33" s="1128"/>
      <c r="AN33" s="1128"/>
      <c r="AO33" s="1128"/>
      <c r="AP33" s="1128"/>
      <c r="AQ33" s="1128"/>
      <c r="AR33" s="1128"/>
      <c r="AS33" s="1128"/>
      <c r="AT33" s="1128"/>
      <c r="AU33" s="1128"/>
      <c r="AV33" s="1128"/>
      <c r="AW33" s="1128"/>
      <c r="AX33" s="1128"/>
      <c r="AY33" s="1128"/>
      <c r="AZ33" s="1128"/>
      <c r="BA33" s="1128"/>
      <c r="BB33" s="1128"/>
      <c r="BC33" s="1128"/>
      <c r="BD33" s="1128"/>
      <c r="BE33" s="1128"/>
      <c r="BF33" s="1128"/>
      <c r="BG33" s="1128"/>
      <c r="BH33" s="1128"/>
      <c r="BI33" s="1128"/>
      <c r="BJ33" s="1128"/>
      <c r="BK33" s="1128"/>
      <c r="BL33" s="1128"/>
      <c r="BM33" s="1128"/>
      <c r="BN33" s="1128"/>
      <c r="BO33" s="1128"/>
      <c r="BP33" s="1128"/>
      <c r="BQ33" s="1128"/>
      <c r="BR33" s="1128"/>
      <c r="BS33" s="1128"/>
      <c r="BT33" s="1128"/>
      <c r="BU33" s="1128"/>
      <c r="BV33" s="1128"/>
      <c r="BW33" s="1128"/>
      <c r="BX33" s="1128"/>
      <c r="BY33" s="1128"/>
      <c r="BZ33" s="1128"/>
      <c r="CA33" s="1128"/>
      <c r="CB33" s="1128"/>
      <c r="CC33" s="1128"/>
      <c r="CD33" s="1128"/>
      <c r="CE33" s="1128"/>
      <c r="CF33" s="1128"/>
      <c r="CG33" s="1128"/>
      <c r="CH33" s="1128"/>
      <c r="CI33" s="1128"/>
      <c r="CJ33" s="1128"/>
      <c r="CK33" s="1128"/>
      <c r="CL33" s="1128"/>
      <c r="CM33" s="1128"/>
      <c r="CN33" s="1128"/>
      <c r="CO33" s="1128"/>
      <c r="CP33" s="1128"/>
      <c r="CQ33" s="1128"/>
      <c r="CR33" s="1128"/>
      <c r="CS33" s="1128"/>
      <c r="CT33" s="1128"/>
      <c r="CU33" s="1128"/>
      <c r="CV33" s="1128"/>
      <c r="CW33" s="1128"/>
      <c r="CX33" s="1128"/>
      <c r="CY33" s="1128"/>
      <c r="CZ33" s="1128"/>
      <c r="DA33" s="1128"/>
      <c r="DB33" s="1128"/>
      <c r="DC33" s="1128"/>
      <c r="DD33" s="1128"/>
      <c r="DE33" s="1128"/>
      <c r="DF33" s="1128"/>
      <c r="DG33" s="1128"/>
      <c r="DH33" s="1128"/>
      <c r="DI33" s="1128"/>
      <c r="DJ33" s="1128"/>
      <c r="DK33" s="1128"/>
      <c r="DL33" s="1128"/>
      <c r="DM33" s="1128"/>
      <c r="DN33" s="1128"/>
      <c r="DO33" s="1128"/>
      <c r="DP33" s="1128"/>
      <c r="DQ33" s="1128"/>
      <c r="DR33" s="1128"/>
      <c r="DS33" s="1128"/>
      <c r="DT33" s="1128"/>
      <c r="DU33" s="1128"/>
      <c r="DV33" s="1128"/>
      <c r="DW33" s="1128"/>
      <c r="DX33" s="1128"/>
      <c r="DY33" s="1128"/>
      <c r="DZ33" s="1128"/>
      <c r="EA33" s="1128"/>
      <c r="EB33" s="1128"/>
      <c r="EC33" s="1128"/>
      <c r="ED33" s="1128"/>
      <c r="EE33" s="1128"/>
      <c r="EF33" s="1128"/>
      <c r="EG33" s="1128"/>
      <c r="EH33" s="1128"/>
      <c r="EI33" s="1128"/>
      <c r="EJ33" s="1128"/>
      <c r="EK33" s="1128"/>
      <c r="EL33" s="1128"/>
      <c r="EM33" s="1128"/>
      <c r="EN33" s="1128"/>
      <c r="EO33" s="1128"/>
      <c r="EP33" s="1128"/>
      <c r="EQ33" s="1128"/>
      <c r="ER33" s="1128"/>
      <c r="ES33" s="1128"/>
      <c r="ET33" s="1128"/>
      <c r="EU33" s="1128"/>
      <c r="EV33" s="1128"/>
      <c r="EW33" s="1128"/>
      <c r="EX33" s="1128"/>
      <c r="EY33" s="1128"/>
      <c r="EZ33" s="1128"/>
      <c r="FA33" s="1128"/>
      <c r="FB33" s="1128"/>
      <c r="FC33" s="1128"/>
      <c r="FD33" s="1128"/>
      <c r="FE33" s="1128"/>
      <c r="FF33" s="1128"/>
      <c r="FG33" s="1128"/>
      <c r="FH33" s="1128"/>
      <c r="FI33" s="1128"/>
      <c r="FJ33" s="1128"/>
      <c r="FK33" s="1128"/>
      <c r="FL33" s="1128"/>
      <c r="FM33" s="1128"/>
      <c r="FN33" s="1128"/>
      <c r="FO33" s="1128"/>
      <c r="FP33" s="1128"/>
      <c r="FQ33" s="1128"/>
      <c r="FR33" s="1128"/>
      <c r="FS33" s="1128"/>
      <c r="FT33" s="1128"/>
      <c r="FU33" s="1128"/>
      <c r="FV33" s="1128"/>
      <c r="FW33" s="1128"/>
      <c r="FX33" s="1128"/>
      <c r="FY33" s="1128"/>
      <c r="FZ33" s="1128"/>
      <c r="GA33" s="1128"/>
      <c r="GB33" s="1128"/>
      <c r="GC33" s="1128"/>
      <c r="GD33" s="1128"/>
      <c r="GE33" s="1128"/>
      <c r="GF33" s="1128"/>
      <c r="GG33" s="1128"/>
      <c r="GH33" s="1128"/>
      <c r="GI33" s="1128"/>
      <c r="GJ33" s="1128"/>
      <c r="GK33" s="1128"/>
      <c r="GL33" s="1128"/>
      <c r="GM33" s="1128"/>
      <c r="GN33" s="1128"/>
      <c r="GO33" s="1128"/>
      <c r="GP33" s="1128"/>
      <c r="GQ33" s="1128"/>
      <c r="GR33" s="1128"/>
      <c r="GS33" s="1128"/>
      <c r="GT33" s="1128"/>
      <c r="GU33" s="1128"/>
      <c r="GV33" s="1128"/>
      <c r="GW33" s="1128"/>
      <c r="GX33" s="1128"/>
      <c r="GY33" s="1128"/>
      <c r="GZ33" s="1128"/>
      <c r="HA33" s="1128"/>
      <c r="HB33" s="1128"/>
      <c r="HC33" s="1128"/>
      <c r="HD33" s="1128"/>
      <c r="HE33" s="1128"/>
      <c r="HF33" s="1128"/>
      <c r="HG33" s="1128"/>
      <c r="HH33" s="1128"/>
      <c r="HI33" s="1128"/>
      <c r="HJ33" s="1128"/>
      <c r="HK33" s="1128"/>
      <c r="HL33" s="1128"/>
      <c r="HM33" s="1128"/>
      <c r="HN33" s="1128"/>
      <c r="HO33" s="1128"/>
      <c r="HP33" s="1128"/>
      <c r="HQ33" s="1128"/>
      <c r="HR33" s="1128"/>
      <c r="HS33" s="1128"/>
      <c r="HT33" s="1128"/>
      <c r="HU33" s="1128"/>
      <c r="HV33" s="1128"/>
      <c r="HW33" s="1128"/>
      <c r="HX33" s="1128"/>
      <c r="HY33" s="1128"/>
      <c r="HZ33" s="1128"/>
      <c r="IA33" s="1128"/>
      <c r="IB33" s="1128"/>
      <c r="IC33" s="1128"/>
      <c r="ID33" s="1128"/>
      <c r="IE33" s="1128"/>
      <c r="IF33" s="1128"/>
      <c r="IG33" s="1128"/>
      <c r="IH33" s="1128"/>
      <c r="II33" s="1128"/>
      <c r="IJ33" s="1128"/>
      <c r="IK33" s="1128"/>
      <c r="IL33" s="1128"/>
      <c r="IM33" s="1128"/>
      <c r="IN33" s="1128"/>
      <c r="IO33" s="1128"/>
      <c r="IP33" s="1128"/>
      <c r="IQ33" s="1128"/>
      <c r="IR33" s="1128"/>
      <c r="IS33" s="1128"/>
      <c r="IT33" s="1128"/>
      <c r="IU33" s="1128"/>
    </row>
    <row r="34" spans="1:256" s="1153" customFormat="1" ht="99" customHeight="1">
      <c r="A34" s="1159" t="s">
        <v>1091</v>
      </c>
      <c r="B34" s="802" t="s">
        <v>1080</v>
      </c>
      <c r="C34" s="1300" t="s">
        <v>1050</v>
      </c>
      <c r="D34" s="1221" t="s">
        <v>421</v>
      </c>
      <c r="E34" s="1214" t="s">
        <v>379</v>
      </c>
      <c r="F34" s="1203">
        <f>731250+100000+125000+143750</f>
        <v>1100000</v>
      </c>
      <c r="G34" s="1163">
        <v>1</v>
      </c>
      <c r="H34" s="1215">
        <v>0</v>
      </c>
      <c r="I34" s="1161" t="s">
        <v>1023</v>
      </c>
      <c r="J34" s="1161" t="s">
        <v>1033</v>
      </c>
      <c r="K34" s="1205" t="s">
        <v>1158</v>
      </c>
      <c r="L34" s="1151" t="s">
        <v>987</v>
      </c>
      <c r="M34" s="1128"/>
      <c r="N34" s="1128"/>
      <c r="O34" s="1128"/>
      <c r="P34" s="1128"/>
      <c r="Q34" s="1128"/>
      <c r="R34" s="1128"/>
      <c r="S34" s="1128"/>
      <c r="T34" s="1128"/>
      <c r="U34" s="1128"/>
      <c r="V34" s="1128"/>
      <c r="W34" s="1128"/>
      <c r="X34" s="1128"/>
      <c r="Y34" s="1128"/>
      <c r="Z34" s="1128"/>
      <c r="AA34" s="1128"/>
      <c r="AB34" s="1128"/>
      <c r="AC34" s="1128"/>
      <c r="AD34" s="1128"/>
      <c r="AE34" s="1128"/>
      <c r="AF34" s="1128"/>
      <c r="AG34" s="1128"/>
      <c r="AH34" s="1128"/>
      <c r="AI34" s="1128"/>
      <c r="AJ34" s="1128"/>
      <c r="AK34" s="1128"/>
      <c r="AL34" s="1128"/>
      <c r="AM34" s="1128"/>
      <c r="AN34" s="1128"/>
      <c r="AO34" s="1128"/>
      <c r="AP34" s="1128"/>
      <c r="AQ34" s="1128"/>
      <c r="AR34" s="1128"/>
      <c r="AS34" s="1128"/>
      <c r="AT34" s="1128"/>
      <c r="AU34" s="1128"/>
      <c r="AV34" s="1128"/>
      <c r="AW34" s="1128"/>
      <c r="AX34" s="1128"/>
      <c r="AY34" s="1128"/>
      <c r="AZ34" s="1128"/>
      <c r="BA34" s="1128"/>
      <c r="BB34" s="1128"/>
      <c r="BC34" s="1128"/>
      <c r="BD34" s="1128"/>
      <c r="BE34" s="1128"/>
      <c r="BF34" s="1128"/>
      <c r="BG34" s="1128"/>
      <c r="BH34" s="1128"/>
      <c r="BI34" s="1128"/>
      <c r="BJ34" s="1128"/>
      <c r="BK34" s="1128"/>
      <c r="BL34" s="1128"/>
      <c r="BM34" s="1128"/>
      <c r="BN34" s="1128"/>
      <c r="BO34" s="1128"/>
      <c r="BP34" s="1128"/>
      <c r="BQ34" s="1128"/>
      <c r="BR34" s="1128"/>
      <c r="BS34" s="1128"/>
      <c r="BT34" s="1128"/>
      <c r="BU34" s="1128"/>
      <c r="BV34" s="1128"/>
      <c r="BW34" s="1128"/>
      <c r="BX34" s="1128"/>
      <c r="BY34" s="1128"/>
      <c r="BZ34" s="1128"/>
      <c r="CA34" s="1128"/>
      <c r="CB34" s="1128"/>
      <c r="CC34" s="1128"/>
      <c r="CD34" s="1128"/>
      <c r="CE34" s="1128"/>
      <c r="CF34" s="1128"/>
      <c r="CG34" s="1128"/>
      <c r="CH34" s="1128"/>
      <c r="CI34" s="1128"/>
      <c r="CJ34" s="1128"/>
      <c r="CK34" s="1128"/>
      <c r="CL34" s="1128"/>
      <c r="CM34" s="1128"/>
      <c r="CN34" s="1128"/>
      <c r="CO34" s="1128"/>
      <c r="CP34" s="1128"/>
      <c r="CQ34" s="1128"/>
      <c r="CR34" s="1128"/>
      <c r="CS34" s="1128"/>
      <c r="CT34" s="1128"/>
      <c r="CU34" s="1128"/>
      <c r="CV34" s="1128"/>
      <c r="CW34" s="1128"/>
      <c r="CX34" s="1128"/>
      <c r="CY34" s="1128"/>
      <c r="CZ34" s="1128"/>
      <c r="DA34" s="1128"/>
      <c r="DB34" s="1128"/>
      <c r="DC34" s="1128"/>
      <c r="DD34" s="1128"/>
      <c r="DE34" s="1128"/>
      <c r="DF34" s="1128"/>
      <c r="DG34" s="1128"/>
      <c r="DH34" s="1128"/>
      <c r="DI34" s="1128"/>
      <c r="DJ34" s="1128"/>
      <c r="DK34" s="1128"/>
      <c r="DL34" s="1128"/>
      <c r="DM34" s="1128"/>
      <c r="DN34" s="1128"/>
      <c r="DO34" s="1128"/>
      <c r="DP34" s="1128"/>
      <c r="DQ34" s="1128"/>
      <c r="DR34" s="1128"/>
      <c r="DS34" s="1128"/>
      <c r="DT34" s="1128"/>
      <c r="DU34" s="1128"/>
      <c r="DV34" s="1128"/>
      <c r="DW34" s="1128"/>
      <c r="DX34" s="1128"/>
      <c r="DY34" s="1128"/>
      <c r="DZ34" s="1128"/>
      <c r="EA34" s="1128"/>
      <c r="EB34" s="1128"/>
      <c r="EC34" s="1128"/>
      <c r="ED34" s="1128"/>
      <c r="EE34" s="1128"/>
      <c r="EF34" s="1128"/>
      <c r="EG34" s="1128"/>
      <c r="EH34" s="1128"/>
      <c r="EI34" s="1128"/>
      <c r="EJ34" s="1128"/>
      <c r="EK34" s="1128"/>
      <c r="EL34" s="1128"/>
      <c r="EM34" s="1128"/>
      <c r="EN34" s="1128"/>
      <c r="EO34" s="1128"/>
      <c r="EP34" s="1128"/>
      <c r="EQ34" s="1128"/>
      <c r="ER34" s="1128"/>
      <c r="ES34" s="1128"/>
      <c r="ET34" s="1128"/>
      <c r="EU34" s="1128"/>
      <c r="EV34" s="1128"/>
      <c r="EW34" s="1128"/>
      <c r="EX34" s="1128"/>
      <c r="EY34" s="1128"/>
      <c r="EZ34" s="1128"/>
      <c r="FA34" s="1128"/>
      <c r="FB34" s="1128"/>
      <c r="FC34" s="1128"/>
      <c r="FD34" s="1128"/>
      <c r="FE34" s="1128"/>
      <c r="FF34" s="1128"/>
      <c r="FG34" s="1128"/>
      <c r="FH34" s="1128"/>
      <c r="FI34" s="1128"/>
      <c r="FJ34" s="1128"/>
      <c r="FK34" s="1128"/>
      <c r="FL34" s="1128"/>
      <c r="FM34" s="1128"/>
      <c r="FN34" s="1128"/>
      <c r="FO34" s="1128"/>
      <c r="FP34" s="1128"/>
      <c r="FQ34" s="1128"/>
      <c r="FR34" s="1128"/>
      <c r="FS34" s="1128"/>
      <c r="FT34" s="1128"/>
      <c r="FU34" s="1128"/>
      <c r="FV34" s="1128"/>
      <c r="FW34" s="1128"/>
      <c r="FX34" s="1128"/>
      <c r="FY34" s="1128"/>
      <c r="FZ34" s="1128"/>
      <c r="GA34" s="1128"/>
      <c r="GB34" s="1128"/>
      <c r="GC34" s="1128"/>
      <c r="GD34" s="1128"/>
      <c r="GE34" s="1128"/>
      <c r="GF34" s="1128"/>
      <c r="GG34" s="1128"/>
      <c r="GH34" s="1128"/>
      <c r="GI34" s="1128"/>
      <c r="GJ34" s="1128"/>
      <c r="GK34" s="1128"/>
      <c r="GL34" s="1128"/>
      <c r="GM34" s="1128"/>
      <c r="GN34" s="1128"/>
      <c r="GO34" s="1128"/>
      <c r="GP34" s="1128"/>
      <c r="GQ34" s="1128"/>
      <c r="GR34" s="1128"/>
      <c r="GS34" s="1128"/>
      <c r="GT34" s="1128"/>
      <c r="GU34" s="1128"/>
      <c r="GV34" s="1128"/>
      <c r="GW34" s="1128"/>
      <c r="GX34" s="1128"/>
      <c r="GY34" s="1128"/>
      <c r="GZ34" s="1128"/>
      <c r="HA34" s="1128"/>
      <c r="HB34" s="1128"/>
      <c r="HC34" s="1128"/>
      <c r="HD34" s="1128"/>
      <c r="HE34" s="1128"/>
      <c r="HF34" s="1128"/>
      <c r="HG34" s="1128"/>
      <c r="HH34" s="1128"/>
      <c r="HI34" s="1128"/>
      <c r="HJ34" s="1128"/>
      <c r="HK34" s="1128"/>
      <c r="HL34" s="1128"/>
      <c r="HM34" s="1128"/>
      <c r="HN34" s="1128"/>
      <c r="HO34" s="1128"/>
      <c r="HP34" s="1128"/>
      <c r="HQ34" s="1128"/>
      <c r="HR34" s="1128"/>
      <c r="HS34" s="1128"/>
      <c r="HT34" s="1128"/>
      <c r="HU34" s="1128"/>
      <c r="HV34" s="1128"/>
      <c r="HW34" s="1128"/>
      <c r="HX34" s="1128"/>
      <c r="HY34" s="1128"/>
      <c r="HZ34" s="1128"/>
      <c r="IA34" s="1128"/>
      <c r="IB34" s="1128"/>
      <c r="IC34" s="1128"/>
      <c r="ID34" s="1128"/>
      <c r="IE34" s="1128"/>
      <c r="IF34" s="1128"/>
      <c r="IG34" s="1128"/>
      <c r="IH34" s="1128"/>
      <c r="II34" s="1128"/>
      <c r="IJ34" s="1128"/>
      <c r="IK34" s="1128"/>
      <c r="IL34" s="1128"/>
      <c r="IM34" s="1128"/>
      <c r="IN34" s="1128"/>
      <c r="IO34" s="1128"/>
      <c r="IP34" s="1128"/>
      <c r="IQ34" s="1128"/>
      <c r="IR34" s="1128"/>
      <c r="IS34" s="1128"/>
      <c r="IT34" s="1128"/>
      <c r="IU34" s="1128"/>
      <c r="IV34" s="1128"/>
    </row>
    <row r="35" spans="1:256" s="1212" customFormat="1" ht="57" customHeight="1">
      <c r="A35" s="1206" t="s">
        <v>1090</v>
      </c>
      <c r="B35" s="802" t="s">
        <v>1020</v>
      </c>
      <c r="C35" s="1300" t="s">
        <v>1037</v>
      </c>
      <c r="D35" s="1275" t="s">
        <v>504</v>
      </c>
      <c r="E35" s="1207" t="s">
        <v>379</v>
      </c>
      <c r="F35" s="1272">
        <v>750000</v>
      </c>
      <c r="G35" s="1163">
        <v>1</v>
      </c>
      <c r="H35" s="1273">
        <v>0</v>
      </c>
      <c r="I35" s="1209" t="s">
        <v>1032</v>
      </c>
      <c r="J35" s="1209" t="s">
        <v>1089</v>
      </c>
      <c r="K35" s="1210"/>
      <c r="L35" s="1151" t="s">
        <v>987</v>
      </c>
      <c r="M35" s="1211"/>
    </row>
    <row r="36" spans="1:256" s="1213" customFormat="1" ht="57" customHeight="1">
      <c r="A36" s="1206" t="s">
        <v>1095</v>
      </c>
      <c r="B36" s="802" t="s">
        <v>1019</v>
      </c>
      <c r="C36" s="1300" t="s">
        <v>1051</v>
      </c>
      <c r="D36" s="1209" t="s">
        <v>504</v>
      </c>
      <c r="E36" s="1207" t="s">
        <v>379</v>
      </c>
      <c r="F36" s="1208">
        <v>500000</v>
      </c>
      <c r="G36" s="1163">
        <v>1</v>
      </c>
      <c r="H36" s="1163">
        <v>0</v>
      </c>
      <c r="I36" s="1209" t="s">
        <v>1039</v>
      </c>
      <c r="J36" s="1209" t="s">
        <v>1029</v>
      </c>
      <c r="K36" s="1210"/>
      <c r="L36" s="1151" t="s">
        <v>987</v>
      </c>
      <c r="M36" s="1211"/>
      <c r="N36" s="1212"/>
      <c r="O36" s="1212"/>
      <c r="P36" s="1212"/>
      <c r="Q36" s="1212"/>
      <c r="R36" s="1212"/>
      <c r="S36" s="1212"/>
      <c r="T36" s="1212"/>
      <c r="U36" s="1212"/>
      <c r="V36" s="1212"/>
      <c r="W36" s="1212"/>
      <c r="X36" s="1212"/>
      <c r="Y36" s="1212"/>
      <c r="Z36" s="1212"/>
      <c r="AA36" s="1212"/>
      <c r="AB36" s="1212"/>
      <c r="AC36" s="1212"/>
      <c r="AD36" s="1212"/>
      <c r="AE36" s="1212"/>
      <c r="AF36" s="1212"/>
      <c r="AG36" s="1212"/>
      <c r="AH36" s="1212"/>
      <c r="AI36" s="1212"/>
      <c r="AJ36" s="1212"/>
      <c r="AK36" s="1212"/>
      <c r="AL36" s="1212"/>
      <c r="AM36" s="1212"/>
      <c r="AN36" s="1212"/>
      <c r="AO36" s="1212"/>
      <c r="AP36" s="1212"/>
      <c r="AQ36" s="1212"/>
      <c r="AR36" s="1212"/>
      <c r="AS36" s="1212"/>
      <c r="AT36" s="1212"/>
      <c r="AU36" s="1212"/>
      <c r="AV36" s="1212"/>
      <c r="AW36" s="1212"/>
      <c r="AX36" s="1212"/>
      <c r="AY36" s="1212"/>
      <c r="AZ36" s="1212"/>
      <c r="BA36" s="1212"/>
      <c r="BB36" s="1212"/>
      <c r="BC36" s="1212"/>
      <c r="BD36" s="1212"/>
      <c r="BE36" s="1212"/>
      <c r="BF36" s="1212"/>
      <c r="BG36" s="1212"/>
      <c r="BH36" s="1212"/>
      <c r="BI36" s="1212"/>
      <c r="BJ36" s="1212"/>
      <c r="BK36" s="1212"/>
      <c r="BL36" s="1212"/>
      <c r="BM36" s="1212"/>
      <c r="BN36" s="1212"/>
      <c r="BO36" s="1212"/>
      <c r="BP36" s="1212"/>
      <c r="BQ36" s="1212"/>
      <c r="BR36" s="1212"/>
      <c r="BS36" s="1212"/>
      <c r="BT36" s="1212"/>
      <c r="BU36" s="1212"/>
      <c r="BV36" s="1212"/>
      <c r="BW36" s="1212"/>
      <c r="BX36" s="1212"/>
      <c r="BY36" s="1212"/>
      <c r="BZ36" s="1212"/>
      <c r="CA36" s="1212"/>
      <c r="CB36" s="1212"/>
      <c r="CC36" s="1212"/>
      <c r="CD36" s="1212"/>
      <c r="CE36" s="1212"/>
      <c r="CF36" s="1212"/>
      <c r="CG36" s="1212"/>
      <c r="CH36" s="1212"/>
      <c r="CI36" s="1212"/>
      <c r="CJ36" s="1212"/>
      <c r="CK36" s="1212"/>
      <c r="CL36" s="1212"/>
      <c r="CM36" s="1212"/>
      <c r="CN36" s="1212"/>
      <c r="CO36" s="1212"/>
      <c r="CP36" s="1212"/>
      <c r="CQ36" s="1212"/>
      <c r="CR36" s="1212"/>
      <c r="CS36" s="1212"/>
      <c r="CT36" s="1212"/>
      <c r="CU36" s="1212"/>
      <c r="CV36" s="1212"/>
      <c r="CW36" s="1212"/>
      <c r="CX36" s="1212"/>
      <c r="CY36" s="1212"/>
      <c r="CZ36" s="1212"/>
      <c r="DA36" s="1212"/>
      <c r="DB36" s="1212"/>
      <c r="DC36" s="1212"/>
      <c r="DD36" s="1212"/>
      <c r="DE36" s="1212"/>
      <c r="DF36" s="1212"/>
      <c r="DG36" s="1212"/>
      <c r="DH36" s="1212"/>
      <c r="DI36" s="1212"/>
      <c r="DJ36" s="1212"/>
      <c r="DK36" s="1212"/>
      <c r="DL36" s="1212"/>
      <c r="DM36" s="1212"/>
      <c r="DN36" s="1212"/>
      <c r="DO36" s="1212"/>
      <c r="DP36" s="1212"/>
      <c r="DQ36" s="1212"/>
      <c r="DR36" s="1212"/>
      <c r="DS36" s="1212"/>
      <c r="DT36" s="1212"/>
      <c r="DU36" s="1212"/>
      <c r="DV36" s="1212"/>
      <c r="DW36" s="1212"/>
      <c r="DX36" s="1212"/>
      <c r="DY36" s="1212"/>
      <c r="DZ36" s="1212"/>
      <c r="EA36" s="1212"/>
      <c r="EB36" s="1212"/>
      <c r="EC36" s="1212"/>
      <c r="ED36" s="1212"/>
      <c r="EE36" s="1212"/>
      <c r="EF36" s="1212"/>
      <c r="EG36" s="1212"/>
      <c r="EH36" s="1212"/>
      <c r="EI36" s="1212"/>
      <c r="EJ36" s="1212"/>
      <c r="EK36" s="1212"/>
      <c r="EL36" s="1212"/>
      <c r="EM36" s="1212"/>
      <c r="EN36" s="1212"/>
      <c r="EO36" s="1212"/>
      <c r="EP36" s="1212"/>
      <c r="EQ36" s="1212"/>
      <c r="ER36" s="1212"/>
      <c r="ES36" s="1212"/>
      <c r="ET36" s="1212"/>
      <c r="EU36" s="1212"/>
      <c r="EV36" s="1212"/>
      <c r="EW36" s="1212"/>
      <c r="EX36" s="1212"/>
      <c r="EY36" s="1212"/>
      <c r="EZ36" s="1212"/>
      <c r="FA36" s="1212"/>
      <c r="FB36" s="1212"/>
      <c r="FC36" s="1212"/>
      <c r="FD36" s="1212"/>
      <c r="FE36" s="1212"/>
      <c r="FF36" s="1212"/>
      <c r="FG36" s="1212"/>
      <c r="FH36" s="1212"/>
      <c r="FI36" s="1212"/>
      <c r="FJ36" s="1212"/>
      <c r="FK36" s="1212"/>
      <c r="FL36" s="1212"/>
      <c r="FM36" s="1212"/>
      <c r="FN36" s="1212"/>
      <c r="FO36" s="1212"/>
      <c r="FP36" s="1212"/>
      <c r="FQ36" s="1212"/>
      <c r="FR36" s="1212"/>
      <c r="FS36" s="1212"/>
      <c r="FT36" s="1212"/>
      <c r="FU36" s="1212"/>
      <c r="FV36" s="1212"/>
      <c r="FW36" s="1212"/>
      <c r="FX36" s="1212"/>
      <c r="FY36" s="1212"/>
      <c r="FZ36" s="1212"/>
      <c r="GA36" s="1212"/>
      <c r="GB36" s="1212"/>
      <c r="GC36" s="1212"/>
      <c r="GD36" s="1212"/>
      <c r="GE36" s="1212"/>
      <c r="GF36" s="1212"/>
      <c r="GG36" s="1212"/>
      <c r="GH36" s="1212"/>
      <c r="GI36" s="1212"/>
      <c r="GJ36" s="1212"/>
      <c r="GK36" s="1212"/>
      <c r="GL36" s="1212"/>
      <c r="GM36" s="1212"/>
      <c r="GN36" s="1212"/>
      <c r="GO36" s="1212"/>
      <c r="GP36" s="1212"/>
      <c r="GQ36" s="1212"/>
      <c r="GR36" s="1212"/>
      <c r="GS36" s="1212"/>
      <c r="GT36" s="1212"/>
      <c r="GU36" s="1212"/>
      <c r="GV36" s="1212"/>
      <c r="GW36" s="1212"/>
      <c r="GX36" s="1212"/>
      <c r="GY36" s="1212"/>
      <c r="GZ36" s="1212"/>
      <c r="HA36" s="1212"/>
      <c r="HB36" s="1212"/>
      <c r="HC36" s="1212"/>
      <c r="HD36" s="1212"/>
      <c r="HE36" s="1212"/>
      <c r="HF36" s="1212"/>
      <c r="HG36" s="1212"/>
      <c r="HH36" s="1212"/>
      <c r="HI36" s="1212"/>
      <c r="HJ36" s="1212"/>
      <c r="HK36" s="1212"/>
      <c r="HL36" s="1212"/>
      <c r="HM36" s="1212"/>
      <c r="HN36" s="1212"/>
      <c r="HO36" s="1212"/>
      <c r="HP36" s="1212"/>
      <c r="HQ36" s="1212"/>
      <c r="HR36" s="1212"/>
      <c r="HS36" s="1212"/>
      <c r="HT36" s="1212"/>
      <c r="HU36" s="1212"/>
      <c r="HV36" s="1212"/>
      <c r="HW36" s="1212"/>
      <c r="HX36" s="1212"/>
      <c r="HY36" s="1212"/>
      <c r="HZ36" s="1212"/>
      <c r="IA36" s="1212"/>
      <c r="IB36" s="1212"/>
      <c r="IC36" s="1212"/>
      <c r="ID36" s="1212"/>
      <c r="IE36" s="1212"/>
      <c r="IF36" s="1212"/>
      <c r="IG36" s="1212"/>
      <c r="IH36" s="1212"/>
      <c r="II36" s="1212"/>
      <c r="IJ36" s="1212"/>
      <c r="IK36" s="1212"/>
      <c r="IL36" s="1212"/>
      <c r="IM36" s="1212"/>
      <c r="IN36" s="1212"/>
      <c r="IO36" s="1212"/>
      <c r="IP36" s="1212"/>
      <c r="IQ36" s="1212"/>
      <c r="IR36" s="1212"/>
      <c r="IS36" s="1212"/>
      <c r="IT36" s="1212"/>
      <c r="IU36" s="1212"/>
      <c r="IV36" s="1212"/>
    </row>
    <row r="37" spans="1:256" s="1153" customFormat="1" ht="63.75" customHeight="1" thickBot="1">
      <c r="A37" s="1301" t="s">
        <v>1097</v>
      </c>
      <c r="B37" s="1293" t="s">
        <v>1002</v>
      </c>
      <c r="C37" s="1299" t="s">
        <v>1096</v>
      </c>
      <c r="D37" s="1165" t="s">
        <v>421</v>
      </c>
      <c r="E37" s="1221" t="s">
        <v>379</v>
      </c>
      <c r="F37" s="1214">
        <v>500000</v>
      </c>
      <c r="G37" s="1163">
        <v>1</v>
      </c>
      <c r="H37" s="1215">
        <v>0</v>
      </c>
      <c r="I37" s="1222" t="s">
        <v>1033</v>
      </c>
      <c r="J37" s="1161" t="s">
        <v>1031</v>
      </c>
      <c r="K37" s="1223" t="s">
        <v>1159</v>
      </c>
      <c r="L37" s="1151" t="s">
        <v>987</v>
      </c>
      <c r="M37" s="1128"/>
      <c r="N37" s="1128"/>
      <c r="O37" s="1128"/>
      <c r="P37" s="1128"/>
      <c r="Q37" s="1128"/>
      <c r="R37" s="1128"/>
      <c r="S37" s="1128"/>
      <c r="T37" s="1128"/>
      <c r="U37" s="1128"/>
      <c r="V37" s="1128"/>
      <c r="W37" s="1128"/>
      <c r="X37" s="1128"/>
      <c r="Y37" s="1128"/>
      <c r="Z37" s="1128"/>
      <c r="AA37" s="1128"/>
      <c r="AB37" s="1128"/>
      <c r="AC37" s="1128"/>
      <c r="AD37" s="1128"/>
      <c r="AE37" s="1128"/>
      <c r="AF37" s="1128"/>
      <c r="AG37" s="1128"/>
      <c r="AH37" s="1128"/>
      <c r="AI37" s="1128"/>
      <c r="AJ37" s="1128"/>
      <c r="AK37" s="1128"/>
      <c r="AL37" s="1128"/>
      <c r="AM37" s="1128"/>
      <c r="AN37" s="1128"/>
      <c r="AO37" s="1128"/>
      <c r="AP37" s="1128"/>
      <c r="AQ37" s="1128"/>
      <c r="AR37" s="1128"/>
      <c r="AS37" s="1128"/>
      <c r="AT37" s="1128"/>
      <c r="AU37" s="1128"/>
      <c r="AV37" s="1128"/>
      <c r="AW37" s="1128"/>
      <c r="AX37" s="1128"/>
      <c r="AY37" s="1128"/>
      <c r="AZ37" s="1128"/>
      <c r="BA37" s="1128"/>
      <c r="BB37" s="1128"/>
      <c r="BC37" s="1128"/>
      <c r="BD37" s="1128"/>
      <c r="BE37" s="1128"/>
      <c r="BF37" s="1128"/>
      <c r="BG37" s="1128"/>
      <c r="BH37" s="1128"/>
      <c r="BI37" s="1128"/>
      <c r="BJ37" s="1128"/>
      <c r="BK37" s="1128"/>
      <c r="BL37" s="1128"/>
      <c r="BM37" s="1128"/>
      <c r="BN37" s="1128"/>
      <c r="BO37" s="1128"/>
      <c r="BP37" s="1128"/>
      <c r="BQ37" s="1128"/>
      <c r="BR37" s="1128"/>
      <c r="BS37" s="1128"/>
      <c r="BT37" s="1128"/>
      <c r="BU37" s="1128"/>
      <c r="BV37" s="1128"/>
      <c r="BW37" s="1128"/>
      <c r="BX37" s="1128"/>
      <c r="BY37" s="1128"/>
      <c r="BZ37" s="1128"/>
      <c r="CA37" s="1128"/>
      <c r="CB37" s="1128"/>
      <c r="CC37" s="1128"/>
      <c r="CD37" s="1128"/>
      <c r="CE37" s="1128"/>
      <c r="CF37" s="1128"/>
      <c r="CG37" s="1128"/>
      <c r="CH37" s="1128"/>
      <c r="CI37" s="1128"/>
      <c r="CJ37" s="1128"/>
      <c r="CK37" s="1128"/>
      <c r="CL37" s="1128"/>
      <c r="CM37" s="1128"/>
      <c r="CN37" s="1128"/>
      <c r="CO37" s="1128"/>
      <c r="CP37" s="1128"/>
      <c r="CQ37" s="1128"/>
      <c r="CR37" s="1128"/>
      <c r="CS37" s="1128"/>
      <c r="CT37" s="1128"/>
      <c r="CU37" s="1128"/>
      <c r="CV37" s="1128"/>
      <c r="CW37" s="1128"/>
      <c r="CX37" s="1128"/>
      <c r="CY37" s="1128"/>
      <c r="CZ37" s="1128"/>
      <c r="DA37" s="1128"/>
      <c r="DB37" s="1128"/>
      <c r="DC37" s="1128"/>
      <c r="DD37" s="1128"/>
      <c r="DE37" s="1128"/>
      <c r="DF37" s="1128"/>
      <c r="DG37" s="1128"/>
      <c r="DH37" s="1128"/>
      <c r="DI37" s="1128"/>
      <c r="DJ37" s="1128"/>
      <c r="DK37" s="1128"/>
      <c r="DL37" s="1128"/>
      <c r="DM37" s="1128"/>
      <c r="DN37" s="1128"/>
      <c r="DO37" s="1128"/>
      <c r="DP37" s="1128"/>
      <c r="DQ37" s="1128"/>
      <c r="DR37" s="1128"/>
      <c r="DS37" s="1128"/>
      <c r="DT37" s="1128"/>
      <c r="DU37" s="1128"/>
      <c r="DV37" s="1128"/>
      <c r="DW37" s="1128"/>
      <c r="DX37" s="1128"/>
      <c r="DY37" s="1128"/>
      <c r="DZ37" s="1128"/>
      <c r="EA37" s="1128"/>
      <c r="EB37" s="1128"/>
      <c r="EC37" s="1128"/>
      <c r="ED37" s="1128"/>
      <c r="EE37" s="1128"/>
      <c r="EF37" s="1128"/>
      <c r="EG37" s="1128"/>
      <c r="EH37" s="1128"/>
      <c r="EI37" s="1128"/>
      <c r="EJ37" s="1128"/>
      <c r="EK37" s="1128"/>
      <c r="EL37" s="1128"/>
      <c r="EM37" s="1128"/>
      <c r="EN37" s="1128"/>
      <c r="EO37" s="1128"/>
      <c r="EP37" s="1128"/>
      <c r="EQ37" s="1128"/>
      <c r="ER37" s="1128"/>
      <c r="ES37" s="1128"/>
      <c r="ET37" s="1128"/>
      <c r="EU37" s="1128"/>
      <c r="EV37" s="1128"/>
      <c r="EW37" s="1128"/>
      <c r="EX37" s="1128"/>
      <c r="EY37" s="1128"/>
      <c r="EZ37" s="1128"/>
      <c r="FA37" s="1128"/>
      <c r="FB37" s="1128"/>
      <c r="FC37" s="1128"/>
      <c r="FD37" s="1128"/>
      <c r="FE37" s="1128"/>
      <c r="FF37" s="1128"/>
      <c r="FG37" s="1128"/>
      <c r="FH37" s="1128"/>
      <c r="FI37" s="1128"/>
      <c r="FJ37" s="1128"/>
      <c r="FK37" s="1128"/>
      <c r="FL37" s="1128"/>
      <c r="FM37" s="1128"/>
      <c r="FN37" s="1128"/>
      <c r="FO37" s="1128"/>
      <c r="FP37" s="1128"/>
      <c r="FQ37" s="1128"/>
      <c r="FR37" s="1128"/>
      <c r="FS37" s="1128"/>
      <c r="FT37" s="1128"/>
      <c r="FU37" s="1128"/>
      <c r="FV37" s="1128"/>
      <c r="FW37" s="1128"/>
      <c r="FX37" s="1128"/>
      <c r="FY37" s="1128"/>
      <c r="FZ37" s="1128"/>
      <c r="GA37" s="1128"/>
      <c r="GB37" s="1128"/>
      <c r="GC37" s="1128"/>
      <c r="GD37" s="1128"/>
      <c r="GE37" s="1128"/>
      <c r="GF37" s="1128"/>
      <c r="GG37" s="1128"/>
      <c r="GH37" s="1128"/>
      <c r="GI37" s="1128"/>
      <c r="GJ37" s="1128"/>
      <c r="GK37" s="1128"/>
      <c r="GL37" s="1128"/>
      <c r="GM37" s="1128"/>
      <c r="GN37" s="1128"/>
      <c r="GO37" s="1128"/>
      <c r="GP37" s="1128"/>
      <c r="GQ37" s="1128"/>
      <c r="GR37" s="1128"/>
      <c r="GS37" s="1128"/>
      <c r="GT37" s="1128"/>
      <c r="GU37" s="1128"/>
      <c r="GV37" s="1128"/>
      <c r="GW37" s="1128"/>
      <c r="GX37" s="1128"/>
      <c r="GY37" s="1128"/>
      <c r="GZ37" s="1128"/>
      <c r="HA37" s="1128"/>
      <c r="HB37" s="1128"/>
      <c r="HC37" s="1128"/>
      <c r="HD37" s="1128"/>
      <c r="HE37" s="1128"/>
      <c r="HF37" s="1128"/>
      <c r="HG37" s="1128"/>
      <c r="HH37" s="1128"/>
      <c r="HI37" s="1128"/>
      <c r="HJ37" s="1128"/>
      <c r="HK37" s="1128"/>
      <c r="HL37" s="1128"/>
      <c r="HM37" s="1128"/>
      <c r="HN37" s="1128"/>
      <c r="HO37" s="1128"/>
      <c r="HP37" s="1128"/>
      <c r="HQ37" s="1128"/>
      <c r="HR37" s="1128"/>
      <c r="HS37" s="1128"/>
      <c r="HT37" s="1128"/>
      <c r="HU37" s="1128"/>
      <c r="HV37" s="1128"/>
      <c r="HW37" s="1128"/>
      <c r="HX37" s="1128"/>
      <c r="HY37" s="1128"/>
      <c r="HZ37" s="1128"/>
      <c r="IA37" s="1128"/>
      <c r="IB37" s="1128"/>
      <c r="IC37" s="1128"/>
      <c r="ID37" s="1128"/>
      <c r="IE37" s="1128"/>
      <c r="IF37" s="1128"/>
      <c r="IG37" s="1128"/>
      <c r="IH37" s="1128"/>
      <c r="II37" s="1128"/>
      <c r="IJ37" s="1128"/>
      <c r="IK37" s="1128"/>
      <c r="IL37" s="1128"/>
      <c r="IM37" s="1128"/>
      <c r="IN37" s="1128"/>
      <c r="IO37" s="1128"/>
      <c r="IP37" s="1128"/>
      <c r="IQ37" s="1128"/>
      <c r="IR37" s="1128"/>
      <c r="IS37" s="1128"/>
      <c r="IT37" s="1128"/>
      <c r="IU37" s="1128"/>
      <c r="IV37" s="1128"/>
    </row>
    <row r="38" spans="1:256" s="1153" customFormat="1" ht="99.9" customHeight="1" thickBot="1">
      <c r="A38" s="1159" t="s">
        <v>1100</v>
      </c>
      <c r="B38" s="802" t="s">
        <v>1081</v>
      </c>
      <c r="C38" s="1302" t="s">
        <v>1098</v>
      </c>
      <c r="D38" s="1155" t="s">
        <v>421</v>
      </c>
      <c r="E38" s="1156" t="s">
        <v>379</v>
      </c>
      <c r="F38" s="1156">
        <f>180000+110000+210000</f>
        <v>500000</v>
      </c>
      <c r="G38" s="1145">
        <v>1</v>
      </c>
      <c r="H38" s="1187">
        <v>0</v>
      </c>
      <c r="I38" s="1150" t="s">
        <v>1025</v>
      </c>
      <c r="J38" s="1175" t="s">
        <v>1099</v>
      </c>
      <c r="K38" s="1151" t="s">
        <v>1157</v>
      </c>
      <c r="L38" s="1161" t="s">
        <v>987</v>
      </c>
      <c r="M38" s="1128"/>
      <c r="N38" s="1128"/>
      <c r="O38" s="1128"/>
      <c r="P38" s="1128"/>
      <c r="Q38" s="1128"/>
      <c r="R38" s="1128"/>
      <c r="S38" s="1128"/>
      <c r="T38" s="1128"/>
      <c r="U38" s="1128"/>
      <c r="V38" s="1128"/>
      <c r="W38" s="1128"/>
      <c r="X38" s="1128"/>
      <c r="Y38" s="1128"/>
      <c r="Z38" s="1128"/>
      <c r="AA38" s="1128"/>
      <c r="AB38" s="1128"/>
      <c r="AC38" s="1128"/>
      <c r="AD38" s="1128"/>
      <c r="AE38" s="1128"/>
      <c r="AF38" s="1128"/>
      <c r="AG38" s="1128"/>
      <c r="AH38" s="1128"/>
      <c r="AI38" s="1128"/>
      <c r="AJ38" s="1128"/>
      <c r="AK38" s="1128"/>
      <c r="AL38" s="1128"/>
      <c r="AM38" s="1128"/>
      <c r="AN38" s="1128"/>
      <c r="AO38" s="1128"/>
      <c r="AP38" s="1128"/>
      <c r="AQ38" s="1128"/>
      <c r="AR38" s="1128"/>
      <c r="AS38" s="1128"/>
      <c r="AT38" s="1128"/>
      <c r="AU38" s="1128"/>
      <c r="AV38" s="1128"/>
      <c r="AW38" s="1128"/>
      <c r="AX38" s="1128"/>
      <c r="AY38" s="1128"/>
      <c r="AZ38" s="1128"/>
      <c r="BA38" s="1128"/>
      <c r="BB38" s="1128"/>
      <c r="BC38" s="1128"/>
      <c r="BD38" s="1128"/>
      <c r="BE38" s="1128"/>
      <c r="BF38" s="1128"/>
      <c r="BG38" s="1128"/>
      <c r="BH38" s="1128"/>
      <c r="BI38" s="1128"/>
      <c r="BJ38" s="1128"/>
      <c r="BK38" s="1128"/>
      <c r="BL38" s="1128"/>
      <c r="BM38" s="1128"/>
      <c r="BN38" s="1128"/>
      <c r="BO38" s="1128"/>
      <c r="BP38" s="1128"/>
      <c r="BQ38" s="1128"/>
      <c r="BR38" s="1128"/>
      <c r="BS38" s="1128"/>
      <c r="BT38" s="1128"/>
      <c r="BU38" s="1128"/>
      <c r="BV38" s="1128"/>
      <c r="BW38" s="1128"/>
      <c r="BX38" s="1128"/>
      <c r="BY38" s="1128"/>
      <c r="BZ38" s="1128"/>
      <c r="CA38" s="1128"/>
      <c r="CB38" s="1128"/>
      <c r="CC38" s="1128"/>
      <c r="CD38" s="1128"/>
      <c r="CE38" s="1128"/>
      <c r="CF38" s="1128"/>
      <c r="CG38" s="1128"/>
      <c r="CH38" s="1128"/>
      <c r="CI38" s="1128"/>
      <c r="CJ38" s="1128"/>
      <c r="CK38" s="1128"/>
      <c r="CL38" s="1128"/>
      <c r="CM38" s="1128"/>
      <c r="CN38" s="1128"/>
      <c r="CO38" s="1128"/>
      <c r="CP38" s="1128"/>
      <c r="CQ38" s="1128"/>
      <c r="CR38" s="1128"/>
      <c r="CS38" s="1128"/>
      <c r="CT38" s="1128"/>
      <c r="CU38" s="1128"/>
      <c r="CV38" s="1128"/>
      <c r="CW38" s="1128"/>
      <c r="CX38" s="1128"/>
      <c r="CY38" s="1128"/>
      <c r="CZ38" s="1128"/>
      <c r="DA38" s="1128"/>
      <c r="DB38" s="1128"/>
      <c r="DC38" s="1128"/>
      <c r="DD38" s="1128"/>
      <c r="DE38" s="1128"/>
      <c r="DF38" s="1128"/>
      <c r="DG38" s="1128"/>
      <c r="DH38" s="1128"/>
      <c r="DI38" s="1128"/>
      <c r="DJ38" s="1128"/>
      <c r="DK38" s="1128"/>
      <c r="DL38" s="1128"/>
      <c r="DM38" s="1128"/>
      <c r="DN38" s="1128"/>
      <c r="DO38" s="1128"/>
      <c r="DP38" s="1128"/>
      <c r="DQ38" s="1128"/>
      <c r="DR38" s="1128"/>
      <c r="DS38" s="1128"/>
      <c r="DT38" s="1128"/>
      <c r="DU38" s="1128"/>
      <c r="DV38" s="1128"/>
      <c r="DW38" s="1128"/>
      <c r="DX38" s="1128"/>
      <c r="DY38" s="1128"/>
      <c r="DZ38" s="1128"/>
      <c r="EA38" s="1128"/>
      <c r="EB38" s="1128"/>
      <c r="EC38" s="1128"/>
      <c r="ED38" s="1128"/>
      <c r="EE38" s="1128"/>
      <c r="EF38" s="1128"/>
      <c r="EG38" s="1128"/>
      <c r="EH38" s="1128"/>
      <c r="EI38" s="1128"/>
      <c r="EJ38" s="1128"/>
      <c r="EK38" s="1128"/>
      <c r="EL38" s="1128"/>
      <c r="EM38" s="1128"/>
      <c r="EN38" s="1128"/>
      <c r="EO38" s="1128"/>
      <c r="EP38" s="1128"/>
      <c r="EQ38" s="1128"/>
      <c r="ER38" s="1128"/>
      <c r="ES38" s="1128"/>
      <c r="ET38" s="1128"/>
      <c r="EU38" s="1128"/>
      <c r="EV38" s="1128"/>
      <c r="EW38" s="1128"/>
      <c r="EX38" s="1128"/>
      <c r="EY38" s="1128"/>
      <c r="EZ38" s="1128"/>
      <c r="FA38" s="1128"/>
      <c r="FB38" s="1128"/>
      <c r="FC38" s="1128"/>
      <c r="FD38" s="1128"/>
      <c r="FE38" s="1128"/>
      <c r="FF38" s="1128"/>
      <c r="FG38" s="1128"/>
      <c r="FH38" s="1128"/>
      <c r="FI38" s="1128"/>
      <c r="FJ38" s="1128"/>
      <c r="FK38" s="1128"/>
      <c r="FL38" s="1128"/>
      <c r="FM38" s="1128"/>
      <c r="FN38" s="1128"/>
      <c r="FO38" s="1128"/>
      <c r="FP38" s="1128"/>
      <c r="FQ38" s="1128"/>
      <c r="FR38" s="1128"/>
      <c r="FS38" s="1128"/>
      <c r="FT38" s="1128"/>
      <c r="FU38" s="1128"/>
      <c r="FV38" s="1128"/>
      <c r="FW38" s="1128"/>
      <c r="FX38" s="1128"/>
      <c r="FY38" s="1128"/>
      <c r="FZ38" s="1128"/>
      <c r="GA38" s="1128"/>
      <c r="GB38" s="1128"/>
      <c r="GC38" s="1128"/>
      <c r="GD38" s="1128"/>
      <c r="GE38" s="1128"/>
      <c r="GF38" s="1128"/>
      <c r="GG38" s="1128"/>
      <c r="GH38" s="1128"/>
      <c r="GI38" s="1128"/>
      <c r="GJ38" s="1128"/>
      <c r="GK38" s="1128"/>
      <c r="GL38" s="1128"/>
      <c r="GM38" s="1128"/>
      <c r="GN38" s="1128"/>
      <c r="GO38" s="1128"/>
      <c r="GP38" s="1128"/>
      <c r="GQ38" s="1128"/>
      <c r="GR38" s="1128"/>
      <c r="GS38" s="1128"/>
      <c r="GT38" s="1128"/>
      <c r="GU38" s="1128"/>
      <c r="GV38" s="1128"/>
      <c r="GW38" s="1128"/>
      <c r="GX38" s="1128"/>
      <c r="GY38" s="1128"/>
      <c r="GZ38" s="1128"/>
      <c r="HA38" s="1128"/>
      <c r="HB38" s="1128"/>
      <c r="HC38" s="1128"/>
      <c r="HD38" s="1128"/>
      <c r="HE38" s="1128"/>
      <c r="HF38" s="1128"/>
      <c r="HG38" s="1128"/>
      <c r="HH38" s="1128"/>
      <c r="HI38" s="1128"/>
      <c r="HJ38" s="1128"/>
      <c r="HK38" s="1128"/>
      <c r="HL38" s="1128"/>
      <c r="HM38" s="1128"/>
      <c r="HN38" s="1128"/>
      <c r="HO38" s="1128"/>
      <c r="HP38" s="1128"/>
      <c r="HQ38" s="1128"/>
      <c r="HR38" s="1128"/>
      <c r="HS38" s="1128"/>
      <c r="HT38" s="1128"/>
      <c r="HU38" s="1128"/>
      <c r="HV38" s="1128"/>
      <c r="HW38" s="1128"/>
      <c r="HX38" s="1128"/>
      <c r="HY38" s="1128"/>
      <c r="HZ38" s="1128"/>
      <c r="IA38" s="1128"/>
      <c r="IB38" s="1128"/>
      <c r="IC38" s="1128"/>
      <c r="ID38" s="1128"/>
      <c r="IE38" s="1128"/>
      <c r="IF38" s="1128"/>
      <c r="IG38" s="1128"/>
      <c r="IH38" s="1128"/>
      <c r="II38" s="1128"/>
      <c r="IJ38" s="1128"/>
      <c r="IK38" s="1128"/>
      <c r="IL38" s="1128"/>
      <c r="IM38" s="1128"/>
      <c r="IN38" s="1128"/>
      <c r="IO38" s="1128"/>
      <c r="IP38" s="1128"/>
      <c r="IQ38" s="1128"/>
      <c r="IR38" s="1128"/>
      <c r="IS38" s="1128"/>
      <c r="IT38" s="1128"/>
      <c r="IU38" s="1128"/>
    </row>
    <row r="39" spans="1:256" s="1217" customFormat="1" ht="78.75" customHeight="1" thickBot="1">
      <c r="A39" s="1206" t="s">
        <v>1103</v>
      </c>
      <c r="B39" s="802" t="s">
        <v>1000</v>
      </c>
      <c r="C39" s="1299" t="s">
        <v>1052</v>
      </c>
      <c r="D39" s="1209" t="s">
        <v>421</v>
      </c>
      <c r="E39" s="1207" t="s">
        <v>379</v>
      </c>
      <c r="F39" s="1208">
        <v>400000</v>
      </c>
      <c r="G39" s="1163">
        <v>1</v>
      </c>
      <c r="H39" s="1163">
        <v>0</v>
      </c>
      <c r="I39" s="1209" t="s">
        <v>1025</v>
      </c>
      <c r="J39" s="1216" t="s">
        <v>1033</v>
      </c>
      <c r="K39" s="1275" t="s">
        <v>1130</v>
      </c>
      <c r="L39" s="1151" t="s">
        <v>987</v>
      </c>
      <c r="M39" s="1211"/>
      <c r="N39" s="1212"/>
      <c r="O39" s="1212"/>
      <c r="P39" s="1212"/>
      <c r="Q39" s="1212"/>
      <c r="R39" s="1212"/>
      <c r="S39" s="1212"/>
      <c r="T39" s="1212"/>
      <c r="U39" s="1212"/>
      <c r="V39" s="1212"/>
      <c r="W39" s="1212"/>
      <c r="X39" s="1212"/>
      <c r="Y39" s="1212"/>
      <c r="Z39" s="1212"/>
      <c r="AA39" s="1212"/>
      <c r="AB39" s="1212"/>
      <c r="AC39" s="1212"/>
      <c r="AD39" s="1212"/>
      <c r="AE39" s="1212"/>
      <c r="AF39" s="1212"/>
      <c r="AG39" s="1212"/>
      <c r="AH39" s="1212"/>
      <c r="AI39" s="1212"/>
      <c r="AJ39" s="1212"/>
      <c r="AK39" s="1212"/>
      <c r="AL39" s="1212"/>
      <c r="AM39" s="1212"/>
      <c r="AN39" s="1212"/>
      <c r="AO39" s="1212"/>
      <c r="AP39" s="1212"/>
      <c r="AQ39" s="1212"/>
      <c r="AR39" s="1212"/>
      <c r="AS39" s="1212"/>
      <c r="AT39" s="1212"/>
      <c r="AU39" s="1212"/>
      <c r="AV39" s="1212"/>
      <c r="AW39" s="1212"/>
      <c r="AX39" s="1212"/>
      <c r="AY39" s="1212"/>
      <c r="AZ39" s="1212"/>
      <c r="BA39" s="1212"/>
      <c r="BB39" s="1212"/>
      <c r="BC39" s="1212"/>
      <c r="BD39" s="1212"/>
      <c r="BE39" s="1212"/>
      <c r="BF39" s="1212"/>
      <c r="BG39" s="1212"/>
      <c r="BH39" s="1212"/>
      <c r="BI39" s="1212"/>
      <c r="BJ39" s="1212"/>
      <c r="BK39" s="1212"/>
      <c r="BL39" s="1212"/>
      <c r="BM39" s="1212"/>
      <c r="BN39" s="1212"/>
      <c r="BO39" s="1212"/>
      <c r="BP39" s="1212"/>
      <c r="BQ39" s="1212"/>
      <c r="BR39" s="1212"/>
      <c r="BS39" s="1212"/>
      <c r="BT39" s="1212"/>
      <c r="BU39" s="1212"/>
      <c r="BV39" s="1212"/>
      <c r="BW39" s="1212"/>
      <c r="BX39" s="1212"/>
      <c r="BY39" s="1212"/>
      <c r="BZ39" s="1212"/>
      <c r="CA39" s="1212"/>
      <c r="CB39" s="1212"/>
      <c r="CC39" s="1212"/>
      <c r="CD39" s="1212"/>
      <c r="CE39" s="1212"/>
      <c r="CF39" s="1212"/>
      <c r="CG39" s="1212"/>
      <c r="CH39" s="1212"/>
      <c r="CI39" s="1212"/>
      <c r="CJ39" s="1212"/>
      <c r="CK39" s="1212"/>
      <c r="CL39" s="1212"/>
      <c r="CM39" s="1212"/>
      <c r="CN39" s="1212"/>
      <c r="CO39" s="1212"/>
      <c r="CP39" s="1212"/>
      <c r="CQ39" s="1212"/>
      <c r="CR39" s="1212"/>
      <c r="CS39" s="1212"/>
      <c r="CT39" s="1212"/>
      <c r="CU39" s="1212"/>
      <c r="CV39" s="1212"/>
      <c r="CW39" s="1212"/>
      <c r="CX39" s="1212"/>
      <c r="CY39" s="1212"/>
      <c r="CZ39" s="1212"/>
      <c r="DA39" s="1212"/>
      <c r="DB39" s="1212"/>
      <c r="DC39" s="1212"/>
      <c r="DD39" s="1212"/>
      <c r="DE39" s="1212"/>
      <c r="DF39" s="1212"/>
      <c r="DG39" s="1212"/>
      <c r="DH39" s="1212"/>
      <c r="DI39" s="1212"/>
      <c r="DJ39" s="1212"/>
      <c r="DK39" s="1212"/>
      <c r="DL39" s="1212"/>
      <c r="DM39" s="1212"/>
      <c r="DN39" s="1212"/>
      <c r="DO39" s="1212"/>
      <c r="DP39" s="1212"/>
      <c r="DQ39" s="1212"/>
      <c r="DR39" s="1212"/>
      <c r="DS39" s="1212"/>
      <c r="DT39" s="1212"/>
      <c r="DU39" s="1212"/>
      <c r="DV39" s="1212"/>
      <c r="DW39" s="1212"/>
      <c r="DX39" s="1212"/>
      <c r="DY39" s="1212"/>
      <c r="DZ39" s="1212"/>
      <c r="EA39" s="1212"/>
      <c r="EB39" s="1212"/>
      <c r="EC39" s="1212"/>
      <c r="ED39" s="1212"/>
      <c r="EE39" s="1212"/>
      <c r="EF39" s="1212"/>
      <c r="EG39" s="1212"/>
      <c r="EH39" s="1212"/>
      <c r="EI39" s="1212"/>
      <c r="EJ39" s="1212"/>
      <c r="EK39" s="1212"/>
      <c r="EL39" s="1212"/>
      <c r="EM39" s="1212"/>
      <c r="EN39" s="1212"/>
      <c r="EO39" s="1212"/>
      <c r="EP39" s="1212"/>
      <c r="EQ39" s="1212"/>
      <c r="ER39" s="1212"/>
      <c r="ES39" s="1212"/>
      <c r="ET39" s="1212"/>
      <c r="EU39" s="1212"/>
      <c r="EV39" s="1212"/>
      <c r="EW39" s="1212"/>
      <c r="EX39" s="1212"/>
      <c r="EY39" s="1212"/>
      <c r="EZ39" s="1212"/>
      <c r="FA39" s="1212"/>
      <c r="FB39" s="1212"/>
      <c r="FC39" s="1212"/>
      <c r="FD39" s="1212"/>
      <c r="FE39" s="1212"/>
      <c r="FF39" s="1212"/>
      <c r="FG39" s="1212"/>
      <c r="FH39" s="1212"/>
      <c r="FI39" s="1212"/>
      <c r="FJ39" s="1212"/>
      <c r="FK39" s="1212"/>
      <c r="FL39" s="1212"/>
      <c r="FM39" s="1212"/>
      <c r="FN39" s="1212"/>
      <c r="FO39" s="1212"/>
      <c r="FP39" s="1212"/>
      <c r="FQ39" s="1212"/>
      <c r="FR39" s="1212"/>
      <c r="FS39" s="1212"/>
      <c r="FT39" s="1212"/>
      <c r="FU39" s="1212"/>
      <c r="FV39" s="1212"/>
      <c r="FW39" s="1212"/>
      <c r="FX39" s="1212"/>
      <c r="FY39" s="1212"/>
      <c r="FZ39" s="1212"/>
      <c r="GA39" s="1212"/>
      <c r="GB39" s="1212"/>
      <c r="GC39" s="1212"/>
      <c r="GD39" s="1212"/>
      <c r="GE39" s="1212"/>
      <c r="GF39" s="1212"/>
      <c r="GG39" s="1212"/>
      <c r="GH39" s="1212"/>
      <c r="GI39" s="1212"/>
      <c r="GJ39" s="1212"/>
      <c r="GK39" s="1212"/>
      <c r="GL39" s="1212"/>
      <c r="GM39" s="1212"/>
      <c r="GN39" s="1212"/>
      <c r="GO39" s="1212"/>
      <c r="GP39" s="1212"/>
      <c r="GQ39" s="1212"/>
      <c r="GR39" s="1212"/>
      <c r="GS39" s="1212"/>
      <c r="GT39" s="1212"/>
      <c r="GU39" s="1212"/>
      <c r="GV39" s="1212"/>
      <c r="GW39" s="1212"/>
      <c r="GX39" s="1212"/>
      <c r="GY39" s="1212"/>
      <c r="GZ39" s="1212"/>
      <c r="HA39" s="1212"/>
      <c r="HB39" s="1212"/>
      <c r="HC39" s="1212"/>
      <c r="HD39" s="1212"/>
      <c r="HE39" s="1212"/>
      <c r="HF39" s="1212"/>
      <c r="HG39" s="1212"/>
      <c r="HH39" s="1212"/>
      <c r="HI39" s="1212"/>
      <c r="HJ39" s="1212"/>
      <c r="HK39" s="1212"/>
      <c r="HL39" s="1212"/>
      <c r="HM39" s="1212"/>
      <c r="HN39" s="1212"/>
      <c r="HO39" s="1212"/>
      <c r="HP39" s="1212"/>
      <c r="HQ39" s="1212"/>
      <c r="HR39" s="1212"/>
      <c r="HS39" s="1212"/>
      <c r="HT39" s="1212"/>
      <c r="HU39" s="1212"/>
      <c r="HV39" s="1212"/>
      <c r="HW39" s="1212"/>
      <c r="HX39" s="1212"/>
      <c r="HY39" s="1212"/>
      <c r="HZ39" s="1212"/>
      <c r="IA39" s="1212"/>
      <c r="IB39" s="1212"/>
      <c r="IC39" s="1212"/>
      <c r="ID39" s="1212"/>
      <c r="IE39" s="1212"/>
      <c r="IF39" s="1212"/>
      <c r="IG39" s="1212"/>
      <c r="IH39" s="1212"/>
      <c r="II39" s="1212"/>
      <c r="IJ39" s="1212"/>
      <c r="IK39" s="1212"/>
      <c r="IL39" s="1212"/>
      <c r="IM39" s="1212"/>
      <c r="IN39" s="1212"/>
      <c r="IO39" s="1212"/>
      <c r="IP39" s="1212"/>
      <c r="IQ39" s="1212"/>
      <c r="IR39" s="1212"/>
      <c r="IS39" s="1212"/>
      <c r="IT39" s="1212"/>
      <c r="IU39" s="1212"/>
      <c r="IV39" s="1212"/>
    </row>
    <row r="40" spans="1:256" s="1153" customFormat="1" ht="87" customHeight="1" thickBot="1">
      <c r="A40" s="1159" t="s">
        <v>1102</v>
      </c>
      <c r="B40" s="1303" t="s">
        <v>1012</v>
      </c>
      <c r="C40" s="1302" t="s">
        <v>1079</v>
      </c>
      <c r="D40" s="1151" t="s">
        <v>421</v>
      </c>
      <c r="E40" s="1161" t="s">
        <v>379</v>
      </c>
      <c r="F40" s="1156">
        <f>125000+125000+50000</f>
        <v>300000</v>
      </c>
      <c r="G40" s="1162">
        <v>1</v>
      </c>
      <c r="H40" s="1145">
        <v>0</v>
      </c>
      <c r="I40" s="1151" t="s">
        <v>1032</v>
      </c>
      <c r="J40" s="1150" t="s">
        <v>1034</v>
      </c>
      <c r="K40" s="1175" t="s">
        <v>1132</v>
      </c>
      <c r="L40" s="1151" t="s">
        <v>987</v>
      </c>
      <c r="M40" s="1128"/>
      <c r="N40" s="1128"/>
      <c r="O40" s="1128"/>
      <c r="P40" s="1128"/>
      <c r="Q40" s="1128"/>
      <c r="R40" s="1128"/>
      <c r="S40" s="1128"/>
      <c r="T40" s="1128"/>
      <c r="U40" s="1128"/>
      <c r="V40" s="1128"/>
      <c r="W40" s="1128"/>
      <c r="X40" s="1128"/>
      <c r="Y40" s="1128"/>
      <c r="Z40" s="1128"/>
      <c r="AA40" s="1128"/>
      <c r="AB40" s="1128"/>
      <c r="AC40" s="1128"/>
      <c r="AD40" s="1128"/>
      <c r="AE40" s="1128"/>
      <c r="AF40" s="1128"/>
      <c r="AG40" s="1128"/>
      <c r="AH40" s="1128"/>
      <c r="AI40" s="1128"/>
      <c r="AJ40" s="1128"/>
      <c r="AK40" s="1128"/>
      <c r="AL40" s="1128"/>
      <c r="AM40" s="1128"/>
      <c r="AN40" s="1128"/>
      <c r="AO40" s="1128"/>
      <c r="AP40" s="1128"/>
      <c r="AQ40" s="1128"/>
      <c r="AR40" s="1128"/>
      <c r="AS40" s="1128"/>
      <c r="AT40" s="1128"/>
      <c r="AU40" s="1128"/>
      <c r="AV40" s="1128"/>
      <c r="AW40" s="1128"/>
      <c r="AX40" s="1128"/>
      <c r="AY40" s="1128"/>
      <c r="AZ40" s="1128"/>
      <c r="BA40" s="1128"/>
      <c r="BB40" s="1128"/>
      <c r="BC40" s="1128"/>
      <c r="BD40" s="1128"/>
      <c r="BE40" s="1128"/>
      <c r="BF40" s="1128"/>
      <c r="BG40" s="1128"/>
      <c r="BH40" s="1128"/>
      <c r="BI40" s="1128"/>
      <c r="BJ40" s="1128"/>
      <c r="BK40" s="1128"/>
      <c r="BL40" s="1128"/>
      <c r="BM40" s="1128"/>
      <c r="BN40" s="1128"/>
      <c r="BO40" s="1128"/>
      <c r="BP40" s="1128"/>
      <c r="BQ40" s="1128"/>
      <c r="BR40" s="1128"/>
      <c r="BS40" s="1128"/>
      <c r="BT40" s="1128"/>
      <c r="BU40" s="1128"/>
      <c r="BV40" s="1128"/>
      <c r="BW40" s="1128"/>
      <c r="BX40" s="1128"/>
      <c r="BY40" s="1128"/>
      <c r="BZ40" s="1128"/>
      <c r="CA40" s="1128"/>
      <c r="CB40" s="1128"/>
      <c r="CC40" s="1128"/>
      <c r="CD40" s="1128"/>
      <c r="CE40" s="1128"/>
      <c r="CF40" s="1128"/>
      <c r="CG40" s="1128"/>
      <c r="CH40" s="1128"/>
      <c r="CI40" s="1128"/>
      <c r="CJ40" s="1128"/>
      <c r="CK40" s="1128"/>
      <c r="CL40" s="1128"/>
      <c r="CM40" s="1128"/>
      <c r="CN40" s="1128"/>
      <c r="CO40" s="1128"/>
      <c r="CP40" s="1128"/>
      <c r="CQ40" s="1128"/>
      <c r="CR40" s="1128"/>
      <c r="CS40" s="1128"/>
      <c r="CT40" s="1128"/>
      <c r="CU40" s="1128"/>
      <c r="CV40" s="1128"/>
      <c r="CW40" s="1128"/>
      <c r="CX40" s="1128"/>
      <c r="CY40" s="1128"/>
      <c r="CZ40" s="1128"/>
      <c r="DA40" s="1128"/>
      <c r="DB40" s="1128"/>
      <c r="DC40" s="1128"/>
      <c r="DD40" s="1128"/>
      <c r="DE40" s="1128"/>
      <c r="DF40" s="1128"/>
      <c r="DG40" s="1128"/>
      <c r="DH40" s="1128"/>
      <c r="DI40" s="1128"/>
      <c r="DJ40" s="1128"/>
      <c r="DK40" s="1128"/>
      <c r="DL40" s="1128"/>
      <c r="DM40" s="1128"/>
      <c r="DN40" s="1128"/>
      <c r="DO40" s="1128"/>
      <c r="DP40" s="1128"/>
      <c r="DQ40" s="1128"/>
      <c r="DR40" s="1128"/>
      <c r="DS40" s="1128"/>
      <c r="DT40" s="1128"/>
      <c r="DU40" s="1128"/>
      <c r="DV40" s="1128"/>
      <c r="DW40" s="1128"/>
      <c r="DX40" s="1128"/>
      <c r="DY40" s="1128"/>
      <c r="DZ40" s="1128"/>
      <c r="EA40" s="1128"/>
      <c r="EB40" s="1128"/>
      <c r="EC40" s="1128"/>
      <c r="ED40" s="1128"/>
      <c r="EE40" s="1128"/>
      <c r="EF40" s="1128"/>
      <c r="EG40" s="1128"/>
      <c r="EH40" s="1128"/>
      <c r="EI40" s="1128"/>
      <c r="EJ40" s="1128"/>
      <c r="EK40" s="1128"/>
      <c r="EL40" s="1128"/>
      <c r="EM40" s="1128"/>
      <c r="EN40" s="1128"/>
      <c r="EO40" s="1128"/>
      <c r="EP40" s="1128"/>
      <c r="EQ40" s="1128"/>
      <c r="ER40" s="1128"/>
      <c r="ES40" s="1128"/>
      <c r="ET40" s="1128"/>
      <c r="EU40" s="1128"/>
      <c r="EV40" s="1128"/>
      <c r="EW40" s="1128"/>
      <c r="EX40" s="1128"/>
      <c r="EY40" s="1128"/>
      <c r="EZ40" s="1128"/>
      <c r="FA40" s="1128"/>
      <c r="FB40" s="1128"/>
      <c r="FC40" s="1128"/>
      <c r="FD40" s="1128"/>
      <c r="FE40" s="1128"/>
      <c r="FF40" s="1128"/>
      <c r="FG40" s="1128"/>
      <c r="FH40" s="1128"/>
      <c r="FI40" s="1128"/>
      <c r="FJ40" s="1128"/>
      <c r="FK40" s="1128"/>
      <c r="FL40" s="1128"/>
      <c r="FM40" s="1128"/>
      <c r="FN40" s="1128"/>
      <c r="FO40" s="1128"/>
      <c r="FP40" s="1128"/>
      <c r="FQ40" s="1128"/>
      <c r="FR40" s="1128"/>
      <c r="FS40" s="1128"/>
      <c r="FT40" s="1128"/>
      <c r="FU40" s="1128"/>
      <c r="FV40" s="1128"/>
      <c r="FW40" s="1128"/>
      <c r="FX40" s="1128"/>
      <c r="FY40" s="1128"/>
      <c r="FZ40" s="1128"/>
      <c r="GA40" s="1128"/>
      <c r="GB40" s="1128"/>
      <c r="GC40" s="1128"/>
      <c r="GD40" s="1128"/>
      <c r="GE40" s="1128"/>
      <c r="GF40" s="1128"/>
      <c r="GG40" s="1128"/>
      <c r="GH40" s="1128"/>
      <c r="GI40" s="1128"/>
      <c r="GJ40" s="1128"/>
      <c r="GK40" s="1128"/>
      <c r="GL40" s="1128"/>
      <c r="GM40" s="1128"/>
      <c r="GN40" s="1128"/>
      <c r="GO40" s="1128"/>
      <c r="GP40" s="1128"/>
      <c r="GQ40" s="1128"/>
      <c r="GR40" s="1128"/>
      <c r="GS40" s="1128"/>
      <c r="GT40" s="1128"/>
      <c r="GU40" s="1128"/>
      <c r="GV40" s="1128"/>
      <c r="GW40" s="1128"/>
      <c r="GX40" s="1128"/>
      <c r="GY40" s="1128"/>
      <c r="GZ40" s="1128"/>
      <c r="HA40" s="1128"/>
      <c r="HB40" s="1128"/>
      <c r="HC40" s="1128"/>
      <c r="HD40" s="1128"/>
      <c r="HE40" s="1128"/>
      <c r="HF40" s="1128"/>
      <c r="HG40" s="1128"/>
      <c r="HH40" s="1128"/>
      <c r="HI40" s="1128"/>
      <c r="HJ40" s="1128"/>
      <c r="HK40" s="1128"/>
      <c r="HL40" s="1128"/>
      <c r="HM40" s="1128"/>
      <c r="HN40" s="1128"/>
      <c r="HO40" s="1128"/>
      <c r="HP40" s="1128"/>
      <c r="HQ40" s="1128"/>
      <c r="HR40" s="1128"/>
      <c r="HS40" s="1128"/>
      <c r="HT40" s="1128"/>
      <c r="HU40" s="1128"/>
      <c r="HV40" s="1128"/>
      <c r="HW40" s="1128"/>
      <c r="HX40" s="1128"/>
      <c r="HY40" s="1128"/>
      <c r="HZ40" s="1128"/>
      <c r="IA40" s="1128"/>
      <c r="IB40" s="1128"/>
      <c r="IC40" s="1128"/>
      <c r="ID40" s="1128"/>
      <c r="IE40" s="1128"/>
      <c r="IF40" s="1128"/>
      <c r="IG40" s="1128"/>
      <c r="IH40" s="1128"/>
      <c r="II40" s="1128"/>
      <c r="IJ40" s="1128"/>
      <c r="IK40" s="1128"/>
      <c r="IL40" s="1128"/>
      <c r="IM40" s="1128"/>
      <c r="IN40" s="1128"/>
      <c r="IO40" s="1128"/>
      <c r="IP40" s="1128"/>
      <c r="IQ40" s="1128"/>
      <c r="IR40" s="1128"/>
      <c r="IS40" s="1128"/>
      <c r="IT40" s="1128"/>
      <c r="IU40" s="1128"/>
      <c r="IV40" s="1128"/>
    </row>
    <row r="41" spans="1:256" s="1153" customFormat="1" ht="131.1" customHeight="1">
      <c r="A41" s="1186" t="s">
        <v>1104</v>
      </c>
      <c r="B41" s="802" t="s">
        <v>1133</v>
      </c>
      <c r="C41" s="1304" t="s">
        <v>1049</v>
      </c>
      <c r="D41" s="1151" t="s">
        <v>421</v>
      </c>
      <c r="E41" s="1166" t="s">
        <v>379</v>
      </c>
      <c r="F41" s="1164">
        <f>625000+575000</f>
        <v>1200000</v>
      </c>
      <c r="G41" s="1235">
        <v>1</v>
      </c>
      <c r="H41" s="1145">
        <v>0</v>
      </c>
      <c r="I41" s="1151" t="s">
        <v>1030</v>
      </c>
      <c r="J41" s="1166" t="s">
        <v>1036</v>
      </c>
      <c r="K41" s="1175" t="s">
        <v>1131</v>
      </c>
      <c r="L41" s="1151" t="s">
        <v>987</v>
      </c>
      <c r="M41" s="1128"/>
      <c r="N41" s="1128"/>
      <c r="O41" s="1128"/>
      <c r="P41" s="1128"/>
      <c r="Q41" s="1128"/>
      <c r="R41" s="1128"/>
      <c r="S41" s="1128"/>
      <c r="T41" s="1128"/>
      <c r="U41" s="1128"/>
      <c r="V41" s="1128"/>
      <c r="W41" s="1128"/>
      <c r="X41" s="1128"/>
      <c r="Y41" s="1128"/>
      <c r="Z41" s="1128"/>
      <c r="AA41" s="1128"/>
      <c r="AB41" s="1128"/>
      <c r="AC41" s="1128"/>
      <c r="AD41" s="1128"/>
      <c r="AE41" s="1128"/>
      <c r="AF41" s="1128"/>
      <c r="AG41" s="1128"/>
      <c r="AH41" s="1128"/>
      <c r="AI41" s="1128"/>
      <c r="AJ41" s="1128"/>
      <c r="AK41" s="1128"/>
      <c r="AL41" s="1128"/>
      <c r="AM41" s="1128"/>
      <c r="AN41" s="1128"/>
      <c r="AO41" s="1128"/>
      <c r="AP41" s="1128"/>
      <c r="AQ41" s="1128"/>
      <c r="AR41" s="1128"/>
      <c r="AS41" s="1128"/>
      <c r="AT41" s="1128"/>
      <c r="AU41" s="1128"/>
      <c r="AV41" s="1128"/>
      <c r="AW41" s="1128"/>
      <c r="AX41" s="1128"/>
      <c r="AY41" s="1128"/>
      <c r="AZ41" s="1128"/>
      <c r="BA41" s="1128"/>
      <c r="BB41" s="1128"/>
      <c r="BC41" s="1128"/>
      <c r="BD41" s="1128"/>
      <c r="BE41" s="1128"/>
      <c r="BF41" s="1128"/>
      <c r="BG41" s="1128"/>
      <c r="BH41" s="1128"/>
      <c r="BI41" s="1128"/>
      <c r="BJ41" s="1128"/>
      <c r="BK41" s="1128"/>
      <c r="BL41" s="1128"/>
      <c r="BM41" s="1128"/>
      <c r="BN41" s="1128"/>
      <c r="BO41" s="1128"/>
      <c r="BP41" s="1128"/>
      <c r="BQ41" s="1128"/>
      <c r="BR41" s="1128"/>
      <c r="BS41" s="1128"/>
      <c r="BT41" s="1128"/>
      <c r="BU41" s="1128"/>
      <c r="BV41" s="1128"/>
      <c r="BW41" s="1128"/>
      <c r="BX41" s="1128"/>
      <c r="BY41" s="1128"/>
      <c r="BZ41" s="1128"/>
      <c r="CA41" s="1128"/>
      <c r="CB41" s="1128"/>
      <c r="CC41" s="1128"/>
      <c r="CD41" s="1128"/>
      <c r="CE41" s="1128"/>
      <c r="CF41" s="1128"/>
      <c r="CG41" s="1128"/>
      <c r="CH41" s="1128"/>
      <c r="CI41" s="1128"/>
      <c r="CJ41" s="1128"/>
      <c r="CK41" s="1128"/>
      <c r="CL41" s="1128"/>
      <c r="CM41" s="1128"/>
      <c r="CN41" s="1128"/>
      <c r="CO41" s="1128"/>
      <c r="CP41" s="1128"/>
      <c r="CQ41" s="1128"/>
      <c r="CR41" s="1128"/>
      <c r="CS41" s="1128"/>
      <c r="CT41" s="1128"/>
      <c r="CU41" s="1128"/>
      <c r="CV41" s="1128"/>
      <c r="CW41" s="1128"/>
      <c r="CX41" s="1128"/>
      <c r="CY41" s="1128"/>
      <c r="CZ41" s="1128"/>
      <c r="DA41" s="1128"/>
      <c r="DB41" s="1128"/>
      <c r="DC41" s="1128"/>
      <c r="DD41" s="1128"/>
      <c r="DE41" s="1128"/>
      <c r="DF41" s="1128"/>
      <c r="DG41" s="1128"/>
      <c r="DH41" s="1128"/>
      <c r="DI41" s="1128"/>
      <c r="DJ41" s="1128"/>
      <c r="DK41" s="1128"/>
      <c r="DL41" s="1128"/>
      <c r="DM41" s="1128"/>
      <c r="DN41" s="1128"/>
      <c r="DO41" s="1128"/>
      <c r="DP41" s="1128"/>
      <c r="DQ41" s="1128"/>
      <c r="DR41" s="1128"/>
      <c r="DS41" s="1128"/>
      <c r="DT41" s="1128"/>
      <c r="DU41" s="1128"/>
      <c r="DV41" s="1128"/>
      <c r="DW41" s="1128"/>
      <c r="DX41" s="1128"/>
      <c r="DY41" s="1128"/>
      <c r="DZ41" s="1128"/>
      <c r="EA41" s="1128"/>
      <c r="EB41" s="1128"/>
      <c r="EC41" s="1128"/>
      <c r="ED41" s="1128"/>
      <c r="EE41" s="1128"/>
      <c r="EF41" s="1128"/>
      <c r="EG41" s="1128"/>
      <c r="EH41" s="1128"/>
      <c r="EI41" s="1128"/>
      <c r="EJ41" s="1128"/>
      <c r="EK41" s="1128"/>
      <c r="EL41" s="1128"/>
      <c r="EM41" s="1128"/>
      <c r="EN41" s="1128"/>
      <c r="EO41" s="1128"/>
      <c r="EP41" s="1128"/>
      <c r="EQ41" s="1128"/>
      <c r="ER41" s="1128"/>
      <c r="ES41" s="1128"/>
      <c r="ET41" s="1128"/>
      <c r="EU41" s="1128"/>
      <c r="EV41" s="1128"/>
      <c r="EW41" s="1128"/>
      <c r="EX41" s="1128"/>
      <c r="EY41" s="1128"/>
      <c r="EZ41" s="1128"/>
      <c r="FA41" s="1128"/>
      <c r="FB41" s="1128"/>
      <c r="FC41" s="1128"/>
      <c r="FD41" s="1128"/>
      <c r="FE41" s="1128"/>
      <c r="FF41" s="1128"/>
      <c r="FG41" s="1128"/>
      <c r="FH41" s="1128"/>
      <c r="FI41" s="1128"/>
      <c r="FJ41" s="1128"/>
      <c r="FK41" s="1128"/>
      <c r="FL41" s="1128"/>
      <c r="FM41" s="1128"/>
      <c r="FN41" s="1128"/>
      <c r="FO41" s="1128"/>
      <c r="FP41" s="1128"/>
      <c r="FQ41" s="1128"/>
      <c r="FR41" s="1128"/>
      <c r="FS41" s="1128"/>
      <c r="FT41" s="1128"/>
      <c r="FU41" s="1128"/>
      <c r="FV41" s="1128"/>
      <c r="FW41" s="1128"/>
      <c r="FX41" s="1128"/>
      <c r="FY41" s="1128"/>
      <c r="FZ41" s="1128"/>
      <c r="GA41" s="1128"/>
      <c r="GB41" s="1128"/>
      <c r="GC41" s="1128"/>
      <c r="GD41" s="1128"/>
      <c r="GE41" s="1128"/>
      <c r="GF41" s="1128"/>
      <c r="GG41" s="1128"/>
      <c r="GH41" s="1128"/>
      <c r="GI41" s="1128"/>
      <c r="GJ41" s="1128"/>
      <c r="GK41" s="1128"/>
      <c r="GL41" s="1128"/>
      <c r="GM41" s="1128"/>
      <c r="GN41" s="1128"/>
      <c r="GO41" s="1128"/>
      <c r="GP41" s="1128"/>
      <c r="GQ41" s="1128"/>
      <c r="GR41" s="1128"/>
      <c r="GS41" s="1128"/>
      <c r="GT41" s="1128"/>
      <c r="GU41" s="1128"/>
      <c r="GV41" s="1128"/>
      <c r="GW41" s="1128"/>
      <c r="GX41" s="1128"/>
      <c r="GY41" s="1128"/>
      <c r="GZ41" s="1128"/>
      <c r="HA41" s="1128"/>
      <c r="HB41" s="1128"/>
      <c r="HC41" s="1128"/>
      <c r="HD41" s="1128"/>
      <c r="HE41" s="1128"/>
      <c r="HF41" s="1128"/>
      <c r="HG41" s="1128"/>
      <c r="HH41" s="1128"/>
      <c r="HI41" s="1128"/>
      <c r="HJ41" s="1128"/>
      <c r="HK41" s="1128"/>
      <c r="HL41" s="1128"/>
      <c r="HM41" s="1128"/>
      <c r="HN41" s="1128"/>
      <c r="HO41" s="1128"/>
      <c r="HP41" s="1128"/>
      <c r="HQ41" s="1128"/>
      <c r="HR41" s="1128"/>
      <c r="HS41" s="1128"/>
      <c r="HT41" s="1128"/>
      <c r="HU41" s="1128"/>
      <c r="HV41" s="1128"/>
      <c r="HW41" s="1128"/>
      <c r="HX41" s="1128"/>
      <c r="HY41" s="1128"/>
      <c r="HZ41" s="1128"/>
      <c r="IA41" s="1128"/>
      <c r="IB41" s="1128"/>
      <c r="IC41" s="1128"/>
      <c r="ID41" s="1128"/>
      <c r="IE41" s="1128"/>
      <c r="IF41" s="1128"/>
      <c r="IG41" s="1128"/>
      <c r="IH41" s="1128"/>
      <c r="II41" s="1128"/>
      <c r="IJ41" s="1128"/>
      <c r="IK41" s="1128"/>
      <c r="IL41" s="1128"/>
      <c r="IM41" s="1128"/>
      <c r="IN41" s="1128"/>
      <c r="IO41" s="1128"/>
      <c r="IP41" s="1128"/>
      <c r="IQ41" s="1128"/>
      <c r="IR41" s="1128"/>
      <c r="IS41" s="1128"/>
      <c r="IT41" s="1128"/>
      <c r="IU41" s="1128"/>
      <c r="IV41" s="1128"/>
    </row>
    <row r="42" spans="1:256" s="1153" customFormat="1" ht="90" customHeight="1">
      <c r="A42" s="1159" t="s">
        <v>1101</v>
      </c>
      <c r="B42" s="1175" t="s">
        <v>1045</v>
      </c>
      <c r="C42" s="1305" t="s">
        <v>1053</v>
      </c>
      <c r="D42" s="1306" t="s">
        <v>421</v>
      </c>
      <c r="E42" s="1155" t="s">
        <v>389</v>
      </c>
      <c r="F42" s="1226">
        <v>250000</v>
      </c>
      <c r="G42" s="1163">
        <v>1</v>
      </c>
      <c r="H42" s="1165">
        <v>0</v>
      </c>
      <c r="I42" s="1161" t="s">
        <v>1025</v>
      </c>
      <c r="J42" s="1224" t="s">
        <v>1099</v>
      </c>
      <c r="K42" s="1175" t="s">
        <v>1160</v>
      </c>
      <c r="L42" s="1151" t="s">
        <v>987</v>
      </c>
      <c r="M42" s="1128"/>
      <c r="N42" s="1128"/>
      <c r="O42" s="1128"/>
      <c r="P42" s="1128"/>
      <c r="Q42" s="1128"/>
      <c r="R42" s="1128"/>
      <c r="S42" s="1128"/>
      <c r="T42" s="1128"/>
      <c r="U42" s="1128"/>
      <c r="V42" s="1128"/>
      <c r="W42" s="1128"/>
      <c r="X42" s="1128"/>
      <c r="Y42" s="1128"/>
      <c r="Z42" s="1128"/>
      <c r="AA42" s="1128"/>
      <c r="AB42" s="1128"/>
      <c r="AC42" s="1128"/>
      <c r="AD42" s="1128"/>
      <c r="AE42" s="1128"/>
      <c r="AF42" s="1128"/>
      <c r="AG42" s="1128"/>
      <c r="AH42" s="1128"/>
      <c r="AI42" s="1128"/>
      <c r="AJ42" s="1128"/>
      <c r="AK42" s="1128"/>
      <c r="AL42" s="1128"/>
      <c r="AM42" s="1128"/>
      <c r="AN42" s="1128"/>
      <c r="AO42" s="1128"/>
      <c r="AP42" s="1128"/>
      <c r="AQ42" s="1128"/>
      <c r="AR42" s="1128"/>
      <c r="AS42" s="1128"/>
      <c r="AT42" s="1128"/>
      <c r="AU42" s="1128"/>
      <c r="AV42" s="1128"/>
      <c r="AW42" s="1128"/>
      <c r="AX42" s="1128"/>
      <c r="AY42" s="1128"/>
      <c r="AZ42" s="1128"/>
      <c r="BA42" s="1128"/>
      <c r="BB42" s="1128"/>
      <c r="BC42" s="1128"/>
      <c r="BD42" s="1128"/>
      <c r="BE42" s="1128"/>
      <c r="BF42" s="1128"/>
      <c r="BG42" s="1128"/>
      <c r="BH42" s="1128"/>
      <c r="BI42" s="1128"/>
      <c r="BJ42" s="1128"/>
      <c r="BK42" s="1128"/>
      <c r="BL42" s="1128"/>
      <c r="BM42" s="1128"/>
      <c r="BN42" s="1128"/>
      <c r="BO42" s="1128"/>
      <c r="BP42" s="1128"/>
      <c r="BQ42" s="1128"/>
      <c r="BR42" s="1128"/>
      <c r="BS42" s="1128"/>
      <c r="BT42" s="1128"/>
      <c r="BU42" s="1128"/>
      <c r="BV42" s="1128"/>
      <c r="BW42" s="1128"/>
      <c r="BX42" s="1128"/>
      <c r="BY42" s="1128"/>
      <c r="BZ42" s="1128"/>
      <c r="CA42" s="1128"/>
      <c r="CB42" s="1128"/>
      <c r="CC42" s="1128"/>
      <c r="CD42" s="1128"/>
      <c r="CE42" s="1128"/>
      <c r="CF42" s="1128"/>
      <c r="CG42" s="1128"/>
      <c r="CH42" s="1128"/>
      <c r="CI42" s="1128"/>
      <c r="CJ42" s="1128"/>
      <c r="CK42" s="1128"/>
      <c r="CL42" s="1128"/>
      <c r="CM42" s="1128"/>
      <c r="CN42" s="1128"/>
      <c r="CO42" s="1128"/>
      <c r="CP42" s="1128"/>
      <c r="CQ42" s="1128"/>
      <c r="CR42" s="1128"/>
      <c r="CS42" s="1128"/>
      <c r="CT42" s="1128"/>
      <c r="CU42" s="1128"/>
      <c r="CV42" s="1128"/>
      <c r="CW42" s="1128"/>
      <c r="CX42" s="1128"/>
      <c r="CY42" s="1128"/>
      <c r="CZ42" s="1128"/>
      <c r="DA42" s="1128"/>
      <c r="DB42" s="1128"/>
      <c r="DC42" s="1128"/>
      <c r="DD42" s="1128"/>
      <c r="DE42" s="1128"/>
      <c r="DF42" s="1128"/>
      <c r="DG42" s="1128"/>
      <c r="DH42" s="1128"/>
      <c r="DI42" s="1128"/>
      <c r="DJ42" s="1128"/>
      <c r="DK42" s="1128"/>
      <c r="DL42" s="1128"/>
      <c r="DM42" s="1128"/>
      <c r="DN42" s="1128"/>
      <c r="DO42" s="1128"/>
      <c r="DP42" s="1128"/>
      <c r="DQ42" s="1128"/>
      <c r="DR42" s="1128"/>
      <c r="DS42" s="1128"/>
      <c r="DT42" s="1128"/>
      <c r="DU42" s="1128"/>
      <c r="DV42" s="1128"/>
      <c r="DW42" s="1128"/>
      <c r="DX42" s="1128"/>
      <c r="DY42" s="1128"/>
      <c r="DZ42" s="1128"/>
      <c r="EA42" s="1128"/>
      <c r="EB42" s="1128"/>
      <c r="EC42" s="1128"/>
      <c r="ED42" s="1128"/>
      <c r="EE42" s="1128"/>
      <c r="EF42" s="1128"/>
      <c r="EG42" s="1128"/>
      <c r="EH42" s="1128"/>
      <c r="EI42" s="1128"/>
      <c r="EJ42" s="1128"/>
      <c r="EK42" s="1128"/>
      <c r="EL42" s="1128"/>
      <c r="EM42" s="1128"/>
      <c r="EN42" s="1128"/>
      <c r="EO42" s="1128"/>
      <c r="EP42" s="1128"/>
      <c r="EQ42" s="1128"/>
      <c r="ER42" s="1128"/>
      <c r="ES42" s="1128"/>
      <c r="ET42" s="1128"/>
      <c r="EU42" s="1128"/>
      <c r="EV42" s="1128"/>
      <c r="EW42" s="1128"/>
      <c r="EX42" s="1128"/>
      <c r="EY42" s="1128"/>
      <c r="EZ42" s="1128"/>
      <c r="FA42" s="1128"/>
      <c r="FB42" s="1128"/>
      <c r="FC42" s="1128"/>
      <c r="FD42" s="1128"/>
      <c r="FE42" s="1128"/>
      <c r="FF42" s="1128"/>
      <c r="FG42" s="1128"/>
      <c r="FH42" s="1128"/>
      <c r="FI42" s="1128"/>
      <c r="FJ42" s="1128"/>
      <c r="FK42" s="1128"/>
      <c r="FL42" s="1128"/>
      <c r="FM42" s="1128"/>
      <c r="FN42" s="1128"/>
      <c r="FO42" s="1128"/>
      <c r="FP42" s="1128"/>
      <c r="FQ42" s="1128"/>
      <c r="FR42" s="1128"/>
      <c r="FS42" s="1128"/>
      <c r="FT42" s="1128"/>
      <c r="FU42" s="1128"/>
      <c r="FV42" s="1128"/>
      <c r="FW42" s="1128"/>
      <c r="FX42" s="1128"/>
      <c r="FY42" s="1128"/>
      <c r="FZ42" s="1128"/>
      <c r="GA42" s="1128"/>
      <c r="GB42" s="1128"/>
      <c r="GC42" s="1128"/>
      <c r="GD42" s="1128"/>
      <c r="GE42" s="1128"/>
      <c r="GF42" s="1128"/>
      <c r="GG42" s="1128"/>
      <c r="GH42" s="1128"/>
      <c r="GI42" s="1128"/>
      <c r="GJ42" s="1128"/>
      <c r="GK42" s="1128"/>
      <c r="GL42" s="1128"/>
      <c r="GM42" s="1128"/>
      <c r="GN42" s="1128"/>
      <c r="GO42" s="1128"/>
      <c r="GP42" s="1128"/>
      <c r="GQ42" s="1128"/>
      <c r="GR42" s="1128"/>
      <c r="GS42" s="1128"/>
      <c r="GT42" s="1128"/>
      <c r="GU42" s="1128"/>
      <c r="GV42" s="1128"/>
      <c r="GW42" s="1128"/>
      <c r="GX42" s="1128"/>
      <c r="GY42" s="1128"/>
      <c r="GZ42" s="1128"/>
      <c r="HA42" s="1128"/>
      <c r="HB42" s="1128"/>
      <c r="HC42" s="1128"/>
      <c r="HD42" s="1128"/>
      <c r="HE42" s="1128"/>
      <c r="HF42" s="1128"/>
      <c r="HG42" s="1128"/>
      <c r="HH42" s="1128"/>
      <c r="HI42" s="1128"/>
      <c r="HJ42" s="1128"/>
      <c r="HK42" s="1128"/>
      <c r="HL42" s="1128"/>
      <c r="HM42" s="1128"/>
      <c r="HN42" s="1128"/>
      <c r="HO42" s="1128"/>
      <c r="HP42" s="1128"/>
      <c r="HQ42" s="1128"/>
      <c r="HR42" s="1128"/>
      <c r="HS42" s="1128"/>
      <c r="HT42" s="1128"/>
      <c r="HU42" s="1128"/>
      <c r="HV42" s="1128"/>
      <c r="HW42" s="1128"/>
      <c r="HX42" s="1128"/>
      <c r="HY42" s="1128"/>
      <c r="HZ42" s="1128"/>
      <c r="IA42" s="1128"/>
      <c r="IB42" s="1128"/>
      <c r="IC42" s="1128"/>
      <c r="ID42" s="1128"/>
      <c r="IE42" s="1128"/>
      <c r="IF42" s="1128"/>
      <c r="IG42" s="1128"/>
      <c r="IH42" s="1128"/>
      <c r="II42" s="1128"/>
      <c r="IJ42" s="1128"/>
      <c r="IK42" s="1128"/>
      <c r="IL42" s="1128"/>
      <c r="IM42" s="1128"/>
      <c r="IN42" s="1128"/>
      <c r="IO42" s="1128"/>
      <c r="IP42" s="1128"/>
      <c r="IQ42" s="1128"/>
      <c r="IR42" s="1128"/>
      <c r="IS42" s="1128"/>
      <c r="IT42" s="1128"/>
      <c r="IU42" s="1128"/>
      <c r="IV42" s="1128"/>
    </row>
    <row r="43" spans="1:256" s="1153" customFormat="1" ht="53.1" customHeight="1">
      <c r="A43" s="1144" t="s">
        <v>1148</v>
      </c>
      <c r="B43" s="954" t="s">
        <v>999</v>
      </c>
      <c r="C43" s="1300" t="s">
        <v>1140</v>
      </c>
      <c r="D43" s="1308" t="s">
        <v>618</v>
      </c>
      <c r="E43" s="1225" t="s">
        <v>379</v>
      </c>
      <c r="F43" s="1225">
        <v>100000</v>
      </c>
      <c r="G43" s="1204">
        <v>1</v>
      </c>
      <c r="H43" s="1204">
        <v>0</v>
      </c>
      <c r="I43" s="1161" t="s">
        <v>1143</v>
      </c>
      <c r="J43" s="1161" t="s">
        <v>1034</v>
      </c>
      <c r="K43" s="1205"/>
      <c r="L43" s="1151" t="s">
        <v>987</v>
      </c>
      <c r="M43" s="1128"/>
      <c r="N43" s="1128"/>
      <c r="O43" s="1128"/>
      <c r="P43" s="1128"/>
      <c r="Q43" s="1128"/>
      <c r="R43" s="1128"/>
      <c r="S43" s="1128"/>
      <c r="T43" s="1128"/>
      <c r="U43" s="1128"/>
      <c r="V43" s="1128"/>
      <c r="W43" s="1128"/>
      <c r="X43" s="1128"/>
      <c r="Y43" s="1128"/>
      <c r="Z43" s="1128"/>
      <c r="AA43" s="1128"/>
      <c r="AB43" s="1128"/>
      <c r="AC43" s="1128"/>
      <c r="AD43" s="1128"/>
      <c r="AE43" s="1128"/>
      <c r="AF43" s="1128"/>
      <c r="AG43" s="1128"/>
      <c r="AH43" s="1128"/>
      <c r="AI43" s="1128"/>
      <c r="AJ43" s="1128"/>
      <c r="AK43" s="1128"/>
      <c r="AL43" s="1128"/>
      <c r="AM43" s="1128"/>
      <c r="AN43" s="1128"/>
      <c r="AO43" s="1128"/>
      <c r="AP43" s="1128"/>
      <c r="AQ43" s="1128"/>
      <c r="AR43" s="1128"/>
      <c r="AS43" s="1128"/>
      <c r="AT43" s="1128"/>
      <c r="AU43" s="1128"/>
      <c r="AV43" s="1128"/>
      <c r="AW43" s="1128"/>
      <c r="AX43" s="1128"/>
      <c r="AY43" s="1128"/>
      <c r="AZ43" s="1128"/>
      <c r="BA43" s="1128"/>
      <c r="BB43" s="1128"/>
      <c r="BC43" s="1128"/>
      <c r="BD43" s="1128"/>
      <c r="BE43" s="1128"/>
      <c r="BF43" s="1128"/>
      <c r="BG43" s="1128"/>
      <c r="BH43" s="1128"/>
      <c r="BI43" s="1128"/>
      <c r="BJ43" s="1128"/>
      <c r="BK43" s="1128"/>
      <c r="BL43" s="1128"/>
      <c r="BM43" s="1128"/>
      <c r="BN43" s="1128"/>
      <c r="BO43" s="1128"/>
      <c r="BP43" s="1128"/>
      <c r="BQ43" s="1128"/>
      <c r="BR43" s="1128"/>
      <c r="BS43" s="1128"/>
      <c r="BT43" s="1128"/>
      <c r="BU43" s="1128"/>
      <c r="BV43" s="1128"/>
      <c r="BW43" s="1128"/>
      <c r="BX43" s="1128"/>
      <c r="BY43" s="1128"/>
      <c r="BZ43" s="1128"/>
      <c r="CA43" s="1128"/>
      <c r="CB43" s="1128"/>
      <c r="CC43" s="1128"/>
      <c r="CD43" s="1128"/>
      <c r="CE43" s="1128"/>
      <c r="CF43" s="1128"/>
      <c r="CG43" s="1128"/>
      <c r="CH43" s="1128"/>
      <c r="CI43" s="1128"/>
      <c r="CJ43" s="1128"/>
      <c r="CK43" s="1128"/>
      <c r="CL43" s="1128"/>
      <c r="CM43" s="1128"/>
      <c r="CN43" s="1128"/>
      <c r="CO43" s="1128"/>
      <c r="CP43" s="1128"/>
      <c r="CQ43" s="1128"/>
      <c r="CR43" s="1128"/>
      <c r="CS43" s="1128"/>
      <c r="CT43" s="1128"/>
      <c r="CU43" s="1128"/>
      <c r="CV43" s="1128"/>
      <c r="CW43" s="1128"/>
      <c r="CX43" s="1128"/>
      <c r="CY43" s="1128"/>
      <c r="CZ43" s="1128"/>
      <c r="DA43" s="1128"/>
      <c r="DB43" s="1128"/>
      <c r="DC43" s="1128"/>
      <c r="DD43" s="1128"/>
      <c r="DE43" s="1128"/>
      <c r="DF43" s="1128"/>
      <c r="DG43" s="1128"/>
      <c r="DH43" s="1128"/>
      <c r="DI43" s="1128"/>
      <c r="DJ43" s="1128"/>
      <c r="DK43" s="1128"/>
      <c r="DL43" s="1128"/>
      <c r="DM43" s="1128"/>
      <c r="DN43" s="1128"/>
      <c r="DO43" s="1128"/>
      <c r="DP43" s="1128"/>
      <c r="DQ43" s="1128"/>
      <c r="DR43" s="1128"/>
      <c r="DS43" s="1128"/>
      <c r="DT43" s="1128"/>
      <c r="DU43" s="1128"/>
      <c r="DV43" s="1128"/>
      <c r="DW43" s="1128"/>
      <c r="DX43" s="1128"/>
      <c r="DY43" s="1128"/>
      <c r="DZ43" s="1128"/>
      <c r="EA43" s="1128"/>
      <c r="EB43" s="1128"/>
      <c r="EC43" s="1128"/>
      <c r="ED43" s="1128"/>
      <c r="EE43" s="1128"/>
      <c r="EF43" s="1128"/>
      <c r="EG43" s="1128"/>
      <c r="EH43" s="1128"/>
      <c r="EI43" s="1128"/>
      <c r="EJ43" s="1128"/>
      <c r="EK43" s="1128"/>
      <c r="EL43" s="1128"/>
      <c r="EM43" s="1128"/>
      <c r="EN43" s="1128"/>
      <c r="EO43" s="1128"/>
      <c r="EP43" s="1128"/>
      <c r="EQ43" s="1128"/>
      <c r="ER43" s="1128"/>
      <c r="ES43" s="1128"/>
      <c r="ET43" s="1128"/>
      <c r="EU43" s="1128"/>
      <c r="EV43" s="1128"/>
      <c r="EW43" s="1128"/>
      <c r="EX43" s="1128"/>
      <c r="EY43" s="1128"/>
      <c r="EZ43" s="1128"/>
      <c r="FA43" s="1128"/>
      <c r="FB43" s="1128"/>
      <c r="FC43" s="1128"/>
      <c r="FD43" s="1128"/>
      <c r="FE43" s="1128"/>
      <c r="FF43" s="1128"/>
      <c r="FG43" s="1128"/>
      <c r="FH43" s="1128"/>
      <c r="FI43" s="1128"/>
      <c r="FJ43" s="1128"/>
      <c r="FK43" s="1128"/>
      <c r="FL43" s="1128"/>
      <c r="FM43" s="1128"/>
      <c r="FN43" s="1128"/>
      <c r="FO43" s="1128"/>
      <c r="FP43" s="1128"/>
      <c r="FQ43" s="1128"/>
      <c r="FR43" s="1128"/>
      <c r="FS43" s="1128"/>
      <c r="FT43" s="1128"/>
      <c r="FU43" s="1128"/>
      <c r="FV43" s="1128"/>
      <c r="FW43" s="1128"/>
      <c r="FX43" s="1128"/>
      <c r="FY43" s="1128"/>
      <c r="FZ43" s="1128"/>
      <c r="GA43" s="1128"/>
      <c r="GB43" s="1128"/>
      <c r="GC43" s="1128"/>
      <c r="GD43" s="1128"/>
      <c r="GE43" s="1128"/>
      <c r="GF43" s="1128"/>
      <c r="GG43" s="1128"/>
      <c r="GH43" s="1128"/>
      <c r="GI43" s="1128"/>
      <c r="GJ43" s="1128"/>
      <c r="GK43" s="1128"/>
      <c r="GL43" s="1128"/>
      <c r="GM43" s="1128"/>
      <c r="GN43" s="1128"/>
      <c r="GO43" s="1128"/>
      <c r="GP43" s="1128"/>
      <c r="GQ43" s="1128"/>
      <c r="GR43" s="1128"/>
      <c r="GS43" s="1128"/>
      <c r="GT43" s="1128"/>
      <c r="GU43" s="1128"/>
      <c r="GV43" s="1128"/>
      <c r="GW43" s="1128"/>
      <c r="GX43" s="1128"/>
      <c r="GY43" s="1128"/>
      <c r="GZ43" s="1128"/>
      <c r="HA43" s="1128"/>
      <c r="HB43" s="1128"/>
      <c r="HC43" s="1128"/>
      <c r="HD43" s="1128"/>
      <c r="HE43" s="1128"/>
      <c r="HF43" s="1128"/>
      <c r="HG43" s="1128"/>
      <c r="HH43" s="1128"/>
      <c r="HI43" s="1128"/>
      <c r="HJ43" s="1128"/>
      <c r="HK43" s="1128"/>
      <c r="HL43" s="1128"/>
      <c r="HM43" s="1128"/>
      <c r="HN43" s="1128"/>
      <c r="HO43" s="1128"/>
      <c r="HP43" s="1128"/>
      <c r="HQ43" s="1128"/>
      <c r="HR43" s="1128"/>
      <c r="HS43" s="1128"/>
      <c r="HT43" s="1128"/>
      <c r="HU43" s="1128"/>
      <c r="HV43" s="1128"/>
      <c r="HW43" s="1128"/>
      <c r="HX43" s="1128"/>
      <c r="HY43" s="1128"/>
      <c r="HZ43" s="1128"/>
      <c r="IA43" s="1128"/>
      <c r="IB43" s="1128"/>
      <c r="IC43" s="1128"/>
      <c r="ID43" s="1128"/>
      <c r="IE43" s="1128"/>
      <c r="IF43" s="1128"/>
      <c r="IG43" s="1128"/>
      <c r="IH43" s="1128"/>
      <c r="II43" s="1128"/>
      <c r="IJ43" s="1128"/>
      <c r="IK43" s="1128"/>
      <c r="IL43" s="1128"/>
      <c r="IM43" s="1128"/>
      <c r="IN43" s="1128"/>
      <c r="IO43" s="1128"/>
      <c r="IP43" s="1128"/>
      <c r="IQ43" s="1128"/>
      <c r="IR43" s="1128"/>
      <c r="IS43" s="1128"/>
      <c r="IT43" s="1128"/>
      <c r="IU43" s="1128"/>
      <c r="IV43" s="1128"/>
    </row>
    <row r="44" spans="1:256" s="1294" customFormat="1" ht="77.099999999999994" customHeight="1">
      <c r="A44" s="1295" t="s">
        <v>1149</v>
      </c>
      <c r="B44" s="1285" t="s">
        <v>1071</v>
      </c>
      <c r="C44" s="802" t="s">
        <v>1139</v>
      </c>
      <c r="D44" s="802" t="s">
        <v>421</v>
      </c>
      <c r="E44" s="1296" t="s">
        <v>389</v>
      </c>
      <c r="F44" s="1331">
        <v>60000</v>
      </c>
      <c r="G44" s="1332">
        <v>1</v>
      </c>
      <c r="H44" s="1332">
        <v>0</v>
      </c>
      <c r="I44" s="1333" t="s">
        <v>1085</v>
      </c>
      <c r="J44" s="1334" t="s">
        <v>1023</v>
      </c>
      <c r="K44" s="1297" t="s">
        <v>1161</v>
      </c>
      <c r="L44" s="1335" t="s">
        <v>987</v>
      </c>
    </row>
    <row r="45" spans="1:256" s="829" customFormat="1" ht="53.1" customHeight="1">
      <c r="A45" s="1282" t="s">
        <v>1150</v>
      </c>
      <c r="B45" s="853" t="s">
        <v>1017</v>
      </c>
      <c r="C45" s="1336" t="s">
        <v>1067</v>
      </c>
      <c r="D45" s="1289" t="s">
        <v>504</v>
      </c>
      <c r="E45" s="851" t="s">
        <v>389</v>
      </c>
      <c r="F45" s="738">
        <v>55000</v>
      </c>
      <c r="G45" s="1290">
        <v>1</v>
      </c>
      <c r="H45" s="1290">
        <v>0</v>
      </c>
      <c r="I45" s="1292" t="s">
        <v>1028</v>
      </c>
      <c r="J45" s="727" t="s">
        <v>1024</v>
      </c>
      <c r="K45" s="954"/>
      <c r="L45" s="1283" t="s">
        <v>987</v>
      </c>
      <c r="M45" s="832"/>
      <c r="N45" s="832"/>
      <c r="O45" s="832"/>
      <c r="P45" s="832"/>
      <c r="Q45" s="832"/>
      <c r="R45" s="832"/>
      <c r="S45" s="832"/>
      <c r="T45" s="832"/>
      <c r="U45" s="832"/>
      <c r="V45" s="832"/>
      <c r="W45" s="832"/>
      <c r="X45" s="832"/>
      <c r="Y45" s="832"/>
      <c r="Z45" s="832"/>
      <c r="AA45" s="832"/>
      <c r="AB45" s="832"/>
      <c r="AC45" s="832"/>
      <c r="AD45" s="832"/>
      <c r="AE45" s="832"/>
      <c r="AF45" s="832"/>
      <c r="AG45" s="832"/>
      <c r="AH45" s="832"/>
      <c r="AI45" s="832"/>
      <c r="AJ45" s="832"/>
      <c r="AK45" s="832"/>
      <c r="AL45" s="832"/>
      <c r="AM45" s="832"/>
      <c r="AN45" s="832"/>
      <c r="AO45" s="832"/>
      <c r="AP45" s="832"/>
      <c r="AQ45" s="832"/>
      <c r="AR45" s="832"/>
      <c r="AS45" s="832"/>
      <c r="AT45" s="832"/>
      <c r="AU45" s="832"/>
      <c r="AV45" s="832"/>
      <c r="AW45" s="832"/>
      <c r="AX45" s="832"/>
      <c r="AY45" s="832"/>
      <c r="AZ45" s="832"/>
      <c r="BA45" s="832"/>
      <c r="BB45" s="832"/>
      <c r="BC45" s="832"/>
      <c r="BD45" s="832"/>
      <c r="BE45" s="832"/>
      <c r="BF45" s="832"/>
      <c r="BG45" s="832"/>
      <c r="BH45" s="832"/>
      <c r="BI45" s="832"/>
      <c r="BJ45" s="832"/>
      <c r="BK45" s="832"/>
      <c r="BL45" s="832"/>
      <c r="BM45" s="832"/>
      <c r="BN45" s="832"/>
      <c r="BO45" s="832"/>
      <c r="BP45" s="832"/>
      <c r="BQ45" s="832"/>
      <c r="BR45" s="832"/>
      <c r="BS45" s="832"/>
      <c r="BT45" s="832"/>
      <c r="BU45" s="832"/>
      <c r="BV45" s="832"/>
      <c r="BW45" s="832"/>
      <c r="BX45" s="832"/>
      <c r="BY45" s="832"/>
      <c r="BZ45" s="832"/>
      <c r="CA45" s="832"/>
      <c r="CB45" s="832"/>
      <c r="CC45" s="832"/>
      <c r="CD45" s="832"/>
      <c r="CE45" s="832"/>
      <c r="CF45" s="832"/>
      <c r="CG45" s="832"/>
      <c r="CH45" s="832"/>
      <c r="CI45" s="832"/>
      <c r="CJ45" s="832"/>
      <c r="CK45" s="832"/>
      <c r="CL45" s="832"/>
      <c r="CM45" s="832"/>
      <c r="CN45" s="832"/>
      <c r="CO45" s="832"/>
      <c r="CP45" s="832"/>
      <c r="CQ45" s="832"/>
      <c r="CR45" s="832"/>
      <c r="CS45" s="832"/>
      <c r="CT45" s="832"/>
      <c r="CU45" s="832"/>
      <c r="CV45" s="832"/>
      <c r="CW45" s="832"/>
      <c r="CX45" s="832"/>
      <c r="CY45" s="832"/>
      <c r="CZ45" s="832"/>
      <c r="DA45" s="832"/>
      <c r="DB45" s="832"/>
      <c r="DC45" s="832"/>
      <c r="DD45" s="832"/>
      <c r="DE45" s="832"/>
      <c r="DF45" s="832"/>
      <c r="DG45" s="832"/>
      <c r="DH45" s="832"/>
      <c r="DI45" s="832"/>
      <c r="DJ45" s="832"/>
      <c r="DK45" s="832"/>
      <c r="DL45" s="832"/>
      <c r="DM45" s="832"/>
      <c r="DN45" s="832"/>
      <c r="DO45" s="832"/>
      <c r="DP45" s="832"/>
      <c r="DQ45" s="832"/>
      <c r="DR45" s="832"/>
      <c r="DS45" s="832"/>
      <c r="DT45" s="832"/>
      <c r="DU45" s="832"/>
      <c r="DV45" s="832"/>
      <c r="DW45" s="832"/>
      <c r="DX45" s="832"/>
      <c r="DY45" s="832"/>
      <c r="DZ45" s="832"/>
      <c r="EA45" s="832"/>
      <c r="EB45" s="832"/>
      <c r="EC45" s="832"/>
      <c r="ED45" s="832"/>
      <c r="EE45" s="832"/>
      <c r="EF45" s="832"/>
      <c r="EG45" s="832"/>
      <c r="EH45" s="832"/>
      <c r="EI45" s="832"/>
      <c r="EJ45" s="832"/>
      <c r="EK45" s="832"/>
      <c r="EL45" s="832"/>
      <c r="EM45" s="832"/>
      <c r="EN45" s="832"/>
      <c r="EO45" s="832"/>
      <c r="EP45" s="832"/>
      <c r="EQ45" s="832"/>
      <c r="ER45" s="832"/>
      <c r="ES45" s="832"/>
      <c r="ET45" s="832"/>
      <c r="EU45" s="832"/>
      <c r="EV45" s="832"/>
      <c r="EW45" s="832"/>
      <c r="EX45" s="832"/>
      <c r="EY45" s="832"/>
      <c r="EZ45" s="832"/>
      <c r="FA45" s="832"/>
      <c r="FB45" s="832"/>
      <c r="FC45" s="832"/>
      <c r="FD45" s="832"/>
      <c r="FE45" s="832"/>
      <c r="FF45" s="832"/>
      <c r="FG45" s="832"/>
      <c r="FH45" s="832"/>
      <c r="FI45" s="832"/>
      <c r="FJ45" s="832"/>
      <c r="FK45" s="832"/>
      <c r="FL45" s="832"/>
      <c r="FM45" s="832"/>
      <c r="FN45" s="832"/>
      <c r="FO45" s="832"/>
      <c r="FP45" s="832"/>
      <c r="FQ45" s="832"/>
      <c r="FR45" s="832"/>
      <c r="FS45" s="832"/>
      <c r="FT45" s="832"/>
      <c r="FU45" s="832"/>
      <c r="FV45" s="832"/>
      <c r="FW45" s="832"/>
      <c r="FX45" s="832"/>
      <c r="FY45" s="832"/>
      <c r="FZ45" s="832"/>
      <c r="GA45" s="832"/>
      <c r="GB45" s="832"/>
      <c r="GC45" s="832"/>
      <c r="GD45" s="832"/>
      <c r="GE45" s="832"/>
      <c r="GF45" s="832"/>
      <c r="GG45" s="832"/>
      <c r="GH45" s="832"/>
      <c r="GI45" s="832"/>
      <c r="GJ45" s="832"/>
      <c r="GK45" s="832"/>
      <c r="GL45" s="832"/>
      <c r="GM45" s="832"/>
      <c r="GN45" s="832"/>
      <c r="GO45" s="832"/>
      <c r="GP45" s="832"/>
      <c r="GQ45" s="832"/>
      <c r="GR45" s="832"/>
      <c r="GS45" s="832"/>
      <c r="GT45" s="832"/>
      <c r="GU45" s="832"/>
      <c r="GV45" s="832"/>
      <c r="GW45" s="832"/>
      <c r="GX45" s="832"/>
      <c r="GY45" s="832"/>
      <c r="GZ45" s="832"/>
      <c r="HA45" s="832"/>
      <c r="HB45" s="832"/>
      <c r="HC45" s="832"/>
      <c r="HD45" s="832"/>
      <c r="HE45" s="832"/>
      <c r="HF45" s="832"/>
      <c r="HG45" s="832"/>
      <c r="HH45" s="832"/>
      <c r="HI45" s="832"/>
      <c r="HJ45" s="832"/>
      <c r="HK45" s="832"/>
      <c r="HL45" s="832"/>
      <c r="HM45" s="832"/>
      <c r="HN45" s="832"/>
      <c r="HO45" s="832"/>
      <c r="HP45" s="832"/>
      <c r="HQ45" s="832"/>
      <c r="HR45" s="832"/>
      <c r="HS45" s="832"/>
      <c r="HT45" s="832"/>
      <c r="HU45" s="832"/>
      <c r="HV45" s="832"/>
      <c r="HW45" s="832"/>
      <c r="HX45" s="832"/>
      <c r="HY45" s="832"/>
      <c r="HZ45" s="832"/>
      <c r="IA45" s="832"/>
      <c r="IB45" s="832"/>
      <c r="IC45" s="832"/>
      <c r="ID45" s="832"/>
      <c r="IE45" s="832"/>
      <c r="IF45" s="832"/>
      <c r="IG45" s="832"/>
      <c r="IH45" s="832"/>
      <c r="II45" s="832"/>
      <c r="IJ45" s="832"/>
      <c r="IK45" s="832"/>
      <c r="IL45" s="832"/>
      <c r="IM45" s="832"/>
      <c r="IN45" s="832"/>
      <c r="IO45" s="832"/>
      <c r="IP45" s="832"/>
      <c r="IQ45" s="832"/>
      <c r="IR45" s="832"/>
      <c r="IS45" s="832"/>
      <c r="IT45" s="832"/>
      <c r="IU45" s="832"/>
      <c r="IV45" s="832"/>
    </row>
    <row r="46" spans="1:256" s="1153" customFormat="1" ht="51" customHeight="1" thickBot="1">
      <c r="A46" s="1219" t="s">
        <v>1105</v>
      </c>
      <c r="B46" s="1293" t="s">
        <v>1001</v>
      </c>
      <c r="C46" s="1299" t="s">
        <v>1142</v>
      </c>
      <c r="D46" s="1220" t="s">
        <v>618</v>
      </c>
      <c r="E46" s="1164" t="s">
        <v>389</v>
      </c>
      <c r="F46" s="1156">
        <v>52500</v>
      </c>
      <c r="G46" s="1145">
        <v>1</v>
      </c>
      <c r="H46" s="1187">
        <v>0</v>
      </c>
      <c r="I46" s="1151" t="s">
        <v>1032</v>
      </c>
      <c r="J46" s="1175" t="s">
        <v>1141</v>
      </c>
      <c r="K46" s="1151"/>
      <c r="L46" s="1202" t="s">
        <v>987</v>
      </c>
      <c r="M46" s="1128"/>
      <c r="N46" s="1128"/>
      <c r="O46" s="1128"/>
      <c r="P46" s="1128"/>
      <c r="Q46" s="1128"/>
      <c r="R46" s="1128"/>
      <c r="S46" s="1128"/>
      <c r="T46" s="1128"/>
      <c r="U46" s="1128"/>
      <c r="V46" s="1128"/>
      <c r="W46" s="1128"/>
      <c r="X46" s="1128"/>
      <c r="Y46" s="1128"/>
      <c r="Z46" s="1128"/>
      <c r="AA46" s="1128"/>
      <c r="AB46" s="1128"/>
      <c r="AC46" s="1128"/>
      <c r="AD46" s="1128"/>
      <c r="AE46" s="1128"/>
      <c r="AF46" s="1128"/>
      <c r="AG46" s="1128"/>
      <c r="AH46" s="1128"/>
      <c r="AI46" s="1128"/>
      <c r="AJ46" s="1128"/>
      <c r="AK46" s="1128"/>
      <c r="AL46" s="1128"/>
      <c r="AM46" s="1128"/>
      <c r="AN46" s="1128"/>
      <c r="AO46" s="1128"/>
      <c r="AP46" s="1128"/>
      <c r="AQ46" s="1128"/>
      <c r="AR46" s="1128"/>
      <c r="AS46" s="1128"/>
      <c r="AT46" s="1128"/>
      <c r="AU46" s="1128"/>
      <c r="AV46" s="1128"/>
      <c r="AW46" s="1128"/>
      <c r="AX46" s="1128"/>
      <c r="AY46" s="1128"/>
      <c r="AZ46" s="1128"/>
      <c r="BA46" s="1128"/>
      <c r="BB46" s="1128"/>
      <c r="BC46" s="1128"/>
      <c r="BD46" s="1128"/>
      <c r="BE46" s="1128"/>
      <c r="BF46" s="1128"/>
      <c r="BG46" s="1128"/>
      <c r="BH46" s="1128"/>
      <c r="BI46" s="1128"/>
      <c r="BJ46" s="1128"/>
      <c r="BK46" s="1128"/>
      <c r="BL46" s="1128"/>
      <c r="BM46" s="1128"/>
      <c r="BN46" s="1128"/>
      <c r="BO46" s="1128"/>
      <c r="BP46" s="1128"/>
      <c r="BQ46" s="1128"/>
      <c r="BR46" s="1128"/>
      <c r="BS46" s="1128"/>
      <c r="BT46" s="1128"/>
      <c r="BU46" s="1128"/>
      <c r="BV46" s="1128"/>
      <c r="BW46" s="1128"/>
      <c r="BX46" s="1128"/>
      <c r="BY46" s="1128"/>
      <c r="BZ46" s="1128"/>
      <c r="CA46" s="1128"/>
      <c r="CB46" s="1128"/>
      <c r="CC46" s="1128"/>
      <c r="CD46" s="1128"/>
      <c r="CE46" s="1128"/>
      <c r="CF46" s="1128"/>
      <c r="CG46" s="1128"/>
      <c r="CH46" s="1128"/>
      <c r="CI46" s="1128"/>
      <c r="CJ46" s="1128"/>
      <c r="CK46" s="1128"/>
      <c r="CL46" s="1128"/>
      <c r="CM46" s="1128"/>
      <c r="CN46" s="1128"/>
      <c r="CO46" s="1128"/>
      <c r="CP46" s="1128"/>
      <c r="CQ46" s="1128"/>
      <c r="CR46" s="1128"/>
      <c r="CS46" s="1128"/>
      <c r="CT46" s="1128"/>
      <c r="CU46" s="1128"/>
      <c r="CV46" s="1128"/>
      <c r="CW46" s="1128"/>
      <c r="CX46" s="1128"/>
      <c r="CY46" s="1128"/>
      <c r="CZ46" s="1128"/>
      <c r="DA46" s="1128"/>
      <c r="DB46" s="1128"/>
      <c r="DC46" s="1128"/>
      <c r="DD46" s="1128"/>
      <c r="DE46" s="1128"/>
      <c r="DF46" s="1128"/>
      <c r="DG46" s="1128"/>
      <c r="DH46" s="1128"/>
      <c r="DI46" s="1128"/>
      <c r="DJ46" s="1128"/>
      <c r="DK46" s="1128"/>
      <c r="DL46" s="1128"/>
      <c r="DM46" s="1128"/>
      <c r="DN46" s="1128"/>
      <c r="DO46" s="1128"/>
      <c r="DP46" s="1128"/>
      <c r="DQ46" s="1128"/>
      <c r="DR46" s="1128"/>
      <c r="DS46" s="1128"/>
      <c r="DT46" s="1128"/>
      <c r="DU46" s="1128"/>
      <c r="DV46" s="1128"/>
      <c r="DW46" s="1128"/>
      <c r="DX46" s="1128"/>
      <c r="DY46" s="1128"/>
      <c r="DZ46" s="1128"/>
      <c r="EA46" s="1128"/>
      <c r="EB46" s="1128"/>
      <c r="EC46" s="1128"/>
      <c r="ED46" s="1128"/>
      <c r="EE46" s="1128"/>
      <c r="EF46" s="1128"/>
      <c r="EG46" s="1128"/>
      <c r="EH46" s="1128"/>
      <c r="EI46" s="1128"/>
      <c r="EJ46" s="1128"/>
      <c r="EK46" s="1128"/>
      <c r="EL46" s="1128"/>
      <c r="EM46" s="1128"/>
      <c r="EN46" s="1128"/>
      <c r="EO46" s="1128"/>
      <c r="EP46" s="1128"/>
      <c r="EQ46" s="1128"/>
      <c r="ER46" s="1128"/>
      <c r="ES46" s="1128"/>
      <c r="ET46" s="1128"/>
      <c r="EU46" s="1128"/>
      <c r="EV46" s="1128"/>
      <c r="EW46" s="1128"/>
      <c r="EX46" s="1128"/>
      <c r="EY46" s="1128"/>
      <c r="EZ46" s="1128"/>
      <c r="FA46" s="1128"/>
      <c r="FB46" s="1128"/>
      <c r="FC46" s="1128"/>
      <c r="FD46" s="1128"/>
      <c r="FE46" s="1128"/>
      <c r="FF46" s="1128"/>
      <c r="FG46" s="1128"/>
      <c r="FH46" s="1128"/>
      <c r="FI46" s="1128"/>
      <c r="FJ46" s="1128"/>
      <c r="FK46" s="1128"/>
      <c r="FL46" s="1128"/>
      <c r="FM46" s="1128"/>
      <c r="FN46" s="1128"/>
      <c r="FO46" s="1128"/>
      <c r="FP46" s="1128"/>
      <c r="FQ46" s="1128"/>
      <c r="FR46" s="1128"/>
      <c r="FS46" s="1128"/>
      <c r="FT46" s="1128"/>
      <c r="FU46" s="1128"/>
      <c r="FV46" s="1128"/>
      <c r="FW46" s="1128"/>
      <c r="FX46" s="1128"/>
      <c r="FY46" s="1128"/>
      <c r="FZ46" s="1128"/>
      <c r="GA46" s="1128"/>
      <c r="GB46" s="1128"/>
      <c r="GC46" s="1128"/>
      <c r="GD46" s="1128"/>
      <c r="GE46" s="1128"/>
      <c r="GF46" s="1128"/>
      <c r="GG46" s="1128"/>
      <c r="GH46" s="1128"/>
      <c r="GI46" s="1128"/>
      <c r="GJ46" s="1128"/>
      <c r="GK46" s="1128"/>
      <c r="GL46" s="1128"/>
      <c r="GM46" s="1128"/>
      <c r="GN46" s="1128"/>
      <c r="GO46" s="1128"/>
      <c r="GP46" s="1128"/>
      <c r="GQ46" s="1128"/>
      <c r="GR46" s="1128"/>
      <c r="GS46" s="1128"/>
      <c r="GT46" s="1128"/>
      <c r="GU46" s="1128"/>
      <c r="GV46" s="1128"/>
      <c r="GW46" s="1128"/>
      <c r="GX46" s="1128"/>
      <c r="GY46" s="1128"/>
      <c r="GZ46" s="1128"/>
      <c r="HA46" s="1128"/>
      <c r="HB46" s="1128"/>
      <c r="HC46" s="1128"/>
      <c r="HD46" s="1128"/>
      <c r="HE46" s="1128"/>
      <c r="HF46" s="1128"/>
      <c r="HG46" s="1128"/>
      <c r="HH46" s="1128"/>
      <c r="HI46" s="1128"/>
      <c r="HJ46" s="1128"/>
      <c r="HK46" s="1128"/>
      <c r="HL46" s="1128"/>
      <c r="HM46" s="1128"/>
      <c r="HN46" s="1128"/>
      <c r="HO46" s="1128"/>
      <c r="HP46" s="1128"/>
      <c r="HQ46" s="1128"/>
      <c r="HR46" s="1128"/>
      <c r="HS46" s="1128"/>
      <c r="HT46" s="1128"/>
      <c r="HU46" s="1128"/>
      <c r="HV46" s="1128"/>
      <c r="HW46" s="1128"/>
      <c r="HX46" s="1128"/>
      <c r="HY46" s="1128"/>
      <c r="HZ46" s="1128"/>
      <c r="IA46" s="1128"/>
      <c r="IB46" s="1128"/>
      <c r="IC46" s="1128"/>
      <c r="ID46" s="1128"/>
      <c r="IE46" s="1128"/>
      <c r="IF46" s="1128"/>
      <c r="IG46" s="1128"/>
      <c r="IH46" s="1128"/>
      <c r="II46" s="1128"/>
      <c r="IJ46" s="1128"/>
      <c r="IK46" s="1128"/>
      <c r="IL46" s="1128"/>
      <c r="IM46" s="1128"/>
      <c r="IN46" s="1128"/>
      <c r="IO46" s="1128"/>
      <c r="IP46" s="1128"/>
      <c r="IQ46" s="1128"/>
      <c r="IR46" s="1128"/>
      <c r="IS46" s="1128"/>
      <c r="IT46" s="1128"/>
      <c r="IU46" s="1128"/>
    </row>
    <row r="47" spans="1:256" s="1153" customFormat="1" ht="81.900000000000006" customHeight="1" thickBot="1">
      <c r="A47" s="1159" t="s">
        <v>1151</v>
      </c>
      <c r="B47" s="853" t="s">
        <v>998</v>
      </c>
      <c r="C47" s="1309" t="s">
        <v>1054</v>
      </c>
      <c r="D47" s="1160" t="s">
        <v>618</v>
      </c>
      <c r="E47" s="1156" t="s">
        <v>389</v>
      </c>
      <c r="F47" s="1251">
        <v>50000</v>
      </c>
      <c r="G47" s="1145">
        <v>1</v>
      </c>
      <c r="H47" s="1187">
        <v>0</v>
      </c>
      <c r="I47" s="1150" t="s">
        <v>1030</v>
      </c>
      <c r="J47" s="1175" t="s">
        <v>1036</v>
      </c>
      <c r="K47" s="1151"/>
      <c r="L47" s="1161" t="s">
        <v>987</v>
      </c>
      <c r="M47" s="1128"/>
      <c r="N47" s="1128"/>
      <c r="O47" s="1128"/>
      <c r="P47" s="1128"/>
      <c r="Q47" s="1128"/>
      <c r="R47" s="1128"/>
      <c r="S47" s="1128"/>
      <c r="T47" s="1128"/>
      <c r="U47" s="1128"/>
      <c r="V47" s="1128"/>
      <c r="W47" s="1128"/>
      <c r="X47" s="1128"/>
      <c r="Y47" s="1128"/>
      <c r="Z47" s="1128"/>
      <c r="AA47" s="1128"/>
      <c r="AB47" s="1128"/>
      <c r="AC47" s="1128"/>
      <c r="AD47" s="1128"/>
      <c r="AE47" s="1128"/>
      <c r="AF47" s="1128"/>
      <c r="AG47" s="1128"/>
      <c r="AH47" s="1128"/>
      <c r="AI47" s="1128"/>
      <c r="AJ47" s="1128"/>
      <c r="AK47" s="1128"/>
      <c r="AL47" s="1128"/>
      <c r="AM47" s="1128"/>
      <c r="AN47" s="1128"/>
      <c r="AO47" s="1128"/>
      <c r="AP47" s="1128"/>
      <c r="AQ47" s="1128"/>
      <c r="AR47" s="1128"/>
      <c r="AS47" s="1128"/>
      <c r="AT47" s="1128"/>
      <c r="AU47" s="1128"/>
      <c r="AV47" s="1128"/>
      <c r="AW47" s="1128"/>
      <c r="AX47" s="1128"/>
      <c r="AY47" s="1128"/>
      <c r="AZ47" s="1128"/>
      <c r="BA47" s="1128"/>
      <c r="BB47" s="1128"/>
      <c r="BC47" s="1128"/>
      <c r="BD47" s="1128"/>
      <c r="BE47" s="1128"/>
      <c r="BF47" s="1128"/>
      <c r="BG47" s="1128"/>
      <c r="BH47" s="1128"/>
      <c r="BI47" s="1128"/>
      <c r="BJ47" s="1128"/>
      <c r="BK47" s="1128"/>
      <c r="BL47" s="1128"/>
      <c r="BM47" s="1128"/>
      <c r="BN47" s="1128"/>
      <c r="BO47" s="1128"/>
      <c r="BP47" s="1128"/>
      <c r="BQ47" s="1128"/>
      <c r="BR47" s="1128"/>
      <c r="BS47" s="1128"/>
      <c r="BT47" s="1128"/>
      <c r="BU47" s="1128"/>
      <c r="BV47" s="1128"/>
      <c r="BW47" s="1128"/>
      <c r="BX47" s="1128"/>
      <c r="BY47" s="1128"/>
      <c r="BZ47" s="1128"/>
      <c r="CA47" s="1128"/>
      <c r="CB47" s="1128"/>
      <c r="CC47" s="1128"/>
      <c r="CD47" s="1128"/>
      <c r="CE47" s="1128"/>
      <c r="CF47" s="1128"/>
      <c r="CG47" s="1128"/>
      <c r="CH47" s="1128"/>
      <c r="CI47" s="1128"/>
      <c r="CJ47" s="1128"/>
      <c r="CK47" s="1128"/>
      <c r="CL47" s="1128"/>
      <c r="CM47" s="1128"/>
      <c r="CN47" s="1128"/>
      <c r="CO47" s="1128"/>
      <c r="CP47" s="1128"/>
      <c r="CQ47" s="1128"/>
      <c r="CR47" s="1128"/>
      <c r="CS47" s="1128"/>
      <c r="CT47" s="1128"/>
      <c r="CU47" s="1128"/>
      <c r="CV47" s="1128"/>
      <c r="CW47" s="1128"/>
      <c r="CX47" s="1128"/>
      <c r="CY47" s="1128"/>
      <c r="CZ47" s="1128"/>
      <c r="DA47" s="1128"/>
      <c r="DB47" s="1128"/>
      <c r="DC47" s="1128"/>
      <c r="DD47" s="1128"/>
      <c r="DE47" s="1128"/>
      <c r="DF47" s="1128"/>
      <c r="DG47" s="1128"/>
      <c r="DH47" s="1128"/>
      <c r="DI47" s="1128"/>
      <c r="DJ47" s="1128"/>
      <c r="DK47" s="1128"/>
      <c r="DL47" s="1128"/>
      <c r="DM47" s="1128"/>
      <c r="DN47" s="1128"/>
      <c r="DO47" s="1128"/>
      <c r="DP47" s="1128"/>
      <c r="DQ47" s="1128"/>
      <c r="DR47" s="1128"/>
      <c r="DS47" s="1128"/>
      <c r="DT47" s="1128"/>
      <c r="DU47" s="1128"/>
      <c r="DV47" s="1128"/>
      <c r="DW47" s="1128"/>
      <c r="DX47" s="1128"/>
      <c r="DY47" s="1128"/>
      <c r="DZ47" s="1128"/>
      <c r="EA47" s="1128"/>
      <c r="EB47" s="1128"/>
      <c r="EC47" s="1128"/>
      <c r="ED47" s="1128"/>
      <c r="EE47" s="1128"/>
      <c r="EF47" s="1128"/>
      <c r="EG47" s="1128"/>
      <c r="EH47" s="1128"/>
      <c r="EI47" s="1128"/>
      <c r="EJ47" s="1128"/>
      <c r="EK47" s="1128"/>
      <c r="EL47" s="1128"/>
      <c r="EM47" s="1128"/>
      <c r="EN47" s="1128"/>
      <c r="EO47" s="1128"/>
      <c r="EP47" s="1128"/>
      <c r="EQ47" s="1128"/>
      <c r="ER47" s="1128"/>
      <c r="ES47" s="1128"/>
      <c r="ET47" s="1128"/>
      <c r="EU47" s="1128"/>
      <c r="EV47" s="1128"/>
      <c r="EW47" s="1128"/>
      <c r="EX47" s="1128"/>
      <c r="EY47" s="1128"/>
      <c r="EZ47" s="1128"/>
      <c r="FA47" s="1128"/>
      <c r="FB47" s="1128"/>
      <c r="FC47" s="1128"/>
      <c r="FD47" s="1128"/>
      <c r="FE47" s="1128"/>
      <c r="FF47" s="1128"/>
      <c r="FG47" s="1128"/>
      <c r="FH47" s="1128"/>
      <c r="FI47" s="1128"/>
      <c r="FJ47" s="1128"/>
      <c r="FK47" s="1128"/>
      <c r="FL47" s="1128"/>
      <c r="FM47" s="1128"/>
      <c r="FN47" s="1128"/>
      <c r="FO47" s="1128"/>
      <c r="FP47" s="1128"/>
      <c r="FQ47" s="1128"/>
      <c r="FR47" s="1128"/>
      <c r="FS47" s="1128"/>
      <c r="FT47" s="1128"/>
      <c r="FU47" s="1128"/>
      <c r="FV47" s="1128"/>
      <c r="FW47" s="1128"/>
      <c r="FX47" s="1128"/>
      <c r="FY47" s="1128"/>
      <c r="FZ47" s="1128"/>
      <c r="GA47" s="1128"/>
      <c r="GB47" s="1128"/>
      <c r="GC47" s="1128"/>
      <c r="GD47" s="1128"/>
      <c r="GE47" s="1128"/>
      <c r="GF47" s="1128"/>
      <c r="GG47" s="1128"/>
      <c r="GH47" s="1128"/>
      <c r="GI47" s="1128"/>
      <c r="GJ47" s="1128"/>
      <c r="GK47" s="1128"/>
      <c r="GL47" s="1128"/>
      <c r="GM47" s="1128"/>
      <c r="GN47" s="1128"/>
      <c r="GO47" s="1128"/>
      <c r="GP47" s="1128"/>
      <c r="GQ47" s="1128"/>
      <c r="GR47" s="1128"/>
      <c r="GS47" s="1128"/>
      <c r="GT47" s="1128"/>
      <c r="GU47" s="1128"/>
      <c r="GV47" s="1128"/>
      <c r="GW47" s="1128"/>
      <c r="GX47" s="1128"/>
      <c r="GY47" s="1128"/>
      <c r="GZ47" s="1128"/>
      <c r="HA47" s="1128"/>
      <c r="HB47" s="1128"/>
      <c r="HC47" s="1128"/>
      <c r="HD47" s="1128"/>
      <c r="HE47" s="1128"/>
      <c r="HF47" s="1128"/>
      <c r="HG47" s="1128"/>
      <c r="HH47" s="1128"/>
      <c r="HI47" s="1128"/>
      <c r="HJ47" s="1128"/>
      <c r="HK47" s="1128"/>
      <c r="HL47" s="1128"/>
      <c r="HM47" s="1128"/>
      <c r="HN47" s="1128"/>
      <c r="HO47" s="1128"/>
      <c r="HP47" s="1128"/>
      <c r="HQ47" s="1128"/>
      <c r="HR47" s="1128"/>
      <c r="HS47" s="1128"/>
      <c r="HT47" s="1128"/>
      <c r="HU47" s="1128"/>
      <c r="HV47" s="1128"/>
      <c r="HW47" s="1128"/>
      <c r="HX47" s="1128"/>
      <c r="HY47" s="1128"/>
      <c r="HZ47" s="1128"/>
      <c r="IA47" s="1128"/>
      <c r="IB47" s="1128"/>
      <c r="IC47" s="1128"/>
      <c r="ID47" s="1128"/>
      <c r="IE47" s="1128"/>
      <c r="IF47" s="1128"/>
      <c r="IG47" s="1128"/>
      <c r="IH47" s="1128"/>
      <c r="II47" s="1128"/>
      <c r="IJ47" s="1128"/>
      <c r="IK47" s="1128"/>
      <c r="IL47" s="1128"/>
      <c r="IM47" s="1128"/>
      <c r="IN47" s="1128"/>
      <c r="IO47" s="1128"/>
      <c r="IP47" s="1128"/>
      <c r="IQ47" s="1128"/>
      <c r="IR47" s="1128"/>
      <c r="IS47" s="1128"/>
      <c r="IT47" s="1128"/>
      <c r="IU47" s="1128"/>
    </row>
    <row r="48" spans="1:256" s="1294" customFormat="1" ht="72" customHeight="1">
      <c r="A48" s="1282" t="s">
        <v>1152</v>
      </c>
      <c r="B48" s="1285" t="s">
        <v>1138</v>
      </c>
      <c r="C48" s="802" t="s">
        <v>1136</v>
      </c>
      <c r="D48" s="802" t="s">
        <v>421</v>
      </c>
      <c r="E48" s="851" t="s">
        <v>389</v>
      </c>
      <c r="F48" s="733">
        <v>20000</v>
      </c>
      <c r="G48" s="1284">
        <v>1</v>
      </c>
      <c r="H48" s="1284">
        <v>0</v>
      </c>
      <c r="I48" s="1337" t="s">
        <v>1025</v>
      </c>
      <c r="J48" s="727" t="s">
        <v>1025</v>
      </c>
      <c r="K48" s="690" t="s">
        <v>1137</v>
      </c>
      <c r="L48" s="1283" t="s">
        <v>987</v>
      </c>
    </row>
    <row r="49" spans="1:256" s="1153" customFormat="1" ht="30.75" customHeight="1">
      <c r="A49" s="1159"/>
      <c r="B49" s="1151"/>
      <c r="C49" s="1150"/>
      <c r="D49" s="1201"/>
      <c r="E49" s="1155"/>
      <c r="F49" s="1226"/>
      <c r="G49" s="1163"/>
      <c r="H49" s="1165"/>
      <c r="I49" s="1161"/>
      <c r="J49" s="1224"/>
      <c r="K49" s="1205"/>
      <c r="L49" s="1151"/>
      <c r="M49" s="1128"/>
      <c r="N49" s="1128"/>
      <c r="O49" s="1128"/>
      <c r="P49" s="1128"/>
      <c r="Q49" s="1128"/>
      <c r="R49" s="1128"/>
      <c r="S49" s="1128"/>
      <c r="T49" s="1128"/>
      <c r="U49" s="1128"/>
      <c r="V49" s="1128"/>
      <c r="W49" s="1128"/>
      <c r="X49" s="1128"/>
      <c r="Y49" s="1128"/>
      <c r="Z49" s="1128"/>
      <c r="AA49" s="1128"/>
      <c r="AB49" s="1128"/>
      <c r="AC49" s="1128"/>
      <c r="AD49" s="1128"/>
      <c r="AE49" s="1128"/>
      <c r="AF49" s="1128"/>
      <c r="AG49" s="1128"/>
      <c r="AH49" s="1128"/>
      <c r="AI49" s="1128"/>
      <c r="AJ49" s="1128"/>
      <c r="AK49" s="1128"/>
      <c r="AL49" s="1128"/>
      <c r="AM49" s="1128"/>
      <c r="AN49" s="1128"/>
      <c r="AO49" s="1128"/>
      <c r="AP49" s="1128"/>
      <c r="AQ49" s="1128"/>
      <c r="AR49" s="1128"/>
      <c r="AS49" s="1128"/>
      <c r="AT49" s="1128"/>
      <c r="AU49" s="1128"/>
      <c r="AV49" s="1128"/>
      <c r="AW49" s="1128"/>
      <c r="AX49" s="1128"/>
      <c r="AY49" s="1128"/>
      <c r="AZ49" s="1128"/>
      <c r="BA49" s="1128"/>
      <c r="BB49" s="1128"/>
      <c r="BC49" s="1128"/>
      <c r="BD49" s="1128"/>
      <c r="BE49" s="1128"/>
      <c r="BF49" s="1128"/>
      <c r="BG49" s="1128"/>
      <c r="BH49" s="1128"/>
      <c r="BI49" s="1128"/>
      <c r="BJ49" s="1128"/>
      <c r="BK49" s="1128"/>
      <c r="BL49" s="1128"/>
      <c r="BM49" s="1128"/>
      <c r="BN49" s="1128"/>
      <c r="BO49" s="1128"/>
      <c r="BP49" s="1128"/>
      <c r="BQ49" s="1128"/>
      <c r="BR49" s="1128"/>
      <c r="BS49" s="1128"/>
      <c r="BT49" s="1128"/>
      <c r="BU49" s="1128"/>
      <c r="BV49" s="1128"/>
      <c r="BW49" s="1128"/>
      <c r="BX49" s="1128"/>
      <c r="BY49" s="1128"/>
      <c r="BZ49" s="1128"/>
      <c r="CA49" s="1128"/>
      <c r="CB49" s="1128"/>
      <c r="CC49" s="1128"/>
      <c r="CD49" s="1128"/>
      <c r="CE49" s="1128"/>
      <c r="CF49" s="1128"/>
      <c r="CG49" s="1128"/>
      <c r="CH49" s="1128"/>
      <c r="CI49" s="1128"/>
      <c r="CJ49" s="1128"/>
      <c r="CK49" s="1128"/>
      <c r="CL49" s="1128"/>
      <c r="CM49" s="1128"/>
      <c r="CN49" s="1128"/>
      <c r="CO49" s="1128"/>
      <c r="CP49" s="1128"/>
      <c r="CQ49" s="1128"/>
      <c r="CR49" s="1128"/>
      <c r="CS49" s="1128"/>
      <c r="CT49" s="1128"/>
      <c r="CU49" s="1128"/>
      <c r="CV49" s="1128"/>
      <c r="CW49" s="1128"/>
      <c r="CX49" s="1128"/>
      <c r="CY49" s="1128"/>
      <c r="CZ49" s="1128"/>
      <c r="DA49" s="1128"/>
      <c r="DB49" s="1128"/>
      <c r="DC49" s="1128"/>
      <c r="DD49" s="1128"/>
      <c r="DE49" s="1128"/>
      <c r="DF49" s="1128"/>
      <c r="DG49" s="1128"/>
      <c r="DH49" s="1128"/>
      <c r="DI49" s="1128"/>
      <c r="DJ49" s="1128"/>
      <c r="DK49" s="1128"/>
      <c r="DL49" s="1128"/>
      <c r="DM49" s="1128"/>
      <c r="DN49" s="1128"/>
      <c r="DO49" s="1128"/>
      <c r="DP49" s="1128"/>
      <c r="DQ49" s="1128"/>
      <c r="DR49" s="1128"/>
      <c r="DS49" s="1128"/>
      <c r="DT49" s="1128"/>
      <c r="DU49" s="1128"/>
      <c r="DV49" s="1128"/>
      <c r="DW49" s="1128"/>
      <c r="DX49" s="1128"/>
      <c r="DY49" s="1128"/>
      <c r="DZ49" s="1128"/>
      <c r="EA49" s="1128"/>
      <c r="EB49" s="1128"/>
      <c r="EC49" s="1128"/>
      <c r="ED49" s="1128"/>
      <c r="EE49" s="1128"/>
      <c r="EF49" s="1128"/>
      <c r="EG49" s="1128"/>
      <c r="EH49" s="1128"/>
      <c r="EI49" s="1128"/>
      <c r="EJ49" s="1128"/>
      <c r="EK49" s="1128"/>
      <c r="EL49" s="1128"/>
      <c r="EM49" s="1128"/>
      <c r="EN49" s="1128"/>
      <c r="EO49" s="1128"/>
      <c r="EP49" s="1128"/>
      <c r="EQ49" s="1128"/>
      <c r="ER49" s="1128"/>
      <c r="ES49" s="1128"/>
      <c r="ET49" s="1128"/>
      <c r="EU49" s="1128"/>
      <c r="EV49" s="1128"/>
      <c r="EW49" s="1128"/>
      <c r="EX49" s="1128"/>
      <c r="EY49" s="1128"/>
      <c r="EZ49" s="1128"/>
      <c r="FA49" s="1128"/>
      <c r="FB49" s="1128"/>
      <c r="FC49" s="1128"/>
      <c r="FD49" s="1128"/>
      <c r="FE49" s="1128"/>
      <c r="FF49" s="1128"/>
      <c r="FG49" s="1128"/>
      <c r="FH49" s="1128"/>
      <c r="FI49" s="1128"/>
      <c r="FJ49" s="1128"/>
      <c r="FK49" s="1128"/>
      <c r="FL49" s="1128"/>
      <c r="FM49" s="1128"/>
      <c r="FN49" s="1128"/>
      <c r="FO49" s="1128"/>
      <c r="FP49" s="1128"/>
      <c r="FQ49" s="1128"/>
      <c r="FR49" s="1128"/>
      <c r="FS49" s="1128"/>
      <c r="FT49" s="1128"/>
      <c r="FU49" s="1128"/>
      <c r="FV49" s="1128"/>
      <c r="FW49" s="1128"/>
      <c r="FX49" s="1128"/>
      <c r="FY49" s="1128"/>
      <c r="FZ49" s="1128"/>
      <c r="GA49" s="1128"/>
      <c r="GB49" s="1128"/>
      <c r="GC49" s="1128"/>
      <c r="GD49" s="1128"/>
      <c r="GE49" s="1128"/>
      <c r="GF49" s="1128"/>
      <c r="GG49" s="1128"/>
      <c r="GH49" s="1128"/>
      <c r="GI49" s="1128"/>
      <c r="GJ49" s="1128"/>
      <c r="GK49" s="1128"/>
      <c r="GL49" s="1128"/>
      <c r="GM49" s="1128"/>
      <c r="GN49" s="1128"/>
      <c r="GO49" s="1128"/>
      <c r="GP49" s="1128"/>
      <c r="GQ49" s="1128"/>
      <c r="GR49" s="1128"/>
      <c r="GS49" s="1128"/>
      <c r="GT49" s="1128"/>
      <c r="GU49" s="1128"/>
      <c r="GV49" s="1128"/>
      <c r="GW49" s="1128"/>
      <c r="GX49" s="1128"/>
      <c r="GY49" s="1128"/>
      <c r="GZ49" s="1128"/>
      <c r="HA49" s="1128"/>
      <c r="HB49" s="1128"/>
      <c r="HC49" s="1128"/>
      <c r="HD49" s="1128"/>
      <c r="HE49" s="1128"/>
      <c r="HF49" s="1128"/>
      <c r="HG49" s="1128"/>
      <c r="HH49" s="1128"/>
      <c r="HI49" s="1128"/>
      <c r="HJ49" s="1128"/>
      <c r="HK49" s="1128"/>
      <c r="HL49" s="1128"/>
      <c r="HM49" s="1128"/>
      <c r="HN49" s="1128"/>
      <c r="HO49" s="1128"/>
      <c r="HP49" s="1128"/>
      <c r="HQ49" s="1128"/>
      <c r="HR49" s="1128"/>
      <c r="HS49" s="1128"/>
      <c r="HT49" s="1128"/>
      <c r="HU49" s="1128"/>
      <c r="HV49" s="1128"/>
      <c r="HW49" s="1128"/>
      <c r="HX49" s="1128"/>
      <c r="HY49" s="1128"/>
      <c r="HZ49" s="1128"/>
      <c r="IA49" s="1128"/>
      <c r="IB49" s="1128"/>
      <c r="IC49" s="1128"/>
      <c r="ID49" s="1128"/>
      <c r="IE49" s="1128"/>
      <c r="IF49" s="1128"/>
      <c r="IG49" s="1128"/>
      <c r="IH49" s="1128"/>
      <c r="II49" s="1128"/>
      <c r="IJ49" s="1128"/>
      <c r="IK49" s="1128"/>
      <c r="IL49" s="1128"/>
      <c r="IM49" s="1128"/>
      <c r="IN49" s="1128"/>
      <c r="IO49" s="1128"/>
      <c r="IP49" s="1128"/>
      <c r="IQ49" s="1128"/>
      <c r="IR49" s="1128"/>
      <c r="IS49" s="1128"/>
      <c r="IT49" s="1128"/>
      <c r="IU49" s="1128"/>
      <c r="IV49" s="1128"/>
    </row>
    <row r="50" spans="1:256" ht="23.25" customHeight="1" thickBot="1">
      <c r="A50" s="1227" t="s">
        <v>35</v>
      </c>
      <c r="B50" s="1228"/>
      <c r="C50" s="1228"/>
      <c r="D50" s="1228"/>
      <c r="E50" s="1228"/>
      <c r="F50" s="1229">
        <f>SUM(F33:F49)</f>
        <v>8522500</v>
      </c>
      <c r="G50" s="1228"/>
      <c r="H50" s="1228"/>
      <c r="I50" s="1228"/>
      <c r="J50" s="1230"/>
      <c r="K50" s="1228"/>
      <c r="L50" s="1231"/>
    </row>
    <row r="51" spans="1:256" ht="27" customHeight="1">
      <c r="A51" s="1122"/>
      <c r="B51" s="1123"/>
      <c r="C51" s="1123"/>
      <c r="D51" s="1124"/>
      <c r="E51" s="1123"/>
      <c r="F51" s="1123"/>
      <c r="G51" s="1123"/>
      <c r="H51" s="1123"/>
      <c r="I51" s="1123"/>
      <c r="J51" s="1136"/>
      <c r="K51" s="1123"/>
      <c r="L51" s="1137"/>
      <c r="M51" s="1218"/>
    </row>
    <row r="52" spans="1:256" ht="19.5" customHeight="1">
      <c r="A52" s="1534" t="s">
        <v>635</v>
      </c>
      <c r="B52" s="1535"/>
      <c r="C52" s="1535"/>
      <c r="D52" s="1535"/>
      <c r="E52" s="1535"/>
      <c r="F52" s="1535"/>
      <c r="G52" s="1535"/>
      <c r="H52" s="1535"/>
      <c r="I52" s="1535"/>
      <c r="J52" s="1535"/>
      <c r="K52" s="1535"/>
      <c r="L52" s="1536"/>
      <c r="M52" s="1232"/>
    </row>
    <row r="53" spans="1:256" ht="23.25" customHeight="1">
      <c r="A53" s="1531" t="s">
        <v>361</v>
      </c>
      <c r="B53" s="1526" t="s">
        <v>362</v>
      </c>
      <c r="C53" s="1526" t="s">
        <v>363</v>
      </c>
      <c r="D53" s="1525" t="s">
        <v>364</v>
      </c>
      <c r="E53" s="1526" t="s">
        <v>365</v>
      </c>
      <c r="F53" s="1537" t="s">
        <v>366</v>
      </c>
      <c r="G53" s="1523"/>
      <c r="H53" s="1524"/>
      <c r="I53" s="1527" t="s">
        <v>367</v>
      </c>
      <c r="J53" s="1527"/>
      <c r="K53" s="1517" t="s">
        <v>368</v>
      </c>
      <c r="L53" s="1527" t="s">
        <v>369</v>
      </c>
    </row>
    <row r="54" spans="1:256" ht="23.25" customHeight="1" thickBot="1">
      <c r="A54" s="1532"/>
      <c r="B54" s="1527"/>
      <c r="C54" s="1527"/>
      <c r="D54" s="1525"/>
      <c r="E54" s="1527"/>
      <c r="F54" s="1141" t="s">
        <v>370</v>
      </c>
      <c r="G54" s="1142" t="s">
        <v>371</v>
      </c>
      <c r="H54" s="1142" t="s">
        <v>372</v>
      </c>
      <c r="I54" s="1142" t="s">
        <v>636</v>
      </c>
      <c r="J54" s="1233" t="s">
        <v>637</v>
      </c>
      <c r="K54" s="1522"/>
      <c r="L54" s="1527"/>
    </row>
    <row r="55" spans="1:256" s="1153" customFormat="1" ht="80.099999999999994" customHeight="1" thickBot="1">
      <c r="A55" s="1144" t="s">
        <v>1113</v>
      </c>
      <c r="B55" s="802" t="s">
        <v>1082</v>
      </c>
      <c r="C55" s="1302" t="s">
        <v>1055</v>
      </c>
      <c r="D55" s="1151" t="s">
        <v>1038</v>
      </c>
      <c r="E55" s="1226" t="s">
        <v>379</v>
      </c>
      <c r="F55" s="1310">
        <f>50000+100000</f>
        <v>150000</v>
      </c>
      <c r="G55" s="1187">
        <v>1</v>
      </c>
      <c r="H55" s="1147">
        <v>0</v>
      </c>
      <c r="I55" s="1311" t="s">
        <v>1024</v>
      </c>
      <c r="J55" s="1151" t="s">
        <v>1034</v>
      </c>
      <c r="K55" s="1312"/>
      <c r="L55" s="1151" t="s">
        <v>987</v>
      </c>
      <c r="M55" s="1128"/>
      <c r="N55" s="1128"/>
      <c r="O55" s="1128"/>
      <c r="P55" s="1128"/>
      <c r="Q55" s="1128"/>
      <c r="R55" s="1128"/>
      <c r="S55" s="1128"/>
      <c r="T55" s="1128"/>
      <c r="U55" s="1128"/>
      <c r="V55" s="1128"/>
      <c r="W55" s="1128"/>
      <c r="X55" s="1128"/>
      <c r="Y55" s="1128"/>
      <c r="Z55" s="1128"/>
      <c r="AA55" s="1128"/>
      <c r="AB55" s="1128"/>
      <c r="AC55" s="1128"/>
      <c r="AD55" s="1128"/>
      <c r="AE55" s="1128"/>
      <c r="AF55" s="1128"/>
      <c r="AG55" s="1128"/>
      <c r="AH55" s="1128"/>
      <c r="AI55" s="1128"/>
      <c r="AJ55" s="1128"/>
      <c r="AK55" s="1128"/>
      <c r="AL55" s="1128"/>
      <c r="AM55" s="1128"/>
      <c r="AN55" s="1128"/>
      <c r="AO55" s="1128"/>
      <c r="AP55" s="1128"/>
      <c r="AQ55" s="1128"/>
      <c r="AR55" s="1128"/>
      <c r="AS55" s="1128"/>
      <c r="AT55" s="1128"/>
      <c r="AU55" s="1128"/>
      <c r="AV55" s="1128"/>
      <c r="AW55" s="1128"/>
      <c r="AX55" s="1128"/>
      <c r="AY55" s="1128"/>
      <c r="AZ55" s="1128"/>
      <c r="BA55" s="1128"/>
      <c r="BB55" s="1128"/>
      <c r="BC55" s="1128"/>
      <c r="BD55" s="1128"/>
      <c r="BE55" s="1128"/>
      <c r="BF55" s="1128"/>
      <c r="BG55" s="1128"/>
      <c r="BH55" s="1128"/>
      <c r="BI55" s="1128"/>
      <c r="BJ55" s="1128"/>
      <c r="BK55" s="1128"/>
      <c r="BL55" s="1128"/>
      <c r="BM55" s="1128"/>
      <c r="BN55" s="1128"/>
      <c r="BO55" s="1128"/>
      <c r="BP55" s="1128"/>
      <c r="BQ55" s="1128"/>
      <c r="BR55" s="1128"/>
      <c r="BS55" s="1128"/>
      <c r="BT55" s="1128"/>
      <c r="BU55" s="1128"/>
      <c r="BV55" s="1128"/>
      <c r="BW55" s="1128"/>
      <c r="BX55" s="1128"/>
      <c r="BY55" s="1128"/>
      <c r="BZ55" s="1128"/>
      <c r="CA55" s="1128"/>
      <c r="CB55" s="1128"/>
      <c r="CC55" s="1128"/>
      <c r="CD55" s="1128"/>
      <c r="CE55" s="1128"/>
      <c r="CF55" s="1128"/>
      <c r="CG55" s="1128"/>
      <c r="CH55" s="1128"/>
      <c r="CI55" s="1128"/>
      <c r="CJ55" s="1128"/>
      <c r="CK55" s="1128"/>
      <c r="CL55" s="1128"/>
      <c r="CM55" s="1128"/>
      <c r="CN55" s="1128"/>
      <c r="CO55" s="1128"/>
      <c r="CP55" s="1128"/>
      <c r="CQ55" s="1128"/>
      <c r="CR55" s="1128"/>
      <c r="CS55" s="1128"/>
      <c r="CT55" s="1128"/>
      <c r="CU55" s="1128"/>
      <c r="CV55" s="1128"/>
      <c r="CW55" s="1128"/>
      <c r="CX55" s="1128"/>
      <c r="CY55" s="1128"/>
      <c r="CZ55" s="1128"/>
      <c r="DA55" s="1128"/>
      <c r="DB55" s="1128"/>
      <c r="DC55" s="1128"/>
      <c r="DD55" s="1128"/>
      <c r="DE55" s="1128"/>
      <c r="DF55" s="1128"/>
      <c r="DG55" s="1128"/>
      <c r="DH55" s="1128"/>
      <c r="DI55" s="1128"/>
      <c r="DJ55" s="1128"/>
      <c r="DK55" s="1128"/>
      <c r="DL55" s="1128"/>
      <c r="DM55" s="1128"/>
      <c r="DN55" s="1128"/>
      <c r="DO55" s="1128"/>
      <c r="DP55" s="1128"/>
      <c r="DQ55" s="1128"/>
      <c r="DR55" s="1128"/>
      <c r="DS55" s="1128"/>
      <c r="DT55" s="1128"/>
      <c r="DU55" s="1128"/>
      <c r="DV55" s="1128"/>
      <c r="DW55" s="1128"/>
      <c r="DX55" s="1128"/>
      <c r="DY55" s="1128"/>
      <c r="DZ55" s="1128"/>
      <c r="EA55" s="1128"/>
      <c r="EB55" s="1128"/>
      <c r="EC55" s="1128"/>
      <c r="ED55" s="1128"/>
      <c r="EE55" s="1128"/>
      <c r="EF55" s="1128"/>
      <c r="EG55" s="1128"/>
      <c r="EH55" s="1128"/>
      <c r="EI55" s="1128"/>
      <c r="EJ55" s="1128"/>
      <c r="EK55" s="1128"/>
      <c r="EL55" s="1128"/>
      <c r="EM55" s="1128"/>
      <c r="EN55" s="1128"/>
      <c r="EO55" s="1128"/>
      <c r="EP55" s="1128"/>
      <c r="EQ55" s="1128"/>
      <c r="ER55" s="1128"/>
      <c r="ES55" s="1128"/>
      <c r="ET55" s="1128"/>
      <c r="EU55" s="1128"/>
      <c r="EV55" s="1128"/>
      <c r="EW55" s="1128"/>
      <c r="EX55" s="1128"/>
      <c r="EY55" s="1128"/>
      <c r="EZ55" s="1128"/>
      <c r="FA55" s="1128"/>
      <c r="FB55" s="1128"/>
      <c r="FC55" s="1128"/>
      <c r="FD55" s="1128"/>
      <c r="FE55" s="1128"/>
      <c r="FF55" s="1128"/>
      <c r="FG55" s="1128"/>
      <c r="FH55" s="1128"/>
      <c r="FI55" s="1128"/>
      <c r="FJ55" s="1128"/>
      <c r="FK55" s="1128"/>
      <c r="FL55" s="1128"/>
      <c r="FM55" s="1128"/>
      <c r="FN55" s="1128"/>
      <c r="FO55" s="1128"/>
      <c r="FP55" s="1128"/>
      <c r="FQ55" s="1128"/>
      <c r="FR55" s="1128"/>
      <c r="FS55" s="1128"/>
      <c r="FT55" s="1128"/>
      <c r="FU55" s="1128"/>
      <c r="FV55" s="1128"/>
      <c r="FW55" s="1128"/>
      <c r="FX55" s="1128"/>
      <c r="FY55" s="1128"/>
      <c r="FZ55" s="1128"/>
      <c r="GA55" s="1128"/>
      <c r="GB55" s="1128"/>
      <c r="GC55" s="1128"/>
      <c r="GD55" s="1128"/>
      <c r="GE55" s="1128"/>
      <c r="GF55" s="1128"/>
      <c r="GG55" s="1128"/>
      <c r="GH55" s="1128"/>
      <c r="GI55" s="1128"/>
      <c r="GJ55" s="1128"/>
      <c r="GK55" s="1128"/>
      <c r="GL55" s="1128"/>
      <c r="GM55" s="1128"/>
      <c r="GN55" s="1128"/>
      <c r="GO55" s="1128"/>
      <c r="GP55" s="1128"/>
      <c r="GQ55" s="1128"/>
      <c r="GR55" s="1128"/>
      <c r="GS55" s="1128"/>
      <c r="GT55" s="1128"/>
      <c r="GU55" s="1128"/>
      <c r="GV55" s="1128"/>
      <c r="GW55" s="1128"/>
      <c r="GX55" s="1128"/>
      <c r="GY55" s="1128"/>
      <c r="GZ55" s="1128"/>
      <c r="HA55" s="1128"/>
      <c r="HB55" s="1128"/>
      <c r="HC55" s="1128"/>
      <c r="HD55" s="1128"/>
      <c r="HE55" s="1128"/>
      <c r="HF55" s="1128"/>
      <c r="HG55" s="1128"/>
      <c r="HH55" s="1128"/>
      <c r="HI55" s="1128"/>
      <c r="HJ55" s="1128"/>
      <c r="HK55" s="1128"/>
      <c r="HL55" s="1128"/>
      <c r="HM55" s="1128"/>
      <c r="HN55" s="1128"/>
      <c r="HO55" s="1128"/>
      <c r="HP55" s="1128"/>
      <c r="HQ55" s="1128"/>
      <c r="HR55" s="1128"/>
      <c r="HS55" s="1128"/>
      <c r="HT55" s="1128"/>
      <c r="HU55" s="1128"/>
      <c r="HV55" s="1128"/>
      <c r="HW55" s="1128"/>
      <c r="HX55" s="1128"/>
      <c r="HY55" s="1128"/>
      <c r="HZ55" s="1128"/>
      <c r="IA55" s="1128"/>
      <c r="IB55" s="1128"/>
      <c r="IC55" s="1128"/>
      <c r="ID55" s="1128"/>
      <c r="IE55" s="1128"/>
      <c r="IF55" s="1128"/>
      <c r="IG55" s="1128"/>
      <c r="IH55" s="1128"/>
      <c r="II55" s="1128"/>
      <c r="IJ55" s="1128"/>
      <c r="IK55" s="1128"/>
      <c r="IL55" s="1128"/>
      <c r="IM55" s="1128"/>
      <c r="IN55" s="1128"/>
      <c r="IO55" s="1128"/>
      <c r="IP55" s="1128"/>
      <c r="IQ55" s="1128"/>
      <c r="IR55" s="1128"/>
      <c r="IS55" s="1128"/>
      <c r="IT55" s="1128"/>
      <c r="IU55" s="1128"/>
      <c r="IV55" s="1128"/>
    </row>
    <row r="56" spans="1:256" s="1153" customFormat="1" ht="89.1" customHeight="1" thickBot="1">
      <c r="A56" s="1159" t="s">
        <v>1114</v>
      </c>
      <c r="B56" s="802" t="s">
        <v>1111</v>
      </c>
      <c r="C56" s="1313" t="s">
        <v>1110</v>
      </c>
      <c r="D56" s="1150" t="s">
        <v>1018</v>
      </c>
      <c r="E56" s="1161" t="s">
        <v>379</v>
      </c>
      <c r="F56" s="1156">
        <f>15000+30000+30000</f>
        <v>75000</v>
      </c>
      <c r="G56" s="1162">
        <v>1</v>
      </c>
      <c r="H56" s="1163">
        <v>0</v>
      </c>
      <c r="I56" s="1150" t="s">
        <v>1035</v>
      </c>
      <c r="J56" s="1150" t="s">
        <v>1032</v>
      </c>
      <c r="K56" s="1205"/>
      <c r="L56" s="1150" t="s">
        <v>987</v>
      </c>
      <c r="M56" s="1128"/>
      <c r="N56" s="1128"/>
      <c r="O56" s="1128"/>
      <c r="P56" s="1128"/>
      <c r="Q56" s="1128"/>
      <c r="R56" s="1128"/>
      <c r="S56" s="1128"/>
      <c r="T56" s="1128"/>
      <c r="U56" s="1128"/>
      <c r="V56" s="1128"/>
      <c r="W56" s="1128"/>
      <c r="X56" s="1128"/>
      <c r="Y56" s="1128"/>
      <c r="Z56" s="1128"/>
      <c r="AA56" s="1128"/>
      <c r="AB56" s="1128"/>
      <c r="AC56" s="1128"/>
      <c r="AD56" s="1128"/>
      <c r="AE56" s="1128"/>
      <c r="AF56" s="1128"/>
      <c r="AG56" s="1128"/>
      <c r="AH56" s="1128"/>
      <c r="AI56" s="1128"/>
      <c r="AJ56" s="1128"/>
      <c r="AK56" s="1128"/>
      <c r="AL56" s="1128"/>
      <c r="AM56" s="1128"/>
      <c r="AN56" s="1128"/>
      <c r="AO56" s="1128"/>
      <c r="AP56" s="1128"/>
      <c r="AQ56" s="1128"/>
      <c r="AR56" s="1128"/>
      <c r="AS56" s="1128"/>
      <c r="AT56" s="1128"/>
      <c r="AU56" s="1128"/>
      <c r="AV56" s="1128"/>
      <c r="AW56" s="1128"/>
      <c r="AX56" s="1128"/>
      <c r="AY56" s="1128"/>
      <c r="AZ56" s="1128"/>
      <c r="BA56" s="1128"/>
      <c r="BB56" s="1128"/>
      <c r="BC56" s="1128"/>
      <c r="BD56" s="1128"/>
      <c r="BE56" s="1128"/>
      <c r="BF56" s="1128"/>
      <c r="BG56" s="1128"/>
      <c r="BH56" s="1128"/>
      <c r="BI56" s="1128"/>
      <c r="BJ56" s="1128"/>
      <c r="BK56" s="1128"/>
      <c r="BL56" s="1128"/>
      <c r="BM56" s="1128"/>
      <c r="BN56" s="1128"/>
      <c r="BO56" s="1128"/>
      <c r="BP56" s="1128"/>
      <c r="BQ56" s="1128"/>
      <c r="BR56" s="1128"/>
      <c r="BS56" s="1128"/>
      <c r="BT56" s="1128"/>
      <c r="BU56" s="1128"/>
      <c r="BV56" s="1128"/>
      <c r="BW56" s="1128"/>
      <c r="BX56" s="1128"/>
      <c r="BY56" s="1128"/>
      <c r="BZ56" s="1128"/>
      <c r="CA56" s="1128"/>
      <c r="CB56" s="1128"/>
      <c r="CC56" s="1128"/>
      <c r="CD56" s="1128"/>
      <c r="CE56" s="1128"/>
      <c r="CF56" s="1128"/>
      <c r="CG56" s="1128"/>
      <c r="CH56" s="1128"/>
      <c r="CI56" s="1128"/>
      <c r="CJ56" s="1128"/>
      <c r="CK56" s="1128"/>
      <c r="CL56" s="1128"/>
      <c r="CM56" s="1128"/>
      <c r="CN56" s="1128"/>
      <c r="CO56" s="1128"/>
      <c r="CP56" s="1128"/>
      <c r="CQ56" s="1128"/>
      <c r="CR56" s="1128"/>
      <c r="CS56" s="1128"/>
      <c r="CT56" s="1128"/>
      <c r="CU56" s="1128"/>
      <c r="CV56" s="1128"/>
      <c r="CW56" s="1128"/>
      <c r="CX56" s="1128"/>
      <c r="CY56" s="1128"/>
      <c r="CZ56" s="1128"/>
      <c r="DA56" s="1128"/>
      <c r="DB56" s="1128"/>
      <c r="DC56" s="1128"/>
      <c r="DD56" s="1128"/>
      <c r="DE56" s="1128"/>
      <c r="DF56" s="1128"/>
      <c r="DG56" s="1128"/>
      <c r="DH56" s="1128"/>
      <c r="DI56" s="1128"/>
      <c r="DJ56" s="1128"/>
      <c r="DK56" s="1128"/>
      <c r="DL56" s="1128"/>
      <c r="DM56" s="1128"/>
      <c r="DN56" s="1128"/>
      <c r="DO56" s="1128"/>
      <c r="DP56" s="1128"/>
      <c r="DQ56" s="1128"/>
      <c r="DR56" s="1128"/>
      <c r="DS56" s="1128"/>
      <c r="DT56" s="1128"/>
      <c r="DU56" s="1128"/>
      <c r="DV56" s="1128"/>
      <c r="DW56" s="1128"/>
      <c r="DX56" s="1128"/>
      <c r="DY56" s="1128"/>
      <c r="DZ56" s="1128"/>
      <c r="EA56" s="1128"/>
      <c r="EB56" s="1128"/>
      <c r="EC56" s="1128"/>
      <c r="ED56" s="1128"/>
      <c r="EE56" s="1128"/>
      <c r="EF56" s="1128"/>
      <c r="EG56" s="1128"/>
      <c r="EH56" s="1128"/>
      <c r="EI56" s="1128"/>
      <c r="EJ56" s="1128"/>
      <c r="EK56" s="1128"/>
      <c r="EL56" s="1128"/>
      <c r="EM56" s="1128"/>
      <c r="EN56" s="1128"/>
      <c r="EO56" s="1128"/>
      <c r="EP56" s="1128"/>
      <c r="EQ56" s="1128"/>
      <c r="ER56" s="1128"/>
      <c r="ES56" s="1128"/>
      <c r="ET56" s="1128"/>
      <c r="EU56" s="1128"/>
      <c r="EV56" s="1128"/>
      <c r="EW56" s="1128"/>
      <c r="EX56" s="1128"/>
      <c r="EY56" s="1128"/>
      <c r="EZ56" s="1128"/>
      <c r="FA56" s="1128"/>
      <c r="FB56" s="1128"/>
      <c r="FC56" s="1128"/>
      <c r="FD56" s="1128"/>
      <c r="FE56" s="1128"/>
      <c r="FF56" s="1128"/>
      <c r="FG56" s="1128"/>
      <c r="FH56" s="1128"/>
      <c r="FI56" s="1128"/>
      <c r="FJ56" s="1128"/>
      <c r="FK56" s="1128"/>
      <c r="FL56" s="1128"/>
      <c r="FM56" s="1128"/>
      <c r="FN56" s="1128"/>
      <c r="FO56" s="1128"/>
      <c r="FP56" s="1128"/>
      <c r="FQ56" s="1128"/>
      <c r="FR56" s="1128"/>
      <c r="FS56" s="1128"/>
      <c r="FT56" s="1128"/>
      <c r="FU56" s="1128"/>
      <c r="FV56" s="1128"/>
      <c r="FW56" s="1128"/>
      <c r="FX56" s="1128"/>
      <c r="FY56" s="1128"/>
      <c r="FZ56" s="1128"/>
      <c r="GA56" s="1128"/>
      <c r="GB56" s="1128"/>
      <c r="GC56" s="1128"/>
      <c r="GD56" s="1128"/>
      <c r="GE56" s="1128"/>
      <c r="GF56" s="1128"/>
      <c r="GG56" s="1128"/>
      <c r="GH56" s="1128"/>
      <c r="GI56" s="1128"/>
      <c r="GJ56" s="1128"/>
      <c r="GK56" s="1128"/>
      <c r="GL56" s="1128"/>
      <c r="GM56" s="1128"/>
      <c r="GN56" s="1128"/>
      <c r="GO56" s="1128"/>
      <c r="GP56" s="1128"/>
      <c r="GQ56" s="1128"/>
      <c r="GR56" s="1128"/>
      <c r="GS56" s="1128"/>
      <c r="GT56" s="1128"/>
      <c r="GU56" s="1128"/>
      <c r="GV56" s="1128"/>
      <c r="GW56" s="1128"/>
      <c r="GX56" s="1128"/>
      <c r="GY56" s="1128"/>
      <c r="GZ56" s="1128"/>
      <c r="HA56" s="1128"/>
      <c r="HB56" s="1128"/>
      <c r="HC56" s="1128"/>
      <c r="HD56" s="1128"/>
      <c r="HE56" s="1128"/>
      <c r="HF56" s="1128"/>
      <c r="HG56" s="1128"/>
      <c r="HH56" s="1128"/>
      <c r="HI56" s="1128"/>
      <c r="HJ56" s="1128"/>
      <c r="HK56" s="1128"/>
      <c r="HL56" s="1128"/>
      <c r="HM56" s="1128"/>
      <c r="HN56" s="1128"/>
      <c r="HO56" s="1128"/>
      <c r="HP56" s="1128"/>
      <c r="HQ56" s="1128"/>
      <c r="HR56" s="1128"/>
      <c r="HS56" s="1128"/>
      <c r="HT56" s="1128"/>
      <c r="HU56" s="1128"/>
      <c r="HV56" s="1128"/>
      <c r="HW56" s="1128"/>
      <c r="HX56" s="1128"/>
      <c r="HY56" s="1128"/>
      <c r="HZ56" s="1128"/>
      <c r="IA56" s="1128"/>
      <c r="IB56" s="1128"/>
      <c r="IC56" s="1128"/>
      <c r="ID56" s="1128"/>
      <c r="IE56" s="1128"/>
      <c r="IF56" s="1128"/>
      <c r="IG56" s="1128"/>
      <c r="IH56" s="1128"/>
      <c r="II56" s="1128"/>
      <c r="IJ56" s="1128"/>
      <c r="IK56" s="1128"/>
      <c r="IL56" s="1128"/>
      <c r="IM56" s="1128"/>
      <c r="IN56" s="1128"/>
      <c r="IO56" s="1128"/>
      <c r="IP56" s="1128"/>
      <c r="IQ56" s="1128"/>
      <c r="IR56" s="1128"/>
      <c r="IS56" s="1128"/>
      <c r="IT56" s="1128"/>
      <c r="IU56" s="1128"/>
      <c r="IV56" s="1128"/>
    </row>
    <row r="57" spans="1:256" s="1288" customFormat="1" ht="69" hidden="1" customHeight="1" thickBot="1">
      <c r="A57" s="1339" t="s">
        <v>1041</v>
      </c>
      <c r="B57" s="1340" t="s">
        <v>1013</v>
      </c>
      <c r="C57" s="1341" t="s">
        <v>1146</v>
      </c>
      <c r="D57" s="1340" t="s">
        <v>421</v>
      </c>
      <c r="E57" s="1342" t="s">
        <v>379</v>
      </c>
      <c r="F57" s="1343">
        <f>73125</f>
        <v>73125</v>
      </c>
      <c r="G57" s="1344">
        <v>1</v>
      </c>
      <c r="H57" s="1345">
        <v>0</v>
      </c>
      <c r="I57" s="1346" t="s">
        <v>1026</v>
      </c>
      <c r="J57" s="1346" t="s">
        <v>1026</v>
      </c>
      <c r="K57" s="1347" t="s">
        <v>1042</v>
      </c>
      <c r="L57" s="1343" t="s">
        <v>395</v>
      </c>
      <c r="M57" s="1286"/>
      <c r="N57" s="1287"/>
      <c r="O57" s="1287"/>
      <c r="P57" s="1287"/>
      <c r="Q57" s="1287"/>
      <c r="R57" s="1287"/>
      <c r="S57" s="1287"/>
      <c r="T57" s="1287"/>
      <c r="U57" s="1287"/>
      <c r="V57" s="1287"/>
      <c r="W57" s="1287"/>
      <c r="X57" s="1287"/>
      <c r="Y57" s="1287"/>
      <c r="Z57" s="1287"/>
      <c r="AA57" s="1287"/>
      <c r="AB57" s="1287"/>
      <c r="AC57" s="1287"/>
      <c r="AD57" s="1287"/>
      <c r="AE57" s="1287"/>
      <c r="AF57" s="1287"/>
      <c r="AG57" s="1287"/>
      <c r="AH57" s="1287"/>
      <c r="AI57" s="1287"/>
      <c r="AJ57" s="1287"/>
      <c r="AK57" s="1287"/>
      <c r="AL57" s="1287"/>
      <c r="AM57" s="1287"/>
      <c r="AN57" s="1287"/>
      <c r="AO57" s="1287"/>
      <c r="AP57" s="1287"/>
      <c r="AQ57" s="1287"/>
      <c r="AR57" s="1287"/>
      <c r="AS57" s="1287"/>
      <c r="AT57" s="1287"/>
      <c r="AU57" s="1287"/>
      <c r="AV57" s="1287"/>
      <c r="AW57" s="1287"/>
      <c r="AX57" s="1287"/>
      <c r="AY57" s="1287"/>
      <c r="AZ57" s="1287"/>
      <c r="BA57" s="1287"/>
      <c r="BB57" s="1287"/>
      <c r="BC57" s="1287"/>
      <c r="BD57" s="1287"/>
      <c r="BE57" s="1287"/>
      <c r="BF57" s="1287"/>
      <c r="BG57" s="1287"/>
      <c r="BH57" s="1287"/>
      <c r="BI57" s="1287"/>
      <c r="BJ57" s="1287"/>
      <c r="BK57" s="1287"/>
      <c r="BL57" s="1287"/>
      <c r="BM57" s="1287"/>
      <c r="BN57" s="1287"/>
      <c r="BO57" s="1287"/>
      <c r="BP57" s="1287"/>
      <c r="BQ57" s="1287"/>
      <c r="BR57" s="1287"/>
      <c r="BS57" s="1287"/>
      <c r="BT57" s="1287"/>
      <c r="BU57" s="1287"/>
      <c r="BV57" s="1287"/>
      <c r="BW57" s="1287"/>
      <c r="BX57" s="1287"/>
      <c r="BY57" s="1287"/>
      <c r="BZ57" s="1287"/>
      <c r="CA57" s="1287"/>
      <c r="CB57" s="1287"/>
      <c r="CC57" s="1287"/>
      <c r="CD57" s="1287"/>
      <c r="CE57" s="1287"/>
      <c r="CF57" s="1287"/>
      <c r="CG57" s="1287"/>
      <c r="CH57" s="1287"/>
      <c r="CI57" s="1287"/>
      <c r="CJ57" s="1287"/>
      <c r="CK57" s="1287"/>
      <c r="CL57" s="1287"/>
      <c r="CM57" s="1287"/>
      <c r="CN57" s="1287"/>
      <c r="CO57" s="1287"/>
      <c r="CP57" s="1287"/>
      <c r="CQ57" s="1287"/>
      <c r="CR57" s="1287"/>
      <c r="CS57" s="1287"/>
      <c r="CT57" s="1287"/>
      <c r="CU57" s="1287"/>
      <c r="CV57" s="1287"/>
      <c r="CW57" s="1287"/>
      <c r="CX57" s="1287"/>
      <c r="CY57" s="1287"/>
      <c r="CZ57" s="1287"/>
      <c r="DA57" s="1287"/>
      <c r="DB57" s="1287"/>
      <c r="DC57" s="1287"/>
      <c r="DD57" s="1287"/>
      <c r="DE57" s="1287"/>
      <c r="DF57" s="1287"/>
      <c r="DG57" s="1287"/>
      <c r="DH57" s="1287"/>
      <c r="DI57" s="1287"/>
      <c r="DJ57" s="1287"/>
      <c r="DK57" s="1287"/>
      <c r="DL57" s="1287"/>
      <c r="DM57" s="1287"/>
      <c r="DN57" s="1287"/>
      <c r="DO57" s="1287"/>
      <c r="DP57" s="1287"/>
      <c r="DQ57" s="1287"/>
      <c r="DR57" s="1287"/>
      <c r="DS57" s="1287"/>
      <c r="DT57" s="1287"/>
      <c r="DU57" s="1287"/>
      <c r="DV57" s="1287"/>
      <c r="DW57" s="1287"/>
      <c r="DX57" s="1287"/>
      <c r="DY57" s="1287"/>
      <c r="DZ57" s="1287"/>
      <c r="EA57" s="1287"/>
      <c r="EB57" s="1287"/>
      <c r="EC57" s="1287"/>
      <c r="ED57" s="1287"/>
      <c r="EE57" s="1287"/>
      <c r="EF57" s="1287"/>
      <c r="EG57" s="1287"/>
      <c r="EH57" s="1287"/>
      <c r="EI57" s="1287"/>
      <c r="EJ57" s="1287"/>
      <c r="EK57" s="1287"/>
      <c r="EL57" s="1287"/>
      <c r="EM57" s="1287"/>
      <c r="EN57" s="1287"/>
      <c r="EO57" s="1287"/>
      <c r="EP57" s="1287"/>
      <c r="EQ57" s="1287"/>
      <c r="ER57" s="1287"/>
      <c r="ES57" s="1287"/>
      <c r="ET57" s="1287"/>
      <c r="EU57" s="1287"/>
      <c r="EV57" s="1287"/>
      <c r="EW57" s="1287"/>
      <c r="EX57" s="1287"/>
      <c r="EY57" s="1287"/>
      <c r="EZ57" s="1287"/>
      <c r="FA57" s="1287"/>
      <c r="FB57" s="1287"/>
      <c r="FC57" s="1287"/>
      <c r="FD57" s="1287"/>
      <c r="FE57" s="1287"/>
      <c r="FF57" s="1287"/>
      <c r="FG57" s="1287"/>
      <c r="FH57" s="1287"/>
      <c r="FI57" s="1287"/>
      <c r="FJ57" s="1287"/>
      <c r="FK57" s="1287"/>
      <c r="FL57" s="1287"/>
      <c r="FM57" s="1287"/>
      <c r="FN57" s="1287"/>
      <c r="FO57" s="1287"/>
      <c r="FP57" s="1287"/>
      <c r="FQ57" s="1287"/>
      <c r="FR57" s="1287"/>
      <c r="FS57" s="1287"/>
      <c r="FT57" s="1287"/>
      <c r="FU57" s="1287"/>
      <c r="FV57" s="1287"/>
      <c r="FW57" s="1287"/>
      <c r="FX57" s="1287"/>
      <c r="FY57" s="1287"/>
      <c r="FZ57" s="1287"/>
      <c r="GA57" s="1287"/>
      <c r="GB57" s="1287"/>
      <c r="GC57" s="1287"/>
      <c r="GD57" s="1287"/>
      <c r="GE57" s="1287"/>
      <c r="GF57" s="1287"/>
      <c r="GG57" s="1287"/>
      <c r="GH57" s="1287"/>
      <c r="GI57" s="1287"/>
      <c r="GJ57" s="1287"/>
      <c r="GK57" s="1287"/>
      <c r="GL57" s="1287"/>
      <c r="GM57" s="1287"/>
      <c r="GN57" s="1287"/>
      <c r="GO57" s="1287"/>
      <c r="GP57" s="1287"/>
      <c r="GQ57" s="1287"/>
      <c r="GR57" s="1287"/>
      <c r="GS57" s="1287"/>
      <c r="GT57" s="1287"/>
      <c r="GU57" s="1287"/>
      <c r="GV57" s="1287"/>
      <c r="GW57" s="1287"/>
      <c r="GX57" s="1287"/>
      <c r="GY57" s="1287"/>
      <c r="GZ57" s="1287"/>
      <c r="HA57" s="1287"/>
      <c r="HB57" s="1287"/>
      <c r="HC57" s="1287"/>
      <c r="HD57" s="1287"/>
      <c r="HE57" s="1287"/>
      <c r="HF57" s="1287"/>
      <c r="HG57" s="1287"/>
      <c r="HH57" s="1287"/>
      <c r="HI57" s="1287"/>
      <c r="HJ57" s="1287"/>
      <c r="HK57" s="1287"/>
      <c r="HL57" s="1287"/>
      <c r="HM57" s="1287"/>
      <c r="HN57" s="1287"/>
      <c r="HO57" s="1287"/>
      <c r="HP57" s="1287"/>
      <c r="HQ57" s="1287"/>
      <c r="HR57" s="1287"/>
      <c r="HS57" s="1287"/>
      <c r="HT57" s="1287"/>
      <c r="HU57" s="1287"/>
      <c r="HV57" s="1287"/>
      <c r="HW57" s="1287"/>
      <c r="HX57" s="1287"/>
      <c r="HY57" s="1287"/>
      <c r="HZ57" s="1287"/>
      <c r="IA57" s="1287"/>
      <c r="IB57" s="1287"/>
      <c r="IC57" s="1287"/>
      <c r="ID57" s="1287"/>
      <c r="IE57" s="1287"/>
      <c r="IF57" s="1287"/>
      <c r="IG57" s="1287"/>
      <c r="IH57" s="1287"/>
      <c r="II57" s="1287"/>
      <c r="IJ57" s="1287"/>
      <c r="IK57" s="1287"/>
      <c r="IL57" s="1287"/>
      <c r="IM57" s="1287"/>
      <c r="IN57" s="1287"/>
      <c r="IO57" s="1287"/>
      <c r="IP57" s="1287"/>
      <c r="IQ57" s="1287"/>
      <c r="IR57" s="1287"/>
      <c r="IS57" s="1287"/>
      <c r="IT57" s="1287"/>
      <c r="IU57" s="1287"/>
      <c r="IV57" s="1287"/>
    </row>
    <row r="58" spans="1:256" s="1153" customFormat="1" ht="38.1" customHeight="1" thickBot="1">
      <c r="A58" s="1159" t="s">
        <v>1115</v>
      </c>
      <c r="B58" s="1303" t="s">
        <v>1011</v>
      </c>
      <c r="C58" s="1299" t="s">
        <v>1056</v>
      </c>
      <c r="D58" s="1151" t="s">
        <v>1018</v>
      </c>
      <c r="E58" s="1161" t="s">
        <v>379</v>
      </c>
      <c r="F58" s="1314">
        <v>63150</v>
      </c>
      <c r="G58" s="1162">
        <v>1</v>
      </c>
      <c r="H58" s="1145">
        <v>0</v>
      </c>
      <c r="I58" s="1224" t="s">
        <v>1024</v>
      </c>
      <c r="J58" s="1315" t="s">
        <v>1034</v>
      </c>
      <c r="K58" s="1175"/>
      <c r="L58" s="1151" t="s">
        <v>987</v>
      </c>
      <c r="M58" s="1128"/>
      <c r="N58" s="1128"/>
      <c r="O58" s="1128"/>
      <c r="P58" s="1128"/>
      <c r="Q58" s="1128"/>
      <c r="R58" s="1128"/>
      <c r="S58" s="1128"/>
      <c r="T58" s="1128"/>
      <c r="U58" s="1128"/>
      <c r="V58" s="1128"/>
      <c r="W58" s="1128"/>
      <c r="X58" s="1128"/>
      <c r="Y58" s="1128"/>
      <c r="Z58" s="1128"/>
      <c r="AA58" s="1128"/>
      <c r="AB58" s="1128"/>
      <c r="AC58" s="1128"/>
      <c r="AD58" s="1128"/>
      <c r="AE58" s="1128"/>
      <c r="AF58" s="1128"/>
      <c r="AG58" s="1128"/>
      <c r="AH58" s="1128"/>
      <c r="AI58" s="1128"/>
      <c r="AJ58" s="1128"/>
      <c r="AK58" s="1128"/>
      <c r="AL58" s="1128"/>
      <c r="AM58" s="1128"/>
      <c r="AN58" s="1128"/>
      <c r="AO58" s="1128"/>
      <c r="AP58" s="1128"/>
      <c r="AQ58" s="1128"/>
      <c r="AR58" s="1128"/>
      <c r="AS58" s="1128"/>
      <c r="AT58" s="1128"/>
      <c r="AU58" s="1128"/>
      <c r="AV58" s="1128"/>
      <c r="AW58" s="1128"/>
      <c r="AX58" s="1128"/>
      <c r="AY58" s="1128"/>
      <c r="AZ58" s="1128"/>
      <c r="BA58" s="1128"/>
      <c r="BB58" s="1128"/>
      <c r="BC58" s="1128"/>
      <c r="BD58" s="1128"/>
      <c r="BE58" s="1128"/>
      <c r="BF58" s="1128"/>
      <c r="BG58" s="1128"/>
      <c r="BH58" s="1128"/>
      <c r="BI58" s="1128"/>
      <c r="BJ58" s="1128"/>
      <c r="BK58" s="1128"/>
      <c r="BL58" s="1128"/>
      <c r="BM58" s="1128"/>
      <c r="BN58" s="1128"/>
      <c r="BO58" s="1128"/>
      <c r="BP58" s="1128"/>
      <c r="BQ58" s="1128"/>
      <c r="BR58" s="1128"/>
      <c r="BS58" s="1128"/>
      <c r="BT58" s="1128"/>
      <c r="BU58" s="1128"/>
      <c r="BV58" s="1128"/>
      <c r="BW58" s="1128"/>
      <c r="BX58" s="1128"/>
      <c r="BY58" s="1128"/>
      <c r="BZ58" s="1128"/>
      <c r="CA58" s="1128"/>
      <c r="CB58" s="1128"/>
      <c r="CC58" s="1128"/>
      <c r="CD58" s="1128"/>
      <c r="CE58" s="1128"/>
      <c r="CF58" s="1128"/>
      <c r="CG58" s="1128"/>
      <c r="CH58" s="1128"/>
      <c r="CI58" s="1128"/>
      <c r="CJ58" s="1128"/>
      <c r="CK58" s="1128"/>
      <c r="CL58" s="1128"/>
      <c r="CM58" s="1128"/>
      <c r="CN58" s="1128"/>
      <c r="CO58" s="1128"/>
      <c r="CP58" s="1128"/>
      <c r="CQ58" s="1128"/>
      <c r="CR58" s="1128"/>
      <c r="CS58" s="1128"/>
      <c r="CT58" s="1128"/>
      <c r="CU58" s="1128"/>
      <c r="CV58" s="1128"/>
      <c r="CW58" s="1128"/>
      <c r="CX58" s="1128"/>
      <c r="CY58" s="1128"/>
      <c r="CZ58" s="1128"/>
      <c r="DA58" s="1128"/>
      <c r="DB58" s="1128"/>
      <c r="DC58" s="1128"/>
      <c r="DD58" s="1128"/>
      <c r="DE58" s="1128"/>
      <c r="DF58" s="1128"/>
      <c r="DG58" s="1128"/>
      <c r="DH58" s="1128"/>
      <c r="DI58" s="1128"/>
      <c r="DJ58" s="1128"/>
      <c r="DK58" s="1128"/>
      <c r="DL58" s="1128"/>
      <c r="DM58" s="1128"/>
      <c r="DN58" s="1128"/>
      <c r="DO58" s="1128"/>
      <c r="DP58" s="1128"/>
      <c r="DQ58" s="1128"/>
      <c r="DR58" s="1128"/>
      <c r="DS58" s="1128"/>
      <c r="DT58" s="1128"/>
      <c r="DU58" s="1128"/>
      <c r="DV58" s="1128"/>
      <c r="DW58" s="1128"/>
      <c r="DX58" s="1128"/>
      <c r="DY58" s="1128"/>
      <c r="DZ58" s="1128"/>
      <c r="EA58" s="1128"/>
      <c r="EB58" s="1128"/>
      <c r="EC58" s="1128"/>
      <c r="ED58" s="1128"/>
      <c r="EE58" s="1128"/>
      <c r="EF58" s="1128"/>
      <c r="EG58" s="1128"/>
      <c r="EH58" s="1128"/>
      <c r="EI58" s="1128"/>
      <c r="EJ58" s="1128"/>
      <c r="EK58" s="1128"/>
      <c r="EL58" s="1128"/>
      <c r="EM58" s="1128"/>
      <c r="EN58" s="1128"/>
      <c r="EO58" s="1128"/>
      <c r="EP58" s="1128"/>
      <c r="EQ58" s="1128"/>
      <c r="ER58" s="1128"/>
      <c r="ES58" s="1128"/>
      <c r="ET58" s="1128"/>
      <c r="EU58" s="1128"/>
      <c r="EV58" s="1128"/>
      <c r="EW58" s="1128"/>
      <c r="EX58" s="1128"/>
      <c r="EY58" s="1128"/>
      <c r="EZ58" s="1128"/>
      <c r="FA58" s="1128"/>
      <c r="FB58" s="1128"/>
      <c r="FC58" s="1128"/>
      <c r="FD58" s="1128"/>
      <c r="FE58" s="1128"/>
      <c r="FF58" s="1128"/>
      <c r="FG58" s="1128"/>
      <c r="FH58" s="1128"/>
      <c r="FI58" s="1128"/>
      <c r="FJ58" s="1128"/>
      <c r="FK58" s="1128"/>
      <c r="FL58" s="1128"/>
      <c r="FM58" s="1128"/>
      <c r="FN58" s="1128"/>
      <c r="FO58" s="1128"/>
      <c r="FP58" s="1128"/>
      <c r="FQ58" s="1128"/>
      <c r="FR58" s="1128"/>
      <c r="FS58" s="1128"/>
      <c r="FT58" s="1128"/>
      <c r="FU58" s="1128"/>
      <c r="FV58" s="1128"/>
      <c r="FW58" s="1128"/>
      <c r="FX58" s="1128"/>
      <c r="FY58" s="1128"/>
      <c r="FZ58" s="1128"/>
      <c r="GA58" s="1128"/>
      <c r="GB58" s="1128"/>
      <c r="GC58" s="1128"/>
      <c r="GD58" s="1128"/>
      <c r="GE58" s="1128"/>
      <c r="GF58" s="1128"/>
      <c r="GG58" s="1128"/>
      <c r="GH58" s="1128"/>
      <c r="GI58" s="1128"/>
      <c r="GJ58" s="1128"/>
      <c r="GK58" s="1128"/>
      <c r="GL58" s="1128"/>
      <c r="GM58" s="1128"/>
      <c r="GN58" s="1128"/>
      <c r="GO58" s="1128"/>
      <c r="GP58" s="1128"/>
      <c r="GQ58" s="1128"/>
      <c r="GR58" s="1128"/>
      <c r="GS58" s="1128"/>
      <c r="GT58" s="1128"/>
      <c r="GU58" s="1128"/>
      <c r="GV58" s="1128"/>
      <c r="GW58" s="1128"/>
      <c r="GX58" s="1128"/>
      <c r="GY58" s="1128"/>
      <c r="GZ58" s="1128"/>
      <c r="HA58" s="1128"/>
      <c r="HB58" s="1128"/>
      <c r="HC58" s="1128"/>
      <c r="HD58" s="1128"/>
      <c r="HE58" s="1128"/>
      <c r="HF58" s="1128"/>
      <c r="HG58" s="1128"/>
      <c r="HH58" s="1128"/>
      <c r="HI58" s="1128"/>
      <c r="HJ58" s="1128"/>
      <c r="HK58" s="1128"/>
      <c r="HL58" s="1128"/>
      <c r="HM58" s="1128"/>
      <c r="HN58" s="1128"/>
      <c r="HO58" s="1128"/>
      <c r="HP58" s="1128"/>
      <c r="HQ58" s="1128"/>
      <c r="HR58" s="1128"/>
      <c r="HS58" s="1128"/>
      <c r="HT58" s="1128"/>
      <c r="HU58" s="1128"/>
      <c r="HV58" s="1128"/>
      <c r="HW58" s="1128"/>
      <c r="HX58" s="1128"/>
      <c r="HY58" s="1128"/>
      <c r="HZ58" s="1128"/>
      <c r="IA58" s="1128"/>
      <c r="IB58" s="1128"/>
      <c r="IC58" s="1128"/>
      <c r="ID58" s="1128"/>
      <c r="IE58" s="1128"/>
      <c r="IF58" s="1128"/>
      <c r="IG58" s="1128"/>
      <c r="IH58" s="1128"/>
      <c r="II58" s="1128"/>
      <c r="IJ58" s="1128"/>
      <c r="IK58" s="1128"/>
      <c r="IL58" s="1128"/>
      <c r="IM58" s="1128"/>
      <c r="IN58" s="1128"/>
      <c r="IO58" s="1128"/>
      <c r="IP58" s="1128"/>
      <c r="IQ58" s="1128"/>
      <c r="IR58" s="1128"/>
      <c r="IS58" s="1128"/>
      <c r="IT58" s="1128"/>
      <c r="IU58" s="1128"/>
      <c r="IV58" s="1128"/>
    </row>
    <row r="59" spans="1:256" s="1153" customFormat="1" ht="45.9" customHeight="1" thickBot="1">
      <c r="A59" s="1159" t="s">
        <v>1116</v>
      </c>
      <c r="B59" s="802" t="s">
        <v>1010</v>
      </c>
      <c r="C59" s="1299" t="s">
        <v>1009</v>
      </c>
      <c r="D59" s="1151" t="s">
        <v>1038</v>
      </c>
      <c r="E59" s="1161" t="s">
        <v>379</v>
      </c>
      <c r="F59" s="1156">
        <v>50000</v>
      </c>
      <c r="G59" s="1162">
        <v>1</v>
      </c>
      <c r="H59" s="1145">
        <v>0</v>
      </c>
      <c r="I59" s="1151" t="s">
        <v>1112</v>
      </c>
      <c r="J59" s="1150" t="s">
        <v>1089</v>
      </c>
      <c r="K59" s="1175"/>
      <c r="L59" s="1151" t="s">
        <v>987</v>
      </c>
      <c r="M59" s="1128"/>
      <c r="N59" s="1128"/>
      <c r="O59" s="1128"/>
      <c r="P59" s="1128"/>
      <c r="Q59" s="1128"/>
      <c r="R59" s="1128"/>
      <c r="S59" s="1128"/>
      <c r="T59" s="1128"/>
      <c r="U59" s="1128"/>
      <c r="V59" s="1128"/>
      <c r="W59" s="1128"/>
      <c r="X59" s="1128"/>
      <c r="Y59" s="1128"/>
      <c r="Z59" s="1128"/>
      <c r="AA59" s="1128"/>
      <c r="AB59" s="1128"/>
      <c r="AC59" s="1128"/>
      <c r="AD59" s="1128"/>
      <c r="AE59" s="1128"/>
      <c r="AF59" s="1128"/>
      <c r="AG59" s="1128"/>
      <c r="AH59" s="1128"/>
      <c r="AI59" s="1128"/>
      <c r="AJ59" s="1128"/>
      <c r="AK59" s="1128"/>
      <c r="AL59" s="1128"/>
      <c r="AM59" s="1128"/>
      <c r="AN59" s="1128"/>
      <c r="AO59" s="1128"/>
      <c r="AP59" s="1128"/>
      <c r="AQ59" s="1128"/>
      <c r="AR59" s="1128"/>
      <c r="AS59" s="1128"/>
      <c r="AT59" s="1128"/>
      <c r="AU59" s="1128"/>
      <c r="AV59" s="1128"/>
      <c r="AW59" s="1128"/>
      <c r="AX59" s="1128"/>
      <c r="AY59" s="1128"/>
      <c r="AZ59" s="1128"/>
      <c r="BA59" s="1128"/>
      <c r="BB59" s="1128"/>
      <c r="BC59" s="1128"/>
      <c r="BD59" s="1128"/>
      <c r="BE59" s="1128"/>
      <c r="BF59" s="1128"/>
      <c r="BG59" s="1128"/>
      <c r="BH59" s="1128"/>
      <c r="BI59" s="1128"/>
      <c r="BJ59" s="1128"/>
      <c r="BK59" s="1128"/>
      <c r="BL59" s="1128"/>
      <c r="BM59" s="1128"/>
      <c r="BN59" s="1128"/>
      <c r="BO59" s="1128"/>
      <c r="BP59" s="1128"/>
      <c r="BQ59" s="1128"/>
      <c r="BR59" s="1128"/>
      <c r="BS59" s="1128"/>
      <c r="BT59" s="1128"/>
      <c r="BU59" s="1128"/>
      <c r="BV59" s="1128"/>
      <c r="BW59" s="1128"/>
      <c r="BX59" s="1128"/>
      <c r="BY59" s="1128"/>
      <c r="BZ59" s="1128"/>
      <c r="CA59" s="1128"/>
      <c r="CB59" s="1128"/>
      <c r="CC59" s="1128"/>
      <c r="CD59" s="1128"/>
      <c r="CE59" s="1128"/>
      <c r="CF59" s="1128"/>
      <c r="CG59" s="1128"/>
      <c r="CH59" s="1128"/>
      <c r="CI59" s="1128"/>
      <c r="CJ59" s="1128"/>
      <c r="CK59" s="1128"/>
      <c r="CL59" s="1128"/>
      <c r="CM59" s="1128"/>
      <c r="CN59" s="1128"/>
      <c r="CO59" s="1128"/>
      <c r="CP59" s="1128"/>
      <c r="CQ59" s="1128"/>
      <c r="CR59" s="1128"/>
      <c r="CS59" s="1128"/>
      <c r="CT59" s="1128"/>
      <c r="CU59" s="1128"/>
      <c r="CV59" s="1128"/>
      <c r="CW59" s="1128"/>
      <c r="CX59" s="1128"/>
      <c r="CY59" s="1128"/>
      <c r="CZ59" s="1128"/>
      <c r="DA59" s="1128"/>
      <c r="DB59" s="1128"/>
      <c r="DC59" s="1128"/>
      <c r="DD59" s="1128"/>
      <c r="DE59" s="1128"/>
      <c r="DF59" s="1128"/>
      <c r="DG59" s="1128"/>
      <c r="DH59" s="1128"/>
      <c r="DI59" s="1128"/>
      <c r="DJ59" s="1128"/>
      <c r="DK59" s="1128"/>
      <c r="DL59" s="1128"/>
      <c r="DM59" s="1128"/>
      <c r="DN59" s="1128"/>
      <c r="DO59" s="1128"/>
      <c r="DP59" s="1128"/>
      <c r="DQ59" s="1128"/>
      <c r="DR59" s="1128"/>
      <c r="DS59" s="1128"/>
      <c r="DT59" s="1128"/>
      <c r="DU59" s="1128"/>
      <c r="DV59" s="1128"/>
      <c r="DW59" s="1128"/>
      <c r="DX59" s="1128"/>
      <c r="DY59" s="1128"/>
      <c r="DZ59" s="1128"/>
      <c r="EA59" s="1128"/>
      <c r="EB59" s="1128"/>
      <c r="EC59" s="1128"/>
      <c r="ED59" s="1128"/>
      <c r="EE59" s="1128"/>
      <c r="EF59" s="1128"/>
      <c r="EG59" s="1128"/>
      <c r="EH59" s="1128"/>
      <c r="EI59" s="1128"/>
      <c r="EJ59" s="1128"/>
      <c r="EK59" s="1128"/>
      <c r="EL59" s="1128"/>
      <c r="EM59" s="1128"/>
      <c r="EN59" s="1128"/>
      <c r="EO59" s="1128"/>
      <c r="EP59" s="1128"/>
      <c r="EQ59" s="1128"/>
      <c r="ER59" s="1128"/>
      <c r="ES59" s="1128"/>
      <c r="ET59" s="1128"/>
      <c r="EU59" s="1128"/>
      <c r="EV59" s="1128"/>
      <c r="EW59" s="1128"/>
      <c r="EX59" s="1128"/>
      <c r="EY59" s="1128"/>
      <c r="EZ59" s="1128"/>
      <c r="FA59" s="1128"/>
      <c r="FB59" s="1128"/>
      <c r="FC59" s="1128"/>
      <c r="FD59" s="1128"/>
      <c r="FE59" s="1128"/>
      <c r="FF59" s="1128"/>
      <c r="FG59" s="1128"/>
      <c r="FH59" s="1128"/>
      <c r="FI59" s="1128"/>
      <c r="FJ59" s="1128"/>
      <c r="FK59" s="1128"/>
      <c r="FL59" s="1128"/>
      <c r="FM59" s="1128"/>
      <c r="FN59" s="1128"/>
      <c r="FO59" s="1128"/>
      <c r="FP59" s="1128"/>
      <c r="FQ59" s="1128"/>
      <c r="FR59" s="1128"/>
      <c r="FS59" s="1128"/>
      <c r="FT59" s="1128"/>
      <c r="FU59" s="1128"/>
      <c r="FV59" s="1128"/>
      <c r="FW59" s="1128"/>
      <c r="FX59" s="1128"/>
      <c r="FY59" s="1128"/>
      <c r="FZ59" s="1128"/>
      <c r="GA59" s="1128"/>
      <c r="GB59" s="1128"/>
      <c r="GC59" s="1128"/>
      <c r="GD59" s="1128"/>
      <c r="GE59" s="1128"/>
      <c r="GF59" s="1128"/>
      <c r="GG59" s="1128"/>
      <c r="GH59" s="1128"/>
      <c r="GI59" s="1128"/>
      <c r="GJ59" s="1128"/>
      <c r="GK59" s="1128"/>
      <c r="GL59" s="1128"/>
      <c r="GM59" s="1128"/>
      <c r="GN59" s="1128"/>
      <c r="GO59" s="1128"/>
      <c r="GP59" s="1128"/>
      <c r="GQ59" s="1128"/>
      <c r="GR59" s="1128"/>
      <c r="GS59" s="1128"/>
      <c r="GT59" s="1128"/>
      <c r="GU59" s="1128"/>
      <c r="GV59" s="1128"/>
      <c r="GW59" s="1128"/>
      <c r="GX59" s="1128"/>
      <c r="GY59" s="1128"/>
      <c r="GZ59" s="1128"/>
      <c r="HA59" s="1128"/>
      <c r="HB59" s="1128"/>
      <c r="HC59" s="1128"/>
      <c r="HD59" s="1128"/>
      <c r="HE59" s="1128"/>
      <c r="HF59" s="1128"/>
      <c r="HG59" s="1128"/>
      <c r="HH59" s="1128"/>
      <c r="HI59" s="1128"/>
      <c r="HJ59" s="1128"/>
      <c r="HK59" s="1128"/>
      <c r="HL59" s="1128"/>
      <c r="HM59" s="1128"/>
      <c r="HN59" s="1128"/>
      <c r="HO59" s="1128"/>
      <c r="HP59" s="1128"/>
      <c r="HQ59" s="1128"/>
      <c r="HR59" s="1128"/>
      <c r="HS59" s="1128"/>
      <c r="HT59" s="1128"/>
      <c r="HU59" s="1128"/>
      <c r="HV59" s="1128"/>
      <c r="HW59" s="1128"/>
      <c r="HX59" s="1128"/>
      <c r="HY59" s="1128"/>
      <c r="HZ59" s="1128"/>
      <c r="IA59" s="1128"/>
      <c r="IB59" s="1128"/>
      <c r="IC59" s="1128"/>
      <c r="ID59" s="1128"/>
      <c r="IE59" s="1128"/>
      <c r="IF59" s="1128"/>
      <c r="IG59" s="1128"/>
      <c r="IH59" s="1128"/>
      <c r="II59" s="1128"/>
      <c r="IJ59" s="1128"/>
      <c r="IK59" s="1128"/>
      <c r="IL59" s="1128"/>
      <c r="IM59" s="1128"/>
      <c r="IN59" s="1128"/>
      <c r="IO59" s="1128"/>
      <c r="IP59" s="1128"/>
      <c r="IQ59" s="1128"/>
      <c r="IR59" s="1128"/>
      <c r="IS59" s="1128"/>
      <c r="IT59" s="1128"/>
      <c r="IU59" s="1128"/>
      <c r="IV59" s="1128"/>
    </row>
    <row r="60" spans="1:256" s="698" customFormat="1" ht="54.9" customHeight="1" thickBot="1">
      <c r="A60" s="1282" t="s">
        <v>1046</v>
      </c>
      <c r="B60" s="853" t="s">
        <v>1014</v>
      </c>
      <c r="C60" s="1338" t="s">
        <v>1068</v>
      </c>
      <c r="D60" s="1289" t="s">
        <v>1018</v>
      </c>
      <c r="E60" s="851" t="s">
        <v>379</v>
      </c>
      <c r="F60" s="738">
        <v>45500</v>
      </c>
      <c r="G60" s="1072">
        <v>1</v>
      </c>
      <c r="H60" s="1290">
        <v>0</v>
      </c>
      <c r="I60" s="1291" t="s">
        <v>1026</v>
      </c>
      <c r="J60" s="802" t="s">
        <v>1025</v>
      </c>
      <c r="L60" s="1283" t="s">
        <v>987</v>
      </c>
      <c r="M60" s="832"/>
      <c r="N60" s="832"/>
      <c r="O60" s="832"/>
      <c r="P60" s="832"/>
      <c r="Q60" s="832"/>
      <c r="R60" s="832"/>
      <c r="S60" s="832"/>
      <c r="T60" s="832"/>
      <c r="U60" s="832"/>
      <c r="V60" s="832"/>
      <c r="W60" s="832"/>
      <c r="X60" s="832"/>
      <c r="Y60" s="832"/>
      <c r="Z60" s="832"/>
      <c r="AA60" s="832"/>
      <c r="AB60" s="832"/>
      <c r="AC60" s="832"/>
      <c r="AD60" s="832"/>
      <c r="AE60" s="832"/>
      <c r="AF60" s="832"/>
      <c r="AG60" s="832"/>
      <c r="AH60" s="832"/>
      <c r="AI60" s="832"/>
      <c r="AJ60" s="832"/>
      <c r="AK60" s="832"/>
      <c r="AL60" s="832"/>
      <c r="AM60" s="832"/>
      <c r="AN60" s="832"/>
      <c r="AO60" s="832"/>
      <c r="AP60" s="832"/>
      <c r="AQ60" s="832"/>
      <c r="AR60" s="832"/>
      <c r="AS60" s="832"/>
      <c r="AT60" s="832"/>
      <c r="AU60" s="832"/>
      <c r="AV60" s="832"/>
      <c r="AW60" s="832"/>
      <c r="AX60" s="832"/>
      <c r="AY60" s="832"/>
      <c r="AZ60" s="832"/>
      <c r="BA60" s="832"/>
      <c r="BB60" s="832"/>
      <c r="BC60" s="832"/>
      <c r="BD60" s="832"/>
      <c r="BE60" s="832"/>
      <c r="BF60" s="832"/>
      <c r="BG60" s="832"/>
      <c r="BH60" s="832"/>
      <c r="BI60" s="832"/>
      <c r="BJ60" s="832"/>
      <c r="BK60" s="832"/>
      <c r="BL60" s="832"/>
      <c r="BM60" s="832"/>
      <c r="BN60" s="832"/>
      <c r="BO60" s="832"/>
      <c r="BP60" s="832"/>
      <c r="BQ60" s="832"/>
      <c r="BR60" s="832"/>
      <c r="BS60" s="832"/>
      <c r="BT60" s="832"/>
      <c r="BU60" s="832"/>
      <c r="BV60" s="832"/>
      <c r="BW60" s="832"/>
      <c r="BX60" s="832"/>
      <c r="BY60" s="832"/>
      <c r="BZ60" s="832"/>
      <c r="CA60" s="832"/>
      <c r="CB60" s="832"/>
      <c r="CC60" s="832"/>
      <c r="CD60" s="832"/>
      <c r="CE60" s="832"/>
      <c r="CF60" s="832"/>
      <c r="CG60" s="832"/>
      <c r="CH60" s="832"/>
      <c r="CI60" s="832"/>
      <c r="CJ60" s="832"/>
      <c r="CK60" s="832"/>
      <c r="CL60" s="832"/>
      <c r="CM60" s="832"/>
      <c r="CN60" s="832"/>
      <c r="CO60" s="832"/>
      <c r="CP60" s="832"/>
      <c r="CQ60" s="832"/>
      <c r="CR60" s="832"/>
      <c r="CS60" s="832"/>
      <c r="CT60" s="832"/>
      <c r="CU60" s="832"/>
      <c r="CV60" s="832"/>
      <c r="CW60" s="832"/>
      <c r="CX60" s="832"/>
      <c r="CY60" s="832"/>
      <c r="CZ60" s="832"/>
      <c r="DA60" s="832"/>
      <c r="DB60" s="832"/>
      <c r="DC60" s="832"/>
      <c r="DD60" s="832"/>
      <c r="DE60" s="832"/>
      <c r="DF60" s="832"/>
      <c r="DG60" s="832"/>
      <c r="DH60" s="832"/>
      <c r="DI60" s="832"/>
      <c r="DJ60" s="832"/>
      <c r="DK60" s="832"/>
      <c r="DL60" s="832"/>
      <c r="DM60" s="832"/>
      <c r="DN60" s="832"/>
      <c r="DO60" s="832"/>
      <c r="DP60" s="832"/>
      <c r="DQ60" s="832"/>
      <c r="DR60" s="832"/>
      <c r="DS60" s="832"/>
      <c r="DT60" s="832"/>
      <c r="DU60" s="832"/>
      <c r="DV60" s="832"/>
      <c r="DW60" s="832"/>
      <c r="DX60" s="832"/>
      <c r="DY60" s="832"/>
      <c r="DZ60" s="832"/>
      <c r="EA60" s="832"/>
      <c r="EB60" s="832"/>
      <c r="EC60" s="832"/>
      <c r="ED60" s="832"/>
      <c r="EE60" s="832"/>
      <c r="EF60" s="832"/>
      <c r="EG60" s="832"/>
      <c r="EH60" s="832"/>
      <c r="EI60" s="832"/>
      <c r="EJ60" s="832"/>
      <c r="EK60" s="832"/>
      <c r="EL60" s="832"/>
      <c r="EM60" s="832"/>
      <c r="EN60" s="832"/>
      <c r="EO60" s="832"/>
      <c r="EP60" s="832"/>
      <c r="EQ60" s="832"/>
      <c r="ER60" s="832"/>
      <c r="ES60" s="832"/>
      <c r="ET60" s="832"/>
      <c r="EU60" s="832"/>
      <c r="EV60" s="832"/>
      <c r="EW60" s="832"/>
      <c r="EX60" s="832"/>
      <c r="EY60" s="832"/>
      <c r="EZ60" s="832"/>
      <c r="FA60" s="832"/>
      <c r="FB60" s="832"/>
      <c r="FC60" s="832"/>
      <c r="FD60" s="832"/>
      <c r="FE60" s="832"/>
      <c r="FF60" s="832"/>
      <c r="FG60" s="832"/>
      <c r="FH60" s="832"/>
      <c r="FI60" s="832"/>
      <c r="FJ60" s="832"/>
      <c r="FK60" s="832"/>
      <c r="FL60" s="832"/>
      <c r="FM60" s="832"/>
      <c r="FN60" s="832"/>
      <c r="FO60" s="832"/>
      <c r="FP60" s="832"/>
      <c r="FQ60" s="832"/>
      <c r="FR60" s="832"/>
      <c r="FS60" s="832"/>
      <c r="FT60" s="832"/>
      <c r="FU60" s="832"/>
      <c r="FV60" s="832"/>
      <c r="FW60" s="832"/>
      <c r="FX60" s="832"/>
      <c r="FY60" s="832"/>
      <c r="FZ60" s="832"/>
      <c r="GA60" s="832"/>
      <c r="GB60" s="832"/>
      <c r="GC60" s="832"/>
      <c r="GD60" s="832"/>
      <c r="GE60" s="832"/>
      <c r="GF60" s="832"/>
      <c r="GG60" s="832"/>
      <c r="GH60" s="832"/>
      <c r="GI60" s="832"/>
      <c r="GJ60" s="832"/>
      <c r="GK60" s="832"/>
      <c r="GL60" s="832"/>
      <c r="GM60" s="832"/>
      <c r="GN60" s="832"/>
      <c r="GO60" s="832"/>
      <c r="GP60" s="832"/>
      <c r="GQ60" s="832"/>
      <c r="GR60" s="832"/>
      <c r="GS60" s="832"/>
      <c r="GT60" s="832"/>
      <c r="GU60" s="832"/>
      <c r="GV60" s="832"/>
      <c r="GW60" s="832"/>
      <c r="GX60" s="832"/>
      <c r="GY60" s="832"/>
      <c r="GZ60" s="832"/>
      <c r="HA60" s="832"/>
      <c r="HB60" s="832"/>
      <c r="HC60" s="832"/>
      <c r="HD60" s="832"/>
      <c r="HE60" s="832"/>
      <c r="HF60" s="832"/>
      <c r="HG60" s="832"/>
      <c r="HH60" s="832"/>
      <c r="HI60" s="832"/>
      <c r="HJ60" s="832"/>
      <c r="HK60" s="832"/>
      <c r="HL60" s="832"/>
      <c r="HM60" s="832"/>
      <c r="HN60" s="832"/>
      <c r="HO60" s="832"/>
      <c r="HP60" s="832"/>
      <c r="HQ60" s="832"/>
      <c r="HR60" s="832"/>
      <c r="HS60" s="832"/>
      <c r="HT60" s="832"/>
      <c r="HU60" s="832"/>
      <c r="HV60" s="832"/>
      <c r="HW60" s="832"/>
      <c r="HX60" s="832"/>
      <c r="HY60" s="832"/>
      <c r="HZ60" s="832"/>
      <c r="IA60" s="832"/>
      <c r="IB60" s="832"/>
      <c r="IC60" s="832"/>
      <c r="ID60" s="832"/>
      <c r="IE60" s="832"/>
      <c r="IF60" s="832"/>
      <c r="IG60" s="832"/>
      <c r="IH60" s="832"/>
      <c r="II60" s="832"/>
      <c r="IJ60" s="832"/>
      <c r="IK60" s="832"/>
      <c r="IL60" s="832"/>
      <c r="IM60" s="832"/>
      <c r="IN60" s="832"/>
      <c r="IO60" s="832"/>
      <c r="IP60" s="832"/>
      <c r="IQ60" s="832"/>
      <c r="IR60" s="832"/>
      <c r="IS60" s="832"/>
      <c r="IT60" s="832"/>
      <c r="IU60" s="832"/>
      <c r="IV60" s="832"/>
    </row>
    <row r="61" spans="1:256" s="698" customFormat="1" ht="81" hidden="1" customHeight="1" thickBot="1">
      <c r="A61" s="1339" t="s">
        <v>1040</v>
      </c>
      <c r="B61" s="1348" t="s">
        <v>1015</v>
      </c>
      <c r="C61" s="1349" t="s">
        <v>1147</v>
      </c>
      <c r="D61" s="1348" t="s">
        <v>421</v>
      </c>
      <c r="E61" s="1342" t="s">
        <v>379</v>
      </c>
      <c r="F61" s="1350">
        <v>42250</v>
      </c>
      <c r="G61" s="1351">
        <v>1</v>
      </c>
      <c r="H61" s="1352">
        <v>0</v>
      </c>
      <c r="I61" s="1353" t="s">
        <v>1026</v>
      </c>
      <c r="J61" s="1354" t="s">
        <v>1026</v>
      </c>
      <c r="K61" s="1355" t="s">
        <v>1044</v>
      </c>
      <c r="L61" s="1343" t="s">
        <v>395</v>
      </c>
      <c r="M61" s="832"/>
      <c r="N61" s="832"/>
      <c r="O61" s="832"/>
      <c r="P61" s="832"/>
      <c r="Q61" s="832"/>
      <c r="R61" s="832"/>
      <c r="S61" s="832"/>
      <c r="T61" s="832"/>
      <c r="U61" s="832"/>
      <c r="V61" s="832"/>
      <c r="W61" s="832"/>
      <c r="X61" s="832"/>
      <c r="Y61" s="832"/>
      <c r="Z61" s="832"/>
      <c r="AA61" s="832"/>
      <c r="AB61" s="832"/>
      <c r="AC61" s="832"/>
      <c r="AD61" s="832"/>
      <c r="AE61" s="832"/>
      <c r="AF61" s="832"/>
      <c r="AG61" s="832"/>
      <c r="AH61" s="832"/>
      <c r="AI61" s="832"/>
      <c r="AJ61" s="832"/>
      <c r="AK61" s="832"/>
      <c r="AL61" s="832"/>
      <c r="AM61" s="832"/>
      <c r="AN61" s="832"/>
      <c r="AO61" s="832"/>
      <c r="AP61" s="832"/>
      <c r="AQ61" s="832"/>
      <c r="AR61" s="832"/>
      <c r="AS61" s="832"/>
      <c r="AT61" s="832"/>
      <c r="AU61" s="832"/>
      <c r="AV61" s="832"/>
      <c r="AW61" s="832"/>
      <c r="AX61" s="832"/>
      <c r="AY61" s="832"/>
      <c r="AZ61" s="832"/>
      <c r="BA61" s="832"/>
      <c r="BB61" s="832"/>
      <c r="BC61" s="832"/>
      <c r="BD61" s="832"/>
      <c r="BE61" s="832"/>
      <c r="BF61" s="832"/>
      <c r="BG61" s="832"/>
      <c r="BH61" s="832"/>
      <c r="BI61" s="832"/>
      <c r="BJ61" s="832"/>
      <c r="BK61" s="832"/>
      <c r="BL61" s="832"/>
      <c r="BM61" s="832"/>
      <c r="BN61" s="832"/>
      <c r="BO61" s="832"/>
      <c r="BP61" s="832"/>
      <c r="BQ61" s="832"/>
      <c r="BR61" s="832"/>
      <c r="BS61" s="832"/>
      <c r="BT61" s="832"/>
      <c r="BU61" s="832"/>
      <c r="BV61" s="832"/>
      <c r="BW61" s="832"/>
      <c r="BX61" s="832"/>
      <c r="BY61" s="832"/>
      <c r="BZ61" s="832"/>
      <c r="CA61" s="832"/>
      <c r="CB61" s="832"/>
      <c r="CC61" s="832"/>
      <c r="CD61" s="832"/>
      <c r="CE61" s="832"/>
      <c r="CF61" s="832"/>
      <c r="CG61" s="832"/>
      <c r="CH61" s="832"/>
      <c r="CI61" s="832"/>
      <c r="CJ61" s="832"/>
      <c r="CK61" s="832"/>
      <c r="CL61" s="832"/>
      <c r="CM61" s="832"/>
      <c r="CN61" s="832"/>
      <c r="CO61" s="832"/>
      <c r="CP61" s="832"/>
      <c r="CQ61" s="832"/>
      <c r="CR61" s="832"/>
      <c r="CS61" s="832"/>
      <c r="CT61" s="832"/>
      <c r="CU61" s="832"/>
      <c r="CV61" s="832"/>
      <c r="CW61" s="832"/>
      <c r="CX61" s="832"/>
      <c r="CY61" s="832"/>
      <c r="CZ61" s="832"/>
      <c r="DA61" s="832"/>
      <c r="DB61" s="832"/>
      <c r="DC61" s="832"/>
      <c r="DD61" s="832"/>
      <c r="DE61" s="832"/>
      <c r="DF61" s="832"/>
      <c r="DG61" s="832"/>
      <c r="DH61" s="832"/>
      <c r="DI61" s="832"/>
      <c r="DJ61" s="832"/>
      <c r="DK61" s="832"/>
      <c r="DL61" s="832"/>
      <c r="DM61" s="832"/>
      <c r="DN61" s="832"/>
      <c r="DO61" s="832"/>
      <c r="DP61" s="832"/>
      <c r="DQ61" s="832"/>
      <c r="DR61" s="832"/>
      <c r="DS61" s="832"/>
      <c r="DT61" s="832"/>
      <c r="DU61" s="832"/>
      <c r="DV61" s="832"/>
      <c r="DW61" s="832"/>
      <c r="DX61" s="832"/>
      <c r="DY61" s="832"/>
      <c r="DZ61" s="832"/>
      <c r="EA61" s="832"/>
      <c r="EB61" s="832"/>
      <c r="EC61" s="832"/>
      <c r="ED61" s="832"/>
      <c r="EE61" s="832"/>
      <c r="EF61" s="832"/>
      <c r="EG61" s="832"/>
      <c r="EH61" s="832"/>
      <c r="EI61" s="832"/>
      <c r="EJ61" s="832"/>
      <c r="EK61" s="832"/>
      <c r="EL61" s="832"/>
      <c r="EM61" s="832"/>
      <c r="EN61" s="832"/>
      <c r="EO61" s="832"/>
      <c r="EP61" s="832"/>
      <c r="EQ61" s="832"/>
      <c r="ER61" s="832"/>
      <c r="ES61" s="832"/>
      <c r="ET61" s="832"/>
      <c r="EU61" s="832"/>
      <c r="EV61" s="832"/>
      <c r="EW61" s="832"/>
      <c r="EX61" s="832"/>
      <c r="EY61" s="832"/>
      <c r="EZ61" s="832"/>
      <c r="FA61" s="832"/>
      <c r="FB61" s="832"/>
      <c r="FC61" s="832"/>
      <c r="FD61" s="832"/>
      <c r="FE61" s="832"/>
      <c r="FF61" s="832"/>
      <c r="FG61" s="832"/>
      <c r="FH61" s="832"/>
      <c r="FI61" s="832"/>
      <c r="FJ61" s="832"/>
      <c r="FK61" s="832"/>
      <c r="FL61" s="832"/>
      <c r="FM61" s="832"/>
      <c r="FN61" s="832"/>
      <c r="FO61" s="832"/>
      <c r="FP61" s="832"/>
      <c r="FQ61" s="832"/>
      <c r="FR61" s="832"/>
      <c r="FS61" s="832"/>
      <c r="FT61" s="832"/>
      <c r="FU61" s="832"/>
      <c r="FV61" s="832"/>
      <c r="FW61" s="832"/>
      <c r="FX61" s="832"/>
      <c r="FY61" s="832"/>
      <c r="FZ61" s="832"/>
      <c r="GA61" s="832"/>
      <c r="GB61" s="832"/>
      <c r="GC61" s="832"/>
      <c r="GD61" s="832"/>
      <c r="GE61" s="832"/>
      <c r="GF61" s="832"/>
      <c r="GG61" s="832"/>
      <c r="GH61" s="832"/>
      <c r="GI61" s="832"/>
      <c r="GJ61" s="832"/>
      <c r="GK61" s="832"/>
      <c r="GL61" s="832"/>
      <c r="GM61" s="832"/>
      <c r="GN61" s="832"/>
      <c r="GO61" s="832"/>
      <c r="GP61" s="832"/>
      <c r="GQ61" s="832"/>
      <c r="GR61" s="832"/>
      <c r="GS61" s="832"/>
      <c r="GT61" s="832"/>
      <c r="GU61" s="832"/>
      <c r="GV61" s="832"/>
      <c r="GW61" s="832"/>
      <c r="GX61" s="832"/>
      <c r="GY61" s="832"/>
      <c r="GZ61" s="832"/>
      <c r="HA61" s="832"/>
      <c r="HB61" s="832"/>
      <c r="HC61" s="832"/>
      <c r="HD61" s="832"/>
      <c r="HE61" s="832"/>
      <c r="HF61" s="832"/>
      <c r="HG61" s="832"/>
      <c r="HH61" s="832"/>
      <c r="HI61" s="832"/>
      <c r="HJ61" s="832"/>
      <c r="HK61" s="832"/>
      <c r="HL61" s="832"/>
      <c r="HM61" s="832"/>
      <c r="HN61" s="832"/>
      <c r="HO61" s="832"/>
      <c r="HP61" s="832"/>
      <c r="HQ61" s="832"/>
      <c r="HR61" s="832"/>
      <c r="HS61" s="832"/>
      <c r="HT61" s="832"/>
      <c r="HU61" s="832"/>
      <c r="HV61" s="832"/>
      <c r="HW61" s="832"/>
      <c r="HX61" s="832"/>
      <c r="HY61" s="832"/>
      <c r="HZ61" s="832"/>
      <c r="IA61" s="832"/>
      <c r="IB61" s="832"/>
      <c r="IC61" s="832"/>
      <c r="ID61" s="832"/>
      <c r="IE61" s="832"/>
      <c r="IF61" s="832"/>
      <c r="IG61" s="832"/>
      <c r="IH61" s="832"/>
      <c r="II61" s="832"/>
      <c r="IJ61" s="832"/>
      <c r="IK61" s="832"/>
      <c r="IL61" s="832"/>
      <c r="IM61" s="832"/>
      <c r="IN61" s="832"/>
      <c r="IO61" s="832"/>
      <c r="IP61" s="832"/>
      <c r="IQ61" s="832"/>
      <c r="IR61" s="832"/>
      <c r="IS61" s="832"/>
      <c r="IT61" s="832"/>
      <c r="IU61" s="832"/>
      <c r="IV61" s="832"/>
    </row>
    <row r="62" spans="1:256" s="1319" customFormat="1" ht="42.75" customHeight="1" thickBot="1">
      <c r="A62" s="1206" t="s">
        <v>1118</v>
      </c>
      <c r="B62" s="802" t="s">
        <v>1003</v>
      </c>
      <c r="C62" s="1299" t="s">
        <v>1004</v>
      </c>
      <c r="D62" s="1151" t="s">
        <v>1018</v>
      </c>
      <c r="E62" s="1156" t="s">
        <v>379</v>
      </c>
      <c r="F62" s="1316">
        <v>41166.67</v>
      </c>
      <c r="G62" s="1165">
        <v>1</v>
      </c>
      <c r="H62" s="1163">
        <v>0</v>
      </c>
      <c r="I62" s="1317" t="s">
        <v>1022</v>
      </c>
      <c r="J62" s="1317" t="s">
        <v>1025</v>
      </c>
      <c r="K62" s="1312"/>
      <c r="L62" s="1151" t="s">
        <v>987</v>
      </c>
      <c r="M62" s="1234"/>
      <c r="N62" s="1318"/>
      <c r="O62" s="1318"/>
      <c r="P62" s="1318"/>
      <c r="Q62" s="1318"/>
      <c r="R62" s="1318"/>
      <c r="S62" s="1318"/>
      <c r="T62" s="1318"/>
      <c r="U62" s="1318"/>
      <c r="V62" s="1318"/>
      <c r="W62" s="1318"/>
      <c r="X62" s="1318"/>
      <c r="Y62" s="1318"/>
      <c r="Z62" s="1318"/>
      <c r="AA62" s="1318"/>
      <c r="AB62" s="1318"/>
      <c r="AC62" s="1318"/>
      <c r="AD62" s="1318"/>
      <c r="AE62" s="1318"/>
      <c r="AF62" s="1318"/>
      <c r="AG62" s="1318"/>
      <c r="AH62" s="1318"/>
      <c r="AI62" s="1318"/>
      <c r="AJ62" s="1318"/>
      <c r="AK62" s="1318"/>
      <c r="AL62" s="1318"/>
      <c r="AM62" s="1318"/>
      <c r="AN62" s="1318"/>
      <c r="AO62" s="1318"/>
      <c r="AP62" s="1318"/>
      <c r="AQ62" s="1318"/>
      <c r="AR62" s="1318"/>
      <c r="AS62" s="1318"/>
      <c r="AT62" s="1318"/>
      <c r="AU62" s="1318"/>
      <c r="AV62" s="1318"/>
      <c r="AW62" s="1318"/>
      <c r="AX62" s="1318"/>
      <c r="AY62" s="1318"/>
      <c r="AZ62" s="1318"/>
      <c r="BA62" s="1318"/>
      <c r="BB62" s="1318"/>
      <c r="BC62" s="1318"/>
      <c r="BD62" s="1318"/>
      <c r="BE62" s="1318"/>
      <c r="BF62" s="1318"/>
      <c r="BG62" s="1318"/>
      <c r="BH62" s="1318"/>
      <c r="BI62" s="1318"/>
      <c r="BJ62" s="1318"/>
      <c r="BK62" s="1318"/>
      <c r="BL62" s="1318"/>
      <c r="BM62" s="1318"/>
      <c r="BN62" s="1318"/>
      <c r="BO62" s="1318"/>
      <c r="BP62" s="1318"/>
      <c r="BQ62" s="1318"/>
      <c r="BR62" s="1318"/>
      <c r="BS62" s="1318"/>
      <c r="BT62" s="1318"/>
      <c r="BU62" s="1318"/>
      <c r="BV62" s="1318"/>
      <c r="BW62" s="1318"/>
      <c r="BX62" s="1318"/>
      <c r="BY62" s="1318"/>
      <c r="BZ62" s="1318"/>
      <c r="CA62" s="1318"/>
      <c r="CB62" s="1318"/>
      <c r="CC62" s="1318"/>
      <c r="CD62" s="1318"/>
      <c r="CE62" s="1318"/>
      <c r="CF62" s="1318"/>
      <c r="CG62" s="1318"/>
      <c r="CH62" s="1318"/>
      <c r="CI62" s="1318"/>
      <c r="CJ62" s="1318"/>
      <c r="CK62" s="1318"/>
      <c r="CL62" s="1318"/>
      <c r="CM62" s="1318"/>
      <c r="CN62" s="1318"/>
      <c r="CO62" s="1318"/>
      <c r="CP62" s="1318"/>
      <c r="CQ62" s="1318"/>
      <c r="CR62" s="1318"/>
      <c r="CS62" s="1318"/>
      <c r="CT62" s="1318"/>
      <c r="CU62" s="1318"/>
      <c r="CV62" s="1318"/>
      <c r="CW62" s="1318"/>
      <c r="CX62" s="1318"/>
      <c r="CY62" s="1318"/>
      <c r="CZ62" s="1318"/>
      <c r="DA62" s="1318"/>
      <c r="DB62" s="1318"/>
      <c r="DC62" s="1318"/>
      <c r="DD62" s="1318"/>
      <c r="DE62" s="1318"/>
      <c r="DF62" s="1318"/>
      <c r="DG62" s="1318"/>
      <c r="DH62" s="1318"/>
      <c r="DI62" s="1318"/>
      <c r="DJ62" s="1318"/>
      <c r="DK62" s="1318"/>
      <c r="DL62" s="1318"/>
      <c r="DM62" s="1318"/>
      <c r="DN62" s="1318"/>
      <c r="DO62" s="1318"/>
      <c r="DP62" s="1318"/>
      <c r="DQ62" s="1318"/>
      <c r="DR62" s="1318"/>
      <c r="DS62" s="1318"/>
      <c r="DT62" s="1318"/>
      <c r="DU62" s="1318"/>
      <c r="DV62" s="1318"/>
      <c r="DW62" s="1318"/>
      <c r="DX62" s="1318"/>
      <c r="DY62" s="1318"/>
      <c r="DZ62" s="1318"/>
      <c r="EA62" s="1318"/>
      <c r="EB62" s="1318"/>
      <c r="EC62" s="1318"/>
      <c r="ED62" s="1318"/>
      <c r="EE62" s="1318"/>
      <c r="EF62" s="1318"/>
      <c r="EG62" s="1318"/>
      <c r="EH62" s="1318"/>
      <c r="EI62" s="1318"/>
      <c r="EJ62" s="1318"/>
      <c r="EK62" s="1318"/>
      <c r="EL62" s="1318"/>
      <c r="EM62" s="1318"/>
      <c r="EN62" s="1318"/>
      <c r="EO62" s="1318"/>
      <c r="EP62" s="1318"/>
      <c r="EQ62" s="1318"/>
      <c r="ER62" s="1318"/>
      <c r="ES62" s="1318"/>
      <c r="ET62" s="1318"/>
      <c r="EU62" s="1318"/>
      <c r="EV62" s="1318"/>
      <c r="EW62" s="1318"/>
      <c r="EX62" s="1318"/>
      <c r="EY62" s="1318"/>
      <c r="EZ62" s="1318"/>
      <c r="FA62" s="1318"/>
      <c r="FB62" s="1318"/>
      <c r="FC62" s="1318"/>
      <c r="FD62" s="1318"/>
      <c r="FE62" s="1318"/>
      <c r="FF62" s="1318"/>
      <c r="FG62" s="1318"/>
      <c r="FH62" s="1318"/>
      <c r="FI62" s="1318"/>
      <c r="FJ62" s="1318"/>
      <c r="FK62" s="1318"/>
      <c r="FL62" s="1318"/>
      <c r="FM62" s="1318"/>
      <c r="FN62" s="1318"/>
      <c r="FO62" s="1318"/>
      <c r="FP62" s="1318"/>
      <c r="FQ62" s="1318"/>
      <c r="FR62" s="1318"/>
      <c r="FS62" s="1318"/>
      <c r="FT62" s="1318"/>
      <c r="FU62" s="1318"/>
      <c r="FV62" s="1318"/>
      <c r="FW62" s="1318"/>
      <c r="FX62" s="1318"/>
      <c r="FY62" s="1318"/>
      <c r="FZ62" s="1318"/>
      <c r="GA62" s="1318"/>
      <c r="GB62" s="1318"/>
      <c r="GC62" s="1318"/>
      <c r="GD62" s="1318"/>
      <c r="GE62" s="1318"/>
      <c r="GF62" s="1318"/>
      <c r="GG62" s="1318"/>
      <c r="GH62" s="1318"/>
      <c r="GI62" s="1318"/>
      <c r="GJ62" s="1318"/>
      <c r="GK62" s="1318"/>
      <c r="GL62" s="1318"/>
      <c r="GM62" s="1318"/>
      <c r="GN62" s="1318"/>
      <c r="GO62" s="1318"/>
      <c r="GP62" s="1318"/>
      <c r="GQ62" s="1318"/>
      <c r="GR62" s="1318"/>
      <c r="GS62" s="1318"/>
      <c r="GT62" s="1318"/>
      <c r="GU62" s="1318"/>
      <c r="GV62" s="1318"/>
      <c r="GW62" s="1318"/>
      <c r="GX62" s="1318"/>
      <c r="GY62" s="1318"/>
      <c r="GZ62" s="1318"/>
      <c r="HA62" s="1318"/>
      <c r="HB62" s="1318"/>
      <c r="HC62" s="1318"/>
      <c r="HD62" s="1318"/>
      <c r="HE62" s="1318"/>
      <c r="HF62" s="1318"/>
      <c r="HG62" s="1318"/>
      <c r="HH62" s="1318"/>
      <c r="HI62" s="1318"/>
      <c r="HJ62" s="1318"/>
      <c r="HK62" s="1318"/>
      <c r="HL62" s="1318"/>
      <c r="HM62" s="1318"/>
      <c r="HN62" s="1318"/>
      <c r="HO62" s="1318"/>
      <c r="HP62" s="1318"/>
      <c r="HQ62" s="1318"/>
      <c r="HR62" s="1318"/>
      <c r="HS62" s="1318"/>
      <c r="HT62" s="1318"/>
      <c r="HU62" s="1318"/>
      <c r="HV62" s="1318"/>
      <c r="HW62" s="1318"/>
      <c r="HX62" s="1318"/>
      <c r="HY62" s="1318"/>
      <c r="HZ62" s="1318"/>
      <c r="IA62" s="1318"/>
      <c r="IB62" s="1318"/>
      <c r="IC62" s="1318"/>
      <c r="ID62" s="1318"/>
      <c r="IE62" s="1318"/>
      <c r="IF62" s="1318"/>
      <c r="IG62" s="1318"/>
      <c r="IH62" s="1318"/>
      <c r="II62" s="1318"/>
      <c r="IJ62" s="1318"/>
      <c r="IK62" s="1318"/>
      <c r="IL62" s="1318"/>
      <c r="IM62" s="1318"/>
      <c r="IN62" s="1318"/>
      <c r="IO62" s="1318"/>
      <c r="IP62" s="1318"/>
      <c r="IQ62" s="1318"/>
      <c r="IR62" s="1318"/>
      <c r="IS62" s="1318"/>
      <c r="IT62" s="1318"/>
      <c r="IU62" s="1318"/>
      <c r="IV62" s="1318"/>
    </row>
    <row r="63" spans="1:256" s="1153" customFormat="1" ht="48.9" customHeight="1" thickBot="1">
      <c r="A63" s="1186" t="s">
        <v>1119</v>
      </c>
      <c r="B63" s="1320" t="s">
        <v>993</v>
      </c>
      <c r="C63" s="1299" t="s">
        <v>1057</v>
      </c>
      <c r="D63" s="1151" t="s">
        <v>1018</v>
      </c>
      <c r="E63" s="1151" t="s">
        <v>379</v>
      </c>
      <c r="F63" s="1156">
        <v>39920.83</v>
      </c>
      <c r="G63" s="1321">
        <v>1</v>
      </c>
      <c r="H63" s="1145">
        <v>0</v>
      </c>
      <c r="I63" s="1151" t="s">
        <v>1022</v>
      </c>
      <c r="J63" s="1151" t="s">
        <v>1023</v>
      </c>
      <c r="K63" s="1175"/>
      <c r="L63" s="1151" t="s">
        <v>987</v>
      </c>
      <c r="M63" s="1128"/>
      <c r="N63" s="1128"/>
      <c r="O63" s="1128"/>
      <c r="P63" s="1128"/>
      <c r="Q63" s="1128"/>
      <c r="R63" s="1128"/>
      <c r="S63" s="1128"/>
      <c r="T63" s="1128"/>
      <c r="U63" s="1128"/>
      <c r="V63" s="1128"/>
      <c r="W63" s="1128"/>
      <c r="X63" s="1128"/>
      <c r="Y63" s="1128"/>
      <c r="Z63" s="1128"/>
      <c r="AA63" s="1128"/>
      <c r="AB63" s="1128"/>
      <c r="AC63" s="1128"/>
      <c r="AD63" s="1128"/>
      <c r="AE63" s="1128"/>
      <c r="AF63" s="1128"/>
      <c r="AG63" s="1128"/>
      <c r="AH63" s="1128"/>
      <c r="AI63" s="1128"/>
      <c r="AJ63" s="1128"/>
      <c r="AK63" s="1128"/>
      <c r="AL63" s="1128"/>
      <c r="AM63" s="1128"/>
      <c r="AN63" s="1128"/>
      <c r="AO63" s="1128"/>
      <c r="AP63" s="1128"/>
      <c r="AQ63" s="1128"/>
      <c r="AR63" s="1128"/>
      <c r="AS63" s="1128"/>
      <c r="AT63" s="1128"/>
      <c r="AU63" s="1128"/>
      <c r="AV63" s="1128"/>
      <c r="AW63" s="1128"/>
      <c r="AX63" s="1128"/>
      <c r="AY63" s="1128"/>
      <c r="AZ63" s="1128"/>
      <c r="BA63" s="1128"/>
      <c r="BB63" s="1128"/>
      <c r="BC63" s="1128"/>
      <c r="BD63" s="1128"/>
      <c r="BE63" s="1128"/>
      <c r="BF63" s="1128"/>
      <c r="BG63" s="1128"/>
      <c r="BH63" s="1128"/>
      <c r="BI63" s="1128"/>
      <c r="BJ63" s="1128"/>
      <c r="BK63" s="1128"/>
      <c r="BL63" s="1128"/>
      <c r="BM63" s="1128"/>
      <c r="BN63" s="1128"/>
      <c r="BO63" s="1128"/>
      <c r="BP63" s="1128"/>
      <c r="BQ63" s="1128"/>
      <c r="BR63" s="1128"/>
      <c r="BS63" s="1128"/>
      <c r="BT63" s="1128"/>
      <c r="BU63" s="1128"/>
      <c r="BV63" s="1128"/>
      <c r="BW63" s="1128"/>
      <c r="BX63" s="1128"/>
      <c r="BY63" s="1128"/>
      <c r="BZ63" s="1128"/>
      <c r="CA63" s="1128"/>
      <c r="CB63" s="1128"/>
      <c r="CC63" s="1128"/>
      <c r="CD63" s="1128"/>
      <c r="CE63" s="1128"/>
      <c r="CF63" s="1128"/>
      <c r="CG63" s="1128"/>
      <c r="CH63" s="1128"/>
      <c r="CI63" s="1128"/>
      <c r="CJ63" s="1128"/>
      <c r="CK63" s="1128"/>
      <c r="CL63" s="1128"/>
      <c r="CM63" s="1128"/>
      <c r="CN63" s="1128"/>
      <c r="CO63" s="1128"/>
      <c r="CP63" s="1128"/>
      <c r="CQ63" s="1128"/>
      <c r="CR63" s="1128"/>
      <c r="CS63" s="1128"/>
      <c r="CT63" s="1128"/>
      <c r="CU63" s="1128"/>
      <c r="CV63" s="1128"/>
      <c r="CW63" s="1128"/>
      <c r="CX63" s="1128"/>
      <c r="CY63" s="1128"/>
      <c r="CZ63" s="1128"/>
      <c r="DA63" s="1128"/>
      <c r="DB63" s="1128"/>
      <c r="DC63" s="1128"/>
      <c r="DD63" s="1128"/>
      <c r="DE63" s="1128"/>
      <c r="DF63" s="1128"/>
      <c r="DG63" s="1128"/>
      <c r="DH63" s="1128"/>
      <c r="DI63" s="1128"/>
      <c r="DJ63" s="1128"/>
      <c r="DK63" s="1128"/>
      <c r="DL63" s="1128"/>
      <c r="DM63" s="1128"/>
      <c r="DN63" s="1128"/>
      <c r="DO63" s="1128"/>
      <c r="DP63" s="1128"/>
      <c r="DQ63" s="1128"/>
      <c r="DR63" s="1128"/>
      <c r="DS63" s="1128"/>
      <c r="DT63" s="1128"/>
      <c r="DU63" s="1128"/>
      <c r="DV63" s="1128"/>
      <c r="DW63" s="1128"/>
      <c r="DX63" s="1128"/>
      <c r="DY63" s="1128"/>
      <c r="DZ63" s="1128"/>
      <c r="EA63" s="1128"/>
      <c r="EB63" s="1128"/>
      <c r="EC63" s="1128"/>
      <c r="ED63" s="1128"/>
      <c r="EE63" s="1128"/>
      <c r="EF63" s="1128"/>
      <c r="EG63" s="1128"/>
      <c r="EH63" s="1128"/>
      <c r="EI63" s="1128"/>
      <c r="EJ63" s="1128"/>
      <c r="EK63" s="1128"/>
      <c r="EL63" s="1128"/>
      <c r="EM63" s="1128"/>
      <c r="EN63" s="1128"/>
      <c r="EO63" s="1128"/>
      <c r="EP63" s="1128"/>
      <c r="EQ63" s="1128"/>
      <c r="ER63" s="1128"/>
      <c r="ES63" s="1128"/>
      <c r="ET63" s="1128"/>
      <c r="EU63" s="1128"/>
      <c r="EV63" s="1128"/>
      <c r="EW63" s="1128"/>
      <c r="EX63" s="1128"/>
      <c r="EY63" s="1128"/>
      <c r="EZ63" s="1128"/>
      <c r="FA63" s="1128"/>
      <c r="FB63" s="1128"/>
      <c r="FC63" s="1128"/>
      <c r="FD63" s="1128"/>
      <c r="FE63" s="1128"/>
      <c r="FF63" s="1128"/>
      <c r="FG63" s="1128"/>
      <c r="FH63" s="1128"/>
      <c r="FI63" s="1128"/>
      <c r="FJ63" s="1128"/>
      <c r="FK63" s="1128"/>
      <c r="FL63" s="1128"/>
      <c r="FM63" s="1128"/>
      <c r="FN63" s="1128"/>
      <c r="FO63" s="1128"/>
      <c r="FP63" s="1128"/>
      <c r="FQ63" s="1128"/>
      <c r="FR63" s="1128"/>
      <c r="FS63" s="1128"/>
      <c r="FT63" s="1128"/>
      <c r="FU63" s="1128"/>
      <c r="FV63" s="1128"/>
      <c r="FW63" s="1128"/>
      <c r="FX63" s="1128"/>
      <c r="FY63" s="1128"/>
      <c r="FZ63" s="1128"/>
      <c r="GA63" s="1128"/>
      <c r="GB63" s="1128"/>
      <c r="GC63" s="1128"/>
      <c r="GD63" s="1128"/>
      <c r="GE63" s="1128"/>
      <c r="GF63" s="1128"/>
      <c r="GG63" s="1128"/>
      <c r="GH63" s="1128"/>
      <c r="GI63" s="1128"/>
      <c r="GJ63" s="1128"/>
      <c r="GK63" s="1128"/>
      <c r="GL63" s="1128"/>
      <c r="GM63" s="1128"/>
      <c r="GN63" s="1128"/>
      <c r="GO63" s="1128"/>
      <c r="GP63" s="1128"/>
      <c r="GQ63" s="1128"/>
      <c r="GR63" s="1128"/>
      <c r="GS63" s="1128"/>
      <c r="GT63" s="1128"/>
      <c r="GU63" s="1128"/>
      <c r="GV63" s="1128"/>
      <c r="GW63" s="1128"/>
      <c r="GX63" s="1128"/>
      <c r="GY63" s="1128"/>
      <c r="GZ63" s="1128"/>
      <c r="HA63" s="1128"/>
      <c r="HB63" s="1128"/>
      <c r="HC63" s="1128"/>
      <c r="HD63" s="1128"/>
      <c r="HE63" s="1128"/>
      <c r="HF63" s="1128"/>
      <c r="HG63" s="1128"/>
      <c r="HH63" s="1128"/>
      <c r="HI63" s="1128"/>
      <c r="HJ63" s="1128"/>
      <c r="HK63" s="1128"/>
      <c r="HL63" s="1128"/>
      <c r="HM63" s="1128"/>
      <c r="HN63" s="1128"/>
      <c r="HO63" s="1128"/>
      <c r="HP63" s="1128"/>
      <c r="HQ63" s="1128"/>
      <c r="HR63" s="1128"/>
      <c r="HS63" s="1128"/>
      <c r="HT63" s="1128"/>
      <c r="HU63" s="1128"/>
      <c r="HV63" s="1128"/>
      <c r="HW63" s="1128"/>
      <c r="HX63" s="1128"/>
      <c r="HY63" s="1128"/>
      <c r="HZ63" s="1128"/>
      <c r="IA63" s="1128"/>
      <c r="IB63" s="1128"/>
      <c r="IC63" s="1128"/>
      <c r="ID63" s="1128"/>
      <c r="IE63" s="1128"/>
      <c r="IF63" s="1128"/>
      <c r="IG63" s="1128"/>
      <c r="IH63" s="1128"/>
      <c r="II63" s="1128"/>
      <c r="IJ63" s="1128"/>
      <c r="IK63" s="1128"/>
      <c r="IL63" s="1128"/>
      <c r="IM63" s="1128"/>
      <c r="IN63" s="1128"/>
      <c r="IO63" s="1128"/>
      <c r="IP63" s="1128"/>
      <c r="IQ63" s="1128"/>
      <c r="IR63" s="1128"/>
      <c r="IS63" s="1128"/>
      <c r="IT63" s="1128"/>
      <c r="IU63" s="1128"/>
      <c r="IV63" s="1128"/>
    </row>
    <row r="64" spans="1:256" s="1153" customFormat="1" ht="36.9" customHeight="1" thickBot="1">
      <c r="A64" s="1186" t="s">
        <v>1120</v>
      </c>
      <c r="B64" s="1320" t="s">
        <v>993</v>
      </c>
      <c r="C64" s="1299" t="s">
        <v>994</v>
      </c>
      <c r="D64" s="1151" t="s">
        <v>1018</v>
      </c>
      <c r="E64" s="1161" t="s">
        <v>389</v>
      </c>
      <c r="F64" s="1156">
        <v>39920.83</v>
      </c>
      <c r="G64" s="1321">
        <v>1</v>
      </c>
      <c r="H64" s="1145">
        <v>0</v>
      </c>
      <c r="I64" s="1224" t="s">
        <v>1022</v>
      </c>
      <c r="J64" s="1150" t="s">
        <v>1025</v>
      </c>
      <c r="K64" s="1175"/>
      <c r="L64" s="1151" t="s">
        <v>987</v>
      </c>
      <c r="M64" s="1128"/>
      <c r="N64" s="1128"/>
      <c r="O64" s="1128"/>
      <c r="P64" s="1128"/>
      <c r="Q64" s="1128"/>
      <c r="R64" s="1128"/>
      <c r="S64" s="1128"/>
      <c r="T64" s="1128"/>
      <c r="U64" s="1128"/>
      <c r="V64" s="1128"/>
      <c r="W64" s="1128"/>
      <c r="X64" s="1128"/>
      <c r="Y64" s="1128"/>
      <c r="Z64" s="1128"/>
      <c r="AA64" s="1128"/>
      <c r="AB64" s="1128"/>
      <c r="AC64" s="1128"/>
      <c r="AD64" s="1128"/>
      <c r="AE64" s="1128"/>
      <c r="AF64" s="1128"/>
      <c r="AG64" s="1128"/>
      <c r="AH64" s="1128"/>
      <c r="AI64" s="1128"/>
      <c r="AJ64" s="1128"/>
      <c r="AK64" s="1128"/>
      <c r="AL64" s="1128"/>
      <c r="AM64" s="1128"/>
      <c r="AN64" s="1128"/>
      <c r="AO64" s="1128"/>
      <c r="AP64" s="1128"/>
      <c r="AQ64" s="1128"/>
      <c r="AR64" s="1128"/>
      <c r="AS64" s="1128"/>
      <c r="AT64" s="1128"/>
      <c r="AU64" s="1128"/>
      <c r="AV64" s="1128"/>
      <c r="AW64" s="1128"/>
      <c r="AX64" s="1128"/>
      <c r="AY64" s="1128"/>
      <c r="AZ64" s="1128"/>
      <c r="BA64" s="1128"/>
      <c r="BB64" s="1128"/>
      <c r="BC64" s="1128"/>
      <c r="BD64" s="1128"/>
      <c r="BE64" s="1128"/>
      <c r="BF64" s="1128"/>
      <c r="BG64" s="1128"/>
      <c r="BH64" s="1128"/>
      <c r="BI64" s="1128"/>
      <c r="BJ64" s="1128"/>
      <c r="BK64" s="1128"/>
      <c r="BL64" s="1128"/>
      <c r="BM64" s="1128"/>
      <c r="BN64" s="1128"/>
      <c r="BO64" s="1128"/>
      <c r="BP64" s="1128"/>
      <c r="BQ64" s="1128"/>
      <c r="BR64" s="1128"/>
      <c r="BS64" s="1128"/>
      <c r="BT64" s="1128"/>
      <c r="BU64" s="1128"/>
      <c r="BV64" s="1128"/>
      <c r="BW64" s="1128"/>
      <c r="BX64" s="1128"/>
      <c r="BY64" s="1128"/>
      <c r="BZ64" s="1128"/>
      <c r="CA64" s="1128"/>
      <c r="CB64" s="1128"/>
      <c r="CC64" s="1128"/>
      <c r="CD64" s="1128"/>
      <c r="CE64" s="1128"/>
      <c r="CF64" s="1128"/>
      <c r="CG64" s="1128"/>
      <c r="CH64" s="1128"/>
      <c r="CI64" s="1128"/>
      <c r="CJ64" s="1128"/>
      <c r="CK64" s="1128"/>
      <c r="CL64" s="1128"/>
      <c r="CM64" s="1128"/>
      <c r="CN64" s="1128"/>
      <c r="CO64" s="1128"/>
      <c r="CP64" s="1128"/>
      <c r="CQ64" s="1128"/>
      <c r="CR64" s="1128"/>
      <c r="CS64" s="1128"/>
      <c r="CT64" s="1128"/>
      <c r="CU64" s="1128"/>
      <c r="CV64" s="1128"/>
      <c r="CW64" s="1128"/>
      <c r="CX64" s="1128"/>
      <c r="CY64" s="1128"/>
      <c r="CZ64" s="1128"/>
      <c r="DA64" s="1128"/>
      <c r="DB64" s="1128"/>
      <c r="DC64" s="1128"/>
      <c r="DD64" s="1128"/>
      <c r="DE64" s="1128"/>
      <c r="DF64" s="1128"/>
      <c r="DG64" s="1128"/>
      <c r="DH64" s="1128"/>
      <c r="DI64" s="1128"/>
      <c r="DJ64" s="1128"/>
      <c r="DK64" s="1128"/>
      <c r="DL64" s="1128"/>
      <c r="DM64" s="1128"/>
      <c r="DN64" s="1128"/>
      <c r="DO64" s="1128"/>
      <c r="DP64" s="1128"/>
      <c r="DQ64" s="1128"/>
      <c r="DR64" s="1128"/>
      <c r="DS64" s="1128"/>
      <c r="DT64" s="1128"/>
      <c r="DU64" s="1128"/>
      <c r="DV64" s="1128"/>
      <c r="DW64" s="1128"/>
      <c r="DX64" s="1128"/>
      <c r="DY64" s="1128"/>
      <c r="DZ64" s="1128"/>
      <c r="EA64" s="1128"/>
      <c r="EB64" s="1128"/>
      <c r="EC64" s="1128"/>
      <c r="ED64" s="1128"/>
      <c r="EE64" s="1128"/>
      <c r="EF64" s="1128"/>
      <c r="EG64" s="1128"/>
      <c r="EH64" s="1128"/>
      <c r="EI64" s="1128"/>
      <c r="EJ64" s="1128"/>
      <c r="EK64" s="1128"/>
      <c r="EL64" s="1128"/>
      <c r="EM64" s="1128"/>
      <c r="EN64" s="1128"/>
      <c r="EO64" s="1128"/>
      <c r="EP64" s="1128"/>
      <c r="EQ64" s="1128"/>
      <c r="ER64" s="1128"/>
      <c r="ES64" s="1128"/>
      <c r="ET64" s="1128"/>
      <c r="EU64" s="1128"/>
      <c r="EV64" s="1128"/>
      <c r="EW64" s="1128"/>
      <c r="EX64" s="1128"/>
      <c r="EY64" s="1128"/>
      <c r="EZ64" s="1128"/>
      <c r="FA64" s="1128"/>
      <c r="FB64" s="1128"/>
      <c r="FC64" s="1128"/>
      <c r="FD64" s="1128"/>
      <c r="FE64" s="1128"/>
      <c r="FF64" s="1128"/>
      <c r="FG64" s="1128"/>
      <c r="FH64" s="1128"/>
      <c r="FI64" s="1128"/>
      <c r="FJ64" s="1128"/>
      <c r="FK64" s="1128"/>
      <c r="FL64" s="1128"/>
      <c r="FM64" s="1128"/>
      <c r="FN64" s="1128"/>
      <c r="FO64" s="1128"/>
      <c r="FP64" s="1128"/>
      <c r="FQ64" s="1128"/>
      <c r="FR64" s="1128"/>
      <c r="FS64" s="1128"/>
      <c r="FT64" s="1128"/>
      <c r="FU64" s="1128"/>
      <c r="FV64" s="1128"/>
      <c r="FW64" s="1128"/>
      <c r="FX64" s="1128"/>
      <c r="FY64" s="1128"/>
      <c r="FZ64" s="1128"/>
      <c r="GA64" s="1128"/>
      <c r="GB64" s="1128"/>
      <c r="GC64" s="1128"/>
      <c r="GD64" s="1128"/>
      <c r="GE64" s="1128"/>
      <c r="GF64" s="1128"/>
      <c r="GG64" s="1128"/>
      <c r="GH64" s="1128"/>
      <c r="GI64" s="1128"/>
      <c r="GJ64" s="1128"/>
      <c r="GK64" s="1128"/>
      <c r="GL64" s="1128"/>
      <c r="GM64" s="1128"/>
      <c r="GN64" s="1128"/>
      <c r="GO64" s="1128"/>
      <c r="GP64" s="1128"/>
      <c r="GQ64" s="1128"/>
      <c r="GR64" s="1128"/>
      <c r="GS64" s="1128"/>
      <c r="GT64" s="1128"/>
      <c r="GU64" s="1128"/>
      <c r="GV64" s="1128"/>
      <c r="GW64" s="1128"/>
      <c r="GX64" s="1128"/>
      <c r="GY64" s="1128"/>
      <c r="GZ64" s="1128"/>
      <c r="HA64" s="1128"/>
      <c r="HB64" s="1128"/>
      <c r="HC64" s="1128"/>
      <c r="HD64" s="1128"/>
      <c r="HE64" s="1128"/>
      <c r="HF64" s="1128"/>
      <c r="HG64" s="1128"/>
      <c r="HH64" s="1128"/>
      <c r="HI64" s="1128"/>
      <c r="HJ64" s="1128"/>
      <c r="HK64" s="1128"/>
      <c r="HL64" s="1128"/>
      <c r="HM64" s="1128"/>
      <c r="HN64" s="1128"/>
      <c r="HO64" s="1128"/>
      <c r="HP64" s="1128"/>
      <c r="HQ64" s="1128"/>
      <c r="HR64" s="1128"/>
      <c r="HS64" s="1128"/>
      <c r="HT64" s="1128"/>
      <c r="HU64" s="1128"/>
      <c r="HV64" s="1128"/>
      <c r="HW64" s="1128"/>
      <c r="HX64" s="1128"/>
      <c r="HY64" s="1128"/>
      <c r="HZ64" s="1128"/>
      <c r="IA64" s="1128"/>
      <c r="IB64" s="1128"/>
      <c r="IC64" s="1128"/>
      <c r="ID64" s="1128"/>
      <c r="IE64" s="1128"/>
      <c r="IF64" s="1128"/>
      <c r="IG64" s="1128"/>
      <c r="IH64" s="1128"/>
      <c r="II64" s="1128"/>
      <c r="IJ64" s="1128"/>
      <c r="IK64" s="1128"/>
      <c r="IL64" s="1128"/>
      <c r="IM64" s="1128"/>
      <c r="IN64" s="1128"/>
      <c r="IO64" s="1128"/>
      <c r="IP64" s="1128"/>
      <c r="IQ64" s="1128"/>
      <c r="IR64" s="1128"/>
      <c r="IS64" s="1128"/>
      <c r="IT64" s="1128"/>
      <c r="IU64" s="1128"/>
      <c r="IV64" s="1128"/>
    </row>
    <row r="65" spans="1:256" s="1153" customFormat="1" ht="33" customHeight="1" thickBot="1">
      <c r="A65" s="1186" t="s">
        <v>1121</v>
      </c>
      <c r="B65" s="1320" t="s">
        <v>993</v>
      </c>
      <c r="C65" s="1299" t="s">
        <v>995</v>
      </c>
      <c r="D65" s="1151" t="s">
        <v>1018</v>
      </c>
      <c r="E65" s="1161" t="s">
        <v>379</v>
      </c>
      <c r="F65" s="1156">
        <v>39920.83</v>
      </c>
      <c r="G65" s="1321">
        <v>1</v>
      </c>
      <c r="H65" s="1145">
        <v>0</v>
      </c>
      <c r="I65" s="1151" t="s">
        <v>1022</v>
      </c>
      <c r="J65" s="1150" t="s">
        <v>1025</v>
      </c>
      <c r="K65" s="1175"/>
      <c r="L65" s="1151" t="s">
        <v>987</v>
      </c>
      <c r="M65" s="1128"/>
      <c r="N65" s="1128"/>
      <c r="O65" s="1128"/>
      <c r="P65" s="1128"/>
      <c r="Q65" s="1128"/>
      <c r="R65" s="1128"/>
      <c r="S65" s="1128"/>
      <c r="T65" s="1128"/>
      <c r="U65" s="1128"/>
      <c r="V65" s="1128"/>
      <c r="W65" s="1128"/>
      <c r="X65" s="1128"/>
      <c r="Y65" s="1128"/>
      <c r="Z65" s="1128"/>
      <c r="AA65" s="1128"/>
      <c r="AB65" s="1128"/>
      <c r="AC65" s="1128"/>
      <c r="AD65" s="1128"/>
      <c r="AE65" s="1128"/>
      <c r="AF65" s="1128"/>
      <c r="AG65" s="1128"/>
      <c r="AH65" s="1128"/>
      <c r="AI65" s="1128"/>
      <c r="AJ65" s="1128"/>
      <c r="AK65" s="1128"/>
      <c r="AL65" s="1128"/>
      <c r="AM65" s="1128"/>
      <c r="AN65" s="1128"/>
      <c r="AO65" s="1128"/>
      <c r="AP65" s="1128"/>
      <c r="AQ65" s="1128"/>
      <c r="AR65" s="1128"/>
      <c r="AS65" s="1128"/>
      <c r="AT65" s="1128"/>
      <c r="AU65" s="1128"/>
      <c r="AV65" s="1128"/>
      <c r="AW65" s="1128"/>
      <c r="AX65" s="1128"/>
      <c r="AY65" s="1128"/>
      <c r="AZ65" s="1128"/>
      <c r="BA65" s="1128"/>
      <c r="BB65" s="1128"/>
      <c r="BC65" s="1128"/>
      <c r="BD65" s="1128"/>
      <c r="BE65" s="1128"/>
      <c r="BF65" s="1128"/>
      <c r="BG65" s="1128"/>
      <c r="BH65" s="1128"/>
      <c r="BI65" s="1128"/>
      <c r="BJ65" s="1128"/>
      <c r="BK65" s="1128"/>
      <c r="BL65" s="1128"/>
      <c r="BM65" s="1128"/>
      <c r="BN65" s="1128"/>
      <c r="BO65" s="1128"/>
      <c r="BP65" s="1128"/>
      <c r="BQ65" s="1128"/>
      <c r="BR65" s="1128"/>
      <c r="BS65" s="1128"/>
      <c r="BT65" s="1128"/>
      <c r="BU65" s="1128"/>
      <c r="BV65" s="1128"/>
      <c r="BW65" s="1128"/>
      <c r="BX65" s="1128"/>
      <c r="BY65" s="1128"/>
      <c r="BZ65" s="1128"/>
      <c r="CA65" s="1128"/>
      <c r="CB65" s="1128"/>
      <c r="CC65" s="1128"/>
      <c r="CD65" s="1128"/>
      <c r="CE65" s="1128"/>
      <c r="CF65" s="1128"/>
      <c r="CG65" s="1128"/>
      <c r="CH65" s="1128"/>
      <c r="CI65" s="1128"/>
      <c r="CJ65" s="1128"/>
      <c r="CK65" s="1128"/>
      <c r="CL65" s="1128"/>
      <c r="CM65" s="1128"/>
      <c r="CN65" s="1128"/>
      <c r="CO65" s="1128"/>
      <c r="CP65" s="1128"/>
      <c r="CQ65" s="1128"/>
      <c r="CR65" s="1128"/>
      <c r="CS65" s="1128"/>
      <c r="CT65" s="1128"/>
      <c r="CU65" s="1128"/>
      <c r="CV65" s="1128"/>
      <c r="CW65" s="1128"/>
      <c r="CX65" s="1128"/>
      <c r="CY65" s="1128"/>
      <c r="CZ65" s="1128"/>
      <c r="DA65" s="1128"/>
      <c r="DB65" s="1128"/>
      <c r="DC65" s="1128"/>
      <c r="DD65" s="1128"/>
      <c r="DE65" s="1128"/>
      <c r="DF65" s="1128"/>
      <c r="DG65" s="1128"/>
      <c r="DH65" s="1128"/>
      <c r="DI65" s="1128"/>
      <c r="DJ65" s="1128"/>
      <c r="DK65" s="1128"/>
      <c r="DL65" s="1128"/>
      <c r="DM65" s="1128"/>
      <c r="DN65" s="1128"/>
      <c r="DO65" s="1128"/>
      <c r="DP65" s="1128"/>
      <c r="DQ65" s="1128"/>
      <c r="DR65" s="1128"/>
      <c r="DS65" s="1128"/>
      <c r="DT65" s="1128"/>
      <c r="DU65" s="1128"/>
      <c r="DV65" s="1128"/>
      <c r="DW65" s="1128"/>
      <c r="DX65" s="1128"/>
      <c r="DY65" s="1128"/>
      <c r="DZ65" s="1128"/>
      <c r="EA65" s="1128"/>
      <c r="EB65" s="1128"/>
      <c r="EC65" s="1128"/>
      <c r="ED65" s="1128"/>
      <c r="EE65" s="1128"/>
      <c r="EF65" s="1128"/>
      <c r="EG65" s="1128"/>
      <c r="EH65" s="1128"/>
      <c r="EI65" s="1128"/>
      <c r="EJ65" s="1128"/>
      <c r="EK65" s="1128"/>
      <c r="EL65" s="1128"/>
      <c r="EM65" s="1128"/>
      <c r="EN65" s="1128"/>
      <c r="EO65" s="1128"/>
      <c r="EP65" s="1128"/>
      <c r="EQ65" s="1128"/>
      <c r="ER65" s="1128"/>
      <c r="ES65" s="1128"/>
      <c r="ET65" s="1128"/>
      <c r="EU65" s="1128"/>
      <c r="EV65" s="1128"/>
      <c r="EW65" s="1128"/>
      <c r="EX65" s="1128"/>
      <c r="EY65" s="1128"/>
      <c r="EZ65" s="1128"/>
      <c r="FA65" s="1128"/>
      <c r="FB65" s="1128"/>
      <c r="FC65" s="1128"/>
      <c r="FD65" s="1128"/>
      <c r="FE65" s="1128"/>
      <c r="FF65" s="1128"/>
      <c r="FG65" s="1128"/>
      <c r="FH65" s="1128"/>
      <c r="FI65" s="1128"/>
      <c r="FJ65" s="1128"/>
      <c r="FK65" s="1128"/>
      <c r="FL65" s="1128"/>
      <c r="FM65" s="1128"/>
      <c r="FN65" s="1128"/>
      <c r="FO65" s="1128"/>
      <c r="FP65" s="1128"/>
      <c r="FQ65" s="1128"/>
      <c r="FR65" s="1128"/>
      <c r="FS65" s="1128"/>
      <c r="FT65" s="1128"/>
      <c r="FU65" s="1128"/>
      <c r="FV65" s="1128"/>
      <c r="FW65" s="1128"/>
      <c r="FX65" s="1128"/>
      <c r="FY65" s="1128"/>
      <c r="FZ65" s="1128"/>
      <c r="GA65" s="1128"/>
      <c r="GB65" s="1128"/>
      <c r="GC65" s="1128"/>
      <c r="GD65" s="1128"/>
      <c r="GE65" s="1128"/>
      <c r="GF65" s="1128"/>
      <c r="GG65" s="1128"/>
      <c r="GH65" s="1128"/>
      <c r="GI65" s="1128"/>
      <c r="GJ65" s="1128"/>
      <c r="GK65" s="1128"/>
      <c r="GL65" s="1128"/>
      <c r="GM65" s="1128"/>
      <c r="GN65" s="1128"/>
      <c r="GO65" s="1128"/>
      <c r="GP65" s="1128"/>
      <c r="GQ65" s="1128"/>
      <c r="GR65" s="1128"/>
      <c r="GS65" s="1128"/>
      <c r="GT65" s="1128"/>
      <c r="GU65" s="1128"/>
      <c r="GV65" s="1128"/>
      <c r="GW65" s="1128"/>
      <c r="GX65" s="1128"/>
      <c r="GY65" s="1128"/>
      <c r="GZ65" s="1128"/>
      <c r="HA65" s="1128"/>
      <c r="HB65" s="1128"/>
      <c r="HC65" s="1128"/>
      <c r="HD65" s="1128"/>
      <c r="HE65" s="1128"/>
      <c r="HF65" s="1128"/>
      <c r="HG65" s="1128"/>
      <c r="HH65" s="1128"/>
      <c r="HI65" s="1128"/>
      <c r="HJ65" s="1128"/>
      <c r="HK65" s="1128"/>
      <c r="HL65" s="1128"/>
      <c r="HM65" s="1128"/>
      <c r="HN65" s="1128"/>
      <c r="HO65" s="1128"/>
      <c r="HP65" s="1128"/>
      <c r="HQ65" s="1128"/>
      <c r="HR65" s="1128"/>
      <c r="HS65" s="1128"/>
      <c r="HT65" s="1128"/>
      <c r="HU65" s="1128"/>
      <c r="HV65" s="1128"/>
      <c r="HW65" s="1128"/>
      <c r="HX65" s="1128"/>
      <c r="HY65" s="1128"/>
      <c r="HZ65" s="1128"/>
      <c r="IA65" s="1128"/>
      <c r="IB65" s="1128"/>
      <c r="IC65" s="1128"/>
      <c r="ID65" s="1128"/>
      <c r="IE65" s="1128"/>
      <c r="IF65" s="1128"/>
      <c r="IG65" s="1128"/>
      <c r="IH65" s="1128"/>
      <c r="II65" s="1128"/>
      <c r="IJ65" s="1128"/>
      <c r="IK65" s="1128"/>
      <c r="IL65" s="1128"/>
      <c r="IM65" s="1128"/>
      <c r="IN65" s="1128"/>
      <c r="IO65" s="1128"/>
      <c r="IP65" s="1128"/>
      <c r="IQ65" s="1128"/>
      <c r="IR65" s="1128"/>
      <c r="IS65" s="1128"/>
      <c r="IT65" s="1128"/>
      <c r="IU65" s="1128"/>
      <c r="IV65" s="1128"/>
    </row>
    <row r="66" spans="1:256" s="829" customFormat="1" ht="53.1" customHeight="1" thickBot="1">
      <c r="A66" s="1282" t="s">
        <v>1084</v>
      </c>
      <c r="B66" s="853" t="s">
        <v>1016</v>
      </c>
      <c r="C66" s="1338" t="s">
        <v>1069</v>
      </c>
      <c r="D66" s="1289" t="s">
        <v>634</v>
      </c>
      <c r="E66" s="851" t="s">
        <v>379</v>
      </c>
      <c r="F66" s="738">
        <v>28800</v>
      </c>
      <c r="G66" s="1290">
        <v>1</v>
      </c>
      <c r="H66" s="1290">
        <v>0</v>
      </c>
      <c r="I66" s="1292" t="s">
        <v>1026</v>
      </c>
      <c r="J66" s="727" t="s">
        <v>1025</v>
      </c>
      <c r="K66" s="959"/>
      <c r="L66" s="1283" t="s">
        <v>987</v>
      </c>
      <c r="M66" s="832"/>
      <c r="N66" s="832"/>
      <c r="O66" s="832"/>
      <c r="P66" s="832"/>
      <c r="Q66" s="832"/>
      <c r="R66" s="832"/>
      <c r="S66" s="832"/>
      <c r="T66" s="832"/>
      <c r="U66" s="832"/>
      <c r="V66" s="832"/>
      <c r="W66" s="832"/>
      <c r="X66" s="832"/>
      <c r="Y66" s="832"/>
      <c r="Z66" s="832"/>
      <c r="AA66" s="832"/>
      <c r="AB66" s="832"/>
      <c r="AC66" s="832"/>
      <c r="AD66" s="832"/>
      <c r="AE66" s="832"/>
      <c r="AF66" s="832"/>
      <c r="AG66" s="832"/>
      <c r="AH66" s="832"/>
      <c r="AI66" s="832"/>
      <c r="AJ66" s="832"/>
      <c r="AK66" s="832"/>
      <c r="AL66" s="832"/>
      <c r="AM66" s="832"/>
      <c r="AN66" s="832"/>
      <c r="AO66" s="832"/>
      <c r="AP66" s="832"/>
      <c r="AQ66" s="832"/>
      <c r="AR66" s="832"/>
      <c r="AS66" s="832"/>
      <c r="AT66" s="832"/>
      <c r="AU66" s="832"/>
      <c r="AV66" s="832"/>
      <c r="AW66" s="832"/>
      <c r="AX66" s="832"/>
      <c r="AY66" s="832"/>
      <c r="AZ66" s="832"/>
      <c r="BA66" s="832"/>
      <c r="BB66" s="832"/>
      <c r="BC66" s="832"/>
      <c r="BD66" s="832"/>
      <c r="BE66" s="832"/>
      <c r="BF66" s="832"/>
      <c r="BG66" s="832"/>
      <c r="BH66" s="832"/>
      <c r="BI66" s="832"/>
      <c r="BJ66" s="832"/>
      <c r="BK66" s="832"/>
      <c r="BL66" s="832"/>
      <c r="BM66" s="832"/>
      <c r="BN66" s="832"/>
      <c r="BO66" s="832"/>
      <c r="BP66" s="832"/>
      <c r="BQ66" s="832"/>
      <c r="BR66" s="832"/>
      <c r="BS66" s="832"/>
      <c r="BT66" s="832"/>
      <c r="BU66" s="832"/>
      <c r="BV66" s="832"/>
      <c r="BW66" s="832"/>
      <c r="BX66" s="832"/>
      <c r="BY66" s="832"/>
      <c r="BZ66" s="832"/>
      <c r="CA66" s="832"/>
      <c r="CB66" s="832"/>
      <c r="CC66" s="832"/>
      <c r="CD66" s="832"/>
      <c r="CE66" s="832"/>
      <c r="CF66" s="832"/>
      <c r="CG66" s="832"/>
      <c r="CH66" s="832"/>
      <c r="CI66" s="832"/>
      <c r="CJ66" s="832"/>
      <c r="CK66" s="832"/>
      <c r="CL66" s="832"/>
      <c r="CM66" s="832"/>
      <c r="CN66" s="832"/>
      <c r="CO66" s="832"/>
      <c r="CP66" s="832"/>
      <c r="CQ66" s="832"/>
      <c r="CR66" s="832"/>
      <c r="CS66" s="832"/>
      <c r="CT66" s="832"/>
      <c r="CU66" s="832"/>
      <c r="CV66" s="832"/>
      <c r="CW66" s="832"/>
      <c r="CX66" s="832"/>
      <c r="CY66" s="832"/>
      <c r="CZ66" s="832"/>
      <c r="DA66" s="832"/>
      <c r="DB66" s="832"/>
      <c r="DC66" s="832"/>
      <c r="DD66" s="832"/>
      <c r="DE66" s="832"/>
      <c r="DF66" s="832"/>
      <c r="DG66" s="832"/>
      <c r="DH66" s="832"/>
      <c r="DI66" s="832"/>
      <c r="DJ66" s="832"/>
      <c r="DK66" s="832"/>
      <c r="DL66" s="832"/>
      <c r="DM66" s="832"/>
      <c r="DN66" s="832"/>
      <c r="DO66" s="832"/>
      <c r="DP66" s="832"/>
      <c r="DQ66" s="832"/>
      <c r="DR66" s="832"/>
      <c r="DS66" s="832"/>
      <c r="DT66" s="832"/>
      <c r="DU66" s="832"/>
      <c r="DV66" s="832"/>
      <c r="DW66" s="832"/>
      <c r="DX66" s="832"/>
      <c r="DY66" s="832"/>
      <c r="DZ66" s="832"/>
      <c r="EA66" s="832"/>
      <c r="EB66" s="832"/>
      <c r="EC66" s="832"/>
      <c r="ED66" s="832"/>
      <c r="EE66" s="832"/>
      <c r="EF66" s="832"/>
      <c r="EG66" s="832"/>
      <c r="EH66" s="832"/>
      <c r="EI66" s="832"/>
      <c r="EJ66" s="832"/>
      <c r="EK66" s="832"/>
      <c r="EL66" s="832"/>
      <c r="EM66" s="832"/>
      <c r="EN66" s="832"/>
      <c r="EO66" s="832"/>
      <c r="EP66" s="832"/>
      <c r="EQ66" s="832"/>
      <c r="ER66" s="832"/>
      <c r="ES66" s="832"/>
      <c r="ET66" s="832"/>
      <c r="EU66" s="832"/>
      <c r="EV66" s="832"/>
      <c r="EW66" s="832"/>
      <c r="EX66" s="832"/>
      <c r="EY66" s="832"/>
      <c r="EZ66" s="832"/>
      <c r="FA66" s="832"/>
      <c r="FB66" s="832"/>
      <c r="FC66" s="832"/>
      <c r="FD66" s="832"/>
      <c r="FE66" s="832"/>
      <c r="FF66" s="832"/>
      <c r="FG66" s="832"/>
      <c r="FH66" s="832"/>
      <c r="FI66" s="832"/>
      <c r="FJ66" s="832"/>
      <c r="FK66" s="832"/>
      <c r="FL66" s="832"/>
      <c r="FM66" s="832"/>
      <c r="FN66" s="832"/>
      <c r="FO66" s="832"/>
      <c r="FP66" s="832"/>
      <c r="FQ66" s="832"/>
      <c r="FR66" s="832"/>
      <c r="FS66" s="832"/>
      <c r="FT66" s="832"/>
      <c r="FU66" s="832"/>
      <c r="FV66" s="832"/>
      <c r="FW66" s="832"/>
      <c r="FX66" s="832"/>
      <c r="FY66" s="832"/>
      <c r="FZ66" s="832"/>
      <c r="GA66" s="832"/>
      <c r="GB66" s="832"/>
      <c r="GC66" s="832"/>
      <c r="GD66" s="832"/>
      <c r="GE66" s="832"/>
      <c r="GF66" s="832"/>
      <c r="GG66" s="832"/>
      <c r="GH66" s="832"/>
      <c r="GI66" s="832"/>
      <c r="GJ66" s="832"/>
      <c r="GK66" s="832"/>
      <c r="GL66" s="832"/>
      <c r="GM66" s="832"/>
      <c r="GN66" s="832"/>
      <c r="GO66" s="832"/>
      <c r="GP66" s="832"/>
      <c r="GQ66" s="832"/>
      <c r="GR66" s="832"/>
      <c r="GS66" s="832"/>
      <c r="GT66" s="832"/>
      <c r="GU66" s="832"/>
      <c r="GV66" s="832"/>
      <c r="GW66" s="832"/>
      <c r="GX66" s="832"/>
      <c r="GY66" s="832"/>
      <c r="GZ66" s="832"/>
      <c r="HA66" s="832"/>
      <c r="HB66" s="832"/>
      <c r="HC66" s="832"/>
      <c r="HD66" s="832"/>
      <c r="HE66" s="832"/>
      <c r="HF66" s="832"/>
      <c r="HG66" s="832"/>
      <c r="HH66" s="832"/>
      <c r="HI66" s="832"/>
      <c r="HJ66" s="832"/>
      <c r="HK66" s="832"/>
      <c r="HL66" s="832"/>
      <c r="HM66" s="832"/>
      <c r="HN66" s="832"/>
      <c r="HO66" s="832"/>
      <c r="HP66" s="832"/>
      <c r="HQ66" s="832"/>
      <c r="HR66" s="832"/>
      <c r="HS66" s="832"/>
      <c r="HT66" s="832"/>
      <c r="HU66" s="832"/>
      <c r="HV66" s="832"/>
      <c r="HW66" s="832"/>
      <c r="HX66" s="832"/>
      <c r="HY66" s="832"/>
      <c r="HZ66" s="832"/>
      <c r="IA66" s="832"/>
      <c r="IB66" s="832"/>
      <c r="IC66" s="832"/>
      <c r="ID66" s="832"/>
      <c r="IE66" s="832"/>
      <c r="IF66" s="832"/>
      <c r="IG66" s="832"/>
      <c r="IH66" s="832"/>
      <c r="II66" s="832"/>
      <c r="IJ66" s="832"/>
      <c r="IK66" s="832"/>
      <c r="IL66" s="832"/>
      <c r="IM66" s="832"/>
      <c r="IN66" s="832"/>
      <c r="IO66" s="832"/>
      <c r="IP66" s="832"/>
      <c r="IQ66" s="832"/>
      <c r="IR66" s="832"/>
      <c r="IS66" s="832"/>
      <c r="IT66" s="832"/>
      <c r="IU66" s="832"/>
      <c r="IV66" s="832"/>
    </row>
    <row r="67" spans="1:256" s="1294" customFormat="1" ht="72" customHeight="1">
      <c r="A67" s="1282" t="s">
        <v>1153</v>
      </c>
      <c r="B67" s="1285" t="s">
        <v>1072</v>
      </c>
      <c r="C67" s="802" t="s">
        <v>1135</v>
      </c>
      <c r="D67" s="802" t="s">
        <v>421</v>
      </c>
      <c r="E67" s="851" t="s">
        <v>379</v>
      </c>
      <c r="F67" s="733">
        <v>25000</v>
      </c>
      <c r="G67" s="1284">
        <v>1</v>
      </c>
      <c r="H67" s="1284">
        <v>0</v>
      </c>
      <c r="I67" s="1337" t="s">
        <v>1025</v>
      </c>
      <c r="J67" s="727" t="s">
        <v>1025</v>
      </c>
      <c r="K67" s="690" t="s">
        <v>1162</v>
      </c>
      <c r="L67" s="1283" t="s">
        <v>987</v>
      </c>
    </row>
    <row r="68" spans="1:256" s="1325" customFormat="1" ht="42.75" customHeight="1" thickBot="1">
      <c r="A68" s="1322" t="s">
        <v>1122</v>
      </c>
      <c r="B68" s="802" t="s">
        <v>1005</v>
      </c>
      <c r="C68" s="1299" t="s">
        <v>1083</v>
      </c>
      <c r="D68" s="1151" t="s">
        <v>1018</v>
      </c>
      <c r="E68" s="1156" t="s">
        <v>389</v>
      </c>
      <c r="F68" s="1323">
        <v>24591.67</v>
      </c>
      <c r="G68" s="1165">
        <v>1</v>
      </c>
      <c r="H68" s="1324">
        <v>0</v>
      </c>
      <c r="I68" s="1317" t="s">
        <v>1022</v>
      </c>
      <c r="J68" s="1317" t="s">
        <v>1025</v>
      </c>
      <c r="K68" s="1312"/>
      <c r="L68" s="1151" t="s">
        <v>987</v>
      </c>
      <c r="M68" s="1234"/>
      <c r="N68" s="1318"/>
      <c r="O68" s="1318"/>
      <c r="P68" s="1318"/>
      <c r="Q68" s="1318"/>
      <c r="R68" s="1318"/>
      <c r="S68" s="1318"/>
      <c r="T68" s="1318"/>
      <c r="U68" s="1318"/>
      <c r="V68" s="1318"/>
      <c r="W68" s="1318"/>
      <c r="X68" s="1318"/>
      <c r="Y68" s="1318"/>
      <c r="Z68" s="1318"/>
      <c r="AA68" s="1318"/>
      <c r="AB68" s="1318"/>
      <c r="AC68" s="1318"/>
      <c r="AD68" s="1318"/>
      <c r="AE68" s="1318"/>
      <c r="AF68" s="1318"/>
      <c r="AG68" s="1318"/>
      <c r="AH68" s="1318"/>
      <c r="AI68" s="1318"/>
      <c r="AJ68" s="1318"/>
      <c r="AK68" s="1318"/>
      <c r="AL68" s="1318"/>
      <c r="AM68" s="1318"/>
      <c r="AN68" s="1318"/>
      <c r="AO68" s="1318"/>
      <c r="AP68" s="1318"/>
      <c r="AQ68" s="1318"/>
      <c r="AR68" s="1318"/>
      <c r="AS68" s="1318"/>
      <c r="AT68" s="1318"/>
      <c r="AU68" s="1318"/>
      <c r="AV68" s="1318"/>
      <c r="AW68" s="1318"/>
      <c r="AX68" s="1318"/>
      <c r="AY68" s="1318"/>
      <c r="AZ68" s="1318"/>
      <c r="BA68" s="1318"/>
      <c r="BB68" s="1318"/>
      <c r="BC68" s="1318"/>
      <c r="BD68" s="1318"/>
      <c r="BE68" s="1318"/>
      <c r="BF68" s="1318"/>
      <c r="BG68" s="1318"/>
      <c r="BH68" s="1318"/>
      <c r="BI68" s="1318"/>
      <c r="BJ68" s="1318"/>
      <c r="BK68" s="1318"/>
      <c r="BL68" s="1318"/>
      <c r="BM68" s="1318"/>
      <c r="BN68" s="1318"/>
      <c r="BO68" s="1318"/>
      <c r="BP68" s="1318"/>
      <c r="BQ68" s="1318"/>
      <c r="BR68" s="1318"/>
      <c r="BS68" s="1318"/>
      <c r="BT68" s="1318"/>
      <c r="BU68" s="1318"/>
      <c r="BV68" s="1318"/>
      <c r="BW68" s="1318"/>
      <c r="BX68" s="1318"/>
      <c r="BY68" s="1318"/>
      <c r="BZ68" s="1318"/>
      <c r="CA68" s="1318"/>
      <c r="CB68" s="1318"/>
      <c r="CC68" s="1318"/>
      <c r="CD68" s="1318"/>
      <c r="CE68" s="1318"/>
      <c r="CF68" s="1318"/>
      <c r="CG68" s="1318"/>
      <c r="CH68" s="1318"/>
      <c r="CI68" s="1318"/>
      <c r="CJ68" s="1318"/>
      <c r="CK68" s="1318"/>
      <c r="CL68" s="1318"/>
      <c r="CM68" s="1318"/>
      <c r="CN68" s="1318"/>
      <c r="CO68" s="1318"/>
      <c r="CP68" s="1318"/>
      <c r="CQ68" s="1318"/>
      <c r="CR68" s="1318"/>
      <c r="CS68" s="1318"/>
      <c r="CT68" s="1318"/>
      <c r="CU68" s="1318"/>
      <c r="CV68" s="1318"/>
      <c r="CW68" s="1318"/>
      <c r="CX68" s="1318"/>
      <c r="CY68" s="1318"/>
      <c r="CZ68" s="1318"/>
      <c r="DA68" s="1318"/>
      <c r="DB68" s="1318"/>
      <c r="DC68" s="1318"/>
      <c r="DD68" s="1318"/>
      <c r="DE68" s="1318"/>
      <c r="DF68" s="1318"/>
      <c r="DG68" s="1318"/>
      <c r="DH68" s="1318"/>
      <c r="DI68" s="1318"/>
      <c r="DJ68" s="1318"/>
      <c r="DK68" s="1318"/>
      <c r="DL68" s="1318"/>
      <c r="DM68" s="1318"/>
      <c r="DN68" s="1318"/>
      <c r="DO68" s="1318"/>
      <c r="DP68" s="1318"/>
      <c r="DQ68" s="1318"/>
      <c r="DR68" s="1318"/>
      <c r="DS68" s="1318"/>
      <c r="DT68" s="1318"/>
      <c r="DU68" s="1318"/>
      <c r="DV68" s="1318"/>
      <c r="DW68" s="1318"/>
      <c r="DX68" s="1318"/>
      <c r="DY68" s="1318"/>
      <c r="DZ68" s="1318"/>
      <c r="EA68" s="1318"/>
      <c r="EB68" s="1318"/>
      <c r="EC68" s="1318"/>
      <c r="ED68" s="1318"/>
      <c r="EE68" s="1318"/>
      <c r="EF68" s="1318"/>
      <c r="EG68" s="1318"/>
      <c r="EH68" s="1318"/>
      <c r="EI68" s="1318"/>
      <c r="EJ68" s="1318"/>
      <c r="EK68" s="1318"/>
      <c r="EL68" s="1318"/>
      <c r="EM68" s="1318"/>
      <c r="EN68" s="1318"/>
      <c r="EO68" s="1318"/>
      <c r="EP68" s="1318"/>
      <c r="EQ68" s="1318"/>
      <c r="ER68" s="1318"/>
      <c r="ES68" s="1318"/>
      <c r="ET68" s="1318"/>
      <c r="EU68" s="1318"/>
      <c r="EV68" s="1318"/>
      <c r="EW68" s="1318"/>
      <c r="EX68" s="1318"/>
      <c r="EY68" s="1318"/>
      <c r="EZ68" s="1318"/>
      <c r="FA68" s="1318"/>
      <c r="FB68" s="1318"/>
      <c r="FC68" s="1318"/>
      <c r="FD68" s="1318"/>
      <c r="FE68" s="1318"/>
      <c r="FF68" s="1318"/>
      <c r="FG68" s="1318"/>
      <c r="FH68" s="1318"/>
      <c r="FI68" s="1318"/>
      <c r="FJ68" s="1318"/>
      <c r="FK68" s="1318"/>
      <c r="FL68" s="1318"/>
      <c r="FM68" s="1318"/>
      <c r="FN68" s="1318"/>
      <c r="FO68" s="1318"/>
      <c r="FP68" s="1318"/>
      <c r="FQ68" s="1318"/>
      <c r="FR68" s="1318"/>
      <c r="FS68" s="1318"/>
      <c r="FT68" s="1318"/>
      <c r="FU68" s="1318"/>
      <c r="FV68" s="1318"/>
      <c r="FW68" s="1318"/>
      <c r="FX68" s="1318"/>
      <c r="FY68" s="1318"/>
      <c r="FZ68" s="1318"/>
      <c r="GA68" s="1318"/>
      <c r="GB68" s="1318"/>
      <c r="GC68" s="1318"/>
      <c r="GD68" s="1318"/>
      <c r="GE68" s="1318"/>
      <c r="GF68" s="1318"/>
      <c r="GG68" s="1318"/>
      <c r="GH68" s="1318"/>
      <c r="GI68" s="1318"/>
      <c r="GJ68" s="1318"/>
      <c r="GK68" s="1318"/>
      <c r="GL68" s="1318"/>
      <c r="GM68" s="1318"/>
      <c r="GN68" s="1318"/>
      <c r="GO68" s="1318"/>
      <c r="GP68" s="1318"/>
      <c r="GQ68" s="1318"/>
      <c r="GR68" s="1318"/>
      <c r="GS68" s="1318"/>
      <c r="GT68" s="1318"/>
      <c r="GU68" s="1318"/>
      <c r="GV68" s="1318"/>
      <c r="GW68" s="1318"/>
      <c r="GX68" s="1318"/>
      <c r="GY68" s="1318"/>
      <c r="GZ68" s="1318"/>
      <c r="HA68" s="1318"/>
      <c r="HB68" s="1318"/>
      <c r="HC68" s="1318"/>
      <c r="HD68" s="1318"/>
      <c r="HE68" s="1318"/>
      <c r="HF68" s="1318"/>
      <c r="HG68" s="1318"/>
      <c r="HH68" s="1318"/>
      <c r="HI68" s="1318"/>
      <c r="HJ68" s="1318"/>
      <c r="HK68" s="1318"/>
      <c r="HL68" s="1318"/>
      <c r="HM68" s="1318"/>
      <c r="HN68" s="1318"/>
      <c r="HO68" s="1318"/>
      <c r="HP68" s="1318"/>
      <c r="HQ68" s="1318"/>
      <c r="HR68" s="1318"/>
      <c r="HS68" s="1318"/>
      <c r="HT68" s="1318"/>
      <c r="HU68" s="1318"/>
      <c r="HV68" s="1318"/>
      <c r="HW68" s="1318"/>
      <c r="HX68" s="1318"/>
      <c r="HY68" s="1318"/>
      <c r="HZ68" s="1318"/>
      <c r="IA68" s="1318"/>
      <c r="IB68" s="1318"/>
      <c r="IC68" s="1318"/>
      <c r="ID68" s="1318"/>
      <c r="IE68" s="1318"/>
      <c r="IF68" s="1318"/>
      <c r="IG68" s="1318"/>
      <c r="IH68" s="1318"/>
      <c r="II68" s="1318"/>
      <c r="IJ68" s="1318"/>
      <c r="IK68" s="1318"/>
      <c r="IL68" s="1318"/>
      <c r="IM68" s="1318"/>
      <c r="IN68" s="1318"/>
      <c r="IO68" s="1318"/>
      <c r="IP68" s="1318"/>
      <c r="IQ68" s="1318"/>
      <c r="IR68" s="1318"/>
      <c r="IS68" s="1318"/>
      <c r="IT68" s="1318"/>
      <c r="IU68" s="1318"/>
      <c r="IV68" s="1318"/>
    </row>
    <row r="69" spans="1:256" s="1153" customFormat="1" ht="47.1" customHeight="1" thickBot="1">
      <c r="A69" s="1186" t="s">
        <v>1123</v>
      </c>
      <c r="B69" s="1151" t="s">
        <v>996</v>
      </c>
      <c r="C69" s="1298" t="s">
        <v>1058</v>
      </c>
      <c r="D69" s="1151" t="s">
        <v>1018</v>
      </c>
      <c r="E69" s="1161" t="s">
        <v>379</v>
      </c>
      <c r="F69" s="1156">
        <v>19922.919999999998</v>
      </c>
      <c r="G69" s="1321">
        <v>1</v>
      </c>
      <c r="H69" s="1145">
        <v>0</v>
      </c>
      <c r="I69" s="1151" t="s">
        <v>1022</v>
      </c>
      <c r="J69" s="1150" t="s">
        <v>1025</v>
      </c>
      <c r="K69" s="1175"/>
      <c r="L69" s="1151" t="s">
        <v>987</v>
      </c>
      <c r="M69" s="1128"/>
      <c r="N69" s="1128"/>
      <c r="O69" s="1128"/>
      <c r="P69" s="1128"/>
      <c r="Q69" s="1128"/>
      <c r="R69" s="1128"/>
      <c r="S69" s="1128"/>
      <c r="T69" s="1128"/>
      <c r="U69" s="1128"/>
      <c r="V69" s="1128"/>
      <c r="W69" s="1128"/>
      <c r="X69" s="1128"/>
      <c r="Y69" s="1128"/>
      <c r="Z69" s="1128"/>
      <c r="AA69" s="1128"/>
      <c r="AB69" s="1128"/>
      <c r="AC69" s="1128"/>
      <c r="AD69" s="1128"/>
      <c r="AE69" s="1128"/>
      <c r="AF69" s="1128"/>
      <c r="AG69" s="1128"/>
      <c r="AH69" s="1128"/>
      <c r="AI69" s="1128"/>
      <c r="AJ69" s="1128"/>
      <c r="AK69" s="1128"/>
      <c r="AL69" s="1128"/>
      <c r="AM69" s="1128"/>
      <c r="AN69" s="1128"/>
      <c r="AO69" s="1128"/>
      <c r="AP69" s="1128"/>
      <c r="AQ69" s="1128"/>
      <c r="AR69" s="1128"/>
      <c r="AS69" s="1128"/>
      <c r="AT69" s="1128"/>
      <c r="AU69" s="1128"/>
      <c r="AV69" s="1128"/>
      <c r="AW69" s="1128"/>
      <c r="AX69" s="1128"/>
      <c r="AY69" s="1128"/>
      <c r="AZ69" s="1128"/>
      <c r="BA69" s="1128"/>
      <c r="BB69" s="1128"/>
      <c r="BC69" s="1128"/>
      <c r="BD69" s="1128"/>
      <c r="BE69" s="1128"/>
      <c r="BF69" s="1128"/>
      <c r="BG69" s="1128"/>
      <c r="BH69" s="1128"/>
      <c r="BI69" s="1128"/>
      <c r="BJ69" s="1128"/>
      <c r="BK69" s="1128"/>
      <c r="BL69" s="1128"/>
      <c r="BM69" s="1128"/>
      <c r="BN69" s="1128"/>
      <c r="BO69" s="1128"/>
      <c r="BP69" s="1128"/>
      <c r="BQ69" s="1128"/>
      <c r="BR69" s="1128"/>
      <c r="BS69" s="1128"/>
      <c r="BT69" s="1128"/>
      <c r="BU69" s="1128"/>
      <c r="BV69" s="1128"/>
      <c r="BW69" s="1128"/>
      <c r="BX69" s="1128"/>
      <c r="BY69" s="1128"/>
      <c r="BZ69" s="1128"/>
      <c r="CA69" s="1128"/>
      <c r="CB69" s="1128"/>
      <c r="CC69" s="1128"/>
      <c r="CD69" s="1128"/>
      <c r="CE69" s="1128"/>
      <c r="CF69" s="1128"/>
      <c r="CG69" s="1128"/>
      <c r="CH69" s="1128"/>
      <c r="CI69" s="1128"/>
      <c r="CJ69" s="1128"/>
      <c r="CK69" s="1128"/>
      <c r="CL69" s="1128"/>
      <c r="CM69" s="1128"/>
      <c r="CN69" s="1128"/>
      <c r="CO69" s="1128"/>
      <c r="CP69" s="1128"/>
      <c r="CQ69" s="1128"/>
      <c r="CR69" s="1128"/>
      <c r="CS69" s="1128"/>
      <c r="CT69" s="1128"/>
      <c r="CU69" s="1128"/>
      <c r="CV69" s="1128"/>
      <c r="CW69" s="1128"/>
      <c r="CX69" s="1128"/>
      <c r="CY69" s="1128"/>
      <c r="CZ69" s="1128"/>
      <c r="DA69" s="1128"/>
      <c r="DB69" s="1128"/>
      <c r="DC69" s="1128"/>
      <c r="DD69" s="1128"/>
      <c r="DE69" s="1128"/>
      <c r="DF69" s="1128"/>
      <c r="DG69" s="1128"/>
      <c r="DH69" s="1128"/>
      <c r="DI69" s="1128"/>
      <c r="DJ69" s="1128"/>
      <c r="DK69" s="1128"/>
      <c r="DL69" s="1128"/>
      <c r="DM69" s="1128"/>
      <c r="DN69" s="1128"/>
      <c r="DO69" s="1128"/>
      <c r="DP69" s="1128"/>
      <c r="DQ69" s="1128"/>
      <c r="DR69" s="1128"/>
      <c r="DS69" s="1128"/>
      <c r="DT69" s="1128"/>
      <c r="DU69" s="1128"/>
      <c r="DV69" s="1128"/>
      <c r="DW69" s="1128"/>
      <c r="DX69" s="1128"/>
      <c r="DY69" s="1128"/>
      <c r="DZ69" s="1128"/>
      <c r="EA69" s="1128"/>
      <c r="EB69" s="1128"/>
      <c r="EC69" s="1128"/>
      <c r="ED69" s="1128"/>
      <c r="EE69" s="1128"/>
      <c r="EF69" s="1128"/>
      <c r="EG69" s="1128"/>
      <c r="EH69" s="1128"/>
      <c r="EI69" s="1128"/>
      <c r="EJ69" s="1128"/>
      <c r="EK69" s="1128"/>
      <c r="EL69" s="1128"/>
      <c r="EM69" s="1128"/>
      <c r="EN69" s="1128"/>
      <c r="EO69" s="1128"/>
      <c r="EP69" s="1128"/>
      <c r="EQ69" s="1128"/>
      <c r="ER69" s="1128"/>
      <c r="ES69" s="1128"/>
      <c r="ET69" s="1128"/>
      <c r="EU69" s="1128"/>
      <c r="EV69" s="1128"/>
      <c r="EW69" s="1128"/>
      <c r="EX69" s="1128"/>
      <c r="EY69" s="1128"/>
      <c r="EZ69" s="1128"/>
      <c r="FA69" s="1128"/>
      <c r="FB69" s="1128"/>
      <c r="FC69" s="1128"/>
      <c r="FD69" s="1128"/>
      <c r="FE69" s="1128"/>
      <c r="FF69" s="1128"/>
      <c r="FG69" s="1128"/>
      <c r="FH69" s="1128"/>
      <c r="FI69" s="1128"/>
      <c r="FJ69" s="1128"/>
      <c r="FK69" s="1128"/>
      <c r="FL69" s="1128"/>
      <c r="FM69" s="1128"/>
      <c r="FN69" s="1128"/>
      <c r="FO69" s="1128"/>
      <c r="FP69" s="1128"/>
      <c r="FQ69" s="1128"/>
      <c r="FR69" s="1128"/>
      <c r="FS69" s="1128"/>
      <c r="FT69" s="1128"/>
      <c r="FU69" s="1128"/>
      <c r="FV69" s="1128"/>
      <c r="FW69" s="1128"/>
      <c r="FX69" s="1128"/>
      <c r="FY69" s="1128"/>
      <c r="FZ69" s="1128"/>
      <c r="GA69" s="1128"/>
      <c r="GB69" s="1128"/>
      <c r="GC69" s="1128"/>
      <c r="GD69" s="1128"/>
      <c r="GE69" s="1128"/>
      <c r="GF69" s="1128"/>
      <c r="GG69" s="1128"/>
      <c r="GH69" s="1128"/>
      <c r="GI69" s="1128"/>
      <c r="GJ69" s="1128"/>
      <c r="GK69" s="1128"/>
      <c r="GL69" s="1128"/>
      <c r="GM69" s="1128"/>
      <c r="GN69" s="1128"/>
      <c r="GO69" s="1128"/>
      <c r="GP69" s="1128"/>
      <c r="GQ69" s="1128"/>
      <c r="GR69" s="1128"/>
      <c r="GS69" s="1128"/>
      <c r="GT69" s="1128"/>
      <c r="GU69" s="1128"/>
      <c r="GV69" s="1128"/>
      <c r="GW69" s="1128"/>
      <c r="GX69" s="1128"/>
      <c r="GY69" s="1128"/>
      <c r="GZ69" s="1128"/>
      <c r="HA69" s="1128"/>
      <c r="HB69" s="1128"/>
      <c r="HC69" s="1128"/>
      <c r="HD69" s="1128"/>
      <c r="HE69" s="1128"/>
      <c r="HF69" s="1128"/>
      <c r="HG69" s="1128"/>
      <c r="HH69" s="1128"/>
      <c r="HI69" s="1128"/>
      <c r="HJ69" s="1128"/>
      <c r="HK69" s="1128"/>
      <c r="HL69" s="1128"/>
      <c r="HM69" s="1128"/>
      <c r="HN69" s="1128"/>
      <c r="HO69" s="1128"/>
      <c r="HP69" s="1128"/>
      <c r="HQ69" s="1128"/>
      <c r="HR69" s="1128"/>
      <c r="HS69" s="1128"/>
      <c r="HT69" s="1128"/>
      <c r="HU69" s="1128"/>
      <c r="HV69" s="1128"/>
      <c r="HW69" s="1128"/>
      <c r="HX69" s="1128"/>
      <c r="HY69" s="1128"/>
      <c r="HZ69" s="1128"/>
      <c r="IA69" s="1128"/>
      <c r="IB69" s="1128"/>
      <c r="IC69" s="1128"/>
      <c r="ID69" s="1128"/>
      <c r="IE69" s="1128"/>
      <c r="IF69" s="1128"/>
      <c r="IG69" s="1128"/>
      <c r="IH69" s="1128"/>
      <c r="II69" s="1128"/>
      <c r="IJ69" s="1128"/>
      <c r="IK69" s="1128"/>
      <c r="IL69" s="1128"/>
      <c r="IM69" s="1128"/>
      <c r="IN69" s="1128"/>
      <c r="IO69" s="1128"/>
      <c r="IP69" s="1128"/>
      <c r="IQ69" s="1128"/>
      <c r="IR69" s="1128"/>
      <c r="IS69" s="1128"/>
      <c r="IT69" s="1128"/>
      <c r="IU69" s="1128"/>
      <c r="IV69" s="1128"/>
    </row>
    <row r="70" spans="1:256" ht="42.9" customHeight="1" thickBot="1">
      <c r="A70" s="1186" t="s">
        <v>1124</v>
      </c>
      <c r="B70" s="1151" t="s">
        <v>996</v>
      </c>
      <c r="C70" s="1299" t="s">
        <v>997</v>
      </c>
      <c r="D70" s="1151" t="s">
        <v>1018</v>
      </c>
      <c r="E70" s="1161" t="s">
        <v>379</v>
      </c>
      <c r="F70" s="1156">
        <v>19922.919999999998</v>
      </c>
      <c r="G70" s="1321">
        <v>1</v>
      </c>
      <c r="H70" s="1145">
        <v>0</v>
      </c>
      <c r="I70" s="1151" t="s">
        <v>1022</v>
      </c>
      <c r="J70" s="1150" t="s">
        <v>1025</v>
      </c>
      <c r="K70" s="1175"/>
      <c r="L70" s="1151" t="s">
        <v>987</v>
      </c>
    </row>
    <row r="71" spans="1:256" s="1153" customFormat="1" ht="53.1" customHeight="1" thickBot="1">
      <c r="A71" s="1186" t="s">
        <v>1125</v>
      </c>
      <c r="B71" s="1151" t="s">
        <v>996</v>
      </c>
      <c r="C71" s="1299" t="s">
        <v>1059</v>
      </c>
      <c r="D71" s="1151" t="s">
        <v>1018</v>
      </c>
      <c r="E71" s="1161" t="s">
        <v>379</v>
      </c>
      <c r="F71" s="1156">
        <v>19922.919999999998</v>
      </c>
      <c r="G71" s="1321">
        <v>1</v>
      </c>
      <c r="H71" s="1145">
        <v>0</v>
      </c>
      <c r="I71" s="1151" t="s">
        <v>1022</v>
      </c>
      <c r="J71" s="1150" t="s">
        <v>1025</v>
      </c>
      <c r="K71" s="1175"/>
      <c r="L71" s="1151" t="s">
        <v>987</v>
      </c>
      <c r="M71" s="1128"/>
      <c r="N71" s="1128"/>
      <c r="O71" s="1128"/>
      <c r="P71" s="1128"/>
      <c r="Q71" s="1128"/>
      <c r="R71" s="1128"/>
      <c r="S71" s="1128"/>
      <c r="T71" s="1128"/>
      <c r="U71" s="1128"/>
      <c r="V71" s="1128"/>
      <c r="W71" s="1128"/>
      <c r="X71" s="1128"/>
      <c r="Y71" s="1128"/>
      <c r="Z71" s="1128"/>
      <c r="AA71" s="1128"/>
      <c r="AB71" s="1128"/>
      <c r="AC71" s="1128"/>
      <c r="AD71" s="1128"/>
      <c r="AE71" s="1128"/>
      <c r="AF71" s="1128"/>
      <c r="AG71" s="1128"/>
      <c r="AH71" s="1128"/>
      <c r="AI71" s="1128"/>
      <c r="AJ71" s="1128"/>
      <c r="AK71" s="1128"/>
      <c r="AL71" s="1128"/>
      <c r="AM71" s="1128"/>
      <c r="AN71" s="1128"/>
      <c r="AO71" s="1128"/>
      <c r="AP71" s="1128"/>
      <c r="AQ71" s="1128"/>
      <c r="AR71" s="1128"/>
      <c r="AS71" s="1128"/>
      <c r="AT71" s="1128"/>
      <c r="AU71" s="1128"/>
      <c r="AV71" s="1128"/>
      <c r="AW71" s="1128"/>
      <c r="AX71" s="1128"/>
      <c r="AY71" s="1128"/>
      <c r="AZ71" s="1128"/>
      <c r="BA71" s="1128"/>
      <c r="BB71" s="1128"/>
      <c r="BC71" s="1128"/>
      <c r="BD71" s="1128"/>
      <c r="BE71" s="1128"/>
      <c r="BF71" s="1128"/>
      <c r="BG71" s="1128"/>
      <c r="BH71" s="1128"/>
      <c r="BI71" s="1128"/>
      <c r="BJ71" s="1128"/>
      <c r="BK71" s="1128"/>
      <c r="BL71" s="1128"/>
      <c r="BM71" s="1128"/>
      <c r="BN71" s="1128"/>
      <c r="BO71" s="1128"/>
      <c r="BP71" s="1128"/>
      <c r="BQ71" s="1128"/>
      <c r="BR71" s="1128"/>
      <c r="BS71" s="1128"/>
      <c r="BT71" s="1128"/>
      <c r="BU71" s="1128"/>
      <c r="BV71" s="1128"/>
      <c r="BW71" s="1128"/>
      <c r="BX71" s="1128"/>
      <c r="BY71" s="1128"/>
      <c r="BZ71" s="1128"/>
      <c r="CA71" s="1128"/>
      <c r="CB71" s="1128"/>
      <c r="CC71" s="1128"/>
      <c r="CD71" s="1128"/>
      <c r="CE71" s="1128"/>
      <c r="CF71" s="1128"/>
      <c r="CG71" s="1128"/>
      <c r="CH71" s="1128"/>
      <c r="CI71" s="1128"/>
      <c r="CJ71" s="1128"/>
      <c r="CK71" s="1128"/>
      <c r="CL71" s="1128"/>
      <c r="CM71" s="1128"/>
      <c r="CN71" s="1128"/>
      <c r="CO71" s="1128"/>
      <c r="CP71" s="1128"/>
      <c r="CQ71" s="1128"/>
      <c r="CR71" s="1128"/>
      <c r="CS71" s="1128"/>
      <c r="CT71" s="1128"/>
      <c r="CU71" s="1128"/>
      <c r="CV71" s="1128"/>
      <c r="CW71" s="1128"/>
      <c r="CX71" s="1128"/>
      <c r="CY71" s="1128"/>
      <c r="CZ71" s="1128"/>
      <c r="DA71" s="1128"/>
      <c r="DB71" s="1128"/>
      <c r="DC71" s="1128"/>
      <c r="DD71" s="1128"/>
      <c r="DE71" s="1128"/>
      <c r="DF71" s="1128"/>
      <c r="DG71" s="1128"/>
      <c r="DH71" s="1128"/>
      <c r="DI71" s="1128"/>
      <c r="DJ71" s="1128"/>
      <c r="DK71" s="1128"/>
      <c r="DL71" s="1128"/>
      <c r="DM71" s="1128"/>
      <c r="DN71" s="1128"/>
      <c r="DO71" s="1128"/>
      <c r="DP71" s="1128"/>
      <c r="DQ71" s="1128"/>
      <c r="DR71" s="1128"/>
      <c r="DS71" s="1128"/>
      <c r="DT71" s="1128"/>
      <c r="DU71" s="1128"/>
      <c r="DV71" s="1128"/>
      <c r="DW71" s="1128"/>
      <c r="DX71" s="1128"/>
      <c r="DY71" s="1128"/>
      <c r="DZ71" s="1128"/>
      <c r="EA71" s="1128"/>
      <c r="EB71" s="1128"/>
      <c r="EC71" s="1128"/>
      <c r="ED71" s="1128"/>
      <c r="EE71" s="1128"/>
      <c r="EF71" s="1128"/>
      <c r="EG71" s="1128"/>
      <c r="EH71" s="1128"/>
      <c r="EI71" s="1128"/>
      <c r="EJ71" s="1128"/>
      <c r="EK71" s="1128"/>
      <c r="EL71" s="1128"/>
      <c r="EM71" s="1128"/>
      <c r="EN71" s="1128"/>
      <c r="EO71" s="1128"/>
      <c r="EP71" s="1128"/>
      <c r="EQ71" s="1128"/>
      <c r="ER71" s="1128"/>
      <c r="ES71" s="1128"/>
      <c r="ET71" s="1128"/>
      <c r="EU71" s="1128"/>
      <c r="EV71" s="1128"/>
      <c r="EW71" s="1128"/>
      <c r="EX71" s="1128"/>
      <c r="EY71" s="1128"/>
      <c r="EZ71" s="1128"/>
      <c r="FA71" s="1128"/>
      <c r="FB71" s="1128"/>
      <c r="FC71" s="1128"/>
      <c r="FD71" s="1128"/>
      <c r="FE71" s="1128"/>
      <c r="FF71" s="1128"/>
      <c r="FG71" s="1128"/>
      <c r="FH71" s="1128"/>
      <c r="FI71" s="1128"/>
      <c r="FJ71" s="1128"/>
      <c r="FK71" s="1128"/>
      <c r="FL71" s="1128"/>
      <c r="FM71" s="1128"/>
      <c r="FN71" s="1128"/>
      <c r="FO71" s="1128"/>
      <c r="FP71" s="1128"/>
      <c r="FQ71" s="1128"/>
      <c r="FR71" s="1128"/>
      <c r="FS71" s="1128"/>
      <c r="FT71" s="1128"/>
      <c r="FU71" s="1128"/>
      <c r="FV71" s="1128"/>
      <c r="FW71" s="1128"/>
      <c r="FX71" s="1128"/>
      <c r="FY71" s="1128"/>
      <c r="FZ71" s="1128"/>
      <c r="GA71" s="1128"/>
      <c r="GB71" s="1128"/>
      <c r="GC71" s="1128"/>
      <c r="GD71" s="1128"/>
      <c r="GE71" s="1128"/>
      <c r="GF71" s="1128"/>
      <c r="GG71" s="1128"/>
      <c r="GH71" s="1128"/>
      <c r="GI71" s="1128"/>
      <c r="GJ71" s="1128"/>
      <c r="GK71" s="1128"/>
      <c r="GL71" s="1128"/>
      <c r="GM71" s="1128"/>
      <c r="GN71" s="1128"/>
      <c r="GO71" s="1128"/>
      <c r="GP71" s="1128"/>
      <c r="GQ71" s="1128"/>
      <c r="GR71" s="1128"/>
      <c r="GS71" s="1128"/>
      <c r="GT71" s="1128"/>
      <c r="GU71" s="1128"/>
      <c r="GV71" s="1128"/>
      <c r="GW71" s="1128"/>
      <c r="GX71" s="1128"/>
      <c r="GY71" s="1128"/>
      <c r="GZ71" s="1128"/>
      <c r="HA71" s="1128"/>
      <c r="HB71" s="1128"/>
      <c r="HC71" s="1128"/>
      <c r="HD71" s="1128"/>
      <c r="HE71" s="1128"/>
      <c r="HF71" s="1128"/>
      <c r="HG71" s="1128"/>
      <c r="HH71" s="1128"/>
      <c r="HI71" s="1128"/>
      <c r="HJ71" s="1128"/>
      <c r="HK71" s="1128"/>
      <c r="HL71" s="1128"/>
      <c r="HM71" s="1128"/>
      <c r="HN71" s="1128"/>
      <c r="HO71" s="1128"/>
      <c r="HP71" s="1128"/>
      <c r="HQ71" s="1128"/>
      <c r="HR71" s="1128"/>
      <c r="HS71" s="1128"/>
      <c r="HT71" s="1128"/>
      <c r="HU71" s="1128"/>
      <c r="HV71" s="1128"/>
      <c r="HW71" s="1128"/>
      <c r="HX71" s="1128"/>
      <c r="HY71" s="1128"/>
      <c r="HZ71" s="1128"/>
      <c r="IA71" s="1128"/>
      <c r="IB71" s="1128"/>
      <c r="IC71" s="1128"/>
      <c r="ID71" s="1128"/>
      <c r="IE71" s="1128"/>
      <c r="IF71" s="1128"/>
      <c r="IG71" s="1128"/>
      <c r="IH71" s="1128"/>
      <c r="II71" s="1128"/>
      <c r="IJ71" s="1128"/>
      <c r="IK71" s="1128"/>
      <c r="IL71" s="1128"/>
      <c r="IM71" s="1128"/>
      <c r="IN71" s="1128"/>
      <c r="IO71" s="1128"/>
      <c r="IP71" s="1128"/>
      <c r="IQ71" s="1128"/>
      <c r="IR71" s="1128"/>
      <c r="IS71" s="1128"/>
      <c r="IT71" s="1128"/>
      <c r="IU71" s="1128"/>
      <c r="IV71" s="1128"/>
    </row>
    <row r="72" spans="1:256" s="1153" customFormat="1" ht="56.1" customHeight="1" thickBot="1">
      <c r="A72" s="1186" t="s">
        <v>1126</v>
      </c>
      <c r="B72" s="1151" t="s">
        <v>996</v>
      </c>
      <c r="C72" s="1299" t="s">
        <v>1060</v>
      </c>
      <c r="D72" s="1151" t="s">
        <v>1018</v>
      </c>
      <c r="E72" s="1161" t="s">
        <v>379</v>
      </c>
      <c r="F72" s="1156">
        <v>19922.919999999998</v>
      </c>
      <c r="G72" s="1215">
        <v>1</v>
      </c>
      <c r="H72" s="1215">
        <v>0</v>
      </c>
      <c r="I72" s="1202" t="s">
        <v>1022</v>
      </c>
      <c r="J72" s="1326" t="s">
        <v>1025</v>
      </c>
      <c r="K72" s="1327"/>
      <c r="L72" s="1151" t="s">
        <v>987</v>
      </c>
      <c r="M72" s="1128"/>
      <c r="N72" s="1128"/>
      <c r="O72" s="1128"/>
      <c r="P72" s="1128"/>
      <c r="Q72" s="1128"/>
      <c r="R72" s="1128"/>
      <c r="S72" s="1128"/>
      <c r="T72" s="1128"/>
      <c r="U72" s="1128"/>
      <c r="V72" s="1128"/>
      <c r="W72" s="1128"/>
      <c r="X72" s="1128"/>
      <c r="Y72" s="1128"/>
      <c r="Z72" s="1128"/>
      <c r="AA72" s="1128"/>
      <c r="AB72" s="1128"/>
      <c r="AC72" s="1128"/>
      <c r="AD72" s="1128"/>
      <c r="AE72" s="1128"/>
      <c r="AF72" s="1128"/>
      <c r="AG72" s="1128"/>
      <c r="AH72" s="1128"/>
      <c r="AI72" s="1128"/>
      <c r="AJ72" s="1128"/>
      <c r="AK72" s="1128"/>
      <c r="AL72" s="1128"/>
      <c r="AM72" s="1128"/>
      <c r="AN72" s="1128"/>
      <c r="AO72" s="1128"/>
      <c r="AP72" s="1128"/>
      <c r="AQ72" s="1128"/>
      <c r="AR72" s="1128"/>
      <c r="AS72" s="1128"/>
      <c r="AT72" s="1128"/>
      <c r="AU72" s="1128"/>
      <c r="AV72" s="1128"/>
      <c r="AW72" s="1128"/>
      <c r="AX72" s="1128"/>
      <c r="AY72" s="1128"/>
      <c r="AZ72" s="1128"/>
      <c r="BA72" s="1128"/>
      <c r="BB72" s="1128"/>
      <c r="BC72" s="1128"/>
      <c r="BD72" s="1128"/>
      <c r="BE72" s="1128"/>
      <c r="BF72" s="1128"/>
      <c r="BG72" s="1128"/>
      <c r="BH72" s="1128"/>
      <c r="BI72" s="1128"/>
      <c r="BJ72" s="1128"/>
      <c r="BK72" s="1128"/>
      <c r="BL72" s="1128"/>
      <c r="BM72" s="1128"/>
      <c r="BN72" s="1128"/>
      <c r="BO72" s="1128"/>
      <c r="BP72" s="1128"/>
      <c r="BQ72" s="1128"/>
      <c r="BR72" s="1128"/>
      <c r="BS72" s="1128"/>
      <c r="BT72" s="1128"/>
      <c r="BU72" s="1128"/>
      <c r="BV72" s="1128"/>
      <c r="BW72" s="1128"/>
      <c r="BX72" s="1128"/>
      <c r="BY72" s="1128"/>
      <c r="BZ72" s="1128"/>
      <c r="CA72" s="1128"/>
      <c r="CB72" s="1128"/>
      <c r="CC72" s="1128"/>
      <c r="CD72" s="1128"/>
      <c r="CE72" s="1128"/>
      <c r="CF72" s="1128"/>
      <c r="CG72" s="1128"/>
      <c r="CH72" s="1128"/>
      <c r="CI72" s="1128"/>
      <c r="CJ72" s="1128"/>
      <c r="CK72" s="1128"/>
      <c r="CL72" s="1128"/>
      <c r="CM72" s="1128"/>
      <c r="CN72" s="1128"/>
      <c r="CO72" s="1128"/>
      <c r="CP72" s="1128"/>
      <c r="CQ72" s="1128"/>
      <c r="CR72" s="1128"/>
      <c r="CS72" s="1128"/>
      <c r="CT72" s="1128"/>
      <c r="CU72" s="1128"/>
      <c r="CV72" s="1128"/>
      <c r="CW72" s="1128"/>
      <c r="CX72" s="1128"/>
      <c r="CY72" s="1128"/>
      <c r="CZ72" s="1128"/>
      <c r="DA72" s="1128"/>
      <c r="DB72" s="1128"/>
      <c r="DC72" s="1128"/>
      <c r="DD72" s="1128"/>
      <c r="DE72" s="1128"/>
      <c r="DF72" s="1128"/>
      <c r="DG72" s="1128"/>
      <c r="DH72" s="1128"/>
      <c r="DI72" s="1128"/>
      <c r="DJ72" s="1128"/>
      <c r="DK72" s="1128"/>
      <c r="DL72" s="1128"/>
      <c r="DM72" s="1128"/>
      <c r="DN72" s="1128"/>
      <c r="DO72" s="1128"/>
      <c r="DP72" s="1128"/>
      <c r="DQ72" s="1128"/>
      <c r="DR72" s="1128"/>
      <c r="DS72" s="1128"/>
      <c r="DT72" s="1128"/>
      <c r="DU72" s="1128"/>
      <c r="DV72" s="1128"/>
      <c r="DW72" s="1128"/>
      <c r="DX72" s="1128"/>
      <c r="DY72" s="1128"/>
      <c r="DZ72" s="1128"/>
      <c r="EA72" s="1128"/>
      <c r="EB72" s="1128"/>
      <c r="EC72" s="1128"/>
      <c r="ED72" s="1128"/>
      <c r="EE72" s="1128"/>
      <c r="EF72" s="1128"/>
      <c r="EG72" s="1128"/>
      <c r="EH72" s="1128"/>
      <c r="EI72" s="1128"/>
      <c r="EJ72" s="1128"/>
      <c r="EK72" s="1128"/>
      <c r="EL72" s="1128"/>
      <c r="EM72" s="1128"/>
      <c r="EN72" s="1128"/>
      <c r="EO72" s="1128"/>
      <c r="EP72" s="1128"/>
      <c r="EQ72" s="1128"/>
      <c r="ER72" s="1128"/>
      <c r="ES72" s="1128"/>
      <c r="ET72" s="1128"/>
      <c r="EU72" s="1128"/>
      <c r="EV72" s="1128"/>
      <c r="EW72" s="1128"/>
      <c r="EX72" s="1128"/>
      <c r="EY72" s="1128"/>
      <c r="EZ72" s="1128"/>
      <c r="FA72" s="1128"/>
      <c r="FB72" s="1128"/>
      <c r="FC72" s="1128"/>
      <c r="FD72" s="1128"/>
      <c r="FE72" s="1128"/>
      <c r="FF72" s="1128"/>
      <c r="FG72" s="1128"/>
      <c r="FH72" s="1128"/>
      <c r="FI72" s="1128"/>
      <c r="FJ72" s="1128"/>
      <c r="FK72" s="1128"/>
      <c r="FL72" s="1128"/>
      <c r="FM72" s="1128"/>
      <c r="FN72" s="1128"/>
      <c r="FO72" s="1128"/>
      <c r="FP72" s="1128"/>
      <c r="FQ72" s="1128"/>
      <c r="FR72" s="1128"/>
      <c r="FS72" s="1128"/>
      <c r="FT72" s="1128"/>
      <c r="FU72" s="1128"/>
      <c r="FV72" s="1128"/>
      <c r="FW72" s="1128"/>
      <c r="FX72" s="1128"/>
      <c r="FY72" s="1128"/>
      <c r="FZ72" s="1128"/>
      <c r="GA72" s="1128"/>
      <c r="GB72" s="1128"/>
      <c r="GC72" s="1128"/>
      <c r="GD72" s="1128"/>
      <c r="GE72" s="1128"/>
      <c r="GF72" s="1128"/>
      <c r="GG72" s="1128"/>
      <c r="GH72" s="1128"/>
      <c r="GI72" s="1128"/>
      <c r="GJ72" s="1128"/>
      <c r="GK72" s="1128"/>
      <c r="GL72" s="1128"/>
      <c r="GM72" s="1128"/>
      <c r="GN72" s="1128"/>
      <c r="GO72" s="1128"/>
      <c r="GP72" s="1128"/>
      <c r="GQ72" s="1128"/>
      <c r="GR72" s="1128"/>
      <c r="GS72" s="1128"/>
      <c r="GT72" s="1128"/>
      <c r="GU72" s="1128"/>
      <c r="GV72" s="1128"/>
      <c r="GW72" s="1128"/>
      <c r="GX72" s="1128"/>
      <c r="GY72" s="1128"/>
      <c r="GZ72" s="1128"/>
      <c r="HA72" s="1128"/>
      <c r="HB72" s="1128"/>
      <c r="HC72" s="1128"/>
      <c r="HD72" s="1128"/>
      <c r="HE72" s="1128"/>
      <c r="HF72" s="1128"/>
      <c r="HG72" s="1128"/>
      <c r="HH72" s="1128"/>
      <c r="HI72" s="1128"/>
      <c r="HJ72" s="1128"/>
      <c r="HK72" s="1128"/>
      <c r="HL72" s="1128"/>
      <c r="HM72" s="1128"/>
      <c r="HN72" s="1128"/>
      <c r="HO72" s="1128"/>
      <c r="HP72" s="1128"/>
      <c r="HQ72" s="1128"/>
      <c r="HR72" s="1128"/>
      <c r="HS72" s="1128"/>
      <c r="HT72" s="1128"/>
      <c r="HU72" s="1128"/>
      <c r="HV72" s="1128"/>
      <c r="HW72" s="1128"/>
      <c r="HX72" s="1128"/>
      <c r="HY72" s="1128"/>
      <c r="HZ72" s="1128"/>
      <c r="IA72" s="1128"/>
      <c r="IB72" s="1128"/>
      <c r="IC72" s="1128"/>
      <c r="ID72" s="1128"/>
      <c r="IE72" s="1128"/>
      <c r="IF72" s="1128"/>
      <c r="IG72" s="1128"/>
      <c r="IH72" s="1128"/>
      <c r="II72" s="1128"/>
      <c r="IJ72" s="1128"/>
      <c r="IK72" s="1128"/>
      <c r="IL72" s="1128"/>
      <c r="IM72" s="1128"/>
      <c r="IN72" s="1128"/>
      <c r="IO72" s="1128"/>
      <c r="IP72" s="1128"/>
      <c r="IQ72" s="1128"/>
      <c r="IR72" s="1128"/>
      <c r="IS72" s="1128"/>
      <c r="IT72" s="1128"/>
      <c r="IU72" s="1128"/>
      <c r="IV72" s="1128"/>
    </row>
    <row r="73" spans="1:256" s="1153" customFormat="1" ht="48.9" customHeight="1" thickBot="1">
      <c r="A73" s="1186" t="s">
        <v>1127</v>
      </c>
      <c r="B73" s="1151" t="s">
        <v>996</v>
      </c>
      <c r="C73" s="1299" t="s">
        <v>1061</v>
      </c>
      <c r="D73" s="1151" t="s">
        <v>1018</v>
      </c>
      <c r="E73" s="1161" t="s">
        <v>379</v>
      </c>
      <c r="F73" s="1156">
        <v>19922.919999999998</v>
      </c>
      <c r="G73" s="1321">
        <v>1</v>
      </c>
      <c r="H73" s="1145">
        <v>0</v>
      </c>
      <c r="I73" s="1151" t="s">
        <v>1022</v>
      </c>
      <c r="J73" s="1150" t="s">
        <v>1025</v>
      </c>
      <c r="K73" s="1175"/>
      <c r="L73" s="1151" t="s">
        <v>987</v>
      </c>
      <c r="M73" s="1128"/>
      <c r="N73" s="1128"/>
      <c r="O73" s="1128"/>
      <c r="P73" s="1128"/>
      <c r="Q73" s="1128"/>
      <c r="R73" s="1128"/>
      <c r="S73" s="1128"/>
      <c r="T73" s="1128"/>
      <c r="U73" s="1128"/>
      <c r="V73" s="1128"/>
      <c r="W73" s="1128"/>
      <c r="X73" s="1128"/>
      <c r="Y73" s="1128"/>
      <c r="Z73" s="1128"/>
      <c r="AA73" s="1128"/>
      <c r="AB73" s="1128"/>
      <c r="AC73" s="1128"/>
      <c r="AD73" s="1128"/>
      <c r="AE73" s="1128"/>
      <c r="AF73" s="1128"/>
      <c r="AG73" s="1128"/>
      <c r="AH73" s="1128"/>
      <c r="AI73" s="1128"/>
      <c r="AJ73" s="1128"/>
      <c r="AK73" s="1128"/>
      <c r="AL73" s="1128"/>
      <c r="AM73" s="1128"/>
      <c r="AN73" s="1128"/>
      <c r="AO73" s="1128"/>
      <c r="AP73" s="1128"/>
      <c r="AQ73" s="1128"/>
      <c r="AR73" s="1128"/>
      <c r="AS73" s="1128"/>
      <c r="AT73" s="1128"/>
      <c r="AU73" s="1128"/>
      <c r="AV73" s="1128"/>
      <c r="AW73" s="1128"/>
      <c r="AX73" s="1128"/>
      <c r="AY73" s="1128"/>
      <c r="AZ73" s="1128"/>
      <c r="BA73" s="1128"/>
      <c r="BB73" s="1128"/>
      <c r="BC73" s="1128"/>
      <c r="BD73" s="1128"/>
      <c r="BE73" s="1128"/>
      <c r="BF73" s="1128"/>
      <c r="BG73" s="1128"/>
      <c r="BH73" s="1128"/>
      <c r="BI73" s="1128"/>
      <c r="BJ73" s="1128"/>
      <c r="BK73" s="1128"/>
      <c r="BL73" s="1128"/>
      <c r="BM73" s="1128"/>
      <c r="BN73" s="1128"/>
      <c r="BO73" s="1128"/>
      <c r="BP73" s="1128"/>
      <c r="BQ73" s="1128"/>
      <c r="BR73" s="1128"/>
      <c r="BS73" s="1128"/>
      <c r="BT73" s="1128"/>
      <c r="BU73" s="1128"/>
      <c r="BV73" s="1128"/>
      <c r="BW73" s="1128"/>
      <c r="BX73" s="1128"/>
      <c r="BY73" s="1128"/>
      <c r="BZ73" s="1128"/>
      <c r="CA73" s="1128"/>
      <c r="CB73" s="1128"/>
      <c r="CC73" s="1128"/>
      <c r="CD73" s="1128"/>
      <c r="CE73" s="1128"/>
      <c r="CF73" s="1128"/>
      <c r="CG73" s="1128"/>
      <c r="CH73" s="1128"/>
      <c r="CI73" s="1128"/>
      <c r="CJ73" s="1128"/>
      <c r="CK73" s="1128"/>
      <c r="CL73" s="1128"/>
      <c r="CM73" s="1128"/>
      <c r="CN73" s="1128"/>
      <c r="CO73" s="1128"/>
      <c r="CP73" s="1128"/>
      <c r="CQ73" s="1128"/>
      <c r="CR73" s="1128"/>
      <c r="CS73" s="1128"/>
      <c r="CT73" s="1128"/>
      <c r="CU73" s="1128"/>
      <c r="CV73" s="1128"/>
      <c r="CW73" s="1128"/>
      <c r="CX73" s="1128"/>
      <c r="CY73" s="1128"/>
      <c r="CZ73" s="1128"/>
      <c r="DA73" s="1128"/>
      <c r="DB73" s="1128"/>
      <c r="DC73" s="1128"/>
      <c r="DD73" s="1128"/>
      <c r="DE73" s="1128"/>
      <c r="DF73" s="1128"/>
      <c r="DG73" s="1128"/>
      <c r="DH73" s="1128"/>
      <c r="DI73" s="1128"/>
      <c r="DJ73" s="1128"/>
      <c r="DK73" s="1128"/>
      <c r="DL73" s="1128"/>
      <c r="DM73" s="1128"/>
      <c r="DN73" s="1128"/>
      <c r="DO73" s="1128"/>
      <c r="DP73" s="1128"/>
      <c r="DQ73" s="1128"/>
      <c r="DR73" s="1128"/>
      <c r="DS73" s="1128"/>
      <c r="DT73" s="1128"/>
      <c r="DU73" s="1128"/>
      <c r="DV73" s="1128"/>
      <c r="DW73" s="1128"/>
      <c r="DX73" s="1128"/>
      <c r="DY73" s="1128"/>
      <c r="DZ73" s="1128"/>
      <c r="EA73" s="1128"/>
      <c r="EB73" s="1128"/>
      <c r="EC73" s="1128"/>
      <c r="ED73" s="1128"/>
      <c r="EE73" s="1128"/>
      <c r="EF73" s="1128"/>
      <c r="EG73" s="1128"/>
      <c r="EH73" s="1128"/>
      <c r="EI73" s="1128"/>
      <c r="EJ73" s="1128"/>
      <c r="EK73" s="1128"/>
      <c r="EL73" s="1128"/>
      <c r="EM73" s="1128"/>
      <c r="EN73" s="1128"/>
      <c r="EO73" s="1128"/>
      <c r="EP73" s="1128"/>
      <c r="EQ73" s="1128"/>
      <c r="ER73" s="1128"/>
      <c r="ES73" s="1128"/>
      <c r="ET73" s="1128"/>
      <c r="EU73" s="1128"/>
      <c r="EV73" s="1128"/>
      <c r="EW73" s="1128"/>
      <c r="EX73" s="1128"/>
      <c r="EY73" s="1128"/>
      <c r="EZ73" s="1128"/>
      <c r="FA73" s="1128"/>
      <c r="FB73" s="1128"/>
      <c r="FC73" s="1128"/>
      <c r="FD73" s="1128"/>
      <c r="FE73" s="1128"/>
      <c r="FF73" s="1128"/>
      <c r="FG73" s="1128"/>
      <c r="FH73" s="1128"/>
      <c r="FI73" s="1128"/>
      <c r="FJ73" s="1128"/>
      <c r="FK73" s="1128"/>
      <c r="FL73" s="1128"/>
      <c r="FM73" s="1128"/>
      <c r="FN73" s="1128"/>
      <c r="FO73" s="1128"/>
      <c r="FP73" s="1128"/>
      <c r="FQ73" s="1128"/>
      <c r="FR73" s="1128"/>
      <c r="FS73" s="1128"/>
      <c r="FT73" s="1128"/>
      <c r="FU73" s="1128"/>
      <c r="FV73" s="1128"/>
      <c r="FW73" s="1128"/>
      <c r="FX73" s="1128"/>
      <c r="FY73" s="1128"/>
      <c r="FZ73" s="1128"/>
      <c r="GA73" s="1128"/>
      <c r="GB73" s="1128"/>
      <c r="GC73" s="1128"/>
      <c r="GD73" s="1128"/>
      <c r="GE73" s="1128"/>
      <c r="GF73" s="1128"/>
      <c r="GG73" s="1128"/>
      <c r="GH73" s="1128"/>
      <c r="GI73" s="1128"/>
      <c r="GJ73" s="1128"/>
      <c r="GK73" s="1128"/>
      <c r="GL73" s="1128"/>
      <c r="GM73" s="1128"/>
      <c r="GN73" s="1128"/>
      <c r="GO73" s="1128"/>
      <c r="GP73" s="1128"/>
      <c r="GQ73" s="1128"/>
      <c r="GR73" s="1128"/>
      <c r="GS73" s="1128"/>
      <c r="GT73" s="1128"/>
      <c r="GU73" s="1128"/>
      <c r="GV73" s="1128"/>
      <c r="GW73" s="1128"/>
      <c r="GX73" s="1128"/>
      <c r="GY73" s="1128"/>
      <c r="GZ73" s="1128"/>
      <c r="HA73" s="1128"/>
      <c r="HB73" s="1128"/>
      <c r="HC73" s="1128"/>
      <c r="HD73" s="1128"/>
      <c r="HE73" s="1128"/>
      <c r="HF73" s="1128"/>
      <c r="HG73" s="1128"/>
      <c r="HH73" s="1128"/>
      <c r="HI73" s="1128"/>
      <c r="HJ73" s="1128"/>
      <c r="HK73" s="1128"/>
      <c r="HL73" s="1128"/>
      <c r="HM73" s="1128"/>
      <c r="HN73" s="1128"/>
      <c r="HO73" s="1128"/>
      <c r="HP73" s="1128"/>
      <c r="HQ73" s="1128"/>
      <c r="HR73" s="1128"/>
      <c r="HS73" s="1128"/>
      <c r="HT73" s="1128"/>
      <c r="HU73" s="1128"/>
      <c r="HV73" s="1128"/>
      <c r="HW73" s="1128"/>
      <c r="HX73" s="1128"/>
      <c r="HY73" s="1128"/>
      <c r="HZ73" s="1128"/>
      <c r="IA73" s="1128"/>
      <c r="IB73" s="1128"/>
      <c r="IC73" s="1128"/>
      <c r="ID73" s="1128"/>
      <c r="IE73" s="1128"/>
      <c r="IF73" s="1128"/>
      <c r="IG73" s="1128"/>
      <c r="IH73" s="1128"/>
      <c r="II73" s="1128"/>
      <c r="IJ73" s="1128"/>
      <c r="IK73" s="1128"/>
      <c r="IL73" s="1128"/>
      <c r="IM73" s="1128"/>
      <c r="IN73" s="1128"/>
      <c r="IO73" s="1128"/>
      <c r="IP73" s="1128"/>
      <c r="IQ73" s="1128"/>
      <c r="IR73" s="1128"/>
      <c r="IS73" s="1128"/>
      <c r="IT73" s="1128"/>
      <c r="IU73" s="1128"/>
      <c r="IV73" s="1128"/>
    </row>
    <row r="74" spans="1:256" s="1153" customFormat="1" ht="66.900000000000006" customHeight="1" thickBot="1">
      <c r="A74" s="1186" t="s">
        <v>1128</v>
      </c>
      <c r="B74" s="1151" t="s">
        <v>996</v>
      </c>
      <c r="C74" s="1298" t="s">
        <v>1062</v>
      </c>
      <c r="D74" s="1151" t="s">
        <v>1018</v>
      </c>
      <c r="E74" s="1161" t="s">
        <v>379</v>
      </c>
      <c r="F74" s="1156">
        <v>19922.919999999998</v>
      </c>
      <c r="G74" s="1321">
        <v>1</v>
      </c>
      <c r="H74" s="1145">
        <v>0</v>
      </c>
      <c r="I74" s="1151" t="s">
        <v>1022</v>
      </c>
      <c r="J74" s="1150" t="s">
        <v>1025</v>
      </c>
      <c r="K74" s="1175"/>
      <c r="L74" s="1151" t="s">
        <v>987</v>
      </c>
      <c r="M74" s="1128"/>
      <c r="N74" s="1128"/>
      <c r="O74" s="1128"/>
      <c r="P74" s="1128"/>
      <c r="Q74" s="1128"/>
      <c r="R74" s="1128"/>
      <c r="S74" s="1128"/>
      <c r="T74" s="1128"/>
      <c r="U74" s="1128"/>
      <c r="V74" s="1128"/>
      <c r="W74" s="1128"/>
      <c r="X74" s="1128"/>
      <c r="Y74" s="1128"/>
      <c r="Z74" s="1128"/>
      <c r="AA74" s="1128"/>
      <c r="AB74" s="1128"/>
      <c r="AC74" s="1128"/>
      <c r="AD74" s="1128"/>
      <c r="AE74" s="1128"/>
      <c r="AF74" s="1128"/>
      <c r="AG74" s="1128"/>
      <c r="AH74" s="1128"/>
      <c r="AI74" s="1128"/>
      <c r="AJ74" s="1128"/>
      <c r="AK74" s="1128"/>
      <c r="AL74" s="1128"/>
      <c r="AM74" s="1128"/>
      <c r="AN74" s="1128"/>
      <c r="AO74" s="1128"/>
      <c r="AP74" s="1128"/>
      <c r="AQ74" s="1128"/>
      <c r="AR74" s="1128"/>
      <c r="AS74" s="1128"/>
      <c r="AT74" s="1128"/>
      <c r="AU74" s="1128"/>
      <c r="AV74" s="1128"/>
      <c r="AW74" s="1128"/>
      <c r="AX74" s="1128"/>
      <c r="AY74" s="1128"/>
      <c r="AZ74" s="1128"/>
      <c r="BA74" s="1128"/>
      <c r="BB74" s="1128"/>
      <c r="BC74" s="1128"/>
      <c r="BD74" s="1128"/>
      <c r="BE74" s="1128"/>
      <c r="BF74" s="1128"/>
      <c r="BG74" s="1128"/>
      <c r="BH74" s="1128"/>
      <c r="BI74" s="1128"/>
      <c r="BJ74" s="1128"/>
      <c r="BK74" s="1128"/>
      <c r="BL74" s="1128"/>
      <c r="BM74" s="1128"/>
      <c r="BN74" s="1128"/>
      <c r="BO74" s="1128"/>
      <c r="BP74" s="1128"/>
      <c r="BQ74" s="1128"/>
      <c r="BR74" s="1128"/>
      <c r="BS74" s="1128"/>
      <c r="BT74" s="1128"/>
      <c r="BU74" s="1128"/>
      <c r="BV74" s="1128"/>
      <c r="BW74" s="1128"/>
      <c r="BX74" s="1128"/>
      <c r="BY74" s="1128"/>
      <c r="BZ74" s="1128"/>
      <c r="CA74" s="1128"/>
      <c r="CB74" s="1128"/>
      <c r="CC74" s="1128"/>
      <c r="CD74" s="1128"/>
      <c r="CE74" s="1128"/>
      <c r="CF74" s="1128"/>
      <c r="CG74" s="1128"/>
      <c r="CH74" s="1128"/>
      <c r="CI74" s="1128"/>
      <c r="CJ74" s="1128"/>
      <c r="CK74" s="1128"/>
      <c r="CL74" s="1128"/>
      <c r="CM74" s="1128"/>
      <c r="CN74" s="1128"/>
      <c r="CO74" s="1128"/>
      <c r="CP74" s="1128"/>
      <c r="CQ74" s="1128"/>
      <c r="CR74" s="1128"/>
      <c r="CS74" s="1128"/>
      <c r="CT74" s="1128"/>
      <c r="CU74" s="1128"/>
      <c r="CV74" s="1128"/>
      <c r="CW74" s="1128"/>
      <c r="CX74" s="1128"/>
      <c r="CY74" s="1128"/>
      <c r="CZ74" s="1128"/>
      <c r="DA74" s="1128"/>
      <c r="DB74" s="1128"/>
      <c r="DC74" s="1128"/>
      <c r="DD74" s="1128"/>
      <c r="DE74" s="1128"/>
      <c r="DF74" s="1128"/>
      <c r="DG74" s="1128"/>
      <c r="DH74" s="1128"/>
      <c r="DI74" s="1128"/>
      <c r="DJ74" s="1128"/>
      <c r="DK74" s="1128"/>
      <c r="DL74" s="1128"/>
      <c r="DM74" s="1128"/>
      <c r="DN74" s="1128"/>
      <c r="DO74" s="1128"/>
      <c r="DP74" s="1128"/>
      <c r="DQ74" s="1128"/>
      <c r="DR74" s="1128"/>
      <c r="DS74" s="1128"/>
      <c r="DT74" s="1128"/>
      <c r="DU74" s="1128"/>
      <c r="DV74" s="1128"/>
      <c r="DW74" s="1128"/>
      <c r="DX74" s="1128"/>
      <c r="DY74" s="1128"/>
      <c r="DZ74" s="1128"/>
      <c r="EA74" s="1128"/>
      <c r="EB74" s="1128"/>
      <c r="EC74" s="1128"/>
      <c r="ED74" s="1128"/>
      <c r="EE74" s="1128"/>
      <c r="EF74" s="1128"/>
      <c r="EG74" s="1128"/>
      <c r="EH74" s="1128"/>
      <c r="EI74" s="1128"/>
      <c r="EJ74" s="1128"/>
      <c r="EK74" s="1128"/>
      <c r="EL74" s="1128"/>
      <c r="EM74" s="1128"/>
      <c r="EN74" s="1128"/>
      <c r="EO74" s="1128"/>
      <c r="EP74" s="1128"/>
      <c r="EQ74" s="1128"/>
      <c r="ER74" s="1128"/>
      <c r="ES74" s="1128"/>
      <c r="ET74" s="1128"/>
      <c r="EU74" s="1128"/>
      <c r="EV74" s="1128"/>
      <c r="EW74" s="1128"/>
      <c r="EX74" s="1128"/>
      <c r="EY74" s="1128"/>
      <c r="EZ74" s="1128"/>
      <c r="FA74" s="1128"/>
      <c r="FB74" s="1128"/>
      <c r="FC74" s="1128"/>
      <c r="FD74" s="1128"/>
      <c r="FE74" s="1128"/>
      <c r="FF74" s="1128"/>
      <c r="FG74" s="1128"/>
      <c r="FH74" s="1128"/>
      <c r="FI74" s="1128"/>
      <c r="FJ74" s="1128"/>
      <c r="FK74" s="1128"/>
      <c r="FL74" s="1128"/>
      <c r="FM74" s="1128"/>
      <c r="FN74" s="1128"/>
      <c r="FO74" s="1128"/>
      <c r="FP74" s="1128"/>
      <c r="FQ74" s="1128"/>
      <c r="FR74" s="1128"/>
      <c r="FS74" s="1128"/>
      <c r="FT74" s="1128"/>
      <c r="FU74" s="1128"/>
      <c r="FV74" s="1128"/>
      <c r="FW74" s="1128"/>
      <c r="FX74" s="1128"/>
      <c r="FY74" s="1128"/>
      <c r="FZ74" s="1128"/>
      <c r="GA74" s="1128"/>
      <c r="GB74" s="1128"/>
      <c r="GC74" s="1128"/>
      <c r="GD74" s="1128"/>
      <c r="GE74" s="1128"/>
      <c r="GF74" s="1128"/>
      <c r="GG74" s="1128"/>
      <c r="GH74" s="1128"/>
      <c r="GI74" s="1128"/>
      <c r="GJ74" s="1128"/>
      <c r="GK74" s="1128"/>
      <c r="GL74" s="1128"/>
      <c r="GM74" s="1128"/>
      <c r="GN74" s="1128"/>
      <c r="GO74" s="1128"/>
      <c r="GP74" s="1128"/>
      <c r="GQ74" s="1128"/>
      <c r="GR74" s="1128"/>
      <c r="GS74" s="1128"/>
      <c r="GT74" s="1128"/>
      <c r="GU74" s="1128"/>
      <c r="GV74" s="1128"/>
      <c r="GW74" s="1128"/>
      <c r="GX74" s="1128"/>
      <c r="GY74" s="1128"/>
      <c r="GZ74" s="1128"/>
      <c r="HA74" s="1128"/>
      <c r="HB74" s="1128"/>
      <c r="HC74" s="1128"/>
      <c r="HD74" s="1128"/>
      <c r="HE74" s="1128"/>
      <c r="HF74" s="1128"/>
      <c r="HG74" s="1128"/>
      <c r="HH74" s="1128"/>
      <c r="HI74" s="1128"/>
      <c r="HJ74" s="1128"/>
      <c r="HK74" s="1128"/>
      <c r="HL74" s="1128"/>
      <c r="HM74" s="1128"/>
      <c r="HN74" s="1128"/>
      <c r="HO74" s="1128"/>
      <c r="HP74" s="1128"/>
      <c r="HQ74" s="1128"/>
      <c r="HR74" s="1128"/>
      <c r="HS74" s="1128"/>
      <c r="HT74" s="1128"/>
      <c r="HU74" s="1128"/>
      <c r="HV74" s="1128"/>
      <c r="HW74" s="1128"/>
      <c r="HX74" s="1128"/>
      <c r="HY74" s="1128"/>
      <c r="HZ74" s="1128"/>
      <c r="IA74" s="1128"/>
      <c r="IB74" s="1128"/>
      <c r="IC74" s="1128"/>
      <c r="ID74" s="1128"/>
      <c r="IE74" s="1128"/>
      <c r="IF74" s="1128"/>
      <c r="IG74" s="1128"/>
      <c r="IH74" s="1128"/>
      <c r="II74" s="1128"/>
      <c r="IJ74" s="1128"/>
      <c r="IK74" s="1128"/>
      <c r="IL74" s="1128"/>
      <c r="IM74" s="1128"/>
      <c r="IN74" s="1128"/>
      <c r="IO74" s="1128"/>
      <c r="IP74" s="1128"/>
      <c r="IQ74" s="1128"/>
      <c r="IR74" s="1128"/>
      <c r="IS74" s="1128"/>
      <c r="IT74" s="1128"/>
      <c r="IU74" s="1128"/>
      <c r="IV74" s="1128"/>
    </row>
    <row r="75" spans="1:256" s="1153" customFormat="1" ht="36" customHeight="1" thickBot="1">
      <c r="A75" s="1186" t="s">
        <v>1129</v>
      </c>
      <c r="B75" s="1151" t="s">
        <v>996</v>
      </c>
      <c r="C75" s="1298" t="s">
        <v>1063</v>
      </c>
      <c r="D75" s="1151" t="s">
        <v>1018</v>
      </c>
      <c r="E75" s="1161" t="s">
        <v>379</v>
      </c>
      <c r="F75" s="1156">
        <v>19922.919999999998</v>
      </c>
      <c r="G75" s="1162">
        <v>1</v>
      </c>
      <c r="H75" s="1145">
        <v>0</v>
      </c>
      <c r="I75" s="1151" t="s">
        <v>1022</v>
      </c>
      <c r="J75" s="1315" t="s">
        <v>1025</v>
      </c>
      <c r="K75" s="1175"/>
      <c r="L75" s="1151" t="s">
        <v>987</v>
      </c>
      <c r="M75" s="1128"/>
      <c r="N75" s="1128"/>
      <c r="O75" s="1128"/>
      <c r="P75" s="1128"/>
      <c r="Q75" s="1128"/>
      <c r="R75" s="1128"/>
      <c r="S75" s="1128"/>
      <c r="T75" s="1128"/>
      <c r="U75" s="1128"/>
      <c r="V75" s="1128"/>
      <c r="W75" s="1128"/>
      <c r="X75" s="1128"/>
      <c r="Y75" s="1128"/>
      <c r="Z75" s="1128"/>
      <c r="AA75" s="1128"/>
      <c r="AB75" s="1128"/>
      <c r="AC75" s="1128"/>
      <c r="AD75" s="1128"/>
      <c r="AE75" s="1128"/>
      <c r="AF75" s="1128"/>
      <c r="AG75" s="1128"/>
      <c r="AH75" s="1128"/>
      <c r="AI75" s="1128"/>
      <c r="AJ75" s="1128"/>
      <c r="AK75" s="1128"/>
      <c r="AL75" s="1128"/>
      <c r="AM75" s="1128"/>
      <c r="AN75" s="1128"/>
      <c r="AO75" s="1128"/>
      <c r="AP75" s="1128"/>
      <c r="AQ75" s="1128"/>
      <c r="AR75" s="1128"/>
      <c r="AS75" s="1128"/>
      <c r="AT75" s="1128"/>
      <c r="AU75" s="1128"/>
      <c r="AV75" s="1128"/>
      <c r="AW75" s="1128"/>
      <c r="AX75" s="1128"/>
      <c r="AY75" s="1128"/>
      <c r="AZ75" s="1128"/>
      <c r="BA75" s="1128"/>
      <c r="BB75" s="1128"/>
      <c r="BC75" s="1128"/>
      <c r="BD75" s="1128"/>
      <c r="BE75" s="1128"/>
      <c r="BF75" s="1128"/>
      <c r="BG75" s="1128"/>
      <c r="BH75" s="1128"/>
      <c r="BI75" s="1128"/>
      <c r="BJ75" s="1128"/>
      <c r="BK75" s="1128"/>
      <c r="BL75" s="1128"/>
      <c r="BM75" s="1128"/>
      <c r="BN75" s="1128"/>
      <c r="BO75" s="1128"/>
      <c r="BP75" s="1128"/>
      <c r="BQ75" s="1128"/>
      <c r="BR75" s="1128"/>
      <c r="BS75" s="1128"/>
      <c r="BT75" s="1128"/>
      <c r="BU75" s="1128"/>
      <c r="BV75" s="1128"/>
      <c r="BW75" s="1128"/>
      <c r="BX75" s="1128"/>
      <c r="BY75" s="1128"/>
      <c r="BZ75" s="1128"/>
      <c r="CA75" s="1128"/>
      <c r="CB75" s="1128"/>
      <c r="CC75" s="1128"/>
      <c r="CD75" s="1128"/>
      <c r="CE75" s="1128"/>
      <c r="CF75" s="1128"/>
      <c r="CG75" s="1128"/>
      <c r="CH75" s="1128"/>
      <c r="CI75" s="1128"/>
      <c r="CJ75" s="1128"/>
      <c r="CK75" s="1128"/>
      <c r="CL75" s="1128"/>
      <c r="CM75" s="1128"/>
      <c r="CN75" s="1128"/>
      <c r="CO75" s="1128"/>
      <c r="CP75" s="1128"/>
      <c r="CQ75" s="1128"/>
      <c r="CR75" s="1128"/>
      <c r="CS75" s="1128"/>
      <c r="CT75" s="1128"/>
      <c r="CU75" s="1128"/>
      <c r="CV75" s="1128"/>
      <c r="CW75" s="1128"/>
      <c r="CX75" s="1128"/>
      <c r="CY75" s="1128"/>
      <c r="CZ75" s="1128"/>
      <c r="DA75" s="1128"/>
      <c r="DB75" s="1128"/>
      <c r="DC75" s="1128"/>
      <c r="DD75" s="1128"/>
      <c r="DE75" s="1128"/>
      <c r="DF75" s="1128"/>
      <c r="DG75" s="1128"/>
      <c r="DH75" s="1128"/>
      <c r="DI75" s="1128"/>
      <c r="DJ75" s="1128"/>
      <c r="DK75" s="1128"/>
      <c r="DL75" s="1128"/>
      <c r="DM75" s="1128"/>
      <c r="DN75" s="1128"/>
      <c r="DO75" s="1128"/>
      <c r="DP75" s="1128"/>
      <c r="DQ75" s="1128"/>
      <c r="DR75" s="1128"/>
      <c r="DS75" s="1128"/>
      <c r="DT75" s="1128"/>
      <c r="DU75" s="1128"/>
      <c r="DV75" s="1128"/>
      <c r="DW75" s="1128"/>
      <c r="DX75" s="1128"/>
      <c r="DY75" s="1128"/>
      <c r="DZ75" s="1128"/>
      <c r="EA75" s="1128"/>
      <c r="EB75" s="1128"/>
      <c r="EC75" s="1128"/>
      <c r="ED75" s="1128"/>
      <c r="EE75" s="1128"/>
      <c r="EF75" s="1128"/>
      <c r="EG75" s="1128"/>
      <c r="EH75" s="1128"/>
      <c r="EI75" s="1128"/>
      <c r="EJ75" s="1128"/>
      <c r="EK75" s="1128"/>
      <c r="EL75" s="1128"/>
      <c r="EM75" s="1128"/>
      <c r="EN75" s="1128"/>
      <c r="EO75" s="1128"/>
      <c r="EP75" s="1128"/>
      <c r="EQ75" s="1128"/>
      <c r="ER75" s="1128"/>
      <c r="ES75" s="1128"/>
      <c r="ET75" s="1128"/>
      <c r="EU75" s="1128"/>
      <c r="EV75" s="1128"/>
      <c r="EW75" s="1128"/>
      <c r="EX75" s="1128"/>
      <c r="EY75" s="1128"/>
      <c r="EZ75" s="1128"/>
      <c r="FA75" s="1128"/>
      <c r="FB75" s="1128"/>
      <c r="FC75" s="1128"/>
      <c r="FD75" s="1128"/>
      <c r="FE75" s="1128"/>
      <c r="FF75" s="1128"/>
      <c r="FG75" s="1128"/>
      <c r="FH75" s="1128"/>
      <c r="FI75" s="1128"/>
      <c r="FJ75" s="1128"/>
      <c r="FK75" s="1128"/>
      <c r="FL75" s="1128"/>
      <c r="FM75" s="1128"/>
      <c r="FN75" s="1128"/>
      <c r="FO75" s="1128"/>
      <c r="FP75" s="1128"/>
      <c r="FQ75" s="1128"/>
      <c r="FR75" s="1128"/>
      <c r="FS75" s="1128"/>
      <c r="FT75" s="1128"/>
      <c r="FU75" s="1128"/>
      <c r="FV75" s="1128"/>
      <c r="FW75" s="1128"/>
      <c r="FX75" s="1128"/>
      <c r="FY75" s="1128"/>
      <c r="FZ75" s="1128"/>
      <c r="GA75" s="1128"/>
      <c r="GB75" s="1128"/>
      <c r="GC75" s="1128"/>
      <c r="GD75" s="1128"/>
      <c r="GE75" s="1128"/>
      <c r="GF75" s="1128"/>
      <c r="GG75" s="1128"/>
      <c r="GH75" s="1128"/>
      <c r="GI75" s="1128"/>
      <c r="GJ75" s="1128"/>
      <c r="GK75" s="1128"/>
      <c r="GL75" s="1128"/>
      <c r="GM75" s="1128"/>
      <c r="GN75" s="1128"/>
      <c r="GO75" s="1128"/>
      <c r="GP75" s="1128"/>
      <c r="GQ75" s="1128"/>
      <c r="GR75" s="1128"/>
      <c r="GS75" s="1128"/>
      <c r="GT75" s="1128"/>
      <c r="GU75" s="1128"/>
      <c r="GV75" s="1128"/>
      <c r="GW75" s="1128"/>
      <c r="GX75" s="1128"/>
      <c r="GY75" s="1128"/>
      <c r="GZ75" s="1128"/>
      <c r="HA75" s="1128"/>
      <c r="HB75" s="1128"/>
      <c r="HC75" s="1128"/>
      <c r="HD75" s="1128"/>
      <c r="HE75" s="1128"/>
      <c r="HF75" s="1128"/>
      <c r="HG75" s="1128"/>
      <c r="HH75" s="1128"/>
      <c r="HI75" s="1128"/>
      <c r="HJ75" s="1128"/>
      <c r="HK75" s="1128"/>
      <c r="HL75" s="1128"/>
      <c r="HM75" s="1128"/>
      <c r="HN75" s="1128"/>
      <c r="HO75" s="1128"/>
      <c r="HP75" s="1128"/>
      <c r="HQ75" s="1128"/>
      <c r="HR75" s="1128"/>
      <c r="HS75" s="1128"/>
      <c r="HT75" s="1128"/>
      <c r="HU75" s="1128"/>
      <c r="HV75" s="1128"/>
      <c r="HW75" s="1128"/>
      <c r="HX75" s="1128"/>
      <c r="HY75" s="1128"/>
      <c r="HZ75" s="1128"/>
      <c r="IA75" s="1128"/>
      <c r="IB75" s="1128"/>
      <c r="IC75" s="1128"/>
      <c r="ID75" s="1128"/>
      <c r="IE75" s="1128"/>
      <c r="IF75" s="1128"/>
      <c r="IG75" s="1128"/>
      <c r="IH75" s="1128"/>
      <c r="II75" s="1128"/>
      <c r="IJ75" s="1128"/>
      <c r="IK75" s="1128"/>
      <c r="IL75" s="1128"/>
      <c r="IM75" s="1128"/>
      <c r="IN75" s="1128"/>
      <c r="IO75" s="1128"/>
      <c r="IP75" s="1128"/>
      <c r="IQ75" s="1128"/>
      <c r="IR75" s="1128"/>
      <c r="IS75" s="1128"/>
      <c r="IT75" s="1128"/>
      <c r="IU75" s="1128"/>
      <c r="IV75" s="1128"/>
    </row>
    <row r="76" spans="1:256" s="1153" customFormat="1" ht="42" customHeight="1" thickBot="1">
      <c r="A76" s="1186" t="s">
        <v>1154</v>
      </c>
      <c r="B76" s="1151" t="s">
        <v>996</v>
      </c>
      <c r="C76" s="1298" t="s">
        <v>1064</v>
      </c>
      <c r="D76" s="1151" t="s">
        <v>1018</v>
      </c>
      <c r="E76" s="1214" t="s">
        <v>379</v>
      </c>
      <c r="F76" s="1156">
        <v>19922.919999999998</v>
      </c>
      <c r="G76" s="1328">
        <v>1</v>
      </c>
      <c r="H76" s="1187">
        <v>0</v>
      </c>
      <c r="I76" s="1312" t="s">
        <v>1022</v>
      </c>
      <c r="J76" s="1312" t="s">
        <v>1025</v>
      </c>
      <c r="K76" s="1312"/>
      <c r="L76" s="1151" t="s">
        <v>987</v>
      </c>
      <c r="M76" s="1128"/>
      <c r="N76" s="1128"/>
      <c r="O76" s="1128"/>
      <c r="P76" s="1128"/>
      <c r="Q76" s="1128"/>
      <c r="R76" s="1128"/>
      <c r="S76" s="1128"/>
      <c r="T76" s="1128"/>
      <c r="U76" s="1128"/>
      <c r="V76" s="1128"/>
      <c r="W76" s="1128"/>
      <c r="X76" s="1128"/>
      <c r="Y76" s="1128"/>
      <c r="Z76" s="1128"/>
      <c r="AA76" s="1128"/>
      <c r="AB76" s="1128"/>
      <c r="AC76" s="1128"/>
      <c r="AD76" s="1128"/>
      <c r="AE76" s="1128"/>
      <c r="AF76" s="1128"/>
      <c r="AG76" s="1128"/>
      <c r="AH76" s="1128"/>
      <c r="AI76" s="1128"/>
      <c r="AJ76" s="1128"/>
      <c r="AK76" s="1128"/>
      <c r="AL76" s="1128"/>
      <c r="AM76" s="1128"/>
      <c r="AN76" s="1128"/>
      <c r="AO76" s="1128"/>
      <c r="AP76" s="1128"/>
      <c r="AQ76" s="1128"/>
      <c r="AR76" s="1128"/>
      <c r="AS76" s="1128"/>
      <c r="AT76" s="1128"/>
      <c r="AU76" s="1128"/>
      <c r="AV76" s="1128"/>
      <c r="AW76" s="1128"/>
      <c r="AX76" s="1128"/>
      <c r="AY76" s="1128"/>
      <c r="AZ76" s="1128"/>
      <c r="BA76" s="1128"/>
      <c r="BB76" s="1128"/>
      <c r="BC76" s="1128"/>
      <c r="BD76" s="1128"/>
      <c r="BE76" s="1128"/>
      <c r="BF76" s="1128"/>
      <c r="BG76" s="1128"/>
      <c r="BH76" s="1128"/>
      <c r="BI76" s="1128"/>
      <c r="BJ76" s="1128"/>
      <c r="BK76" s="1128"/>
      <c r="BL76" s="1128"/>
      <c r="BM76" s="1128"/>
      <c r="BN76" s="1128"/>
      <c r="BO76" s="1128"/>
      <c r="BP76" s="1128"/>
      <c r="BQ76" s="1128"/>
      <c r="BR76" s="1128"/>
      <c r="BS76" s="1128"/>
      <c r="BT76" s="1128"/>
      <c r="BU76" s="1128"/>
      <c r="BV76" s="1128"/>
      <c r="BW76" s="1128"/>
      <c r="BX76" s="1128"/>
      <c r="BY76" s="1128"/>
      <c r="BZ76" s="1128"/>
      <c r="CA76" s="1128"/>
      <c r="CB76" s="1128"/>
      <c r="CC76" s="1128"/>
      <c r="CD76" s="1128"/>
      <c r="CE76" s="1128"/>
      <c r="CF76" s="1128"/>
      <c r="CG76" s="1128"/>
      <c r="CH76" s="1128"/>
      <c r="CI76" s="1128"/>
      <c r="CJ76" s="1128"/>
      <c r="CK76" s="1128"/>
      <c r="CL76" s="1128"/>
      <c r="CM76" s="1128"/>
      <c r="CN76" s="1128"/>
      <c r="CO76" s="1128"/>
      <c r="CP76" s="1128"/>
      <c r="CQ76" s="1128"/>
      <c r="CR76" s="1128"/>
      <c r="CS76" s="1128"/>
      <c r="CT76" s="1128"/>
      <c r="CU76" s="1128"/>
      <c r="CV76" s="1128"/>
      <c r="CW76" s="1128"/>
      <c r="CX76" s="1128"/>
      <c r="CY76" s="1128"/>
      <c r="CZ76" s="1128"/>
      <c r="DA76" s="1128"/>
      <c r="DB76" s="1128"/>
      <c r="DC76" s="1128"/>
      <c r="DD76" s="1128"/>
      <c r="DE76" s="1128"/>
      <c r="DF76" s="1128"/>
      <c r="DG76" s="1128"/>
      <c r="DH76" s="1128"/>
      <c r="DI76" s="1128"/>
      <c r="DJ76" s="1128"/>
      <c r="DK76" s="1128"/>
      <c r="DL76" s="1128"/>
      <c r="DM76" s="1128"/>
      <c r="DN76" s="1128"/>
      <c r="DO76" s="1128"/>
      <c r="DP76" s="1128"/>
      <c r="DQ76" s="1128"/>
      <c r="DR76" s="1128"/>
      <c r="DS76" s="1128"/>
      <c r="DT76" s="1128"/>
      <c r="DU76" s="1128"/>
      <c r="DV76" s="1128"/>
      <c r="DW76" s="1128"/>
      <c r="DX76" s="1128"/>
      <c r="DY76" s="1128"/>
      <c r="DZ76" s="1128"/>
      <c r="EA76" s="1128"/>
      <c r="EB76" s="1128"/>
      <c r="EC76" s="1128"/>
      <c r="ED76" s="1128"/>
      <c r="EE76" s="1128"/>
      <c r="EF76" s="1128"/>
      <c r="EG76" s="1128"/>
      <c r="EH76" s="1128"/>
      <c r="EI76" s="1128"/>
      <c r="EJ76" s="1128"/>
      <c r="EK76" s="1128"/>
      <c r="EL76" s="1128"/>
      <c r="EM76" s="1128"/>
      <c r="EN76" s="1128"/>
      <c r="EO76" s="1128"/>
      <c r="EP76" s="1128"/>
      <c r="EQ76" s="1128"/>
      <c r="ER76" s="1128"/>
      <c r="ES76" s="1128"/>
      <c r="ET76" s="1128"/>
      <c r="EU76" s="1128"/>
      <c r="EV76" s="1128"/>
      <c r="EW76" s="1128"/>
      <c r="EX76" s="1128"/>
      <c r="EY76" s="1128"/>
      <c r="EZ76" s="1128"/>
      <c r="FA76" s="1128"/>
      <c r="FB76" s="1128"/>
      <c r="FC76" s="1128"/>
      <c r="FD76" s="1128"/>
      <c r="FE76" s="1128"/>
      <c r="FF76" s="1128"/>
      <c r="FG76" s="1128"/>
      <c r="FH76" s="1128"/>
      <c r="FI76" s="1128"/>
      <c r="FJ76" s="1128"/>
      <c r="FK76" s="1128"/>
      <c r="FL76" s="1128"/>
      <c r="FM76" s="1128"/>
      <c r="FN76" s="1128"/>
      <c r="FO76" s="1128"/>
      <c r="FP76" s="1128"/>
      <c r="FQ76" s="1128"/>
      <c r="FR76" s="1128"/>
      <c r="FS76" s="1128"/>
      <c r="FT76" s="1128"/>
      <c r="FU76" s="1128"/>
      <c r="FV76" s="1128"/>
      <c r="FW76" s="1128"/>
      <c r="FX76" s="1128"/>
      <c r="FY76" s="1128"/>
      <c r="FZ76" s="1128"/>
      <c r="GA76" s="1128"/>
      <c r="GB76" s="1128"/>
      <c r="GC76" s="1128"/>
      <c r="GD76" s="1128"/>
      <c r="GE76" s="1128"/>
      <c r="GF76" s="1128"/>
      <c r="GG76" s="1128"/>
      <c r="GH76" s="1128"/>
      <c r="GI76" s="1128"/>
      <c r="GJ76" s="1128"/>
      <c r="GK76" s="1128"/>
      <c r="GL76" s="1128"/>
      <c r="GM76" s="1128"/>
      <c r="GN76" s="1128"/>
      <c r="GO76" s="1128"/>
      <c r="GP76" s="1128"/>
      <c r="GQ76" s="1128"/>
      <c r="GR76" s="1128"/>
      <c r="GS76" s="1128"/>
      <c r="GT76" s="1128"/>
      <c r="GU76" s="1128"/>
      <c r="GV76" s="1128"/>
      <c r="GW76" s="1128"/>
      <c r="GX76" s="1128"/>
      <c r="GY76" s="1128"/>
      <c r="GZ76" s="1128"/>
      <c r="HA76" s="1128"/>
      <c r="HB76" s="1128"/>
      <c r="HC76" s="1128"/>
      <c r="HD76" s="1128"/>
      <c r="HE76" s="1128"/>
      <c r="HF76" s="1128"/>
      <c r="HG76" s="1128"/>
      <c r="HH76" s="1128"/>
      <c r="HI76" s="1128"/>
      <c r="HJ76" s="1128"/>
      <c r="HK76" s="1128"/>
      <c r="HL76" s="1128"/>
      <c r="HM76" s="1128"/>
      <c r="HN76" s="1128"/>
      <c r="HO76" s="1128"/>
      <c r="HP76" s="1128"/>
      <c r="HQ76" s="1128"/>
      <c r="HR76" s="1128"/>
      <c r="HS76" s="1128"/>
      <c r="HT76" s="1128"/>
      <c r="HU76" s="1128"/>
      <c r="HV76" s="1128"/>
      <c r="HW76" s="1128"/>
      <c r="HX76" s="1128"/>
      <c r="HY76" s="1128"/>
      <c r="HZ76" s="1128"/>
      <c r="IA76" s="1128"/>
      <c r="IB76" s="1128"/>
      <c r="IC76" s="1128"/>
      <c r="ID76" s="1128"/>
      <c r="IE76" s="1128"/>
      <c r="IF76" s="1128"/>
      <c r="IG76" s="1128"/>
      <c r="IH76" s="1128"/>
      <c r="II76" s="1128"/>
      <c r="IJ76" s="1128"/>
      <c r="IK76" s="1128"/>
      <c r="IL76" s="1128"/>
      <c r="IM76" s="1128"/>
      <c r="IN76" s="1128"/>
      <c r="IO76" s="1128"/>
      <c r="IP76" s="1128"/>
      <c r="IQ76" s="1128"/>
      <c r="IR76" s="1128"/>
      <c r="IS76" s="1128"/>
      <c r="IT76" s="1128"/>
      <c r="IU76" s="1128"/>
      <c r="IV76" s="1128"/>
    </row>
    <row r="77" spans="1:256" s="1153" customFormat="1" ht="56.1" customHeight="1" thickBot="1">
      <c r="A77" s="1186" t="s">
        <v>1155</v>
      </c>
      <c r="B77" s="1151" t="s">
        <v>1021</v>
      </c>
      <c r="C77" s="1298" t="s">
        <v>1065</v>
      </c>
      <c r="D77" s="1151" t="s">
        <v>1038</v>
      </c>
      <c r="E77" s="1214" t="s">
        <v>379</v>
      </c>
      <c r="F77" s="1156">
        <v>19500</v>
      </c>
      <c r="G77" s="1328">
        <v>1</v>
      </c>
      <c r="H77" s="1187">
        <v>0</v>
      </c>
      <c r="I77" s="1312" t="s">
        <v>1022</v>
      </c>
      <c r="J77" s="1312" t="s">
        <v>1025</v>
      </c>
      <c r="K77" s="1312"/>
      <c r="L77" s="1151" t="s">
        <v>987</v>
      </c>
      <c r="M77" s="1128"/>
      <c r="N77" s="1128"/>
      <c r="O77" s="1128"/>
      <c r="P77" s="1128"/>
      <c r="Q77" s="1128"/>
      <c r="R77" s="1128"/>
      <c r="S77" s="1128"/>
      <c r="T77" s="1128"/>
      <c r="U77" s="1128"/>
      <c r="V77" s="1128"/>
      <c r="W77" s="1128"/>
      <c r="X77" s="1128"/>
      <c r="Y77" s="1128"/>
      <c r="Z77" s="1128"/>
      <c r="AA77" s="1128"/>
      <c r="AB77" s="1128"/>
      <c r="AC77" s="1128"/>
      <c r="AD77" s="1128"/>
      <c r="AE77" s="1128"/>
      <c r="AF77" s="1128"/>
      <c r="AG77" s="1128"/>
      <c r="AH77" s="1128"/>
      <c r="AI77" s="1128"/>
      <c r="AJ77" s="1128"/>
      <c r="AK77" s="1128"/>
      <c r="AL77" s="1128"/>
      <c r="AM77" s="1128"/>
      <c r="AN77" s="1128"/>
      <c r="AO77" s="1128"/>
      <c r="AP77" s="1128"/>
      <c r="AQ77" s="1128"/>
      <c r="AR77" s="1128"/>
      <c r="AS77" s="1128"/>
      <c r="AT77" s="1128"/>
      <c r="AU77" s="1128"/>
      <c r="AV77" s="1128"/>
      <c r="AW77" s="1128"/>
      <c r="AX77" s="1128"/>
      <c r="AY77" s="1128"/>
      <c r="AZ77" s="1128"/>
      <c r="BA77" s="1128"/>
      <c r="BB77" s="1128"/>
      <c r="BC77" s="1128"/>
      <c r="BD77" s="1128"/>
      <c r="BE77" s="1128"/>
      <c r="BF77" s="1128"/>
      <c r="BG77" s="1128"/>
      <c r="BH77" s="1128"/>
      <c r="BI77" s="1128"/>
      <c r="BJ77" s="1128"/>
      <c r="BK77" s="1128"/>
      <c r="BL77" s="1128"/>
      <c r="BM77" s="1128"/>
      <c r="BN77" s="1128"/>
      <c r="BO77" s="1128"/>
      <c r="BP77" s="1128"/>
      <c r="BQ77" s="1128"/>
      <c r="BR77" s="1128"/>
      <c r="BS77" s="1128"/>
      <c r="BT77" s="1128"/>
      <c r="BU77" s="1128"/>
      <c r="BV77" s="1128"/>
      <c r="BW77" s="1128"/>
      <c r="BX77" s="1128"/>
      <c r="BY77" s="1128"/>
      <c r="BZ77" s="1128"/>
      <c r="CA77" s="1128"/>
      <c r="CB77" s="1128"/>
      <c r="CC77" s="1128"/>
      <c r="CD77" s="1128"/>
      <c r="CE77" s="1128"/>
      <c r="CF77" s="1128"/>
      <c r="CG77" s="1128"/>
      <c r="CH77" s="1128"/>
      <c r="CI77" s="1128"/>
      <c r="CJ77" s="1128"/>
      <c r="CK77" s="1128"/>
      <c r="CL77" s="1128"/>
      <c r="CM77" s="1128"/>
      <c r="CN77" s="1128"/>
      <c r="CO77" s="1128"/>
      <c r="CP77" s="1128"/>
      <c r="CQ77" s="1128"/>
      <c r="CR77" s="1128"/>
      <c r="CS77" s="1128"/>
      <c r="CT77" s="1128"/>
      <c r="CU77" s="1128"/>
      <c r="CV77" s="1128"/>
      <c r="CW77" s="1128"/>
      <c r="CX77" s="1128"/>
      <c r="CY77" s="1128"/>
      <c r="CZ77" s="1128"/>
      <c r="DA77" s="1128"/>
      <c r="DB77" s="1128"/>
      <c r="DC77" s="1128"/>
      <c r="DD77" s="1128"/>
      <c r="DE77" s="1128"/>
      <c r="DF77" s="1128"/>
      <c r="DG77" s="1128"/>
      <c r="DH77" s="1128"/>
      <c r="DI77" s="1128"/>
      <c r="DJ77" s="1128"/>
      <c r="DK77" s="1128"/>
      <c r="DL77" s="1128"/>
      <c r="DM77" s="1128"/>
      <c r="DN77" s="1128"/>
      <c r="DO77" s="1128"/>
      <c r="DP77" s="1128"/>
      <c r="DQ77" s="1128"/>
      <c r="DR77" s="1128"/>
      <c r="DS77" s="1128"/>
      <c r="DT77" s="1128"/>
      <c r="DU77" s="1128"/>
      <c r="DV77" s="1128"/>
      <c r="DW77" s="1128"/>
      <c r="DX77" s="1128"/>
      <c r="DY77" s="1128"/>
      <c r="DZ77" s="1128"/>
      <c r="EA77" s="1128"/>
      <c r="EB77" s="1128"/>
      <c r="EC77" s="1128"/>
      <c r="ED77" s="1128"/>
      <c r="EE77" s="1128"/>
      <c r="EF77" s="1128"/>
      <c r="EG77" s="1128"/>
      <c r="EH77" s="1128"/>
      <c r="EI77" s="1128"/>
      <c r="EJ77" s="1128"/>
      <c r="EK77" s="1128"/>
      <c r="EL77" s="1128"/>
      <c r="EM77" s="1128"/>
      <c r="EN77" s="1128"/>
      <c r="EO77" s="1128"/>
      <c r="EP77" s="1128"/>
      <c r="EQ77" s="1128"/>
      <c r="ER77" s="1128"/>
      <c r="ES77" s="1128"/>
      <c r="ET77" s="1128"/>
      <c r="EU77" s="1128"/>
      <c r="EV77" s="1128"/>
      <c r="EW77" s="1128"/>
      <c r="EX77" s="1128"/>
      <c r="EY77" s="1128"/>
      <c r="EZ77" s="1128"/>
      <c r="FA77" s="1128"/>
      <c r="FB77" s="1128"/>
      <c r="FC77" s="1128"/>
      <c r="FD77" s="1128"/>
      <c r="FE77" s="1128"/>
      <c r="FF77" s="1128"/>
      <c r="FG77" s="1128"/>
      <c r="FH77" s="1128"/>
      <c r="FI77" s="1128"/>
      <c r="FJ77" s="1128"/>
      <c r="FK77" s="1128"/>
      <c r="FL77" s="1128"/>
      <c r="FM77" s="1128"/>
      <c r="FN77" s="1128"/>
      <c r="FO77" s="1128"/>
      <c r="FP77" s="1128"/>
      <c r="FQ77" s="1128"/>
      <c r="FR77" s="1128"/>
      <c r="FS77" s="1128"/>
      <c r="FT77" s="1128"/>
      <c r="FU77" s="1128"/>
      <c r="FV77" s="1128"/>
      <c r="FW77" s="1128"/>
      <c r="FX77" s="1128"/>
      <c r="FY77" s="1128"/>
      <c r="FZ77" s="1128"/>
      <c r="GA77" s="1128"/>
      <c r="GB77" s="1128"/>
      <c r="GC77" s="1128"/>
      <c r="GD77" s="1128"/>
      <c r="GE77" s="1128"/>
      <c r="GF77" s="1128"/>
      <c r="GG77" s="1128"/>
      <c r="GH77" s="1128"/>
      <c r="GI77" s="1128"/>
      <c r="GJ77" s="1128"/>
      <c r="GK77" s="1128"/>
      <c r="GL77" s="1128"/>
      <c r="GM77" s="1128"/>
      <c r="GN77" s="1128"/>
      <c r="GO77" s="1128"/>
      <c r="GP77" s="1128"/>
      <c r="GQ77" s="1128"/>
      <c r="GR77" s="1128"/>
      <c r="GS77" s="1128"/>
      <c r="GT77" s="1128"/>
      <c r="GU77" s="1128"/>
      <c r="GV77" s="1128"/>
      <c r="GW77" s="1128"/>
      <c r="GX77" s="1128"/>
      <c r="GY77" s="1128"/>
      <c r="GZ77" s="1128"/>
      <c r="HA77" s="1128"/>
      <c r="HB77" s="1128"/>
      <c r="HC77" s="1128"/>
      <c r="HD77" s="1128"/>
      <c r="HE77" s="1128"/>
      <c r="HF77" s="1128"/>
      <c r="HG77" s="1128"/>
      <c r="HH77" s="1128"/>
      <c r="HI77" s="1128"/>
      <c r="HJ77" s="1128"/>
      <c r="HK77" s="1128"/>
      <c r="HL77" s="1128"/>
      <c r="HM77" s="1128"/>
      <c r="HN77" s="1128"/>
      <c r="HO77" s="1128"/>
      <c r="HP77" s="1128"/>
      <c r="HQ77" s="1128"/>
      <c r="HR77" s="1128"/>
      <c r="HS77" s="1128"/>
      <c r="HT77" s="1128"/>
      <c r="HU77" s="1128"/>
      <c r="HV77" s="1128"/>
      <c r="HW77" s="1128"/>
      <c r="HX77" s="1128"/>
      <c r="HY77" s="1128"/>
      <c r="HZ77" s="1128"/>
      <c r="IA77" s="1128"/>
      <c r="IB77" s="1128"/>
      <c r="IC77" s="1128"/>
      <c r="ID77" s="1128"/>
      <c r="IE77" s="1128"/>
      <c r="IF77" s="1128"/>
      <c r="IG77" s="1128"/>
      <c r="IH77" s="1128"/>
      <c r="II77" s="1128"/>
      <c r="IJ77" s="1128"/>
      <c r="IK77" s="1128"/>
      <c r="IL77" s="1128"/>
      <c r="IM77" s="1128"/>
      <c r="IN77" s="1128"/>
      <c r="IO77" s="1128"/>
      <c r="IP77" s="1128"/>
      <c r="IQ77" s="1128"/>
      <c r="IR77" s="1128"/>
      <c r="IS77" s="1128"/>
      <c r="IT77" s="1128"/>
      <c r="IU77" s="1128"/>
      <c r="IV77" s="1128"/>
    </row>
    <row r="78" spans="1:256" s="829" customFormat="1" ht="66.900000000000006" hidden="1" customHeight="1" thickBot="1">
      <c r="A78" s="1339" t="s">
        <v>1047</v>
      </c>
      <c r="B78" s="1356" t="s">
        <v>1016</v>
      </c>
      <c r="C78" s="1349" t="s">
        <v>1069</v>
      </c>
      <c r="D78" s="1348" t="s">
        <v>421</v>
      </c>
      <c r="E78" s="1342" t="s">
        <v>379</v>
      </c>
      <c r="F78" s="1343">
        <v>10200</v>
      </c>
      <c r="G78" s="1352">
        <v>1</v>
      </c>
      <c r="H78" s="1352">
        <v>0</v>
      </c>
      <c r="I78" s="1357" t="s">
        <v>1026</v>
      </c>
      <c r="J78" s="1358" t="s">
        <v>1026</v>
      </c>
      <c r="K78" s="1355" t="s">
        <v>1043</v>
      </c>
      <c r="L78" s="1343" t="s">
        <v>395</v>
      </c>
      <c r="M78" s="832"/>
      <c r="N78" s="832"/>
      <c r="O78" s="832"/>
      <c r="P78" s="832"/>
      <c r="Q78" s="832"/>
      <c r="R78" s="832"/>
      <c r="S78" s="832"/>
      <c r="T78" s="832"/>
      <c r="U78" s="832"/>
      <c r="V78" s="832"/>
      <c r="W78" s="832"/>
      <c r="X78" s="832"/>
      <c r="Y78" s="832"/>
      <c r="Z78" s="832"/>
      <c r="AA78" s="832"/>
      <c r="AB78" s="832"/>
      <c r="AC78" s="832"/>
      <c r="AD78" s="832"/>
      <c r="AE78" s="832"/>
      <c r="AF78" s="832"/>
      <c r="AG78" s="832"/>
      <c r="AH78" s="832"/>
      <c r="AI78" s="832"/>
      <c r="AJ78" s="832"/>
      <c r="AK78" s="832"/>
      <c r="AL78" s="832"/>
      <c r="AM78" s="832"/>
      <c r="AN78" s="832"/>
      <c r="AO78" s="832"/>
      <c r="AP78" s="832"/>
      <c r="AQ78" s="832"/>
      <c r="AR78" s="832"/>
      <c r="AS78" s="832"/>
      <c r="AT78" s="832"/>
      <c r="AU78" s="832"/>
      <c r="AV78" s="832"/>
      <c r="AW78" s="832"/>
      <c r="AX78" s="832"/>
      <c r="AY78" s="832"/>
      <c r="AZ78" s="832"/>
      <c r="BA78" s="832"/>
      <c r="BB78" s="832"/>
      <c r="BC78" s="832"/>
      <c r="BD78" s="832"/>
      <c r="BE78" s="832"/>
      <c r="BF78" s="832"/>
      <c r="BG78" s="832"/>
      <c r="BH78" s="832"/>
      <c r="BI78" s="832"/>
      <c r="BJ78" s="832"/>
      <c r="BK78" s="832"/>
      <c r="BL78" s="832"/>
      <c r="BM78" s="832"/>
      <c r="BN78" s="832"/>
      <c r="BO78" s="832"/>
      <c r="BP78" s="832"/>
      <c r="BQ78" s="832"/>
      <c r="BR78" s="832"/>
      <c r="BS78" s="832"/>
      <c r="BT78" s="832"/>
      <c r="BU78" s="832"/>
      <c r="BV78" s="832"/>
      <c r="BW78" s="832"/>
      <c r="BX78" s="832"/>
      <c r="BY78" s="832"/>
      <c r="BZ78" s="832"/>
      <c r="CA78" s="832"/>
      <c r="CB78" s="832"/>
      <c r="CC78" s="832"/>
      <c r="CD78" s="832"/>
      <c r="CE78" s="832"/>
      <c r="CF78" s="832"/>
      <c r="CG78" s="832"/>
      <c r="CH78" s="832"/>
      <c r="CI78" s="832"/>
      <c r="CJ78" s="832"/>
      <c r="CK78" s="832"/>
      <c r="CL78" s="832"/>
      <c r="CM78" s="832"/>
      <c r="CN78" s="832"/>
      <c r="CO78" s="832"/>
      <c r="CP78" s="832"/>
      <c r="CQ78" s="832"/>
      <c r="CR78" s="832"/>
      <c r="CS78" s="832"/>
      <c r="CT78" s="832"/>
      <c r="CU78" s="832"/>
      <c r="CV78" s="832"/>
      <c r="CW78" s="832"/>
      <c r="CX78" s="832"/>
      <c r="CY78" s="832"/>
      <c r="CZ78" s="832"/>
      <c r="DA78" s="832"/>
      <c r="DB78" s="832"/>
      <c r="DC78" s="832"/>
      <c r="DD78" s="832"/>
      <c r="DE78" s="832"/>
      <c r="DF78" s="832"/>
      <c r="DG78" s="832"/>
      <c r="DH78" s="832"/>
      <c r="DI78" s="832"/>
      <c r="DJ78" s="832"/>
      <c r="DK78" s="832"/>
      <c r="DL78" s="832"/>
      <c r="DM78" s="832"/>
      <c r="DN78" s="832"/>
      <c r="DO78" s="832"/>
      <c r="DP78" s="832"/>
      <c r="DQ78" s="832"/>
      <c r="DR78" s="832"/>
      <c r="DS78" s="832"/>
      <c r="DT78" s="832"/>
      <c r="DU78" s="832"/>
      <c r="DV78" s="832"/>
      <c r="DW78" s="832"/>
      <c r="DX78" s="832"/>
      <c r="DY78" s="832"/>
      <c r="DZ78" s="832"/>
      <c r="EA78" s="832"/>
      <c r="EB78" s="832"/>
      <c r="EC78" s="832"/>
      <c r="ED78" s="832"/>
      <c r="EE78" s="832"/>
      <c r="EF78" s="832"/>
      <c r="EG78" s="832"/>
      <c r="EH78" s="832"/>
      <c r="EI78" s="832"/>
      <c r="EJ78" s="832"/>
      <c r="EK78" s="832"/>
      <c r="EL78" s="832"/>
      <c r="EM78" s="832"/>
      <c r="EN78" s="832"/>
      <c r="EO78" s="832"/>
      <c r="EP78" s="832"/>
      <c r="EQ78" s="832"/>
      <c r="ER78" s="832"/>
      <c r="ES78" s="832"/>
      <c r="ET78" s="832"/>
      <c r="EU78" s="832"/>
      <c r="EV78" s="832"/>
      <c r="EW78" s="832"/>
      <c r="EX78" s="832"/>
      <c r="EY78" s="832"/>
      <c r="EZ78" s="832"/>
      <c r="FA78" s="832"/>
      <c r="FB78" s="832"/>
      <c r="FC78" s="832"/>
      <c r="FD78" s="832"/>
      <c r="FE78" s="832"/>
      <c r="FF78" s="832"/>
      <c r="FG78" s="832"/>
      <c r="FH78" s="832"/>
      <c r="FI78" s="832"/>
      <c r="FJ78" s="832"/>
      <c r="FK78" s="832"/>
      <c r="FL78" s="832"/>
      <c r="FM78" s="832"/>
      <c r="FN78" s="832"/>
      <c r="FO78" s="832"/>
      <c r="FP78" s="832"/>
      <c r="FQ78" s="832"/>
      <c r="FR78" s="832"/>
      <c r="FS78" s="832"/>
      <c r="FT78" s="832"/>
      <c r="FU78" s="832"/>
      <c r="FV78" s="832"/>
      <c r="FW78" s="832"/>
      <c r="FX78" s="832"/>
      <c r="FY78" s="832"/>
      <c r="FZ78" s="832"/>
      <c r="GA78" s="832"/>
      <c r="GB78" s="832"/>
      <c r="GC78" s="832"/>
      <c r="GD78" s="832"/>
      <c r="GE78" s="832"/>
      <c r="GF78" s="832"/>
      <c r="GG78" s="832"/>
      <c r="GH78" s="832"/>
      <c r="GI78" s="832"/>
      <c r="GJ78" s="832"/>
      <c r="GK78" s="832"/>
      <c r="GL78" s="832"/>
      <c r="GM78" s="832"/>
      <c r="GN78" s="832"/>
      <c r="GO78" s="832"/>
      <c r="GP78" s="832"/>
      <c r="GQ78" s="832"/>
      <c r="GR78" s="832"/>
      <c r="GS78" s="832"/>
      <c r="GT78" s="832"/>
      <c r="GU78" s="832"/>
      <c r="GV78" s="832"/>
      <c r="GW78" s="832"/>
      <c r="GX78" s="832"/>
      <c r="GY78" s="832"/>
      <c r="GZ78" s="832"/>
      <c r="HA78" s="832"/>
      <c r="HB78" s="832"/>
      <c r="HC78" s="832"/>
      <c r="HD78" s="832"/>
      <c r="HE78" s="832"/>
      <c r="HF78" s="832"/>
      <c r="HG78" s="832"/>
      <c r="HH78" s="832"/>
      <c r="HI78" s="832"/>
      <c r="HJ78" s="832"/>
      <c r="HK78" s="832"/>
      <c r="HL78" s="832"/>
      <c r="HM78" s="832"/>
      <c r="HN78" s="832"/>
      <c r="HO78" s="832"/>
      <c r="HP78" s="832"/>
      <c r="HQ78" s="832"/>
      <c r="HR78" s="832"/>
      <c r="HS78" s="832"/>
      <c r="HT78" s="832"/>
      <c r="HU78" s="832"/>
      <c r="HV78" s="832"/>
      <c r="HW78" s="832"/>
      <c r="HX78" s="832"/>
      <c r="HY78" s="832"/>
      <c r="HZ78" s="832"/>
      <c r="IA78" s="832"/>
      <c r="IB78" s="832"/>
      <c r="IC78" s="832"/>
      <c r="ID78" s="832"/>
      <c r="IE78" s="832"/>
      <c r="IF78" s="832"/>
      <c r="IG78" s="832"/>
      <c r="IH78" s="832"/>
      <c r="II78" s="832"/>
      <c r="IJ78" s="832"/>
      <c r="IK78" s="832"/>
      <c r="IL78" s="832"/>
      <c r="IM78" s="832"/>
      <c r="IN78" s="832"/>
      <c r="IO78" s="832"/>
      <c r="IP78" s="832"/>
      <c r="IQ78" s="832"/>
      <c r="IR78" s="832"/>
      <c r="IS78" s="832"/>
      <c r="IT78" s="832"/>
      <c r="IU78" s="832"/>
      <c r="IV78" s="832"/>
    </row>
    <row r="79" spans="1:256" s="1153" customFormat="1" ht="44.1" customHeight="1" thickBot="1">
      <c r="A79" s="1186" t="s">
        <v>1156</v>
      </c>
      <c r="B79" s="1150" t="s">
        <v>1006</v>
      </c>
      <c r="C79" s="1299" t="s">
        <v>1066</v>
      </c>
      <c r="D79" s="1151" t="s">
        <v>1018</v>
      </c>
      <c r="E79" s="1161" t="s">
        <v>379</v>
      </c>
      <c r="F79" s="1314">
        <v>3791.67</v>
      </c>
      <c r="G79" s="1162">
        <v>1</v>
      </c>
      <c r="H79" s="1145">
        <v>0</v>
      </c>
      <c r="I79" s="1151" t="s">
        <v>1022</v>
      </c>
      <c r="J79" s="1150" t="s">
        <v>1025</v>
      </c>
      <c r="K79" s="1175"/>
      <c r="L79" s="1151" t="s">
        <v>987</v>
      </c>
      <c r="M79" s="1128"/>
      <c r="N79" s="1128"/>
      <c r="O79" s="1128"/>
      <c r="P79" s="1128"/>
      <c r="Q79" s="1128"/>
      <c r="R79" s="1128"/>
      <c r="S79" s="1128"/>
      <c r="T79" s="1128"/>
      <c r="U79" s="1128"/>
      <c r="V79" s="1128"/>
      <c r="W79" s="1128"/>
      <c r="X79" s="1128"/>
      <c r="Y79" s="1128"/>
      <c r="Z79" s="1128"/>
      <c r="AA79" s="1128"/>
      <c r="AB79" s="1128"/>
      <c r="AC79" s="1128"/>
      <c r="AD79" s="1128"/>
      <c r="AE79" s="1128"/>
      <c r="AF79" s="1128"/>
      <c r="AG79" s="1128"/>
      <c r="AH79" s="1128"/>
      <c r="AI79" s="1128"/>
      <c r="AJ79" s="1128"/>
      <c r="AK79" s="1128"/>
      <c r="AL79" s="1128"/>
      <c r="AM79" s="1128"/>
      <c r="AN79" s="1128"/>
      <c r="AO79" s="1128"/>
      <c r="AP79" s="1128"/>
      <c r="AQ79" s="1128"/>
      <c r="AR79" s="1128"/>
      <c r="AS79" s="1128"/>
      <c r="AT79" s="1128"/>
      <c r="AU79" s="1128"/>
      <c r="AV79" s="1128"/>
      <c r="AW79" s="1128"/>
      <c r="AX79" s="1128"/>
      <c r="AY79" s="1128"/>
      <c r="AZ79" s="1128"/>
      <c r="BA79" s="1128"/>
      <c r="BB79" s="1128"/>
      <c r="BC79" s="1128"/>
      <c r="BD79" s="1128"/>
      <c r="BE79" s="1128"/>
      <c r="BF79" s="1128"/>
      <c r="BG79" s="1128"/>
      <c r="BH79" s="1128"/>
      <c r="BI79" s="1128"/>
      <c r="BJ79" s="1128"/>
      <c r="BK79" s="1128"/>
      <c r="BL79" s="1128"/>
      <c r="BM79" s="1128"/>
      <c r="BN79" s="1128"/>
      <c r="BO79" s="1128"/>
      <c r="BP79" s="1128"/>
      <c r="BQ79" s="1128"/>
      <c r="BR79" s="1128"/>
      <c r="BS79" s="1128"/>
      <c r="BT79" s="1128"/>
      <c r="BU79" s="1128"/>
      <c r="BV79" s="1128"/>
      <c r="BW79" s="1128"/>
      <c r="BX79" s="1128"/>
      <c r="BY79" s="1128"/>
      <c r="BZ79" s="1128"/>
      <c r="CA79" s="1128"/>
      <c r="CB79" s="1128"/>
      <c r="CC79" s="1128"/>
      <c r="CD79" s="1128"/>
      <c r="CE79" s="1128"/>
      <c r="CF79" s="1128"/>
      <c r="CG79" s="1128"/>
      <c r="CH79" s="1128"/>
      <c r="CI79" s="1128"/>
      <c r="CJ79" s="1128"/>
      <c r="CK79" s="1128"/>
      <c r="CL79" s="1128"/>
      <c r="CM79" s="1128"/>
      <c r="CN79" s="1128"/>
      <c r="CO79" s="1128"/>
      <c r="CP79" s="1128"/>
      <c r="CQ79" s="1128"/>
      <c r="CR79" s="1128"/>
      <c r="CS79" s="1128"/>
      <c r="CT79" s="1128"/>
      <c r="CU79" s="1128"/>
      <c r="CV79" s="1128"/>
      <c r="CW79" s="1128"/>
      <c r="CX79" s="1128"/>
      <c r="CY79" s="1128"/>
      <c r="CZ79" s="1128"/>
      <c r="DA79" s="1128"/>
      <c r="DB79" s="1128"/>
      <c r="DC79" s="1128"/>
      <c r="DD79" s="1128"/>
      <c r="DE79" s="1128"/>
      <c r="DF79" s="1128"/>
      <c r="DG79" s="1128"/>
      <c r="DH79" s="1128"/>
      <c r="DI79" s="1128"/>
      <c r="DJ79" s="1128"/>
      <c r="DK79" s="1128"/>
      <c r="DL79" s="1128"/>
      <c r="DM79" s="1128"/>
      <c r="DN79" s="1128"/>
      <c r="DO79" s="1128"/>
      <c r="DP79" s="1128"/>
      <c r="DQ79" s="1128"/>
      <c r="DR79" s="1128"/>
      <c r="DS79" s="1128"/>
      <c r="DT79" s="1128"/>
      <c r="DU79" s="1128"/>
      <c r="DV79" s="1128"/>
      <c r="DW79" s="1128"/>
      <c r="DX79" s="1128"/>
      <c r="DY79" s="1128"/>
      <c r="DZ79" s="1128"/>
      <c r="EA79" s="1128"/>
      <c r="EB79" s="1128"/>
      <c r="EC79" s="1128"/>
      <c r="ED79" s="1128"/>
      <c r="EE79" s="1128"/>
      <c r="EF79" s="1128"/>
      <c r="EG79" s="1128"/>
      <c r="EH79" s="1128"/>
      <c r="EI79" s="1128"/>
      <c r="EJ79" s="1128"/>
      <c r="EK79" s="1128"/>
      <c r="EL79" s="1128"/>
      <c r="EM79" s="1128"/>
      <c r="EN79" s="1128"/>
      <c r="EO79" s="1128"/>
      <c r="EP79" s="1128"/>
      <c r="EQ79" s="1128"/>
      <c r="ER79" s="1128"/>
      <c r="ES79" s="1128"/>
      <c r="ET79" s="1128"/>
      <c r="EU79" s="1128"/>
      <c r="EV79" s="1128"/>
      <c r="EW79" s="1128"/>
      <c r="EX79" s="1128"/>
      <c r="EY79" s="1128"/>
      <c r="EZ79" s="1128"/>
      <c r="FA79" s="1128"/>
      <c r="FB79" s="1128"/>
      <c r="FC79" s="1128"/>
      <c r="FD79" s="1128"/>
      <c r="FE79" s="1128"/>
      <c r="FF79" s="1128"/>
      <c r="FG79" s="1128"/>
      <c r="FH79" s="1128"/>
      <c r="FI79" s="1128"/>
      <c r="FJ79" s="1128"/>
      <c r="FK79" s="1128"/>
      <c r="FL79" s="1128"/>
      <c r="FM79" s="1128"/>
      <c r="FN79" s="1128"/>
      <c r="FO79" s="1128"/>
      <c r="FP79" s="1128"/>
      <c r="FQ79" s="1128"/>
      <c r="FR79" s="1128"/>
      <c r="FS79" s="1128"/>
      <c r="FT79" s="1128"/>
      <c r="FU79" s="1128"/>
      <c r="FV79" s="1128"/>
      <c r="FW79" s="1128"/>
      <c r="FX79" s="1128"/>
      <c r="FY79" s="1128"/>
      <c r="FZ79" s="1128"/>
      <c r="GA79" s="1128"/>
      <c r="GB79" s="1128"/>
      <c r="GC79" s="1128"/>
      <c r="GD79" s="1128"/>
      <c r="GE79" s="1128"/>
      <c r="GF79" s="1128"/>
      <c r="GG79" s="1128"/>
      <c r="GH79" s="1128"/>
      <c r="GI79" s="1128"/>
      <c r="GJ79" s="1128"/>
      <c r="GK79" s="1128"/>
      <c r="GL79" s="1128"/>
      <c r="GM79" s="1128"/>
      <c r="GN79" s="1128"/>
      <c r="GO79" s="1128"/>
      <c r="GP79" s="1128"/>
      <c r="GQ79" s="1128"/>
      <c r="GR79" s="1128"/>
      <c r="GS79" s="1128"/>
      <c r="GT79" s="1128"/>
      <c r="GU79" s="1128"/>
      <c r="GV79" s="1128"/>
      <c r="GW79" s="1128"/>
      <c r="GX79" s="1128"/>
      <c r="GY79" s="1128"/>
      <c r="GZ79" s="1128"/>
      <c r="HA79" s="1128"/>
      <c r="HB79" s="1128"/>
      <c r="HC79" s="1128"/>
      <c r="HD79" s="1128"/>
      <c r="HE79" s="1128"/>
      <c r="HF79" s="1128"/>
      <c r="HG79" s="1128"/>
      <c r="HH79" s="1128"/>
      <c r="HI79" s="1128"/>
      <c r="HJ79" s="1128"/>
      <c r="HK79" s="1128"/>
      <c r="HL79" s="1128"/>
      <c r="HM79" s="1128"/>
      <c r="HN79" s="1128"/>
      <c r="HO79" s="1128"/>
      <c r="HP79" s="1128"/>
      <c r="HQ79" s="1128"/>
      <c r="HR79" s="1128"/>
      <c r="HS79" s="1128"/>
      <c r="HT79" s="1128"/>
      <c r="HU79" s="1128"/>
      <c r="HV79" s="1128"/>
      <c r="HW79" s="1128"/>
      <c r="HX79" s="1128"/>
      <c r="HY79" s="1128"/>
      <c r="HZ79" s="1128"/>
      <c r="IA79" s="1128"/>
      <c r="IB79" s="1128"/>
      <c r="IC79" s="1128"/>
      <c r="ID79" s="1128"/>
      <c r="IE79" s="1128"/>
      <c r="IF79" s="1128"/>
      <c r="IG79" s="1128"/>
      <c r="IH79" s="1128"/>
      <c r="II79" s="1128"/>
      <c r="IJ79" s="1128"/>
      <c r="IK79" s="1128"/>
      <c r="IL79" s="1128"/>
      <c r="IM79" s="1128"/>
      <c r="IN79" s="1128"/>
      <c r="IO79" s="1128"/>
      <c r="IP79" s="1128"/>
      <c r="IQ79" s="1128"/>
      <c r="IR79" s="1128"/>
      <c r="IS79" s="1128"/>
      <c r="IT79" s="1128"/>
      <c r="IU79" s="1128"/>
      <c r="IV79" s="1128"/>
    </row>
    <row r="80" spans="1:256" s="1169" customFormat="1" ht="23.25" customHeight="1">
      <c r="B80" s="1137"/>
      <c r="C80" s="1236"/>
      <c r="D80" s="1237"/>
      <c r="E80" s="1237"/>
      <c r="F80" s="1238"/>
      <c r="G80" s="1239"/>
      <c r="H80" s="1239"/>
      <c r="I80" s="1237"/>
      <c r="J80" s="1240"/>
      <c r="K80" s="1241"/>
      <c r="L80" s="1151"/>
    </row>
    <row r="81" spans="1:12" ht="23.25" customHeight="1" thickBot="1">
      <c r="A81" s="1227" t="s">
        <v>35</v>
      </c>
      <c r="B81" s="1228"/>
      <c r="C81" s="1228"/>
      <c r="D81" s="1228"/>
      <c r="E81" s="1228"/>
      <c r="F81" s="1229">
        <f>SUM(F55:F80)</f>
        <v>931220.86000000034</v>
      </c>
      <c r="G81" s="1228"/>
      <c r="H81" s="1228"/>
      <c r="I81" s="1228"/>
      <c r="J81" s="1230"/>
      <c r="K81" s="1228"/>
      <c r="L81" s="1231"/>
    </row>
    <row r="82" spans="1:12" ht="23.25" customHeight="1">
      <c r="A82" s="1242"/>
      <c r="B82" s="1243"/>
      <c r="C82" s="1244"/>
      <c r="D82" s="1245"/>
      <c r="E82" s="1245"/>
      <c r="F82" s="1246"/>
      <c r="G82" s="1247"/>
      <c r="H82" s="1247"/>
      <c r="I82" s="1245"/>
      <c r="J82" s="1248"/>
      <c r="K82" s="1249"/>
      <c r="L82" s="1250"/>
    </row>
    <row r="83" spans="1:12" ht="23.25" customHeight="1">
      <c r="A83" s="1122"/>
      <c r="B83" s="1123"/>
      <c r="C83" s="1123"/>
      <c r="D83" s="1124"/>
      <c r="E83" s="1123"/>
      <c r="F83" s="1123"/>
      <c r="G83" s="1123"/>
      <c r="H83" s="1123"/>
      <c r="I83" s="1123"/>
      <c r="J83" s="1136"/>
      <c r="K83" s="1123"/>
      <c r="L83" s="1137"/>
    </row>
    <row r="84" spans="1:12" ht="23.25" customHeight="1">
      <c r="A84" s="1252" t="s">
        <v>35</v>
      </c>
      <c r="B84" s="1253"/>
      <c r="C84" s="1253"/>
      <c r="D84" s="1253"/>
      <c r="E84" s="1253"/>
      <c r="F84" s="1254">
        <f>F13+F19+F28+F50+F81</f>
        <v>10410720.859999999</v>
      </c>
      <c r="G84" s="1253"/>
      <c r="H84" s="1253"/>
      <c r="I84" s="1253"/>
      <c r="J84" s="1255"/>
      <c r="K84" s="1253"/>
      <c r="L84" s="1256"/>
    </row>
    <row r="85" spans="1:12" ht="23.25" customHeight="1">
      <c r="A85" s="1528"/>
      <c r="B85" s="1520"/>
      <c r="C85" s="1520"/>
      <c r="D85" s="1529"/>
      <c r="E85" s="1520"/>
      <c r="F85" s="1530"/>
      <c r="G85" s="1520"/>
      <c r="H85" s="1520"/>
      <c r="I85" s="1520"/>
      <c r="J85" s="1136"/>
      <c r="K85" s="1123"/>
      <c r="L85" s="1137"/>
    </row>
    <row r="86" spans="1:12" ht="21" customHeight="1">
      <c r="A86" s="1528"/>
      <c r="B86" s="1520"/>
      <c r="C86" s="1520"/>
      <c r="D86" s="1529"/>
      <c r="E86" s="1257"/>
      <c r="F86" s="1257"/>
      <c r="G86" s="1520"/>
      <c r="H86" s="1520"/>
      <c r="I86" s="1520"/>
      <c r="J86" s="1136"/>
      <c r="K86" s="1123"/>
      <c r="L86" s="1137"/>
    </row>
    <row r="87" spans="1:12" ht="23.25" customHeight="1">
      <c r="A87" s="1258" t="s">
        <v>988</v>
      </c>
      <c r="B87" s="1259"/>
      <c r="C87" s="1259"/>
      <c r="D87" s="1171"/>
      <c r="E87" s="1259"/>
      <c r="F87" s="1259"/>
      <c r="G87" s="1259"/>
      <c r="H87" s="1259"/>
      <c r="I87" s="1259"/>
      <c r="J87" s="1173"/>
      <c r="K87" s="1259"/>
      <c r="L87" s="1260"/>
    </row>
    <row r="88" spans="1:12" ht="10.5" customHeight="1">
      <c r="A88" s="1258"/>
      <c r="B88" s="1173"/>
      <c r="C88" s="1173"/>
      <c r="D88" s="1171"/>
      <c r="E88" s="1173"/>
      <c r="F88" s="1173"/>
      <c r="G88" s="1173"/>
      <c r="H88" s="1173"/>
      <c r="I88" s="1173"/>
      <c r="J88" s="1173"/>
      <c r="K88" s="1173"/>
      <c r="L88" s="1261"/>
    </row>
    <row r="89" spans="1:12" ht="7.5" customHeight="1">
      <c r="A89" s="1258" t="s">
        <v>989</v>
      </c>
      <c r="B89" s="1171"/>
      <c r="C89" s="1171"/>
      <c r="D89" s="1171"/>
      <c r="E89" s="1171"/>
      <c r="F89" s="1171"/>
      <c r="G89" s="1171"/>
      <c r="H89" s="1171"/>
      <c r="I89" s="1171"/>
      <c r="J89" s="1173"/>
      <c r="K89" s="1171"/>
      <c r="L89" s="1174"/>
    </row>
    <row r="90" spans="1:12" ht="23.25" customHeight="1">
      <c r="A90" s="1258"/>
      <c r="B90" s="1173"/>
      <c r="C90" s="1173"/>
      <c r="D90" s="1171"/>
      <c r="E90" s="1173"/>
      <c r="F90" s="1173"/>
      <c r="G90" s="1173"/>
      <c r="H90" s="1173"/>
      <c r="I90" s="1173"/>
      <c r="J90" s="1173"/>
      <c r="K90" s="1173"/>
      <c r="L90" s="1261"/>
    </row>
    <row r="91" spans="1:12" ht="9.75" customHeight="1">
      <c r="A91" s="1258" t="s">
        <v>990</v>
      </c>
      <c r="B91" s="1259"/>
      <c r="C91" s="1259"/>
      <c r="D91" s="1171"/>
      <c r="E91" s="1259"/>
      <c r="F91" s="1259"/>
      <c r="G91" s="1259"/>
      <c r="H91" s="1259"/>
      <c r="I91" s="1259"/>
      <c r="J91" s="1173"/>
      <c r="K91" s="1259"/>
      <c r="L91" s="1260"/>
    </row>
    <row r="92" spans="1:12" ht="23.25" customHeight="1">
      <c r="A92" s="1262"/>
      <c r="B92" s="1263"/>
      <c r="C92" s="1263"/>
      <c r="D92" s="1263"/>
      <c r="E92" s="1263"/>
      <c r="F92" s="1263"/>
      <c r="G92" s="1263"/>
      <c r="H92" s="1263"/>
      <c r="I92" s="1263"/>
      <c r="J92" s="1264"/>
      <c r="K92" s="1265"/>
      <c r="L92" s="1266"/>
    </row>
    <row r="93" spans="1:12" ht="23.25" customHeight="1">
      <c r="A93" s="1258" t="s">
        <v>991</v>
      </c>
      <c r="B93" s="1259"/>
      <c r="C93" s="1259"/>
      <c r="D93" s="1171"/>
      <c r="E93" s="1259"/>
      <c r="F93" s="1259"/>
      <c r="G93" s="1259"/>
      <c r="H93" s="1259"/>
      <c r="I93" s="1259"/>
      <c r="J93" s="1173"/>
      <c r="K93" s="1259"/>
      <c r="L93" s="1260"/>
    </row>
    <row r="94" spans="1:12">
      <c r="A94" s="1122"/>
      <c r="B94" s="1123"/>
      <c r="C94" s="1123"/>
      <c r="D94" s="1124"/>
      <c r="E94" s="1123"/>
      <c r="F94" s="1123"/>
      <c r="G94" s="1123"/>
      <c r="H94" s="1123"/>
      <c r="I94" s="1123"/>
      <c r="J94" s="1136"/>
      <c r="K94" s="1123"/>
      <c r="L94" s="1137"/>
    </row>
  </sheetData>
  <mergeCells count="64">
    <mergeCell ref="L16:L17"/>
    <mergeCell ref="D4:G4"/>
    <mergeCell ref="D2:G2"/>
    <mergeCell ref="D1:G1"/>
    <mergeCell ref="D5:G5"/>
    <mergeCell ref="I8:J8"/>
    <mergeCell ref="K8:K9"/>
    <mergeCell ref="L8:L9"/>
    <mergeCell ref="A15:K15"/>
    <mergeCell ref="D16:D17"/>
    <mergeCell ref="E16:E17"/>
    <mergeCell ref="A7:K7"/>
    <mergeCell ref="F16:H16"/>
    <mergeCell ref="A8:A9"/>
    <mergeCell ref="B8:B9"/>
    <mergeCell ref="C8:C9"/>
    <mergeCell ref="K16:K17"/>
    <mergeCell ref="A21:K21"/>
    <mergeCell ref="A16:A17"/>
    <mergeCell ref="B16:B17"/>
    <mergeCell ref="C16:C17"/>
    <mergeCell ref="I16:J16"/>
    <mergeCell ref="I22:J22"/>
    <mergeCell ref="K22:K23"/>
    <mergeCell ref="L22:L23"/>
    <mergeCell ref="A30:I30"/>
    <mergeCell ref="J30:L30"/>
    <mergeCell ref="A22:A23"/>
    <mergeCell ref="B22:B23"/>
    <mergeCell ref="C22:C23"/>
    <mergeCell ref="D22:D23"/>
    <mergeCell ref="E22:E23"/>
    <mergeCell ref="F22:H22"/>
    <mergeCell ref="I31:J31"/>
    <mergeCell ref="K31:K32"/>
    <mergeCell ref="L31:L32"/>
    <mergeCell ref="A52:L52"/>
    <mergeCell ref="A53:A54"/>
    <mergeCell ref="B53:B54"/>
    <mergeCell ref="C53:C54"/>
    <mergeCell ref="D53:D54"/>
    <mergeCell ref="E53:E54"/>
    <mergeCell ref="A31:A32"/>
    <mergeCell ref="B31:B32"/>
    <mergeCell ref="C31:C32"/>
    <mergeCell ref="D31:D32"/>
    <mergeCell ref="E31:E32"/>
    <mergeCell ref="F53:H53"/>
    <mergeCell ref="I53:J53"/>
    <mergeCell ref="K53:K54"/>
    <mergeCell ref="L53:L54"/>
    <mergeCell ref="I85:I86"/>
    <mergeCell ref="A85:A86"/>
    <mergeCell ref="B85:B86"/>
    <mergeCell ref="C85:C86"/>
    <mergeCell ref="D85:D86"/>
    <mergeCell ref="E85:F85"/>
    <mergeCell ref="F8:H8"/>
    <mergeCell ref="H85:H86"/>
    <mergeCell ref="G85:G86"/>
    <mergeCell ref="D3:G3"/>
    <mergeCell ref="F31:H31"/>
    <mergeCell ref="D8:D9"/>
    <mergeCell ref="E8:E9"/>
  </mergeCells>
  <phoneticPr fontId="151" type="noConversion"/>
  <dataValidations count="1">
    <dataValidation type="list" allowBlank="1" showInputMessage="1" showErrorMessage="1" sqref="D65513:D65515 IZ65513:IZ65515 SV65513:SV65515 ACR65513:ACR65515 AMN65513:AMN65515 AWJ65513:AWJ65515 BGF65513:BGF65515 BQB65513:BQB65515 BZX65513:BZX65515 CJT65513:CJT65515 CTP65513:CTP65515 DDL65513:DDL65515 DNH65513:DNH65515 DXD65513:DXD65515 EGZ65513:EGZ65515 EQV65513:EQV65515 FAR65513:FAR65515 FKN65513:FKN65515 FUJ65513:FUJ65515 GEF65513:GEF65515 GOB65513:GOB65515 GXX65513:GXX65515 HHT65513:HHT65515 HRP65513:HRP65515 IBL65513:IBL65515 ILH65513:ILH65515 IVD65513:IVD65515 JEZ65513:JEZ65515 JOV65513:JOV65515 JYR65513:JYR65515 KIN65513:KIN65515 KSJ65513:KSJ65515 LCF65513:LCF65515 LMB65513:LMB65515 LVX65513:LVX65515 MFT65513:MFT65515 MPP65513:MPP65515 MZL65513:MZL65515 NJH65513:NJH65515 NTD65513:NTD65515 OCZ65513:OCZ65515 OMV65513:OMV65515 OWR65513:OWR65515 PGN65513:PGN65515 PQJ65513:PQJ65515 QAF65513:QAF65515 QKB65513:QKB65515 QTX65513:QTX65515 RDT65513:RDT65515 RNP65513:RNP65515 RXL65513:RXL65515 SHH65513:SHH65515 SRD65513:SRD65515 TAZ65513:TAZ65515 TKV65513:TKV65515 TUR65513:TUR65515 UEN65513:UEN65515 UOJ65513:UOJ65515 UYF65513:UYF65515 VIB65513:VIB65515 VRX65513:VRX65515 WBT65513:WBT65515 WLP65513:WLP65515 WVL65513:WVL65515 D131049:D131051 IZ131049:IZ131051 SV131049:SV131051 ACR131049:ACR131051 AMN131049:AMN131051 AWJ131049:AWJ131051 BGF131049:BGF131051 BQB131049:BQB131051 BZX131049:BZX131051 CJT131049:CJT131051 CTP131049:CTP131051 DDL131049:DDL131051 DNH131049:DNH131051 DXD131049:DXD131051 EGZ131049:EGZ131051 EQV131049:EQV131051 FAR131049:FAR131051 FKN131049:FKN131051 FUJ131049:FUJ131051 GEF131049:GEF131051 GOB131049:GOB131051 GXX131049:GXX131051 HHT131049:HHT131051 HRP131049:HRP131051 IBL131049:IBL131051 ILH131049:ILH131051 IVD131049:IVD131051 JEZ131049:JEZ131051 JOV131049:JOV131051 JYR131049:JYR131051 KIN131049:KIN131051 KSJ131049:KSJ131051 LCF131049:LCF131051 LMB131049:LMB131051 LVX131049:LVX131051 MFT131049:MFT131051 MPP131049:MPP131051 MZL131049:MZL131051 NJH131049:NJH131051 NTD131049:NTD131051 OCZ131049:OCZ131051 OMV131049:OMV131051 OWR131049:OWR131051 PGN131049:PGN131051 PQJ131049:PQJ131051 QAF131049:QAF131051 QKB131049:QKB131051 QTX131049:QTX131051 RDT131049:RDT131051 RNP131049:RNP131051 RXL131049:RXL131051 SHH131049:SHH131051 SRD131049:SRD131051 TAZ131049:TAZ131051 TKV131049:TKV131051 TUR131049:TUR131051 UEN131049:UEN131051 UOJ131049:UOJ131051 UYF131049:UYF131051 VIB131049:VIB131051 VRX131049:VRX131051 WBT131049:WBT131051 WLP131049:WLP131051 WVL131049:WVL131051 D196585:D196587 IZ196585:IZ196587 SV196585:SV196587 ACR196585:ACR196587 AMN196585:AMN196587 AWJ196585:AWJ196587 BGF196585:BGF196587 BQB196585:BQB196587 BZX196585:BZX196587 CJT196585:CJT196587 CTP196585:CTP196587 DDL196585:DDL196587 DNH196585:DNH196587 DXD196585:DXD196587 EGZ196585:EGZ196587 EQV196585:EQV196587 FAR196585:FAR196587 FKN196585:FKN196587 FUJ196585:FUJ196587 GEF196585:GEF196587 GOB196585:GOB196587 GXX196585:GXX196587 HHT196585:HHT196587 HRP196585:HRP196587 IBL196585:IBL196587 ILH196585:ILH196587 IVD196585:IVD196587 JEZ196585:JEZ196587 JOV196585:JOV196587 JYR196585:JYR196587 KIN196585:KIN196587 KSJ196585:KSJ196587 LCF196585:LCF196587 LMB196585:LMB196587 LVX196585:LVX196587 MFT196585:MFT196587 MPP196585:MPP196587 MZL196585:MZL196587 NJH196585:NJH196587 NTD196585:NTD196587 OCZ196585:OCZ196587 OMV196585:OMV196587 OWR196585:OWR196587 PGN196585:PGN196587 PQJ196585:PQJ196587 QAF196585:QAF196587 QKB196585:QKB196587 QTX196585:QTX196587 RDT196585:RDT196587 RNP196585:RNP196587 RXL196585:RXL196587 SHH196585:SHH196587 SRD196585:SRD196587 TAZ196585:TAZ196587 TKV196585:TKV196587 TUR196585:TUR196587 UEN196585:UEN196587 UOJ196585:UOJ196587 UYF196585:UYF196587 VIB196585:VIB196587 VRX196585:VRX196587 WBT196585:WBT196587 WLP196585:WLP196587 WVL196585:WVL196587 D262121:D262123 IZ262121:IZ262123 SV262121:SV262123 ACR262121:ACR262123 AMN262121:AMN262123 AWJ262121:AWJ262123 BGF262121:BGF262123 BQB262121:BQB262123 BZX262121:BZX262123 CJT262121:CJT262123 CTP262121:CTP262123 DDL262121:DDL262123 DNH262121:DNH262123 DXD262121:DXD262123 EGZ262121:EGZ262123 EQV262121:EQV262123 FAR262121:FAR262123 FKN262121:FKN262123 FUJ262121:FUJ262123 GEF262121:GEF262123 GOB262121:GOB262123 GXX262121:GXX262123 HHT262121:HHT262123 HRP262121:HRP262123 IBL262121:IBL262123 ILH262121:ILH262123 IVD262121:IVD262123 JEZ262121:JEZ262123 JOV262121:JOV262123 JYR262121:JYR262123 KIN262121:KIN262123 KSJ262121:KSJ262123 LCF262121:LCF262123 LMB262121:LMB262123 LVX262121:LVX262123 MFT262121:MFT262123 MPP262121:MPP262123 MZL262121:MZL262123 NJH262121:NJH262123 NTD262121:NTD262123 OCZ262121:OCZ262123 OMV262121:OMV262123 OWR262121:OWR262123 PGN262121:PGN262123 PQJ262121:PQJ262123 QAF262121:QAF262123 QKB262121:QKB262123 QTX262121:QTX262123 RDT262121:RDT262123 RNP262121:RNP262123 RXL262121:RXL262123 SHH262121:SHH262123 SRD262121:SRD262123 TAZ262121:TAZ262123 TKV262121:TKV262123 TUR262121:TUR262123 UEN262121:UEN262123 UOJ262121:UOJ262123 UYF262121:UYF262123 VIB262121:VIB262123 VRX262121:VRX262123 WBT262121:WBT262123 WLP262121:WLP262123 WVL262121:WVL262123 D327657:D327659 IZ327657:IZ327659 SV327657:SV327659 ACR327657:ACR327659 AMN327657:AMN327659 AWJ327657:AWJ327659 BGF327657:BGF327659 BQB327657:BQB327659 BZX327657:BZX327659 CJT327657:CJT327659 CTP327657:CTP327659 DDL327657:DDL327659 DNH327657:DNH327659 DXD327657:DXD327659 EGZ327657:EGZ327659 EQV327657:EQV327659 FAR327657:FAR327659 FKN327657:FKN327659 FUJ327657:FUJ327659 GEF327657:GEF327659 GOB327657:GOB327659 GXX327657:GXX327659 HHT327657:HHT327659 HRP327657:HRP327659 IBL327657:IBL327659 ILH327657:ILH327659 IVD327657:IVD327659 JEZ327657:JEZ327659 JOV327657:JOV327659 JYR327657:JYR327659 KIN327657:KIN327659 KSJ327657:KSJ327659 LCF327657:LCF327659 LMB327657:LMB327659 LVX327657:LVX327659 MFT327657:MFT327659 MPP327657:MPP327659 MZL327657:MZL327659 NJH327657:NJH327659 NTD327657:NTD327659 OCZ327657:OCZ327659 OMV327657:OMV327659 OWR327657:OWR327659 PGN327657:PGN327659 PQJ327657:PQJ327659 QAF327657:QAF327659 QKB327657:QKB327659 QTX327657:QTX327659 RDT327657:RDT327659 RNP327657:RNP327659 RXL327657:RXL327659 SHH327657:SHH327659 SRD327657:SRD327659 TAZ327657:TAZ327659 TKV327657:TKV327659 TUR327657:TUR327659 UEN327657:UEN327659 UOJ327657:UOJ327659 UYF327657:UYF327659 VIB327657:VIB327659 VRX327657:VRX327659 WBT327657:WBT327659 WLP327657:WLP327659 WVL327657:WVL327659 D393193:D393195 IZ393193:IZ393195 SV393193:SV393195 ACR393193:ACR393195 AMN393193:AMN393195 AWJ393193:AWJ393195 BGF393193:BGF393195 BQB393193:BQB393195 BZX393193:BZX393195 CJT393193:CJT393195 CTP393193:CTP393195 DDL393193:DDL393195 DNH393193:DNH393195 DXD393193:DXD393195 EGZ393193:EGZ393195 EQV393193:EQV393195 FAR393193:FAR393195 FKN393193:FKN393195 FUJ393193:FUJ393195 GEF393193:GEF393195 GOB393193:GOB393195 GXX393193:GXX393195 HHT393193:HHT393195 HRP393193:HRP393195 IBL393193:IBL393195 ILH393193:ILH393195 IVD393193:IVD393195 JEZ393193:JEZ393195 JOV393193:JOV393195 JYR393193:JYR393195 KIN393193:KIN393195 KSJ393193:KSJ393195 LCF393193:LCF393195 LMB393193:LMB393195 LVX393193:LVX393195 MFT393193:MFT393195 MPP393193:MPP393195 MZL393193:MZL393195 NJH393193:NJH393195 NTD393193:NTD393195 OCZ393193:OCZ393195 OMV393193:OMV393195 OWR393193:OWR393195 PGN393193:PGN393195 PQJ393193:PQJ393195 QAF393193:QAF393195 QKB393193:QKB393195 QTX393193:QTX393195 RDT393193:RDT393195 RNP393193:RNP393195 RXL393193:RXL393195 SHH393193:SHH393195 SRD393193:SRD393195 TAZ393193:TAZ393195 TKV393193:TKV393195 TUR393193:TUR393195 UEN393193:UEN393195 UOJ393193:UOJ393195 UYF393193:UYF393195 VIB393193:VIB393195 VRX393193:VRX393195 WBT393193:WBT393195 WLP393193:WLP393195 WVL393193:WVL393195 D458729:D458731 IZ458729:IZ458731 SV458729:SV458731 ACR458729:ACR458731 AMN458729:AMN458731 AWJ458729:AWJ458731 BGF458729:BGF458731 BQB458729:BQB458731 BZX458729:BZX458731 CJT458729:CJT458731 CTP458729:CTP458731 DDL458729:DDL458731 DNH458729:DNH458731 DXD458729:DXD458731 EGZ458729:EGZ458731 EQV458729:EQV458731 FAR458729:FAR458731 FKN458729:FKN458731 FUJ458729:FUJ458731 GEF458729:GEF458731 GOB458729:GOB458731 GXX458729:GXX458731 HHT458729:HHT458731 HRP458729:HRP458731 IBL458729:IBL458731 ILH458729:ILH458731 IVD458729:IVD458731 JEZ458729:JEZ458731 JOV458729:JOV458731 JYR458729:JYR458731 KIN458729:KIN458731 KSJ458729:KSJ458731 LCF458729:LCF458731 LMB458729:LMB458731 LVX458729:LVX458731 MFT458729:MFT458731 MPP458729:MPP458731 MZL458729:MZL458731 NJH458729:NJH458731 NTD458729:NTD458731 OCZ458729:OCZ458731 OMV458729:OMV458731 OWR458729:OWR458731 PGN458729:PGN458731 PQJ458729:PQJ458731 QAF458729:QAF458731 QKB458729:QKB458731 QTX458729:QTX458731 RDT458729:RDT458731 RNP458729:RNP458731 RXL458729:RXL458731 SHH458729:SHH458731 SRD458729:SRD458731 TAZ458729:TAZ458731 TKV458729:TKV458731 TUR458729:TUR458731 UEN458729:UEN458731 UOJ458729:UOJ458731 UYF458729:UYF458731 VIB458729:VIB458731 VRX458729:VRX458731 WBT458729:WBT458731 WLP458729:WLP458731 WVL458729:WVL458731 D524265:D524267 IZ524265:IZ524267 SV524265:SV524267 ACR524265:ACR524267 AMN524265:AMN524267 AWJ524265:AWJ524267 BGF524265:BGF524267 BQB524265:BQB524267 BZX524265:BZX524267 CJT524265:CJT524267 CTP524265:CTP524267 DDL524265:DDL524267 DNH524265:DNH524267 DXD524265:DXD524267 EGZ524265:EGZ524267 EQV524265:EQV524267 FAR524265:FAR524267 FKN524265:FKN524267 FUJ524265:FUJ524267 GEF524265:GEF524267 GOB524265:GOB524267 GXX524265:GXX524267 HHT524265:HHT524267 HRP524265:HRP524267 IBL524265:IBL524267 ILH524265:ILH524267 IVD524265:IVD524267 JEZ524265:JEZ524267 JOV524265:JOV524267 JYR524265:JYR524267 KIN524265:KIN524267 KSJ524265:KSJ524267 LCF524265:LCF524267 LMB524265:LMB524267 LVX524265:LVX524267 MFT524265:MFT524267 MPP524265:MPP524267 MZL524265:MZL524267 NJH524265:NJH524267 NTD524265:NTD524267 OCZ524265:OCZ524267 OMV524265:OMV524267 OWR524265:OWR524267 PGN524265:PGN524267 PQJ524265:PQJ524267 QAF524265:QAF524267 QKB524265:QKB524267 QTX524265:QTX524267 RDT524265:RDT524267 RNP524265:RNP524267 RXL524265:RXL524267 SHH524265:SHH524267 SRD524265:SRD524267 TAZ524265:TAZ524267 TKV524265:TKV524267 TUR524265:TUR524267 UEN524265:UEN524267 UOJ524265:UOJ524267 UYF524265:UYF524267 VIB524265:VIB524267 VRX524265:VRX524267 WBT524265:WBT524267 WLP524265:WLP524267 WVL524265:WVL524267 D589801:D589803 IZ589801:IZ589803 SV589801:SV589803 ACR589801:ACR589803 AMN589801:AMN589803 AWJ589801:AWJ589803 BGF589801:BGF589803 BQB589801:BQB589803 BZX589801:BZX589803 CJT589801:CJT589803 CTP589801:CTP589803 DDL589801:DDL589803 DNH589801:DNH589803 DXD589801:DXD589803 EGZ589801:EGZ589803 EQV589801:EQV589803 FAR589801:FAR589803 FKN589801:FKN589803 FUJ589801:FUJ589803 GEF589801:GEF589803 GOB589801:GOB589803 GXX589801:GXX589803 HHT589801:HHT589803 HRP589801:HRP589803 IBL589801:IBL589803 ILH589801:ILH589803 IVD589801:IVD589803 JEZ589801:JEZ589803 JOV589801:JOV589803 JYR589801:JYR589803 KIN589801:KIN589803 KSJ589801:KSJ589803 LCF589801:LCF589803 LMB589801:LMB589803 LVX589801:LVX589803 MFT589801:MFT589803 MPP589801:MPP589803 MZL589801:MZL589803 NJH589801:NJH589803 NTD589801:NTD589803 OCZ589801:OCZ589803 OMV589801:OMV589803 OWR589801:OWR589803 PGN589801:PGN589803 PQJ589801:PQJ589803 QAF589801:QAF589803 QKB589801:QKB589803 QTX589801:QTX589803 RDT589801:RDT589803 RNP589801:RNP589803 RXL589801:RXL589803 SHH589801:SHH589803 SRD589801:SRD589803 TAZ589801:TAZ589803 TKV589801:TKV589803 TUR589801:TUR589803 UEN589801:UEN589803 UOJ589801:UOJ589803 UYF589801:UYF589803 VIB589801:VIB589803 VRX589801:VRX589803 WBT589801:WBT589803 WLP589801:WLP589803 WVL589801:WVL589803 D655337:D655339 IZ655337:IZ655339 SV655337:SV655339 ACR655337:ACR655339 AMN655337:AMN655339 AWJ655337:AWJ655339 BGF655337:BGF655339 BQB655337:BQB655339 BZX655337:BZX655339 CJT655337:CJT655339 CTP655337:CTP655339 DDL655337:DDL655339 DNH655337:DNH655339 DXD655337:DXD655339 EGZ655337:EGZ655339 EQV655337:EQV655339 FAR655337:FAR655339 FKN655337:FKN655339 FUJ655337:FUJ655339 GEF655337:GEF655339 GOB655337:GOB655339 GXX655337:GXX655339 HHT655337:HHT655339 HRP655337:HRP655339 IBL655337:IBL655339 ILH655337:ILH655339 IVD655337:IVD655339 JEZ655337:JEZ655339 JOV655337:JOV655339 JYR655337:JYR655339 KIN655337:KIN655339 KSJ655337:KSJ655339 LCF655337:LCF655339 LMB655337:LMB655339 LVX655337:LVX655339 MFT655337:MFT655339 MPP655337:MPP655339 MZL655337:MZL655339 NJH655337:NJH655339 NTD655337:NTD655339 OCZ655337:OCZ655339 OMV655337:OMV655339 OWR655337:OWR655339 PGN655337:PGN655339 PQJ655337:PQJ655339 QAF655337:QAF655339 QKB655337:QKB655339 QTX655337:QTX655339 RDT655337:RDT655339 RNP655337:RNP655339 RXL655337:RXL655339 SHH655337:SHH655339 SRD655337:SRD655339 TAZ655337:TAZ655339 TKV655337:TKV655339 TUR655337:TUR655339 UEN655337:UEN655339 UOJ655337:UOJ655339 UYF655337:UYF655339 VIB655337:VIB655339 VRX655337:VRX655339 WBT655337:WBT655339 WLP655337:WLP655339 WVL655337:WVL655339 D720873:D720875 IZ720873:IZ720875 SV720873:SV720875 ACR720873:ACR720875 AMN720873:AMN720875 AWJ720873:AWJ720875 BGF720873:BGF720875 BQB720873:BQB720875 BZX720873:BZX720875 CJT720873:CJT720875 CTP720873:CTP720875 DDL720873:DDL720875 DNH720873:DNH720875 DXD720873:DXD720875 EGZ720873:EGZ720875 EQV720873:EQV720875 FAR720873:FAR720875 FKN720873:FKN720875 FUJ720873:FUJ720875 GEF720873:GEF720875 GOB720873:GOB720875 GXX720873:GXX720875 HHT720873:HHT720875 HRP720873:HRP720875 IBL720873:IBL720875 ILH720873:ILH720875 IVD720873:IVD720875 JEZ720873:JEZ720875 JOV720873:JOV720875 JYR720873:JYR720875 KIN720873:KIN720875 KSJ720873:KSJ720875 LCF720873:LCF720875 LMB720873:LMB720875 LVX720873:LVX720875 MFT720873:MFT720875 MPP720873:MPP720875 MZL720873:MZL720875 NJH720873:NJH720875 NTD720873:NTD720875 OCZ720873:OCZ720875 OMV720873:OMV720875 OWR720873:OWR720875 PGN720873:PGN720875 PQJ720873:PQJ720875 QAF720873:QAF720875 QKB720873:QKB720875 QTX720873:QTX720875 RDT720873:RDT720875 RNP720873:RNP720875 RXL720873:RXL720875 SHH720873:SHH720875 SRD720873:SRD720875 TAZ720873:TAZ720875 TKV720873:TKV720875 TUR720873:TUR720875 UEN720873:UEN720875 UOJ720873:UOJ720875 UYF720873:UYF720875 VIB720873:VIB720875 VRX720873:VRX720875 WBT720873:WBT720875 WLP720873:WLP720875 WVL720873:WVL720875 D786409:D786411 IZ786409:IZ786411 SV786409:SV786411 ACR786409:ACR786411 AMN786409:AMN786411 AWJ786409:AWJ786411 BGF786409:BGF786411 BQB786409:BQB786411 BZX786409:BZX786411 CJT786409:CJT786411 CTP786409:CTP786411 DDL786409:DDL786411 DNH786409:DNH786411 DXD786409:DXD786411 EGZ786409:EGZ786411 EQV786409:EQV786411 FAR786409:FAR786411 FKN786409:FKN786411 FUJ786409:FUJ786411 GEF786409:GEF786411 GOB786409:GOB786411 GXX786409:GXX786411 HHT786409:HHT786411 HRP786409:HRP786411 IBL786409:IBL786411 ILH786409:ILH786411 IVD786409:IVD786411 JEZ786409:JEZ786411 JOV786409:JOV786411 JYR786409:JYR786411 KIN786409:KIN786411 KSJ786409:KSJ786411 LCF786409:LCF786411 LMB786409:LMB786411 LVX786409:LVX786411 MFT786409:MFT786411 MPP786409:MPP786411 MZL786409:MZL786411 NJH786409:NJH786411 NTD786409:NTD786411 OCZ786409:OCZ786411 OMV786409:OMV786411 OWR786409:OWR786411 PGN786409:PGN786411 PQJ786409:PQJ786411 QAF786409:QAF786411 QKB786409:QKB786411 QTX786409:QTX786411 RDT786409:RDT786411 RNP786409:RNP786411 RXL786409:RXL786411 SHH786409:SHH786411 SRD786409:SRD786411 TAZ786409:TAZ786411 TKV786409:TKV786411 TUR786409:TUR786411 UEN786409:UEN786411 UOJ786409:UOJ786411 UYF786409:UYF786411 VIB786409:VIB786411 VRX786409:VRX786411 WBT786409:WBT786411 WLP786409:WLP786411 WVL786409:WVL786411 D851945:D851947 IZ851945:IZ851947 SV851945:SV851947 ACR851945:ACR851947 AMN851945:AMN851947 AWJ851945:AWJ851947 BGF851945:BGF851947 BQB851945:BQB851947 BZX851945:BZX851947 CJT851945:CJT851947 CTP851945:CTP851947 DDL851945:DDL851947 DNH851945:DNH851947 DXD851945:DXD851947 EGZ851945:EGZ851947 EQV851945:EQV851947 FAR851945:FAR851947 FKN851945:FKN851947 FUJ851945:FUJ851947 GEF851945:GEF851947 GOB851945:GOB851947 GXX851945:GXX851947 HHT851945:HHT851947 HRP851945:HRP851947 IBL851945:IBL851947 ILH851945:ILH851947 IVD851945:IVD851947 JEZ851945:JEZ851947 JOV851945:JOV851947 JYR851945:JYR851947 KIN851945:KIN851947 KSJ851945:KSJ851947 LCF851945:LCF851947 LMB851945:LMB851947 LVX851945:LVX851947 MFT851945:MFT851947 MPP851945:MPP851947 MZL851945:MZL851947 NJH851945:NJH851947 NTD851945:NTD851947 OCZ851945:OCZ851947 OMV851945:OMV851947 OWR851945:OWR851947 PGN851945:PGN851947 PQJ851945:PQJ851947 QAF851945:QAF851947 QKB851945:QKB851947 QTX851945:QTX851947 RDT851945:RDT851947 RNP851945:RNP851947 RXL851945:RXL851947 SHH851945:SHH851947 SRD851945:SRD851947 TAZ851945:TAZ851947 TKV851945:TKV851947 TUR851945:TUR851947 UEN851945:UEN851947 UOJ851945:UOJ851947 UYF851945:UYF851947 VIB851945:VIB851947 VRX851945:VRX851947 WBT851945:WBT851947 WLP851945:WLP851947 WVL851945:WVL851947 D917481:D917483 IZ917481:IZ917483 SV917481:SV917483 ACR917481:ACR917483 AMN917481:AMN917483 AWJ917481:AWJ917483 BGF917481:BGF917483 BQB917481:BQB917483 BZX917481:BZX917483 CJT917481:CJT917483 CTP917481:CTP917483 DDL917481:DDL917483 DNH917481:DNH917483 DXD917481:DXD917483 EGZ917481:EGZ917483 EQV917481:EQV917483 FAR917481:FAR917483 FKN917481:FKN917483 FUJ917481:FUJ917483 GEF917481:GEF917483 GOB917481:GOB917483 GXX917481:GXX917483 HHT917481:HHT917483 HRP917481:HRP917483 IBL917481:IBL917483 ILH917481:ILH917483 IVD917481:IVD917483 JEZ917481:JEZ917483 JOV917481:JOV917483 JYR917481:JYR917483 KIN917481:KIN917483 KSJ917481:KSJ917483 LCF917481:LCF917483 LMB917481:LMB917483 LVX917481:LVX917483 MFT917481:MFT917483 MPP917481:MPP917483 MZL917481:MZL917483 NJH917481:NJH917483 NTD917481:NTD917483 OCZ917481:OCZ917483 OMV917481:OMV917483 OWR917481:OWR917483 PGN917481:PGN917483 PQJ917481:PQJ917483 QAF917481:QAF917483 QKB917481:QKB917483 QTX917481:QTX917483 RDT917481:RDT917483 RNP917481:RNP917483 RXL917481:RXL917483 SHH917481:SHH917483 SRD917481:SRD917483 TAZ917481:TAZ917483 TKV917481:TKV917483 TUR917481:TUR917483 UEN917481:UEN917483 UOJ917481:UOJ917483 UYF917481:UYF917483 VIB917481:VIB917483 VRX917481:VRX917483 WBT917481:WBT917483 WLP917481:WLP917483 WVL917481:WVL917483 D983017:D983019 IZ983017:IZ983019 SV983017:SV983019 ACR983017:ACR983019 AMN983017:AMN983019 AWJ983017:AWJ983019 BGF983017:BGF983019 BQB983017:BQB983019 BZX983017:BZX983019 CJT983017:CJT983019 CTP983017:CTP983019 DDL983017:DDL983019 DNH983017:DNH983019 DXD983017:DXD983019 EGZ983017:EGZ983019 EQV983017:EQV983019 FAR983017:FAR983019 FKN983017:FKN983019 FUJ983017:FUJ983019 GEF983017:GEF983019 GOB983017:GOB983019 GXX983017:GXX983019 HHT983017:HHT983019 HRP983017:HRP983019 IBL983017:IBL983019 ILH983017:ILH983019 IVD983017:IVD983019 JEZ983017:JEZ983019 JOV983017:JOV983019 JYR983017:JYR983019 KIN983017:KIN983019 KSJ983017:KSJ983019 LCF983017:LCF983019 LMB983017:LMB983019 LVX983017:LVX983019 MFT983017:MFT983019 MPP983017:MPP983019 MZL983017:MZL983019 NJH983017:NJH983019 NTD983017:NTD983019 OCZ983017:OCZ983019 OMV983017:OMV983019 OWR983017:OWR983019 PGN983017:PGN983019 PQJ983017:PQJ983019 QAF983017:QAF983019 QKB983017:QKB983019 QTX983017:QTX983019 RDT983017:RDT983019 RNP983017:RNP983019 RXL983017:RXL983019 SHH983017:SHH983019 SRD983017:SRD983019 TAZ983017:TAZ983019 TKV983017:TKV983019 TUR983017:TUR983019 UEN983017:UEN983019 UOJ983017:UOJ983019 UYF983017:UYF983019 VIB983017:VIB983019 VRX983017:VRX983019 WBT983017:WBT983019 WLP983017:WLP983019 WVL983017:WVL983019 D65531:D65535 IZ65531:IZ65535 SV65531:SV65535 ACR65531:ACR65535 AMN65531:AMN65535 AWJ65531:AWJ65535 BGF65531:BGF65535 BQB65531:BQB65535 BZX65531:BZX65535 CJT65531:CJT65535 CTP65531:CTP65535 DDL65531:DDL65535 DNH65531:DNH65535 DXD65531:DXD65535 EGZ65531:EGZ65535 EQV65531:EQV65535 FAR65531:FAR65535 FKN65531:FKN65535 FUJ65531:FUJ65535 GEF65531:GEF65535 GOB65531:GOB65535 GXX65531:GXX65535 HHT65531:HHT65535 HRP65531:HRP65535 IBL65531:IBL65535 ILH65531:ILH65535 IVD65531:IVD65535 JEZ65531:JEZ65535 JOV65531:JOV65535 JYR65531:JYR65535 KIN65531:KIN65535 KSJ65531:KSJ65535 LCF65531:LCF65535 LMB65531:LMB65535 LVX65531:LVX65535 MFT65531:MFT65535 MPP65531:MPP65535 MZL65531:MZL65535 NJH65531:NJH65535 NTD65531:NTD65535 OCZ65531:OCZ65535 OMV65531:OMV65535 OWR65531:OWR65535 PGN65531:PGN65535 PQJ65531:PQJ65535 QAF65531:QAF65535 QKB65531:QKB65535 QTX65531:QTX65535 RDT65531:RDT65535 RNP65531:RNP65535 RXL65531:RXL65535 SHH65531:SHH65535 SRD65531:SRD65535 TAZ65531:TAZ65535 TKV65531:TKV65535 TUR65531:TUR65535 UEN65531:UEN65535 UOJ65531:UOJ65535 UYF65531:UYF65535 VIB65531:VIB65535 VRX65531:VRX65535 WBT65531:WBT65535 WLP65531:WLP65535 WVL65531:WVL65535 D131067:D131071 IZ131067:IZ131071 SV131067:SV131071 ACR131067:ACR131071 AMN131067:AMN131071 AWJ131067:AWJ131071 BGF131067:BGF131071 BQB131067:BQB131071 BZX131067:BZX131071 CJT131067:CJT131071 CTP131067:CTP131071 DDL131067:DDL131071 DNH131067:DNH131071 DXD131067:DXD131071 EGZ131067:EGZ131071 EQV131067:EQV131071 FAR131067:FAR131071 FKN131067:FKN131071 FUJ131067:FUJ131071 GEF131067:GEF131071 GOB131067:GOB131071 GXX131067:GXX131071 HHT131067:HHT131071 HRP131067:HRP131071 IBL131067:IBL131071 ILH131067:ILH131071 IVD131067:IVD131071 JEZ131067:JEZ131071 JOV131067:JOV131071 JYR131067:JYR131071 KIN131067:KIN131071 KSJ131067:KSJ131071 LCF131067:LCF131071 LMB131067:LMB131071 LVX131067:LVX131071 MFT131067:MFT131071 MPP131067:MPP131071 MZL131067:MZL131071 NJH131067:NJH131071 NTD131067:NTD131071 OCZ131067:OCZ131071 OMV131067:OMV131071 OWR131067:OWR131071 PGN131067:PGN131071 PQJ131067:PQJ131071 QAF131067:QAF131071 QKB131067:QKB131071 QTX131067:QTX131071 RDT131067:RDT131071 RNP131067:RNP131071 RXL131067:RXL131071 SHH131067:SHH131071 SRD131067:SRD131071 TAZ131067:TAZ131071 TKV131067:TKV131071 TUR131067:TUR131071 UEN131067:UEN131071 UOJ131067:UOJ131071 UYF131067:UYF131071 VIB131067:VIB131071 VRX131067:VRX131071 WBT131067:WBT131071 WLP131067:WLP131071 WVL131067:WVL131071 D196603:D196607 IZ196603:IZ196607 SV196603:SV196607 ACR196603:ACR196607 AMN196603:AMN196607 AWJ196603:AWJ196607 BGF196603:BGF196607 BQB196603:BQB196607 BZX196603:BZX196607 CJT196603:CJT196607 CTP196603:CTP196607 DDL196603:DDL196607 DNH196603:DNH196607 DXD196603:DXD196607 EGZ196603:EGZ196607 EQV196603:EQV196607 FAR196603:FAR196607 FKN196603:FKN196607 FUJ196603:FUJ196607 GEF196603:GEF196607 GOB196603:GOB196607 GXX196603:GXX196607 HHT196603:HHT196607 HRP196603:HRP196607 IBL196603:IBL196607 ILH196603:ILH196607 IVD196603:IVD196607 JEZ196603:JEZ196607 JOV196603:JOV196607 JYR196603:JYR196607 KIN196603:KIN196607 KSJ196603:KSJ196607 LCF196603:LCF196607 LMB196603:LMB196607 LVX196603:LVX196607 MFT196603:MFT196607 MPP196603:MPP196607 MZL196603:MZL196607 NJH196603:NJH196607 NTD196603:NTD196607 OCZ196603:OCZ196607 OMV196603:OMV196607 OWR196603:OWR196607 PGN196603:PGN196607 PQJ196603:PQJ196607 QAF196603:QAF196607 QKB196603:QKB196607 QTX196603:QTX196607 RDT196603:RDT196607 RNP196603:RNP196607 RXL196603:RXL196607 SHH196603:SHH196607 SRD196603:SRD196607 TAZ196603:TAZ196607 TKV196603:TKV196607 TUR196603:TUR196607 UEN196603:UEN196607 UOJ196603:UOJ196607 UYF196603:UYF196607 VIB196603:VIB196607 VRX196603:VRX196607 WBT196603:WBT196607 WLP196603:WLP196607 WVL196603:WVL196607 D262139:D262143 IZ262139:IZ262143 SV262139:SV262143 ACR262139:ACR262143 AMN262139:AMN262143 AWJ262139:AWJ262143 BGF262139:BGF262143 BQB262139:BQB262143 BZX262139:BZX262143 CJT262139:CJT262143 CTP262139:CTP262143 DDL262139:DDL262143 DNH262139:DNH262143 DXD262139:DXD262143 EGZ262139:EGZ262143 EQV262139:EQV262143 FAR262139:FAR262143 FKN262139:FKN262143 FUJ262139:FUJ262143 GEF262139:GEF262143 GOB262139:GOB262143 GXX262139:GXX262143 HHT262139:HHT262143 HRP262139:HRP262143 IBL262139:IBL262143 ILH262139:ILH262143 IVD262139:IVD262143 JEZ262139:JEZ262143 JOV262139:JOV262143 JYR262139:JYR262143 KIN262139:KIN262143 KSJ262139:KSJ262143 LCF262139:LCF262143 LMB262139:LMB262143 LVX262139:LVX262143 MFT262139:MFT262143 MPP262139:MPP262143 MZL262139:MZL262143 NJH262139:NJH262143 NTD262139:NTD262143 OCZ262139:OCZ262143 OMV262139:OMV262143 OWR262139:OWR262143 PGN262139:PGN262143 PQJ262139:PQJ262143 QAF262139:QAF262143 QKB262139:QKB262143 QTX262139:QTX262143 RDT262139:RDT262143 RNP262139:RNP262143 RXL262139:RXL262143 SHH262139:SHH262143 SRD262139:SRD262143 TAZ262139:TAZ262143 TKV262139:TKV262143 TUR262139:TUR262143 UEN262139:UEN262143 UOJ262139:UOJ262143 UYF262139:UYF262143 VIB262139:VIB262143 VRX262139:VRX262143 WBT262139:WBT262143 WLP262139:WLP262143 WVL262139:WVL262143 D327675:D327679 IZ327675:IZ327679 SV327675:SV327679 ACR327675:ACR327679 AMN327675:AMN327679 AWJ327675:AWJ327679 BGF327675:BGF327679 BQB327675:BQB327679 BZX327675:BZX327679 CJT327675:CJT327679 CTP327675:CTP327679 DDL327675:DDL327679 DNH327675:DNH327679 DXD327675:DXD327679 EGZ327675:EGZ327679 EQV327675:EQV327679 FAR327675:FAR327679 FKN327675:FKN327679 FUJ327675:FUJ327679 GEF327675:GEF327679 GOB327675:GOB327679 GXX327675:GXX327679 HHT327675:HHT327679 HRP327675:HRP327679 IBL327675:IBL327679 ILH327675:ILH327679 IVD327675:IVD327679 JEZ327675:JEZ327679 JOV327675:JOV327679 JYR327675:JYR327679 KIN327675:KIN327679 KSJ327675:KSJ327679 LCF327675:LCF327679 LMB327675:LMB327679 LVX327675:LVX327679 MFT327675:MFT327679 MPP327675:MPP327679 MZL327675:MZL327679 NJH327675:NJH327679 NTD327675:NTD327679 OCZ327675:OCZ327679 OMV327675:OMV327679 OWR327675:OWR327679 PGN327675:PGN327679 PQJ327675:PQJ327679 QAF327675:QAF327679 QKB327675:QKB327679 QTX327675:QTX327679 RDT327675:RDT327679 RNP327675:RNP327679 RXL327675:RXL327679 SHH327675:SHH327679 SRD327675:SRD327679 TAZ327675:TAZ327679 TKV327675:TKV327679 TUR327675:TUR327679 UEN327675:UEN327679 UOJ327675:UOJ327679 UYF327675:UYF327679 VIB327675:VIB327679 VRX327675:VRX327679 WBT327675:WBT327679 WLP327675:WLP327679 WVL327675:WVL327679 D393211:D393215 IZ393211:IZ393215 SV393211:SV393215 ACR393211:ACR393215 AMN393211:AMN393215 AWJ393211:AWJ393215 BGF393211:BGF393215 BQB393211:BQB393215 BZX393211:BZX393215 CJT393211:CJT393215 CTP393211:CTP393215 DDL393211:DDL393215 DNH393211:DNH393215 DXD393211:DXD393215 EGZ393211:EGZ393215 EQV393211:EQV393215 FAR393211:FAR393215 FKN393211:FKN393215 FUJ393211:FUJ393215 GEF393211:GEF393215 GOB393211:GOB393215 GXX393211:GXX393215 HHT393211:HHT393215 HRP393211:HRP393215 IBL393211:IBL393215 ILH393211:ILH393215 IVD393211:IVD393215 JEZ393211:JEZ393215 JOV393211:JOV393215 JYR393211:JYR393215 KIN393211:KIN393215 KSJ393211:KSJ393215 LCF393211:LCF393215 LMB393211:LMB393215 LVX393211:LVX393215 MFT393211:MFT393215 MPP393211:MPP393215 MZL393211:MZL393215 NJH393211:NJH393215 NTD393211:NTD393215 OCZ393211:OCZ393215 OMV393211:OMV393215 OWR393211:OWR393215 PGN393211:PGN393215 PQJ393211:PQJ393215 QAF393211:QAF393215 QKB393211:QKB393215 QTX393211:QTX393215 RDT393211:RDT393215 RNP393211:RNP393215 RXL393211:RXL393215 SHH393211:SHH393215 SRD393211:SRD393215 TAZ393211:TAZ393215 TKV393211:TKV393215 TUR393211:TUR393215 UEN393211:UEN393215 UOJ393211:UOJ393215 UYF393211:UYF393215 VIB393211:VIB393215 VRX393211:VRX393215 WBT393211:WBT393215 WLP393211:WLP393215 WVL393211:WVL393215 D458747:D458751 IZ458747:IZ458751 SV458747:SV458751 ACR458747:ACR458751 AMN458747:AMN458751 AWJ458747:AWJ458751 BGF458747:BGF458751 BQB458747:BQB458751 BZX458747:BZX458751 CJT458747:CJT458751 CTP458747:CTP458751 DDL458747:DDL458751 DNH458747:DNH458751 DXD458747:DXD458751 EGZ458747:EGZ458751 EQV458747:EQV458751 FAR458747:FAR458751 FKN458747:FKN458751 FUJ458747:FUJ458751 GEF458747:GEF458751 GOB458747:GOB458751 GXX458747:GXX458751 HHT458747:HHT458751 HRP458747:HRP458751 IBL458747:IBL458751 ILH458747:ILH458751 IVD458747:IVD458751 JEZ458747:JEZ458751 JOV458747:JOV458751 JYR458747:JYR458751 KIN458747:KIN458751 KSJ458747:KSJ458751 LCF458747:LCF458751 LMB458747:LMB458751 LVX458747:LVX458751 MFT458747:MFT458751 MPP458747:MPP458751 MZL458747:MZL458751 NJH458747:NJH458751 NTD458747:NTD458751 OCZ458747:OCZ458751 OMV458747:OMV458751 OWR458747:OWR458751 PGN458747:PGN458751 PQJ458747:PQJ458751 QAF458747:QAF458751 QKB458747:QKB458751 QTX458747:QTX458751 RDT458747:RDT458751 RNP458747:RNP458751 RXL458747:RXL458751 SHH458747:SHH458751 SRD458747:SRD458751 TAZ458747:TAZ458751 TKV458747:TKV458751 TUR458747:TUR458751 UEN458747:UEN458751 UOJ458747:UOJ458751 UYF458747:UYF458751 VIB458747:VIB458751 VRX458747:VRX458751 WBT458747:WBT458751 WLP458747:WLP458751 WVL458747:WVL458751 D524283:D524287 IZ524283:IZ524287 SV524283:SV524287 ACR524283:ACR524287 AMN524283:AMN524287 AWJ524283:AWJ524287 BGF524283:BGF524287 BQB524283:BQB524287 BZX524283:BZX524287 CJT524283:CJT524287 CTP524283:CTP524287 DDL524283:DDL524287 DNH524283:DNH524287 DXD524283:DXD524287 EGZ524283:EGZ524287 EQV524283:EQV524287 FAR524283:FAR524287 FKN524283:FKN524287 FUJ524283:FUJ524287 GEF524283:GEF524287 GOB524283:GOB524287 GXX524283:GXX524287 HHT524283:HHT524287 HRP524283:HRP524287 IBL524283:IBL524287 ILH524283:ILH524287 IVD524283:IVD524287 JEZ524283:JEZ524287 JOV524283:JOV524287 JYR524283:JYR524287 KIN524283:KIN524287 KSJ524283:KSJ524287 LCF524283:LCF524287 LMB524283:LMB524287 LVX524283:LVX524287 MFT524283:MFT524287 MPP524283:MPP524287 MZL524283:MZL524287 NJH524283:NJH524287 NTD524283:NTD524287 OCZ524283:OCZ524287 OMV524283:OMV524287 OWR524283:OWR524287 PGN524283:PGN524287 PQJ524283:PQJ524287 QAF524283:QAF524287 QKB524283:QKB524287 QTX524283:QTX524287 RDT524283:RDT524287 RNP524283:RNP524287 RXL524283:RXL524287 SHH524283:SHH524287 SRD524283:SRD524287 TAZ524283:TAZ524287 TKV524283:TKV524287 TUR524283:TUR524287 UEN524283:UEN524287 UOJ524283:UOJ524287 UYF524283:UYF524287 VIB524283:VIB524287 VRX524283:VRX524287 WBT524283:WBT524287 WLP524283:WLP524287 WVL524283:WVL524287 D589819:D589823 IZ589819:IZ589823 SV589819:SV589823 ACR589819:ACR589823 AMN589819:AMN589823 AWJ589819:AWJ589823 BGF589819:BGF589823 BQB589819:BQB589823 BZX589819:BZX589823 CJT589819:CJT589823 CTP589819:CTP589823 DDL589819:DDL589823 DNH589819:DNH589823 DXD589819:DXD589823 EGZ589819:EGZ589823 EQV589819:EQV589823 FAR589819:FAR589823 FKN589819:FKN589823 FUJ589819:FUJ589823 GEF589819:GEF589823 GOB589819:GOB589823 GXX589819:GXX589823 HHT589819:HHT589823 HRP589819:HRP589823 IBL589819:IBL589823 ILH589819:ILH589823 IVD589819:IVD589823 JEZ589819:JEZ589823 JOV589819:JOV589823 JYR589819:JYR589823 KIN589819:KIN589823 KSJ589819:KSJ589823 LCF589819:LCF589823 LMB589819:LMB589823 LVX589819:LVX589823 MFT589819:MFT589823 MPP589819:MPP589823 MZL589819:MZL589823 NJH589819:NJH589823 NTD589819:NTD589823 OCZ589819:OCZ589823 OMV589819:OMV589823 OWR589819:OWR589823 PGN589819:PGN589823 PQJ589819:PQJ589823 QAF589819:QAF589823 QKB589819:QKB589823 QTX589819:QTX589823 RDT589819:RDT589823 RNP589819:RNP589823 RXL589819:RXL589823 SHH589819:SHH589823 SRD589819:SRD589823 TAZ589819:TAZ589823 TKV589819:TKV589823 TUR589819:TUR589823 UEN589819:UEN589823 UOJ589819:UOJ589823 UYF589819:UYF589823 VIB589819:VIB589823 VRX589819:VRX589823 WBT589819:WBT589823 WLP589819:WLP589823 WVL589819:WVL589823 D655355:D655359 IZ655355:IZ655359 SV655355:SV655359 ACR655355:ACR655359 AMN655355:AMN655359 AWJ655355:AWJ655359 BGF655355:BGF655359 BQB655355:BQB655359 BZX655355:BZX655359 CJT655355:CJT655359 CTP655355:CTP655359 DDL655355:DDL655359 DNH655355:DNH655359 DXD655355:DXD655359 EGZ655355:EGZ655359 EQV655355:EQV655359 FAR655355:FAR655359 FKN655355:FKN655359 FUJ655355:FUJ655359 GEF655355:GEF655359 GOB655355:GOB655359 GXX655355:GXX655359 HHT655355:HHT655359 HRP655355:HRP655359 IBL655355:IBL655359 ILH655355:ILH655359 IVD655355:IVD655359 JEZ655355:JEZ655359 JOV655355:JOV655359 JYR655355:JYR655359 KIN655355:KIN655359 KSJ655355:KSJ655359 LCF655355:LCF655359 LMB655355:LMB655359 LVX655355:LVX655359 MFT655355:MFT655359 MPP655355:MPP655359 MZL655355:MZL655359 NJH655355:NJH655359 NTD655355:NTD655359 OCZ655355:OCZ655359 OMV655355:OMV655359 OWR655355:OWR655359 PGN655355:PGN655359 PQJ655355:PQJ655359 QAF655355:QAF655359 QKB655355:QKB655359 QTX655355:QTX655359 RDT655355:RDT655359 RNP655355:RNP655359 RXL655355:RXL655359 SHH655355:SHH655359 SRD655355:SRD655359 TAZ655355:TAZ655359 TKV655355:TKV655359 TUR655355:TUR655359 UEN655355:UEN655359 UOJ655355:UOJ655359 UYF655355:UYF655359 VIB655355:VIB655359 VRX655355:VRX655359 WBT655355:WBT655359 WLP655355:WLP655359 WVL655355:WVL655359 D720891:D720895 IZ720891:IZ720895 SV720891:SV720895 ACR720891:ACR720895 AMN720891:AMN720895 AWJ720891:AWJ720895 BGF720891:BGF720895 BQB720891:BQB720895 BZX720891:BZX720895 CJT720891:CJT720895 CTP720891:CTP720895 DDL720891:DDL720895 DNH720891:DNH720895 DXD720891:DXD720895 EGZ720891:EGZ720895 EQV720891:EQV720895 FAR720891:FAR720895 FKN720891:FKN720895 FUJ720891:FUJ720895 GEF720891:GEF720895 GOB720891:GOB720895 GXX720891:GXX720895 HHT720891:HHT720895 HRP720891:HRP720895 IBL720891:IBL720895 ILH720891:ILH720895 IVD720891:IVD720895 JEZ720891:JEZ720895 JOV720891:JOV720895 JYR720891:JYR720895 KIN720891:KIN720895 KSJ720891:KSJ720895 LCF720891:LCF720895 LMB720891:LMB720895 LVX720891:LVX720895 MFT720891:MFT720895 MPP720891:MPP720895 MZL720891:MZL720895 NJH720891:NJH720895 NTD720891:NTD720895 OCZ720891:OCZ720895 OMV720891:OMV720895 OWR720891:OWR720895 PGN720891:PGN720895 PQJ720891:PQJ720895 QAF720891:QAF720895 QKB720891:QKB720895 QTX720891:QTX720895 RDT720891:RDT720895 RNP720891:RNP720895 RXL720891:RXL720895 SHH720891:SHH720895 SRD720891:SRD720895 TAZ720891:TAZ720895 TKV720891:TKV720895 TUR720891:TUR720895 UEN720891:UEN720895 UOJ720891:UOJ720895 UYF720891:UYF720895 VIB720891:VIB720895 VRX720891:VRX720895 WBT720891:WBT720895 WLP720891:WLP720895 WVL720891:WVL720895 D786427:D786431 IZ786427:IZ786431 SV786427:SV786431 ACR786427:ACR786431 AMN786427:AMN786431 AWJ786427:AWJ786431 BGF786427:BGF786431 BQB786427:BQB786431 BZX786427:BZX786431 CJT786427:CJT786431 CTP786427:CTP786431 DDL786427:DDL786431 DNH786427:DNH786431 DXD786427:DXD786431 EGZ786427:EGZ786431 EQV786427:EQV786431 FAR786427:FAR786431 FKN786427:FKN786431 FUJ786427:FUJ786431 GEF786427:GEF786431 GOB786427:GOB786431 GXX786427:GXX786431 HHT786427:HHT786431 HRP786427:HRP786431 IBL786427:IBL786431 ILH786427:ILH786431 IVD786427:IVD786431 JEZ786427:JEZ786431 JOV786427:JOV786431 JYR786427:JYR786431 KIN786427:KIN786431 KSJ786427:KSJ786431 LCF786427:LCF786431 LMB786427:LMB786431 LVX786427:LVX786431 MFT786427:MFT786431 MPP786427:MPP786431 MZL786427:MZL786431 NJH786427:NJH786431 NTD786427:NTD786431 OCZ786427:OCZ786431 OMV786427:OMV786431 OWR786427:OWR786431 PGN786427:PGN786431 PQJ786427:PQJ786431 QAF786427:QAF786431 QKB786427:QKB786431 QTX786427:QTX786431 RDT786427:RDT786431 RNP786427:RNP786431 RXL786427:RXL786431 SHH786427:SHH786431 SRD786427:SRD786431 TAZ786427:TAZ786431 TKV786427:TKV786431 TUR786427:TUR786431 UEN786427:UEN786431 UOJ786427:UOJ786431 UYF786427:UYF786431 VIB786427:VIB786431 VRX786427:VRX786431 WBT786427:WBT786431 WLP786427:WLP786431 WVL786427:WVL786431 D851963:D851967 IZ851963:IZ851967 SV851963:SV851967 ACR851963:ACR851967 AMN851963:AMN851967 AWJ851963:AWJ851967 BGF851963:BGF851967 BQB851963:BQB851967 BZX851963:BZX851967 CJT851963:CJT851967 CTP851963:CTP851967 DDL851963:DDL851967 DNH851963:DNH851967 DXD851963:DXD851967 EGZ851963:EGZ851967 EQV851963:EQV851967 FAR851963:FAR851967 FKN851963:FKN851967 FUJ851963:FUJ851967 GEF851963:GEF851967 GOB851963:GOB851967 GXX851963:GXX851967 HHT851963:HHT851967 HRP851963:HRP851967 IBL851963:IBL851967 ILH851963:ILH851967 IVD851963:IVD851967 JEZ851963:JEZ851967 JOV851963:JOV851967 JYR851963:JYR851967 KIN851963:KIN851967 KSJ851963:KSJ851967 LCF851963:LCF851967 LMB851963:LMB851967 LVX851963:LVX851967 MFT851963:MFT851967 MPP851963:MPP851967 MZL851963:MZL851967 NJH851963:NJH851967 NTD851963:NTD851967 OCZ851963:OCZ851967 OMV851963:OMV851967 OWR851963:OWR851967 PGN851963:PGN851967 PQJ851963:PQJ851967 QAF851963:QAF851967 QKB851963:QKB851967 QTX851963:QTX851967 RDT851963:RDT851967 RNP851963:RNP851967 RXL851963:RXL851967 SHH851963:SHH851967 SRD851963:SRD851967 TAZ851963:TAZ851967 TKV851963:TKV851967 TUR851963:TUR851967 UEN851963:UEN851967 UOJ851963:UOJ851967 UYF851963:UYF851967 VIB851963:VIB851967 VRX851963:VRX851967 WBT851963:WBT851967 WLP851963:WLP851967 WVL851963:WVL851967 D917499:D917503 IZ917499:IZ917503 SV917499:SV917503 ACR917499:ACR917503 AMN917499:AMN917503 AWJ917499:AWJ917503 BGF917499:BGF917503 BQB917499:BQB917503 BZX917499:BZX917503 CJT917499:CJT917503 CTP917499:CTP917503 DDL917499:DDL917503 DNH917499:DNH917503 DXD917499:DXD917503 EGZ917499:EGZ917503 EQV917499:EQV917503 FAR917499:FAR917503 FKN917499:FKN917503 FUJ917499:FUJ917503 GEF917499:GEF917503 GOB917499:GOB917503 GXX917499:GXX917503 HHT917499:HHT917503 HRP917499:HRP917503 IBL917499:IBL917503 ILH917499:ILH917503 IVD917499:IVD917503 JEZ917499:JEZ917503 JOV917499:JOV917503 JYR917499:JYR917503 KIN917499:KIN917503 KSJ917499:KSJ917503 LCF917499:LCF917503 LMB917499:LMB917503 LVX917499:LVX917503 MFT917499:MFT917503 MPP917499:MPP917503 MZL917499:MZL917503 NJH917499:NJH917503 NTD917499:NTD917503 OCZ917499:OCZ917503 OMV917499:OMV917503 OWR917499:OWR917503 PGN917499:PGN917503 PQJ917499:PQJ917503 QAF917499:QAF917503 QKB917499:QKB917503 QTX917499:QTX917503 RDT917499:RDT917503 RNP917499:RNP917503 RXL917499:RXL917503 SHH917499:SHH917503 SRD917499:SRD917503 TAZ917499:TAZ917503 TKV917499:TKV917503 TUR917499:TUR917503 UEN917499:UEN917503 UOJ917499:UOJ917503 UYF917499:UYF917503 VIB917499:VIB917503 VRX917499:VRX917503 WBT917499:WBT917503 WLP917499:WLP917503 WVL917499:WVL917503 D983035:D983039 IZ983035:IZ983039 SV983035:SV983039 ACR983035:ACR983039 AMN983035:AMN983039 AWJ983035:AWJ983039 BGF983035:BGF983039 BQB983035:BQB983039 BZX983035:BZX983039 CJT983035:CJT983039 CTP983035:CTP983039 DDL983035:DDL983039 DNH983035:DNH983039 DXD983035:DXD983039 EGZ983035:EGZ983039 EQV983035:EQV983039 FAR983035:FAR983039 FKN983035:FKN983039 FUJ983035:FUJ983039 GEF983035:GEF983039 GOB983035:GOB983039 GXX983035:GXX983039 HHT983035:HHT983039 HRP983035:HRP983039 IBL983035:IBL983039 ILH983035:ILH983039 IVD983035:IVD983039 JEZ983035:JEZ983039 JOV983035:JOV983039 JYR983035:JYR983039 KIN983035:KIN983039 KSJ983035:KSJ983039 LCF983035:LCF983039 LMB983035:LMB983039 LVX983035:LVX983039 MFT983035:MFT983039 MPP983035:MPP983039 MZL983035:MZL983039 NJH983035:NJH983039 NTD983035:NTD983039 OCZ983035:OCZ983039 OMV983035:OMV983039 OWR983035:OWR983039 PGN983035:PGN983039 PQJ983035:PQJ983039 QAF983035:QAF983039 QKB983035:QKB983039 QTX983035:QTX983039 RDT983035:RDT983039 RNP983035:RNP983039 RXL983035:RXL983039 SHH983035:SHH983039 SRD983035:SRD983039 TAZ983035:TAZ983039 TKV983035:TKV983039 TUR983035:TUR983039 UEN983035:UEN983039 UOJ983035:UOJ983039 UYF983035:UYF983039 VIB983035:VIB983039 VRX983035:VRX983039 WBT983035:WBT983039 WLP983035:WLP983039 WVL983035:WVL983039 D65502:D65506 IZ65502:IZ65506 SV65502:SV65506 ACR65502:ACR65506 AMN65502:AMN65506 AWJ65502:AWJ65506 BGF65502:BGF65506 BQB65502:BQB65506 BZX65502:BZX65506 CJT65502:CJT65506 CTP65502:CTP65506 DDL65502:DDL65506 DNH65502:DNH65506 DXD65502:DXD65506 EGZ65502:EGZ65506 EQV65502:EQV65506 FAR65502:FAR65506 FKN65502:FKN65506 FUJ65502:FUJ65506 GEF65502:GEF65506 GOB65502:GOB65506 GXX65502:GXX65506 HHT65502:HHT65506 HRP65502:HRP65506 IBL65502:IBL65506 ILH65502:ILH65506 IVD65502:IVD65506 JEZ65502:JEZ65506 JOV65502:JOV65506 JYR65502:JYR65506 KIN65502:KIN65506 KSJ65502:KSJ65506 LCF65502:LCF65506 LMB65502:LMB65506 LVX65502:LVX65506 MFT65502:MFT65506 MPP65502:MPP65506 MZL65502:MZL65506 NJH65502:NJH65506 NTD65502:NTD65506 OCZ65502:OCZ65506 OMV65502:OMV65506 OWR65502:OWR65506 PGN65502:PGN65506 PQJ65502:PQJ65506 QAF65502:QAF65506 QKB65502:QKB65506 QTX65502:QTX65506 RDT65502:RDT65506 RNP65502:RNP65506 RXL65502:RXL65506 SHH65502:SHH65506 SRD65502:SRD65506 TAZ65502:TAZ65506 TKV65502:TKV65506 TUR65502:TUR65506 UEN65502:UEN65506 UOJ65502:UOJ65506 UYF65502:UYF65506 VIB65502:VIB65506 VRX65502:VRX65506 WBT65502:WBT65506 WLP65502:WLP65506 WVL65502:WVL65506 D131038:D131042 IZ131038:IZ131042 SV131038:SV131042 ACR131038:ACR131042 AMN131038:AMN131042 AWJ131038:AWJ131042 BGF131038:BGF131042 BQB131038:BQB131042 BZX131038:BZX131042 CJT131038:CJT131042 CTP131038:CTP131042 DDL131038:DDL131042 DNH131038:DNH131042 DXD131038:DXD131042 EGZ131038:EGZ131042 EQV131038:EQV131042 FAR131038:FAR131042 FKN131038:FKN131042 FUJ131038:FUJ131042 GEF131038:GEF131042 GOB131038:GOB131042 GXX131038:GXX131042 HHT131038:HHT131042 HRP131038:HRP131042 IBL131038:IBL131042 ILH131038:ILH131042 IVD131038:IVD131042 JEZ131038:JEZ131042 JOV131038:JOV131042 JYR131038:JYR131042 KIN131038:KIN131042 KSJ131038:KSJ131042 LCF131038:LCF131042 LMB131038:LMB131042 LVX131038:LVX131042 MFT131038:MFT131042 MPP131038:MPP131042 MZL131038:MZL131042 NJH131038:NJH131042 NTD131038:NTD131042 OCZ131038:OCZ131042 OMV131038:OMV131042 OWR131038:OWR131042 PGN131038:PGN131042 PQJ131038:PQJ131042 QAF131038:QAF131042 QKB131038:QKB131042 QTX131038:QTX131042 RDT131038:RDT131042 RNP131038:RNP131042 RXL131038:RXL131042 SHH131038:SHH131042 SRD131038:SRD131042 TAZ131038:TAZ131042 TKV131038:TKV131042 TUR131038:TUR131042 UEN131038:UEN131042 UOJ131038:UOJ131042 UYF131038:UYF131042 VIB131038:VIB131042 VRX131038:VRX131042 WBT131038:WBT131042 WLP131038:WLP131042 WVL131038:WVL131042 D196574:D196578 IZ196574:IZ196578 SV196574:SV196578 ACR196574:ACR196578 AMN196574:AMN196578 AWJ196574:AWJ196578 BGF196574:BGF196578 BQB196574:BQB196578 BZX196574:BZX196578 CJT196574:CJT196578 CTP196574:CTP196578 DDL196574:DDL196578 DNH196574:DNH196578 DXD196574:DXD196578 EGZ196574:EGZ196578 EQV196574:EQV196578 FAR196574:FAR196578 FKN196574:FKN196578 FUJ196574:FUJ196578 GEF196574:GEF196578 GOB196574:GOB196578 GXX196574:GXX196578 HHT196574:HHT196578 HRP196574:HRP196578 IBL196574:IBL196578 ILH196574:ILH196578 IVD196574:IVD196578 JEZ196574:JEZ196578 JOV196574:JOV196578 JYR196574:JYR196578 KIN196574:KIN196578 KSJ196574:KSJ196578 LCF196574:LCF196578 LMB196574:LMB196578 LVX196574:LVX196578 MFT196574:MFT196578 MPP196574:MPP196578 MZL196574:MZL196578 NJH196574:NJH196578 NTD196574:NTD196578 OCZ196574:OCZ196578 OMV196574:OMV196578 OWR196574:OWR196578 PGN196574:PGN196578 PQJ196574:PQJ196578 QAF196574:QAF196578 QKB196574:QKB196578 QTX196574:QTX196578 RDT196574:RDT196578 RNP196574:RNP196578 RXL196574:RXL196578 SHH196574:SHH196578 SRD196574:SRD196578 TAZ196574:TAZ196578 TKV196574:TKV196578 TUR196574:TUR196578 UEN196574:UEN196578 UOJ196574:UOJ196578 UYF196574:UYF196578 VIB196574:VIB196578 VRX196574:VRX196578 WBT196574:WBT196578 WLP196574:WLP196578 WVL196574:WVL196578 D262110:D262114 IZ262110:IZ262114 SV262110:SV262114 ACR262110:ACR262114 AMN262110:AMN262114 AWJ262110:AWJ262114 BGF262110:BGF262114 BQB262110:BQB262114 BZX262110:BZX262114 CJT262110:CJT262114 CTP262110:CTP262114 DDL262110:DDL262114 DNH262110:DNH262114 DXD262110:DXD262114 EGZ262110:EGZ262114 EQV262110:EQV262114 FAR262110:FAR262114 FKN262110:FKN262114 FUJ262110:FUJ262114 GEF262110:GEF262114 GOB262110:GOB262114 GXX262110:GXX262114 HHT262110:HHT262114 HRP262110:HRP262114 IBL262110:IBL262114 ILH262110:ILH262114 IVD262110:IVD262114 JEZ262110:JEZ262114 JOV262110:JOV262114 JYR262110:JYR262114 KIN262110:KIN262114 KSJ262110:KSJ262114 LCF262110:LCF262114 LMB262110:LMB262114 LVX262110:LVX262114 MFT262110:MFT262114 MPP262110:MPP262114 MZL262110:MZL262114 NJH262110:NJH262114 NTD262110:NTD262114 OCZ262110:OCZ262114 OMV262110:OMV262114 OWR262110:OWR262114 PGN262110:PGN262114 PQJ262110:PQJ262114 QAF262110:QAF262114 QKB262110:QKB262114 QTX262110:QTX262114 RDT262110:RDT262114 RNP262110:RNP262114 RXL262110:RXL262114 SHH262110:SHH262114 SRD262110:SRD262114 TAZ262110:TAZ262114 TKV262110:TKV262114 TUR262110:TUR262114 UEN262110:UEN262114 UOJ262110:UOJ262114 UYF262110:UYF262114 VIB262110:VIB262114 VRX262110:VRX262114 WBT262110:WBT262114 WLP262110:WLP262114 WVL262110:WVL262114 D327646:D327650 IZ327646:IZ327650 SV327646:SV327650 ACR327646:ACR327650 AMN327646:AMN327650 AWJ327646:AWJ327650 BGF327646:BGF327650 BQB327646:BQB327650 BZX327646:BZX327650 CJT327646:CJT327650 CTP327646:CTP327650 DDL327646:DDL327650 DNH327646:DNH327650 DXD327646:DXD327650 EGZ327646:EGZ327650 EQV327646:EQV327650 FAR327646:FAR327650 FKN327646:FKN327650 FUJ327646:FUJ327650 GEF327646:GEF327650 GOB327646:GOB327650 GXX327646:GXX327650 HHT327646:HHT327650 HRP327646:HRP327650 IBL327646:IBL327650 ILH327646:ILH327650 IVD327646:IVD327650 JEZ327646:JEZ327650 JOV327646:JOV327650 JYR327646:JYR327650 KIN327646:KIN327650 KSJ327646:KSJ327650 LCF327646:LCF327650 LMB327646:LMB327650 LVX327646:LVX327650 MFT327646:MFT327650 MPP327646:MPP327650 MZL327646:MZL327650 NJH327646:NJH327650 NTD327646:NTD327650 OCZ327646:OCZ327650 OMV327646:OMV327650 OWR327646:OWR327650 PGN327646:PGN327650 PQJ327646:PQJ327650 QAF327646:QAF327650 QKB327646:QKB327650 QTX327646:QTX327650 RDT327646:RDT327650 RNP327646:RNP327650 RXL327646:RXL327650 SHH327646:SHH327650 SRD327646:SRD327650 TAZ327646:TAZ327650 TKV327646:TKV327650 TUR327646:TUR327650 UEN327646:UEN327650 UOJ327646:UOJ327650 UYF327646:UYF327650 VIB327646:VIB327650 VRX327646:VRX327650 WBT327646:WBT327650 WLP327646:WLP327650 WVL327646:WVL327650 D393182:D393186 IZ393182:IZ393186 SV393182:SV393186 ACR393182:ACR393186 AMN393182:AMN393186 AWJ393182:AWJ393186 BGF393182:BGF393186 BQB393182:BQB393186 BZX393182:BZX393186 CJT393182:CJT393186 CTP393182:CTP393186 DDL393182:DDL393186 DNH393182:DNH393186 DXD393182:DXD393186 EGZ393182:EGZ393186 EQV393182:EQV393186 FAR393182:FAR393186 FKN393182:FKN393186 FUJ393182:FUJ393186 GEF393182:GEF393186 GOB393182:GOB393186 GXX393182:GXX393186 HHT393182:HHT393186 HRP393182:HRP393186 IBL393182:IBL393186 ILH393182:ILH393186 IVD393182:IVD393186 JEZ393182:JEZ393186 JOV393182:JOV393186 JYR393182:JYR393186 KIN393182:KIN393186 KSJ393182:KSJ393186 LCF393182:LCF393186 LMB393182:LMB393186 LVX393182:LVX393186 MFT393182:MFT393186 MPP393182:MPP393186 MZL393182:MZL393186 NJH393182:NJH393186 NTD393182:NTD393186 OCZ393182:OCZ393186 OMV393182:OMV393186 OWR393182:OWR393186 PGN393182:PGN393186 PQJ393182:PQJ393186 QAF393182:QAF393186 QKB393182:QKB393186 QTX393182:QTX393186 RDT393182:RDT393186 RNP393182:RNP393186 RXL393182:RXL393186 SHH393182:SHH393186 SRD393182:SRD393186 TAZ393182:TAZ393186 TKV393182:TKV393186 TUR393182:TUR393186 UEN393182:UEN393186 UOJ393182:UOJ393186 UYF393182:UYF393186 VIB393182:VIB393186 VRX393182:VRX393186 WBT393182:WBT393186 WLP393182:WLP393186 WVL393182:WVL393186 D458718:D458722 IZ458718:IZ458722 SV458718:SV458722 ACR458718:ACR458722 AMN458718:AMN458722 AWJ458718:AWJ458722 BGF458718:BGF458722 BQB458718:BQB458722 BZX458718:BZX458722 CJT458718:CJT458722 CTP458718:CTP458722 DDL458718:DDL458722 DNH458718:DNH458722 DXD458718:DXD458722 EGZ458718:EGZ458722 EQV458718:EQV458722 FAR458718:FAR458722 FKN458718:FKN458722 FUJ458718:FUJ458722 GEF458718:GEF458722 GOB458718:GOB458722 GXX458718:GXX458722 HHT458718:HHT458722 HRP458718:HRP458722 IBL458718:IBL458722 ILH458718:ILH458722 IVD458718:IVD458722 JEZ458718:JEZ458722 JOV458718:JOV458722 JYR458718:JYR458722 KIN458718:KIN458722 KSJ458718:KSJ458722 LCF458718:LCF458722 LMB458718:LMB458722 LVX458718:LVX458722 MFT458718:MFT458722 MPP458718:MPP458722 MZL458718:MZL458722 NJH458718:NJH458722 NTD458718:NTD458722 OCZ458718:OCZ458722 OMV458718:OMV458722 OWR458718:OWR458722 PGN458718:PGN458722 PQJ458718:PQJ458722 QAF458718:QAF458722 QKB458718:QKB458722 QTX458718:QTX458722 RDT458718:RDT458722 RNP458718:RNP458722 RXL458718:RXL458722 SHH458718:SHH458722 SRD458718:SRD458722 TAZ458718:TAZ458722 TKV458718:TKV458722 TUR458718:TUR458722 UEN458718:UEN458722 UOJ458718:UOJ458722 UYF458718:UYF458722 VIB458718:VIB458722 VRX458718:VRX458722 WBT458718:WBT458722 WLP458718:WLP458722 WVL458718:WVL458722 D524254:D524258 IZ524254:IZ524258 SV524254:SV524258 ACR524254:ACR524258 AMN524254:AMN524258 AWJ524254:AWJ524258 BGF524254:BGF524258 BQB524254:BQB524258 BZX524254:BZX524258 CJT524254:CJT524258 CTP524254:CTP524258 DDL524254:DDL524258 DNH524254:DNH524258 DXD524254:DXD524258 EGZ524254:EGZ524258 EQV524254:EQV524258 FAR524254:FAR524258 FKN524254:FKN524258 FUJ524254:FUJ524258 GEF524254:GEF524258 GOB524254:GOB524258 GXX524254:GXX524258 HHT524254:HHT524258 HRP524254:HRP524258 IBL524254:IBL524258 ILH524254:ILH524258 IVD524254:IVD524258 JEZ524254:JEZ524258 JOV524254:JOV524258 JYR524254:JYR524258 KIN524254:KIN524258 KSJ524254:KSJ524258 LCF524254:LCF524258 LMB524254:LMB524258 LVX524254:LVX524258 MFT524254:MFT524258 MPP524254:MPP524258 MZL524254:MZL524258 NJH524254:NJH524258 NTD524254:NTD524258 OCZ524254:OCZ524258 OMV524254:OMV524258 OWR524254:OWR524258 PGN524254:PGN524258 PQJ524254:PQJ524258 QAF524254:QAF524258 QKB524254:QKB524258 QTX524254:QTX524258 RDT524254:RDT524258 RNP524254:RNP524258 RXL524254:RXL524258 SHH524254:SHH524258 SRD524254:SRD524258 TAZ524254:TAZ524258 TKV524254:TKV524258 TUR524254:TUR524258 UEN524254:UEN524258 UOJ524254:UOJ524258 UYF524254:UYF524258 VIB524254:VIB524258 VRX524254:VRX524258 WBT524254:WBT524258 WLP524254:WLP524258 WVL524254:WVL524258 D589790:D589794 IZ589790:IZ589794 SV589790:SV589794 ACR589790:ACR589794 AMN589790:AMN589794 AWJ589790:AWJ589794 BGF589790:BGF589794 BQB589790:BQB589794 BZX589790:BZX589794 CJT589790:CJT589794 CTP589790:CTP589794 DDL589790:DDL589794 DNH589790:DNH589794 DXD589790:DXD589794 EGZ589790:EGZ589794 EQV589790:EQV589794 FAR589790:FAR589794 FKN589790:FKN589794 FUJ589790:FUJ589794 GEF589790:GEF589794 GOB589790:GOB589794 GXX589790:GXX589794 HHT589790:HHT589794 HRP589790:HRP589794 IBL589790:IBL589794 ILH589790:ILH589794 IVD589790:IVD589794 JEZ589790:JEZ589794 JOV589790:JOV589794 JYR589790:JYR589794 KIN589790:KIN589794 KSJ589790:KSJ589794 LCF589790:LCF589794 LMB589790:LMB589794 LVX589790:LVX589794 MFT589790:MFT589794 MPP589790:MPP589794 MZL589790:MZL589794 NJH589790:NJH589794 NTD589790:NTD589794 OCZ589790:OCZ589794 OMV589790:OMV589794 OWR589790:OWR589794 PGN589790:PGN589794 PQJ589790:PQJ589794 QAF589790:QAF589794 QKB589790:QKB589794 QTX589790:QTX589794 RDT589790:RDT589794 RNP589790:RNP589794 RXL589790:RXL589794 SHH589790:SHH589794 SRD589790:SRD589794 TAZ589790:TAZ589794 TKV589790:TKV589794 TUR589790:TUR589794 UEN589790:UEN589794 UOJ589790:UOJ589794 UYF589790:UYF589794 VIB589790:VIB589794 VRX589790:VRX589794 WBT589790:WBT589794 WLP589790:WLP589794 WVL589790:WVL589794 D655326:D655330 IZ655326:IZ655330 SV655326:SV655330 ACR655326:ACR655330 AMN655326:AMN655330 AWJ655326:AWJ655330 BGF655326:BGF655330 BQB655326:BQB655330 BZX655326:BZX655330 CJT655326:CJT655330 CTP655326:CTP655330 DDL655326:DDL655330 DNH655326:DNH655330 DXD655326:DXD655330 EGZ655326:EGZ655330 EQV655326:EQV655330 FAR655326:FAR655330 FKN655326:FKN655330 FUJ655326:FUJ655330 GEF655326:GEF655330 GOB655326:GOB655330 GXX655326:GXX655330 HHT655326:HHT655330 HRP655326:HRP655330 IBL655326:IBL655330 ILH655326:ILH655330 IVD655326:IVD655330 JEZ655326:JEZ655330 JOV655326:JOV655330 JYR655326:JYR655330 KIN655326:KIN655330 KSJ655326:KSJ655330 LCF655326:LCF655330 LMB655326:LMB655330 LVX655326:LVX655330 MFT655326:MFT655330 MPP655326:MPP655330 MZL655326:MZL655330 NJH655326:NJH655330 NTD655326:NTD655330 OCZ655326:OCZ655330 OMV655326:OMV655330 OWR655326:OWR655330 PGN655326:PGN655330 PQJ655326:PQJ655330 QAF655326:QAF655330 QKB655326:QKB655330 QTX655326:QTX655330 RDT655326:RDT655330 RNP655326:RNP655330 RXL655326:RXL655330 SHH655326:SHH655330 SRD655326:SRD655330 TAZ655326:TAZ655330 TKV655326:TKV655330 TUR655326:TUR655330 UEN655326:UEN655330 UOJ655326:UOJ655330 UYF655326:UYF655330 VIB655326:VIB655330 VRX655326:VRX655330 WBT655326:WBT655330 WLP655326:WLP655330 WVL655326:WVL655330 D720862:D720866 IZ720862:IZ720866 SV720862:SV720866 ACR720862:ACR720866 AMN720862:AMN720866 AWJ720862:AWJ720866 BGF720862:BGF720866 BQB720862:BQB720866 BZX720862:BZX720866 CJT720862:CJT720866 CTP720862:CTP720866 DDL720862:DDL720866 DNH720862:DNH720866 DXD720862:DXD720866 EGZ720862:EGZ720866 EQV720862:EQV720866 FAR720862:FAR720866 FKN720862:FKN720866 FUJ720862:FUJ720866 GEF720862:GEF720866 GOB720862:GOB720866 GXX720862:GXX720866 HHT720862:HHT720866 HRP720862:HRP720866 IBL720862:IBL720866 ILH720862:ILH720866 IVD720862:IVD720866 JEZ720862:JEZ720866 JOV720862:JOV720866 JYR720862:JYR720866 KIN720862:KIN720866 KSJ720862:KSJ720866 LCF720862:LCF720866 LMB720862:LMB720866 LVX720862:LVX720866 MFT720862:MFT720866 MPP720862:MPP720866 MZL720862:MZL720866 NJH720862:NJH720866 NTD720862:NTD720866 OCZ720862:OCZ720866 OMV720862:OMV720866 OWR720862:OWR720866 PGN720862:PGN720866 PQJ720862:PQJ720866 QAF720862:QAF720866 QKB720862:QKB720866 QTX720862:QTX720866 RDT720862:RDT720866 RNP720862:RNP720866 RXL720862:RXL720866 SHH720862:SHH720866 SRD720862:SRD720866 TAZ720862:TAZ720866 TKV720862:TKV720866 TUR720862:TUR720866 UEN720862:UEN720866 UOJ720862:UOJ720866 UYF720862:UYF720866 VIB720862:VIB720866 VRX720862:VRX720866 WBT720862:WBT720866 WLP720862:WLP720866 WVL720862:WVL720866 D786398:D786402 IZ786398:IZ786402 SV786398:SV786402 ACR786398:ACR786402 AMN786398:AMN786402 AWJ786398:AWJ786402 BGF786398:BGF786402 BQB786398:BQB786402 BZX786398:BZX786402 CJT786398:CJT786402 CTP786398:CTP786402 DDL786398:DDL786402 DNH786398:DNH786402 DXD786398:DXD786402 EGZ786398:EGZ786402 EQV786398:EQV786402 FAR786398:FAR786402 FKN786398:FKN786402 FUJ786398:FUJ786402 GEF786398:GEF786402 GOB786398:GOB786402 GXX786398:GXX786402 HHT786398:HHT786402 HRP786398:HRP786402 IBL786398:IBL786402 ILH786398:ILH786402 IVD786398:IVD786402 JEZ786398:JEZ786402 JOV786398:JOV786402 JYR786398:JYR786402 KIN786398:KIN786402 KSJ786398:KSJ786402 LCF786398:LCF786402 LMB786398:LMB786402 LVX786398:LVX786402 MFT786398:MFT786402 MPP786398:MPP786402 MZL786398:MZL786402 NJH786398:NJH786402 NTD786398:NTD786402 OCZ786398:OCZ786402 OMV786398:OMV786402 OWR786398:OWR786402 PGN786398:PGN786402 PQJ786398:PQJ786402 QAF786398:QAF786402 QKB786398:QKB786402 QTX786398:QTX786402 RDT786398:RDT786402 RNP786398:RNP786402 RXL786398:RXL786402 SHH786398:SHH786402 SRD786398:SRD786402 TAZ786398:TAZ786402 TKV786398:TKV786402 TUR786398:TUR786402 UEN786398:UEN786402 UOJ786398:UOJ786402 UYF786398:UYF786402 VIB786398:VIB786402 VRX786398:VRX786402 WBT786398:WBT786402 WLP786398:WLP786402 WVL786398:WVL786402 D851934:D851938 IZ851934:IZ851938 SV851934:SV851938 ACR851934:ACR851938 AMN851934:AMN851938 AWJ851934:AWJ851938 BGF851934:BGF851938 BQB851934:BQB851938 BZX851934:BZX851938 CJT851934:CJT851938 CTP851934:CTP851938 DDL851934:DDL851938 DNH851934:DNH851938 DXD851934:DXD851938 EGZ851934:EGZ851938 EQV851934:EQV851938 FAR851934:FAR851938 FKN851934:FKN851938 FUJ851934:FUJ851938 GEF851934:GEF851938 GOB851934:GOB851938 GXX851934:GXX851938 HHT851934:HHT851938 HRP851934:HRP851938 IBL851934:IBL851938 ILH851934:ILH851938 IVD851934:IVD851938 JEZ851934:JEZ851938 JOV851934:JOV851938 JYR851934:JYR851938 KIN851934:KIN851938 KSJ851934:KSJ851938 LCF851934:LCF851938 LMB851934:LMB851938 LVX851934:LVX851938 MFT851934:MFT851938 MPP851934:MPP851938 MZL851934:MZL851938 NJH851934:NJH851938 NTD851934:NTD851938 OCZ851934:OCZ851938 OMV851934:OMV851938 OWR851934:OWR851938 PGN851934:PGN851938 PQJ851934:PQJ851938 QAF851934:QAF851938 QKB851934:QKB851938 QTX851934:QTX851938 RDT851934:RDT851938 RNP851934:RNP851938 RXL851934:RXL851938 SHH851934:SHH851938 SRD851934:SRD851938 TAZ851934:TAZ851938 TKV851934:TKV851938 TUR851934:TUR851938 UEN851934:UEN851938 UOJ851934:UOJ851938 UYF851934:UYF851938 VIB851934:VIB851938 VRX851934:VRX851938 WBT851934:WBT851938 WLP851934:WLP851938 WVL851934:WVL851938 D917470:D917474 IZ917470:IZ917474 SV917470:SV917474 ACR917470:ACR917474 AMN917470:AMN917474 AWJ917470:AWJ917474 BGF917470:BGF917474 BQB917470:BQB917474 BZX917470:BZX917474 CJT917470:CJT917474 CTP917470:CTP917474 DDL917470:DDL917474 DNH917470:DNH917474 DXD917470:DXD917474 EGZ917470:EGZ917474 EQV917470:EQV917474 FAR917470:FAR917474 FKN917470:FKN917474 FUJ917470:FUJ917474 GEF917470:GEF917474 GOB917470:GOB917474 GXX917470:GXX917474 HHT917470:HHT917474 HRP917470:HRP917474 IBL917470:IBL917474 ILH917470:ILH917474 IVD917470:IVD917474 JEZ917470:JEZ917474 JOV917470:JOV917474 JYR917470:JYR917474 KIN917470:KIN917474 KSJ917470:KSJ917474 LCF917470:LCF917474 LMB917470:LMB917474 LVX917470:LVX917474 MFT917470:MFT917474 MPP917470:MPP917474 MZL917470:MZL917474 NJH917470:NJH917474 NTD917470:NTD917474 OCZ917470:OCZ917474 OMV917470:OMV917474 OWR917470:OWR917474 PGN917470:PGN917474 PQJ917470:PQJ917474 QAF917470:QAF917474 QKB917470:QKB917474 QTX917470:QTX917474 RDT917470:RDT917474 RNP917470:RNP917474 RXL917470:RXL917474 SHH917470:SHH917474 SRD917470:SRD917474 TAZ917470:TAZ917474 TKV917470:TKV917474 TUR917470:TUR917474 UEN917470:UEN917474 UOJ917470:UOJ917474 UYF917470:UYF917474 VIB917470:VIB917474 VRX917470:VRX917474 WBT917470:WBT917474 WLP917470:WLP917474 WVL917470:WVL917474 D983006:D983010 IZ983006:IZ983010 SV983006:SV983010 ACR983006:ACR983010 AMN983006:AMN983010 AWJ983006:AWJ983010 BGF983006:BGF983010 BQB983006:BQB983010 BZX983006:BZX983010 CJT983006:CJT983010 CTP983006:CTP983010 DDL983006:DDL983010 DNH983006:DNH983010 DXD983006:DXD983010 EGZ983006:EGZ983010 EQV983006:EQV983010 FAR983006:FAR983010 FKN983006:FKN983010 FUJ983006:FUJ983010 GEF983006:GEF983010 GOB983006:GOB983010 GXX983006:GXX983010 HHT983006:HHT983010 HRP983006:HRP983010 IBL983006:IBL983010 ILH983006:ILH983010 IVD983006:IVD983010 JEZ983006:JEZ983010 JOV983006:JOV983010 JYR983006:JYR983010 KIN983006:KIN983010 KSJ983006:KSJ983010 LCF983006:LCF983010 LMB983006:LMB983010 LVX983006:LVX983010 MFT983006:MFT983010 MPP983006:MPP983010 MZL983006:MZL983010 NJH983006:NJH983010 NTD983006:NTD983010 OCZ983006:OCZ983010 OMV983006:OMV983010 OWR983006:OWR983010 PGN983006:PGN983010 PQJ983006:PQJ983010 QAF983006:QAF983010 QKB983006:QKB983010 QTX983006:QTX983010 RDT983006:RDT983010 RNP983006:RNP983010 RXL983006:RXL983010 SHH983006:SHH983010 SRD983006:SRD983010 TAZ983006:TAZ983010 TKV983006:TKV983010 TUR983006:TUR983010 UEN983006:UEN983010 UOJ983006:UOJ983010 UYF983006:UYF983010 VIB983006:VIB983010 VRX983006:VRX983010 WBT983006:WBT983010 WLP983006:WLP983010 WVL983006:WVL983010 WVL982990:WVL982992 D65510:D65511 IZ65510:IZ65511 SV65510:SV65511 ACR65510:ACR65511 AMN65510:AMN65511 AWJ65510:AWJ65511 BGF65510:BGF65511 BQB65510:BQB65511 BZX65510:BZX65511 CJT65510:CJT65511 CTP65510:CTP65511 DDL65510:DDL65511 DNH65510:DNH65511 DXD65510:DXD65511 EGZ65510:EGZ65511 EQV65510:EQV65511 FAR65510:FAR65511 FKN65510:FKN65511 FUJ65510:FUJ65511 GEF65510:GEF65511 GOB65510:GOB65511 GXX65510:GXX65511 HHT65510:HHT65511 HRP65510:HRP65511 IBL65510:IBL65511 ILH65510:ILH65511 IVD65510:IVD65511 JEZ65510:JEZ65511 JOV65510:JOV65511 JYR65510:JYR65511 KIN65510:KIN65511 KSJ65510:KSJ65511 LCF65510:LCF65511 LMB65510:LMB65511 LVX65510:LVX65511 MFT65510:MFT65511 MPP65510:MPP65511 MZL65510:MZL65511 NJH65510:NJH65511 NTD65510:NTD65511 OCZ65510:OCZ65511 OMV65510:OMV65511 OWR65510:OWR65511 PGN65510:PGN65511 PQJ65510:PQJ65511 QAF65510:QAF65511 QKB65510:QKB65511 QTX65510:QTX65511 RDT65510:RDT65511 RNP65510:RNP65511 RXL65510:RXL65511 SHH65510:SHH65511 SRD65510:SRD65511 TAZ65510:TAZ65511 TKV65510:TKV65511 TUR65510:TUR65511 UEN65510:UEN65511 UOJ65510:UOJ65511 UYF65510:UYF65511 VIB65510:VIB65511 VRX65510:VRX65511 WBT65510:WBT65511 WLP65510:WLP65511 WVL65510:WVL65511 D131046:D131047 IZ131046:IZ131047 SV131046:SV131047 ACR131046:ACR131047 AMN131046:AMN131047 AWJ131046:AWJ131047 BGF131046:BGF131047 BQB131046:BQB131047 BZX131046:BZX131047 CJT131046:CJT131047 CTP131046:CTP131047 DDL131046:DDL131047 DNH131046:DNH131047 DXD131046:DXD131047 EGZ131046:EGZ131047 EQV131046:EQV131047 FAR131046:FAR131047 FKN131046:FKN131047 FUJ131046:FUJ131047 GEF131046:GEF131047 GOB131046:GOB131047 GXX131046:GXX131047 HHT131046:HHT131047 HRP131046:HRP131047 IBL131046:IBL131047 ILH131046:ILH131047 IVD131046:IVD131047 JEZ131046:JEZ131047 JOV131046:JOV131047 JYR131046:JYR131047 KIN131046:KIN131047 KSJ131046:KSJ131047 LCF131046:LCF131047 LMB131046:LMB131047 LVX131046:LVX131047 MFT131046:MFT131047 MPP131046:MPP131047 MZL131046:MZL131047 NJH131046:NJH131047 NTD131046:NTD131047 OCZ131046:OCZ131047 OMV131046:OMV131047 OWR131046:OWR131047 PGN131046:PGN131047 PQJ131046:PQJ131047 QAF131046:QAF131047 QKB131046:QKB131047 QTX131046:QTX131047 RDT131046:RDT131047 RNP131046:RNP131047 RXL131046:RXL131047 SHH131046:SHH131047 SRD131046:SRD131047 TAZ131046:TAZ131047 TKV131046:TKV131047 TUR131046:TUR131047 UEN131046:UEN131047 UOJ131046:UOJ131047 UYF131046:UYF131047 VIB131046:VIB131047 VRX131046:VRX131047 WBT131046:WBT131047 WLP131046:WLP131047 WVL131046:WVL131047 D196582:D196583 IZ196582:IZ196583 SV196582:SV196583 ACR196582:ACR196583 AMN196582:AMN196583 AWJ196582:AWJ196583 BGF196582:BGF196583 BQB196582:BQB196583 BZX196582:BZX196583 CJT196582:CJT196583 CTP196582:CTP196583 DDL196582:DDL196583 DNH196582:DNH196583 DXD196582:DXD196583 EGZ196582:EGZ196583 EQV196582:EQV196583 FAR196582:FAR196583 FKN196582:FKN196583 FUJ196582:FUJ196583 GEF196582:GEF196583 GOB196582:GOB196583 GXX196582:GXX196583 HHT196582:HHT196583 HRP196582:HRP196583 IBL196582:IBL196583 ILH196582:ILH196583 IVD196582:IVD196583 JEZ196582:JEZ196583 JOV196582:JOV196583 JYR196582:JYR196583 KIN196582:KIN196583 KSJ196582:KSJ196583 LCF196582:LCF196583 LMB196582:LMB196583 LVX196582:LVX196583 MFT196582:MFT196583 MPP196582:MPP196583 MZL196582:MZL196583 NJH196582:NJH196583 NTD196582:NTD196583 OCZ196582:OCZ196583 OMV196582:OMV196583 OWR196582:OWR196583 PGN196582:PGN196583 PQJ196582:PQJ196583 QAF196582:QAF196583 QKB196582:QKB196583 QTX196582:QTX196583 RDT196582:RDT196583 RNP196582:RNP196583 RXL196582:RXL196583 SHH196582:SHH196583 SRD196582:SRD196583 TAZ196582:TAZ196583 TKV196582:TKV196583 TUR196582:TUR196583 UEN196582:UEN196583 UOJ196582:UOJ196583 UYF196582:UYF196583 VIB196582:VIB196583 VRX196582:VRX196583 WBT196582:WBT196583 WLP196582:WLP196583 WVL196582:WVL196583 D262118:D262119 IZ262118:IZ262119 SV262118:SV262119 ACR262118:ACR262119 AMN262118:AMN262119 AWJ262118:AWJ262119 BGF262118:BGF262119 BQB262118:BQB262119 BZX262118:BZX262119 CJT262118:CJT262119 CTP262118:CTP262119 DDL262118:DDL262119 DNH262118:DNH262119 DXD262118:DXD262119 EGZ262118:EGZ262119 EQV262118:EQV262119 FAR262118:FAR262119 FKN262118:FKN262119 FUJ262118:FUJ262119 GEF262118:GEF262119 GOB262118:GOB262119 GXX262118:GXX262119 HHT262118:HHT262119 HRP262118:HRP262119 IBL262118:IBL262119 ILH262118:ILH262119 IVD262118:IVD262119 JEZ262118:JEZ262119 JOV262118:JOV262119 JYR262118:JYR262119 KIN262118:KIN262119 KSJ262118:KSJ262119 LCF262118:LCF262119 LMB262118:LMB262119 LVX262118:LVX262119 MFT262118:MFT262119 MPP262118:MPP262119 MZL262118:MZL262119 NJH262118:NJH262119 NTD262118:NTD262119 OCZ262118:OCZ262119 OMV262118:OMV262119 OWR262118:OWR262119 PGN262118:PGN262119 PQJ262118:PQJ262119 QAF262118:QAF262119 QKB262118:QKB262119 QTX262118:QTX262119 RDT262118:RDT262119 RNP262118:RNP262119 RXL262118:RXL262119 SHH262118:SHH262119 SRD262118:SRD262119 TAZ262118:TAZ262119 TKV262118:TKV262119 TUR262118:TUR262119 UEN262118:UEN262119 UOJ262118:UOJ262119 UYF262118:UYF262119 VIB262118:VIB262119 VRX262118:VRX262119 WBT262118:WBT262119 WLP262118:WLP262119 WVL262118:WVL262119 D327654:D327655 IZ327654:IZ327655 SV327654:SV327655 ACR327654:ACR327655 AMN327654:AMN327655 AWJ327654:AWJ327655 BGF327654:BGF327655 BQB327654:BQB327655 BZX327654:BZX327655 CJT327654:CJT327655 CTP327654:CTP327655 DDL327654:DDL327655 DNH327654:DNH327655 DXD327654:DXD327655 EGZ327654:EGZ327655 EQV327654:EQV327655 FAR327654:FAR327655 FKN327654:FKN327655 FUJ327654:FUJ327655 GEF327654:GEF327655 GOB327654:GOB327655 GXX327654:GXX327655 HHT327654:HHT327655 HRP327654:HRP327655 IBL327654:IBL327655 ILH327654:ILH327655 IVD327654:IVD327655 JEZ327654:JEZ327655 JOV327654:JOV327655 JYR327654:JYR327655 KIN327654:KIN327655 KSJ327654:KSJ327655 LCF327654:LCF327655 LMB327654:LMB327655 LVX327654:LVX327655 MFT327654:MFT327655 MPP327654:MPP327655 MZL327654:MZL327655 NJH327654:NJH327655 NTD327654:NTD327655 OCZ327654:OCZ327655 OMV327654:OMV327655 OWR327654:OWR327655 PGN327654:PGN327655 PQJ327654:PQJ327655 QAF327654:QAF327655 QKB327654:QKB327655 QTX327654:QTX327655 RDT327654:RDT327655 RNP327654:RNP327655 RXL327654:RXL327655 SHH327654:SHH327655 SRD327654:SRD327655 TAZ327654:TAZ327655 TKV327654:TKV327655 TUR327654:TUR327655 UEN327654:UEN327655 UOJ327654:UOJ327655 UYF327654:UYF327655 VIB327654:VIB327655 VRX327654:VRX327655 WBT327654:WBT327655 WLP327654:WLP327655 WVL327654:WVL327655 D393190:D393191 IZ393190:IZ393191 SV393190:SV393191 ACR393190:ACR393191 AMN393190:AMN393191 AWJ393190:AWJ393191 BGF393190:BGF393191 BQB393190:BQB393191 BZX393190:BZX393191 CJT393190:CJT393191 CTP393190:CTP393191 DDL393190:DDL393191 DNH393190:DNH393191 DXD393190:DXD393191 EGZ393190:EGZ393191 EQV393190:EQV393191 FAR393190:FAR393191 FKN393190:FKN393191 FUJ393190:FUJ393191 GEF393190:GEF393191 GOB393190:GOB393191 GXX393190:GXX393191 HHT393190:HHT393191 HRP393190:HRP393191 IBL393190:IBL393191 ILH393190:ILH393191 IVD393190:IVD393191 JEZ393190:JEZ393191 JOV393190:JOV393191 JYR393190:JYR393191 KIN393190:KIN393191 KSJ393190:KSJ393191 LCF393190:LCF393191 LMB393190:LMB393191 LVX393190:LVX393191 MFT393190:MFT393191 MPP393190:MPP393191 MZL393190:MZL393191 NJH393190:NJH393191 NTD393190:NTD393191 OCZ393190:OCZ393191 OMV393190:OMV393191 OWR393190:OWR393191 PGN393190:PGN393191 PQJ393190:PQJ393191 QAF393190:QAF393191 QKB393190:QKB393191 QTX393190:QTX393191 RDT393190:RDT393191 RNP393190:RNP393191 RXL393190:RXL393191 SHH393190:SHH393191 SRD393190:SRD393191 TAZ393190:TAZ393191 TKV393190:TKV393191 TUR393190:TUR393191 UEN393190:UEN393191 UOJ393190:UOJ393191 UYF393190:UYF393191 VIB393190:VIB393191 VRX393190:VRX393191 WBT393190:WBT393191 WLP393190:WLP393191 WVL393190:WVL393191 D458726:D458727 IZ458726:IZ458727 SV458726:SV458727 ACR458726:ACR458727 AMN458726:AMN458727 AWJ458726:AWJ458727 BGF458726:BGF458727 BQB458726:BQB458727 BZX458726:BZX458727 CJT458726:CJT458727 CTP458726:CTP458727 DDL458726:DDL458727 DNH458726:DNH458727 DXD458726:DXD458727 EGZ458726:EGZ458727 EQV458726:EQV458727 FAR458726:FAR458727 FKN458726:FKN458727 FUJ458726:FUJ458727 GEF458726:GEF458727 GOB458726:GOB458727 GXX458726:GXX458727 HHT458726:HHT458727 HRP458726:HRP458727 IBL458726:IBL458727 ILH458726:ILH458727 IVD458726:IVD458727 JEZ458726:JEZ458727 JOV458726:JOV458727 JYR458726:JYR458727 KIN458726:KIN458727 KSJ458726:KSJ458727 LCF458726:LCF458727 LMB458726:LMB458727 LVX458726:LVX458727 MFT458726:MFT458727 MPP458726:MPP458727 MZL458726:MZL458727 NJH458726:NJH458727 NTD458726:NTD458727 OCZ458726:OCZ458727 OMV458726:OMV458727 OWR458726:OWR458727 PGN458726:PGN458727 PQJ458726:PQJ458727 QAF458726:QAF458727 QKB458726:QKB458727 QTX458726:QTX458727 RDT458726:RDT458727 RNP458726:RNP458727 RXL458726:RXL458727 SHH458726:SHH458727 SRD458726:SRD458727 TAZ458726:TAZ458727 TKV458726:TKV458727 TUR458726:TUR458727 UEN458726:UEN458727 UOJ458726:UOJ458727 UYF458726:UYF458727 VIB458726:VIB458727 VRX458726:VRX458727 WBT458726:WBT458727 WLP458726:WLP458727 WVL458726:WVL458727 D524262:D524263 IZ524262:IZ524263 SV524262:SV524263 ACR524262:ACR524263 AMN524262:AMN524263 AWJ524262:AWJ524263 BGF524262:BGF524263 BQB524262:BQB524263 BZX524262:BZX524263 CJT524262:CJT524263 CTP524262:CTP524263 DDL524262:DDL524263 DNH524262:DNH524263 DXD524262:DXD524263 EGZ524262:EGZ524263 EQV524262:EQV524263 FAR524262:FAR524263 FKN524262:FKN524263 FUJ524262:FUJ524263 GEF524262:GEF524263 GOB524262:GOB524263 GXX524262:GXX524263 HHT524262:HHT524263 HRP524262:HRP524263 IBL524262:IBL524263 ILH524262:ILH524263 IVD524262:IVD524263 JEZ524262:JEZ524263 JOV524262:JOV524263 JYR524262:JYR524263 KIN524262:KIN524263 KSJ524262:KSJ524263 LCF524262:LCF524263 LMB524262:LMB524263 LVX524262:LVX524263 MFT524262:MFT524263 MPP524262:MPP524263 MZL524262:MZL524263 NJH524262:NJH524263 NTD524262:NTD524263 OCZ524262:OCZ524263 OMV524262:OMV524263 OWR524262:OWR524263 PGN524262:PGN524263 PQJ524262:PQJ524263 QAF524262:QAF524263 QKB524262:QKB524263 QTX524262:QTX524263 RDT524262:RDT524263 RNP524262:RNP524263 RXL524262:RXL524263 SHH524262:SHH524263 SRD524262:SRD524263 TAZ524262:TAZ524263 TKV524262:TKV524263 TUR524262:TUR524263 UEN524262:UEN524263 UOJ524262:UOJ524263 UYF524262:UYF524263 VIB524262:VIB524263 VRX524262:VRX524263 WBT524262:WBT524263 WLP524262:WLP524263 WVL524262:WVL524263 D589798:D589799 IZ589798:IZ589799 SV589798:SV589799 ACR589798:ACR589799 AMN589798:AMN589799 AWJ589798:AWJ589799 BGF589798:BGF589799 BQB589798:BQB589799 BZX589798:BZX589799 CJT589798:CJT589799 CTP589798:CTP589799 DDL589798:DDL589799 DNH589798:DNH589799 DXD589798:DXD589799 EGZ589798:EGZ589799 EQV589798:EQV589799 FAR589798:FAR589799 FKN589798:FKN589799 FUJ589798:FUJ589799 GEF589798:GEF589799 GOB589798:GOB589799 GXX589798:GXX589799 HHT589798:HHT589799 HRP589798:HRP589799 IBL589798:IBL589799 ILH589798:ILH589799 IVD589798:IVD589799 JEZ589798:JEZ589799 JOV589798:JOV589799 JYR589798:JYR589799 KIN589798:KIN589799 KSJ589798:KSJ589799 LCF589798:LCF589799 LMB589798:LMB589799 LVX589798:LVX589799 MFT589798:MFT589799 MPP589798:MPP589799 MZL589798:MZL589799 NJH589798:NJH589799 NTD589798:NTD589799 OCZ589798:OCZ589799 OMV589798:OMV589799 OWR589798:OWR589799 PGN589798:PGN589799 PQJ589798:PQJ589799 QAF589798:QAF589799 QKB589798:QKB589799 QTX589798:QTX589799 RDT589798:RDT589799 RNP589798:RNP589799 RXL589798:RXL589799 SHH589798:SHH589799 SRD589798:SRD589799 TAZ589798:TAZ589799 TKV589798:TKV589799 TUR589798:TUR589799 UEN589798:UEN589799 UOJ589798:UOJ589799 UYF589798:UYF589799 VIB589798:VIB589799 VRX589798:VRX589799 WBT589798:WBT589799 WLP589798:WLP589799 WVL589798:WVL589799 D655334:D655335 IZ655334:IZ655335 SV655334:SV655335 ACR655334:ACR655335 AMN655334:AMN655335 AWJ655334:AWJ655335 BGF655334:BGF655335 BQB655334:BQB655335 BZX655334:BZX655335 CJT655334:CJT655335 CTP655334:CTP655335 DDL655334:DDL655335 DNH655334:DNH655335 DXD655334:DXD655335 EGZ655334:EGZ655335 EQV655334:EQV655335 FAR655334:FAR655335 FKN655334:FKN655335 FUJ655334:FUJ655335 GEF655334:GEF655335 GOB655334:GOB655335 GXX655334:GXX655335 HHT655334:HHT655335 HRP655334:HRP655335 IBL655334:IBL655335 ILH655334:ILH655335 IVD655334:IVD655335 JEZ655334:JEZ655335 JOV655334:JOV655335 JYR655334:JYR655335 KIN655334:KIN655335 KSJ655334:KSJ655335 LCF655334:LCF655335 LMB655334:LMB655335 LVX655334:LVX655335 MFT655334:MFT655335 MPP655334:MPP655335 MZL655334:MZL655335 NJH655334:NJH655335 NTD655334:NTD655335 OCZ655334:OCZ655335 OMV655334:OMV655335 OWR655334:OWR655335 PGN655334:PGN655335 PQJ655334:PQJ655335 QAF655334:QAF655335 QKB655334:QKB655335 QTX655334:QTX655335 RDT655334:RDT655335 RNP655334:RNP655335 RXL655334:RXL655335 SHH655334:SHH655335 SRD655334:SRD655335 TAZ655334:TAZ655335 TKV655334:TKV655335 TUR655334:TUR655335 UEN655334:UEN655335 UOJ655334:UOJ655335 UYF655334:UYF655335 VIB655334:VIB655335 VRX655334:VRX655335 WBT655334:WBT655335 WLP655334:WLP655335 WVL655334:WVL655335 D720870:D720871 IZ720870:IZ720871 SV720870:SV720871 ACR720870:ACR720871 AMN720870:AMN720871 AWJ720870:AWJ720871 BGF720870:BGF720871 BQB720870:BQB720871 BZX720870:BZX720871 CJT720870:CJT720871 CTP720870:CTP720871 DDL720870:DDL720871 DNH720870:DNH720871 DXD720870:DXD720871 EGZ720870:EGZ720871 EQV720870:EQV720871 FAR720870:FAR720871 FKN720870:FKN720871 FUJ720870:FUJ720871 GEF720870:GEF720871 GOB720870:GOB720871 GXX720870:GXX720871 HHT720870:HHT720871 HRP720870:HRP720871 IBL720870:IBL720871 ILH720870:ILH720871 IVD720870:IVD720871 JEZ720870:JEZ720871 JOV720870:JOV720871 JYR720870:JYR720871 KIN720870:KIN720871 KSJ720870:KSJ720871 LCF720870:LCF720871 LMB720870:LMB720871 LVX720870:LVX720871 MFT720870:MFT720871 MPP720870:MPP720871 MZL720870:MZL720871 NJH720870:NJH720871 NTD720870:NTD720871 OCZ720870:OCZ720871 OMV720870:OMV720871 OWR720870:OWR720871 PGN720870:PGN720871 PQJ720870:PQJ720871 QAF720870:QAF720871 QKB720870:QKB720871 QTX720870:QTX720871 RDT720870:RDT720871 RNP720870:RNP720871 RXL720870:RXL720871 SHH720870:SHH720871 SRD720870:SRD720871 TAZ720870:TAZ720871 TKV720870:TKV720871 TUR720870:TUR720871 UEN720870:UEN720871 UOJ720870:UOJ720871 UYF720870:UYF720871 VIB720870:VIB720871 VRX720870:VRX720871 WBT720870:WBT720871 WLP720870:WLP720871 WVL720870:WVL720871 D786406:D786407 IZ786406:IZ786407 SV786406:SV786407 ACR786406:ACR786407 AMN786406:AMN786407 AWJ786406:AWJ786407 BGF786406:BGF786407 BQB786406:BQB786407 BZX786406:BZX786407 CJT786406:CJT786407 CTP786406:CTP786407 DDL786406:DDL786407 DNH786406:DNH786407 DXD786406:DXD786407 EGZ786406:EGZ786407 EQV786406:EQV786407 FAR786406:FAR786407 FKN786406:FKN786407 FUJ786406:FUJ786407 GEF786406:GEF786407 GOB786406:GOB786407 GXX786406:GXX786407 HHT786406:HHT786407 HRP786406:HRP786407 IBL786406:IBL786407 ILH786406:ILH786407 IVD786406:IVD786407 JEZ786406:JEZ786407 JOV786406:JOV786407 JYR786406:JYR786407 KIN786406:KIN786407 KSJ786406:KSJ786407 LCF786406:LCF786407 LMB786406:LMB786407 LVX786406:LVX786407 MFT786406:MFT786407 MPP786406:MPP786407 MZL786406:MZL786407 NJH786406:NJH786407 NTD786406:NTD786407 OCZ786406:OCZ786407 OMV786406:OMV786407 OWR786406:OWR786407 PGN786406:PGN786407 PQJ786406:PQJ786407 QAF786406:QAF786407 QKB786406:QKB786407 QTX786406:QTX786407 RDT786406:RDT786407 RNP786406:RNP786407 RXL786406:RXL786407 SHH786406:SHH786407 SRD786406:SRD786407 TAZ786406:TAZ786407 TKV786406:TKV786407 TUR786406:TUR786407 UEN786406:UEN786407 UOJ786406:UOJ786407 UYF786406:UYF786407 VIB786406:VIB786407 VRX786406:VRX786407 WBT786406:WBT786407 WLP786406:WLP786407 WVL786406:WVL786407 D851942:D851943 IZ851942:IZ851943 SV851942:SV851943 ACR851942:ACR851943 AMN851942:AMN851943 AWJ851942:AWJ851943 BGF851942:BGF851943 BQB851942:BQB851943 BZX851942:BZX851943 CJT851942:CJT851943 CTP851942:CTP851943 DDL851942:DDL851943 DNH851942:DNH851943 DXD851942:DXD851943 EGZ851942:EGZ851943 EQV851942:EQV851943 FAR851942:FAR851943 FKN851942:FKN851943 FUJ851942:FUJ851943 GEF851942:GEF851943 GOB851942:GOB851943 GXX851942:GXX851943 HHT851942:HHT851943 HRP851942:HRP851943 IBL851942:IBL851943 ILH851942:ILH851943 IVD851942:IVD851943 JEZ851942:JEZ851943 JOV851942:JOV851943 JYR851942:JYR851943 KIN851942:KIN851943 KSJ851942:KSJ851943 LCF851942:LCF851943 LMB851942:LMB851943 LVX851942:LVX851943 MFT851942:MFT851943 MPP851942:MPP851943 MZL851942:MZL851943 NJH851942:NJH851943 NTD851942:NTD851943 OCZ851942:OCZ851943 OMV851942:OMV851943 OWR851942:OWR851943 PGN851942:PGN851943 PQJ851942:PQJ851943 QAF851942:QAF851943 QKB851942:QKB851943 QTX851942:QTX851943 RDT851942:RDT851943 RNP851942:RNP851943 RXL851942:RXL851943 SHH851942:SHH851943 SRD851942:SRD851943 TAZ851942:TAZ851943 TKV851942:TKV851943 TUR851942:TUR851943 UEN851942:UEN851943 UOJ851942:UOJ851943 UYF851942:UYF851943 VIB851942:VIB851943 VRX851942:VRX851943 WBT851942:WBT851943 WLP851942:WLP851943 WVL851942:WVL851943 D917478:D917479 IZ917478:IZ917479 SV917478:SV917479 ACR917478:ACR917479 AMN917478:AMN917479 AWJ917478:AWJ917479 BGF917478:BGF917479 BQB917478:BQB917479 BZX917478:BZX917479 CJT917478:CJT917479 CTP917478:CTP917479 DDL917478:DDL917479 DNH917478:DNH917479 DXD917478:DXD917479 EGZ917478:EGZ917479 EQV917478:EQV917479 FAR917478:FAR917479 FKN917478:FKN917479 FUJ917478:FUJ917479 GEF917478:GEF917479 GOB917478:GOB917479 GXX917478:GXX917479 HHT917478:HHT917479 HRP917478:HRP917479 IBL917478:IBL917479 ILH917478:ILH917479 IVD917478:IVD917479 JEZ917478:JEZ917479 JOV917478:JOV917479 JYR917478:JYR917479 KIN917478:KIN917479 KSJ917478:KSJ917479 LCF917478:LCF917479 LMB917478:LMB917479 LVX917478:LVX917479 MFT917478:MFT917479 MPP917478:MPP917479 MZL917478:MZL917479 NJH917478:NJH917479 NTD917478:NTD917479 OCZ917478:OCZ917479 OMV917478:OMV917479 OWR917478:OWR917479 PGN917478:PGN917479 PQJ917478:PQJ917479 QAF917478:QAF917479 QKB917478:QKB917479 QTX917478:QTX917479 RDT917478:RDT917479 RNP917478:RNP917479 RXL917478:RXL917479 SHH917478:SHH917479 SRD917478:SRD917479 TAZ917478:TAZ917479 TKV917478:TKV917479 TUR917478:TUR917479 UEN917478:UEN917479 UOJ917478:UOJ917479 UYF917478:UYF917479 VIB917478:VIB917479 VRX917478:VRX917479 WBT917478:WBT917479 WLP917478:WLP917479 WVL917478:WVL917479 D983014:D983015 IZ983014:IZ983015 SV983014:SV983015 ACR983014:ACR983015 AMN983014:AMN983015 AWJ983014:AWJ983015 BGF983014:BGF983015 BQB983014:BQB983015 BZX983014:BZX983015 CJT983014:CJT983015 CTP983014:CTP983015 DDL983014:DDL983015 DNH983014:DNH983015 DXD983014:DXD983015 EGZ983014:EGZ983015 EQV983014:EQV983015 FAR983014:FAR983015 FKN983014:FKN983015 FUJ983014:FUJ983015 GEF983014:GEF983015 GOB983014:GOB983015 GXX983014:GXX983015 HHT983014:HHT983015 HRP983014:HRP983015 IBL983014:IBL983015 ILH983014:ILH983015 IVD983014:IVD983015 JEZ983014:JEZ983015 JOV983014:JOV983015 JYR983014:JYR983015 KIN983014:KIN983015 KSJ983014:KSJ983015 LCF983014:LCF983015 LMB983014:LMB983015 LVX983014:LVX983015 MFT983014:MFT983015 MPP983014:MPP983015 MZL983014:MZL983015 NJH983014:NJH983015 NTD983014:NTD983015 OCZ983014:OCZ983015 OMV983014:OMV983015 OWR983014:OWR983015 PGN983014:PGN983015 PQJ983014:PQJ983015 QAF983014:QAF983015 QKB983014:QKB983015 QTX983014:QTX983015 RDT983014:RDT983015 RNP983014:RNP983015 RXL983014:RXL983015 SHH983014:SHH983015 SRD983014:SRD983015 TAZ983014:TAZ983015 TKV983014:TKV983015 TUR983014:TUR983015 UEN983014:UEN983015 UOJ983014:UOJ983015 UYF983014:UYF983015 VIB983014:VIB983015 VRX983014:VRX983015 WBT983014:WBT983015 WLP983014:WLP983015 WVL983014:WVL983015 D65497:D65498 IZ65497:IZ65498 SV65497:SV65498 ACR65497:ACR65498 AMN65497:AMN65498 AWJ65497:AWJ65498 BGF65497:BGF65498 BQB65497:BQB65498 BZX65497:BZX65498 CJT65497:CJT65498 CTP65497:CTP65498 DDL65497:DDL65498 DNH65497:DNH65498 DXD65497:DXD65498 EGZ65497:EGZ65498 EQV65497:EQV65498 FAR65497:FAR65498 FKN65497:FKN65498 FUJ65497:FUJ65498 GEF65497:GEF65498 GOB65497:GOB65498 GXX65497:GXX65498 HHT65497:HHT65498 HRP65497:HRP65498 IBL65497:IBL65498 ILH65497:ILH65498 IVD65497:IVD65498 JEZ65497:JEZ65498 JOV65497:JOV65498 JYR65497:JYR65498 KIN65497:KIN65498 KSJ65497:KSJ65498 LCF65497:LCF65498 LMB65497:LMB65498 LVX65497:LVX65498 MFT65497:MFT65498 MPP65497:MPP65498 MZL65497:MZL65498 NJH65497:NJH65498 NTD65497:NTD65498 OCZ65497:OCZ65498 OMV65497:OMV65498 OWR65497:OWR65498 PGN65497:PGN65498 PQJ65497:PQJ65498 QAF65497:QAF65498 QKB65497:QKB65498 QTX65497:QTX65498 RDT65497:RDT65498 RNP65497:RNP65498 RXL65497:RXL65498 SHH65497:SHH65498 SRD65497:SRD65498 TAZ65497:TAZ65498 TKV65497:TKV65498 TUR65497:TUR65498 UEN65497:UEN65498 UOJ65497:UOJ65498 UYF65497:UYF65498 VIB65497:VIB65498 VRX65497:VRX65498 WBT65497:WBT65498 WLP65497:WLP65498 WVL65497:WVL65498 D131033:D131034 IZ131033:IZ131034 SV131033:SV131034 ACR131033:ACR131034 AMN131033:AMN131034 AWJ131033:AWJ131034 BGF131033:BGF131034 BQB131033:BQB131034 BZX131033:BZX131034 CJT131033:CJT131034 CTP131033:CTP131034 DDL131033:DDL131034 DNH131033:DNH131034 DXD131033:DXD131034 EGZ131033:EGZ131034 EQV131033:EQV131034 FAR131033:FAR131034 FKN131033:FKN131034 FUJ131033:FUJ131034 GEF131033:GEF131034 GOB131033:GOB131034 GXX131033:GXX131034 HHT131033:HHT131034 HRP131033:HRP131034 IBL131033:IBL131034 ILH131033:ILH131034 IVD131033:IVD131034 JEZ131033:JEZ131034 JOV131033:JOV131034 JYR131033:JYR131034 KIN131033:KIN131034 KSJ131033:KSJ131034 LCF131033:LCF131034 LMB131033:LMB131034 LVX131033:LVX131034 MFT131033:MFT131034 MPP131033:MPP131034 MZL131033:MZL131034 NJH131033:NJH131034 NTD131033:NTD131034 OCZ131033:OCZ131034 OMV131033:OMV131034 OWR131033:OWR131034 PGN131033:PGN131034 PQJ131033:PQJ131034 QAF131033:QAF131034 QKB131033:QKB131034 QTX131033:QTX131034 RDT131033:RDT131034 RNP131033:RNP131034 RXL131033:RXL131034 SHH131033:SHH131034 SRD131033:SRD131034 TAZ131033:TAZ131034 TKV131033:TKV131034 TUR131033:TUR131034 UEN131033:UEN131034 UOJ131033:UOJ131034 UYF131033:UYF131034 VIB131033:VIB131034 VRX131033:VRX131034 WBT131033:WBT131034 WLP131033:WLP131034 WVL131033:WVL131034 D196569:D196570 IZ196569:IZ196570 SV196569:SV196570 ACR196569:ACR196570 AMN196569:AMN196570 AWJ196569:AWJ196570 BGF196569:BGF196570 BQB196569:BQB196570 BZX196569:BZX196570 CJT196569:CJT196570 CTP196569:CTP196570 DDL196569:DDL196570 DNH196569:DNH196570 DXD196569:DXD196570 EGZ196569:EGZ196570 EQV196569:EQV196570 FAR196569:FAR196570 FKN196569:FKN196570 FUJ196569:FUJ196570 GEF196569:GEF196570 GOB196569:GOB196570 GXX196569:GXX196570 HHT196569:HHT196570 HRP196569:HRP196570 IBL196569:IBL196570 ILH196569:ILH196570 IVD196569:IVD196570 JEZ196569:JEZ196570 JOV196569:JOV196570 JYR196569:JYR196570 KIN196569:KIN196570 KSJ196569:KSJ196570 LCF196569:LCF196570 LMB196569:LMB196570 LVX196569:LVX196570 MFT196569:MFT196570 MPP196569:MPP196570 MZL196569:MZL196570 NJH196569:NJH196570 NTD196569:NTD196570 OCZ196569:OCZ196570 OMV196569:OMV196570 OWR196569:OWR196570 PGN196569:PGN196570 PQJ196569:PQJ196570 QAF196569:QAF196570 QKB196569:QKB196570 QTX196569:QTX196570 RDT196569:RDT196570 RNP196569:RNP196570 RXL196569:RXL196570 SHH196569:SHH196570 SRD196569:SRD196570 TAZ196569:TAZ196570 TKV196569:TKV196570 TUR196569:TUR196570 UEN196569:UEN196570 UOJ196569:UOJ196570 UYF196569:UYF196570 VIB196569:VIB196570 VRX196569:VRX196570 WBT196569:WBT196570 WLP196569:WLP196570 WVL196569:WVL196570 D262105:D262106 IZ262105:IZ262106 SV262105:SV262106 ACR262105:ACR262106 AMN262105:AMN262106 AWJ262105:AWJ262106 BGF262105:BGF262106 BQB262105:BQB262106 BZX262105:BZX262106 CJT262105:CJT262106 CTP262105:CTP262106 DDL262105:DDL262106 DNH262105:DNH262106 DXD262105:DXD262106 EGZ262105:EGZ262106 EQV262105:EQV262106 FAR262105:FAR262106 FKN262105:FKN262106 FUJ262105:FUJ262106 GEF262105:GEF262106 GOB262105:GOB262106 GXX262105:GXX262106 HHT262105:HHT262106 HRP262105:HRP262106 IBL262105:IBL262106 ILH262105:ILH262106 IVD262105:IVD262106 JEZ262105:JEZ262106 JOV262105:JOV262106 JYR262105:JYR262106 KIN262105:KIN262106 KSJ262105:KSJ262106 LCF262105:LCF262106 LMB262105:LMB262106 LVX262105:LVX262106 MFT262105:MFT262106 MPP262105:MPP262106 MZL262105:MZL262106 NJH262105:NJH262106 NTD262105:NTD262106 OCZ262105:OCZ262106 OMV262105:OMV262106 OWR262105:OWR262106 PGN262105:PGN262106 PQJ262105:PQJ262106 QAF262105:QAF262106 QKB262105:QKB262106 QTX262105:QTX262106 RDT262105:RDT262106 RNP262105:RNP262106 RXL262105:RXL262106 SHH262105:SHH262106 SRD262105:SRD262106 TAZ262105:TAZ262106 TKV262105:TKV262106 TUR262105:TUR262106 UEN262105:UEN262106 UOJ262105:UOJ262106 UYF262105:UYF262106 VIB262105:VIB262106 VRX262105:VRX262106 WBT262105:WBT262106 WLP262105:WLP262106 WVL262105:WVL262106 D327641:D327642 IZ327641:IZ327642 SV327641:SV327642 ACR327641:ACR327642 AMN327641:AMN327642 AWJ327641:AWJ327642 BGF327641:BGF327642 BQB327641:BQB327642 BZX327641:BZX327642 CJT327641:CJT327642 CTP327641:CTP327642 DDL327641:DDL327642 DNH327641:DNH327642 DXD327641:DXD327642 EGZ327641:EGZ327642 EQV327641:EQV327642 FAR327641:FAR327642 FKN327641:FKN327642 FUJ327641:FUJ327642 GEF327641:GEF327642 GOB327641:GOB327642 GXX327641:GXX327642 HHT327641:HHT327642 HRP327641:HRP327642 IBL327641:IBL327642 ILH327641:ILH327642 IVD327641:IVD327642 JEZ327641:JEZ327642 JOV327641:JOV327642 JYR327641:JYR327642 KIN327641:KIN327642 KSJ327641:KSJ327642 LCF327641:LCF327642 LMB327641:LMB327642 LVX327641:LVX327642 MFT327641:MFT327642 MPP327641:MPP327642 MZL327641:MZL327642 NJH327641:NJH327642 NTD327641:NTD327642 OCZ327641:OCZ327642 OMV327641:OMV327642 OWR327641:OWR327642 PGN327641:PGN327642 PQJ327641:PQJ327642 QAF327641:QAF327642 QKB327641:QKB327642 QTX327641:QTX327642 RDT327641:RDT327642 RNP327641:RNP327642 RXL327641:RXL327642 SHH327641:SHH327642 SRD327641:SRD327642 TAZ327641:TAZ327642 TKV327641:TKV327642 TUR327641:TUR327642 UEN327641:UEN327642 UOJ327641:UOJ327642 UYF327641:UYF327642 VIB327641:VIB327642 VRX327641:VRX327642 WBT327641:WBT327642 WLP327641:WLP327642 WVL327641:WVL327642 D393177:D393178 IZ393177:IZ393178 SV393177:SV393178 ACR393177:ACR393178 AMN393177:AMN393178 AWJ393177:AWJ393178 BGF393177:BGF393178 BQB393177:BQB393178 BZX393177:BZX393178 CJT393177:CJT393178 CTP393177:CTP393178 DDL393177:DDL393178 DNH393177:DNH393178 DXD393177:DXD393178 EGZ393177:EGZ393178 EQV393177:EQV393178 FAR393177:FAR393178 FKN393177:FKN393178 FUJ393177:FUJ393178 GEF393177:GEF393178 GOB393177:GOB393178 GXX393177:GXX393178 HHT393177:HHT393178 HRP393177:HRP393178 IBL393177:IBL393178 ILH393177:ILH393178 IVD393177:IVD393178 JEZ393177:JEZ393178 JOV393177:JOV393178 JYR393177:JYR393178 KIN393177:KIN393178 KSJ393177:KSJ393178 LCF393177:LCF393178 LMB393177:LMB393178 LVX393177:LVX393178 MFT393177:MFT393178 MPP393177:MPP393178 MZL393177:MZL393178 NJH393177:NJH393178 NTD393177:NTD393178 OCZ393177:OCZ393178 OMV393177:OMV393178 OWR393177:OWR393178 PGN393177:PGN393178 PQJ393177:PQJ393178 QAF393177:QAF393178 QKB393177:QKB393178 QTX393177:QTX393178 RDT393177:RDT393178 RNP393177:RNP393178 RXL393177:RXL393178 SHH393177:SHH393178 SRD393177:SRD393178 TAZ393177:TAZ393178 TKV393177:TKV393178 TUR393177:TUR393178 UEN393177:UEN393178 UOJ393177:UOJ393178 UYF393177:UYF393178 VIB393177:VIB393178 VRX393177:VRX393178 WBT393177:WBT393178 WLP393177:WLP393178 WVL393177:WVL393178 D458713:D458714 IZ458713:IZ458714 SV458713:SV458714 ACR458713:ACR458714 AMN458713:AMN458714 AWJ458713:AWJ458714 BGF458713:BGF458714 BQB458713:BQB458714 BZX458713:BZX458714 CJT458713:CJT458714 CTP458713:CTP458714 DDL458713:DDL458714 DNH458713:DNH458714 DXD458713:DXD458714 EGZ458713:EGZ458714 EQV458713:EQV458714 FAR458713:FAR458714 FKN458713:FKN458714 FUJ458713:FUJ458714 GEF458713:GEF458714 GOB458713:GOB458714 GXX458713:GXX458714 HHT458713:HHT458714 HRP458713:HRP458714 IBL458713:IBL458714 ILH458713:ILH458714 IVD458713:IVD458714 JEZ458713:JEZ458714 JOV458713:JOV458714 JYR458713:JYR458714 KIN458713:KIN458714 KSJ458713:KSJ458714 LCF458713:LCF458714 LMB458713:LMB458714 LVX458713:LVX458714 MFT458713:MFT458714 MPP458713:MPP458714 MZL458713:MZL458714 NJH458713:NJH458714 NTD458713:NTD458714 OCZ458713:OCZ458714 OMV458713:OMV458714 OWR458713:OWR458714 PGN458713:PGN458714 PQJ458713:PQJ458714 QAF458713:QAF458714 QKB458713:QKB458714 QTX458713:QTX458714 RDT458713:RDT458714 RNP458713:RNP458714 RXL458713:RXL458714 SHH458713:SHH458714 SRD458713:SRD458714 TAZ458713:TAZ458714 TKV458713:TKV458714 TUR458713:TUR458714 UEN458713:UEN458714 UOJ458713:UOJ458714 UYF458713:UYF458714 VIB458713:VIB458714 VRX458713:VRX458714 WBT458713:WBT458714 WLP458713:WLP458714 WVL458713:WVL458714 D524249:D524250 IZ524249:IZ524250 SV524249:SV524250 ACR524249:ACR524250 AMN524249:AMN524250 AWJ524249:AWJ524250 BGF524249:BGF524250 BQB524249:BQB524250 BZX524249:BZX524250 CJT524249:CJT524250 CTP524249:CTP524250 DDL524249:DDL524250 DNH524249:DNH524250 DXD524249:DXD524250 EGZ524249:EGZ524250 EQV524249:EQV524250 FAR524249:FAR524250 FKN524249:FKN524250 FUJ524249:FUJ524250 GEF524249:GEF524250 GOB524249:GOB524250 GXX524249:GXX524250 HHT524249:HHT524250 HRP524249:HRP524250 IBL524249:IBL524250 ILH524249:ILH524250 IVD524249:IVD524250 JEZ524249:JEZ524250 JOV524249:JOV524250 JYR524249:JYR524250 KIN524249:KIN524250 KSJ524249:KSJ524250 LCF524249:LCF524250 LMB524249:LMB524250 LVX524249:LVX524250 MFT524249:MFT524250 MPP524249:MPP524250 MZL524249:MZL524250 NJH524249:NJH524250 NTD524249:NTD524250 OCZ524249:OCZ524250 OMV524249:OMV524250 OWR524249:OWR524250 PGN524249:PGN524250 PQJ524249:PQJ524250 QAF524249:QAF524250 QKB524249:QKB524250 QTX524249:QTX524250 RDT524249:RDT524250 RNP524249:RNP524250 RXL524249:RXL524250 SHH524249:SHH524250 SRD524249:SRD524250 TAZ524249:TAZ524250 TKV524249:TKV524250 TUR524249:TUR524250 UEN524249:UEN524250 UOJ524249:UOJ524250 UYF524249:UYF524250 VIB524249:VIB524250 VRX524249:VRX524250 WBT524249:WBT524250 WLP524249:WLP524250 WVL524249:WVL524250 D589785:D589786 IZ589785:IZ589786 SV589785:SV589786 ACR589785:ACR589786 AMN589785:AMN589786 AWJ589785:AWJ589786 BGF589785:BGF589786 BQB589785:BQB589786 BZX589785:BZX589786 CJT589785:CJT589786 CTP589785:CTP589786 DDL589785:DDL589786 DNH589785:DNH589786 DXD589785:DXD589786 EGZ589785:EGZ589786 EQV589785:EQV589786 FAR589785:FAR589786 FKN589785:FKN589786 FUJ589785:FUJ589786 GEF589785:GEF589786 GOB589785:GOB589786 GXX589785:GXX589786 HHT589785:HHT589786 HRP589785:HRP589786 IBL589785:IBL589786 ILH589785:ILH589786 IVD589785:IVD589786 JEZ589785:JEZ589786 JOV589785:JOV589786 JYR589785:JYR589786 KIN589785:KIN589786 KSJ589785:KSJ589786 LCF589785:LCF589786 LMB589785:LMB589786 LVX589785:LVX589786 MFT589785:MFT589786 MPP589785:MPP589786 MZL589785:MZL589786 NJH589785:NJH589786 NTD589785:NTD589786 OCZ589785:OCZ589786 OMV589785:OMV589786 OWR589785:OWR589786 PGN589785:PGN589786 PQJ589785:PQJ589786 QAF589785:QAF589786 QKB589785:QKB589786 QTX589785:QTX589786 RDT589785:RDT589786 RNP589785:RNP589786 RXL589785:RXL589786 SHH589785:SHH589786 SRD589785:SRD589786 TAZ589785:TAZ589786 TKV589785:TKV589786 TUR589785:TUR589786 UEN589785:UEN589786 UOJ589785:UOJ589786 UYF589785:UYF589786 VIB589785:VIB589786 VRX589785:VRX589786 WBT589785:WBT589786 WLP589785:WLP589786 WVL589785:WVL589786 D655321:D655322 IZ655321:IZ655322 SV655321:SV655322 ACR655321:ACR655322 AMN655321:AMN655322 AWJ655321:AWJ655322 BGF655321:BGF655322 BQB655321:BQB655322 BZX655321:BZX655322 CJT655321:CJT655322 CTP655321:CTP655322 DDL655321:DDL655322 DNH655321:DNH655322 DXD655321:DXD655322 EGZ655321:EGZ655322 EQV655321:EQV655322 FAR655321:FAR655322 FKN655321:FKN655322 FUJ655321:FUJ655322 GEF655321:GEF655322 GOB655321:GOB655322 GXX655321:GXX655322 HHT655321:HHT655322 HRP655321:HRP655322 IBL655321:IBL655322 ILH655321:ILH655322 IVD655321:IVD655322 JEZ655321:JEZ655322 JOV655321:JOV655322 JYR655321:JYR655322 KIN655321:KIN655322 KSJ655321:KSJ655322 LCF655321:LCF655322 LMB655321:LMB655322 LVX655321:LVX655322 MFT655321:MFT655322 MPP655321:MPP655322 MZL655321:MZL655322 NJH655321:NJH655322 NTD655321:NTD655322 OCZ655321:OCZ655322 OMV655321:OMV655322 OWR655321:OWR655322 PGN655321:PGN655322 PQJ655321:PQJ655322 QAF655321:QAF655322 QKB655321:QKB655322 QTX655321:QTX655322 RDT655321:RDT655322 RNP655321:RNP655322 RXL655321:RXL655322 SHH655321:SHH655322 SRD655321:SRD655322 TAZ655321:TAZ655322 TKV655321:TKV655322 TUR655321:TUR655322 UEN655321:UEN655322 UOJ655321:UOJ655322 UYF655321:UYF655322 VIB655321:VIB655322 VRX655321:VRX655322 WBT655321:WBT655322 WLP655321:WLP655322 WVL655321:WVL655322 D720857:D720858 IZ720857:IZ720858 SV720857:SV720858 ACR720857:ACR720858 AMN720857:AMN720858 AWJ720857:AWJ720858 BGF720857:BGF720858 BQB720857:BQB720858 BZX720857:BZX720858 CJT720857:CJT720858 CTP720857:CTP720858 DDL720857:DDL720858 DNH720857:DNH720858 DXD720857:DXD720858 EGZ720857:EGZ720858 EQV720857:EQV720858 FAR720857:FAR720858 FKN720857:FKN720858 FUJ720857:FUJ720858 GEF720857:GEF720858 GOB720857:GOB720858 GXX720857:GXX720858 HHT720857:HHT720858 HRP720857:HRP720858 IBL720857:IBL720858 ILH720857:ILH720858 IVD720857:IVD720858 JEZ720857:JEZ720858 JOV720857:JOV720858 JYR720857:JYR720858 KIN720857:KIN720858 KSJ720857:KSJ720858 LCF720857:LCF720858 LMB720857:LMB720858 LVX720857:LVX720858 MFT720857:MFT720858 MPP720857:MPP720858 MZL720857:MZL720858 NJH720857:NJH720858 NTD720857:NTD720858 OCZ720857:OCZ720858 OMV720857:OMV720858 OWR720857:OWR720858 PGN720857:PGN720858 PQJ720857:PQJ720858 QAF720857:QAF720858 QKB720857:QKB720858 QTX720857:QTX720858 RDT720857:RDT720858 RNP720857:RNP720858 RXL720857:RXL720858 SHH720857:SHH720858 SRD720857:SRD720858 TAZ720857:TAZ720858 TKV720857:TKV720858 TUR720857:TUR720858 UEN720857:UEN720858 UOJ720857:UOJ720858 UYF720857:UYF720858 VIB720857:VIB720858 VRX720857:VRX720858 WBT720857:WBT720858 WLP720857:WLP720858 WVL720857:WVL720858 D786393:D786394 IZ786393:IZ786394 SV786393:SV786394 ACR786393:ACR786394 AMN786393:AMN786394 AWJ786393:AWJ786394 BGF786393:BGF786394 BQB786393:BQB786394 BZX786393:BZX786394 CJT786393:CJT786394 CTP786393:CTP786394 DDL786393:DDL786394 DNH786393:DNH786394 DXD786393:DXD786394 EGZ786393:EGZ786394 EQV786393:EQV786394 FAR786393:FAR786394 FKN786393:FKN786394 FUJ786393:FUJ786394 GEF786393:GEF786394 GOB786393:GOB786394 GXX786393:GXX786394 HHT786393:HHT786394 HRP786393:HRP786394 IBL786393:IBL786394 ILH786393:ILH786394 IVD786393:IVD786394 JEZ786393:JEZ786394 JOV786393:JOV786394 JYR786393:JYR786394 KIN786393:KIN786394 KSJ786393:KSJ786394 LCF786393:LCF786394 LMB786393:LMB786394 LVX786393:LVX786394 MFT786393:MFT786394 MPP786393:MPP786394 MZL786393:MZL786394 NJH786393:NJH786394 NTD786393:NTD786394 OCZ786393:OCZ786394 OMV786393:OMV786394 OWR786393:OWR786394 PGN786393:PGN786394 PQJ786393:PQJ786394 QAF786393:QAF786394 QKB786393:QKB786394 QTX786393:QTX786394 RDT786393:RDT786394 RNP786393:RNP786394 RXL786393:RXL786394 SHH786393:SHH786394 SRD786393:SRD786394 TAZ786393:TAZ786394 TKV786393:TKV786394 TUR786393:TUR786394 UEN786393:UEN786394 UOJ786393:UOJ786394 UYF786393:UYF786394 VIB786393:VIB786394 VRX786393:VRX786394 WBT786393:WBT786394 WLP786393:WLP786394 WVL786393:WVL786394 D851929:D851930 IZ851929:IZ851930 SV851929:SV851930 ACR851929:ACR851930 AMN851929:AMN851930 AWJ851929:AWJ851930 BGF851929:BGF851930 BQB851929:BQB851930 BZX851929:BZX851930 CJT851929:CJT851930 CTP851929:CTP851930 DDL851929:DDL851930 DNH851929:DNH851930 DXD851929:DXD851930 EGZ851929:EGZ851930 EQV851929:EQV851930 FAR851929:FAR851930 FKN851929:FKN851930 FUJ851929:FUJ851930 GEF851929:GEF851930 GOB851929:GOB851930 GXX851929:GXX851930 HHT851929:HHT851930 HRP851929:HRP851930 IBL851929:IBL851930 ILH851929:ILH851930 IVD851929:IVD851930 JEZ851929:JEZ851930 JOV851929:JOV851930 JYR851929:JYR851930 KIN851929:KIN851930 KSJ851929:KSJ851930 LCF851929:LCF851930 LMB851929:LMB851930 LVX851929:LVX851930 MFT851929:MFT851930 MPP851929:MPP851930 MZL851929:MZL851930 NJH851929:NJH851930 NTD851929:NTD851930 OCZ851929:OCZ851930 OMV851929:OMV851930 OWR851929:OWR851930 PGN851929:PGN851930 PQJ851929:PQJ851930 QAF851929:QAF851930 QKB851929:QKB851930 QTX851929:QTX851930 RDT851929:RDT851930 RNP851929:RNP851930 RXL851929:RXL851930 SHH851929:SHH851930 SRD851929:SRD851930 TAZ851929:TAZ851930 TKV851929:TKV851930 TUR851929:TUR851930 UEN851929:UEN851930 UOJ851929:UOJ851930 UYF851929:UYF851930 VIB851929:VIB851930 VRX851929:VRX851930 WBT851929:WBT851930 WLP851929:WLP851930 WVL851929:WVL851930 D917465:D917466 IZ917465:IZ917466 SV917465:SV917466 ACR917465:ACR917466 AMN917465:AMN917466 AWJ917465:AWJ917466 BGF917465:BGF917466 BQB917465:BQB917466 BZX917465:BZX917466 CJT917465:CJT917466 CTP917465:CTP917466 DDL917465:DDL917466 DNH917465:DNH917466 DXD917465:DXD917466 EGZ917465:EGZ917466 EQV917465:EQV917466 FAR917465:FAR917466 FKN917465:FKN917466 FUJ917465:FUJ917466 GEF917465:GEF917466 GOB917465:GOB917466 GXX917465:GXX917466 HHT917465:HHT917466 HRP917465:HRP917466 IBL917465:IBL917466 ILH917465:ILH917466 IVD917465:IVD917466 JEZ917465:JEZ917466 JOV917465:JOV917466 JYR917465:JYR917466 KIN917465:KIN917466 KSJ917465:KSJ917466 LCF917465:LCF917466 LMB917465:LMB917466 LVX917465:LVX917466 MFT917465:MFT917466 MPP917465:MPP917466 MZL917465:MZL917466 NJH917465:NJH917466 NTD917465:NTD917466 OCZ917465:OCZ917466 OMV917465:OMV917466 OWR917465:OWR917466 PGN917465:PGN917466 PQJ917465:PQJ917466 QAF917465:QAF917466 QKB917465:QKB917466 QTX917465:QTX917466 RDT917465:RDT917466 RNP917465:RNP917466 RXL917465:RXL917466 SHH917465:SHH917466 SRD917465:SRD917466 TAZ917465:TAZ917466 TKV917465:TKV917466 TUR917465:TUR917466 UEN917465:UEN917466 UOJ917465:UOJ917466 UYF917465:UYF917466 VIB917465:VIB917466 VRX917465:VRX917466 WBT917465:WBT917466 WLP917465:WLP917466 WVL917465:WVL917466 D983001:D983002 IZ983001:IZ983002 SV983001:SV983002 ACR983001:ACR983002 AMN983001:AMN983002 AWJ983001:AWJ983002 BGF983001:BGF983002 BQB983001:BQB983002 BZX983001:BZX983002 CJT983001:CJT983002 CTP983001:CTP983002 DDL983001:DDL983002 DNH983001:DNH983002 DXD983001:DXD983002 EGZ983001:EGZ983002 EQV983001:EQV983002 FAR983001:FAR983002 FKN983001:FKN983002 FUJ983001:FUJ983002 GEF983001:GEF983002 GOB983001:GOB983002 GXX983001:GXX983002 HHT983001:HHT983002 HRP983001:HRP983002 IBL983001:IBL983002 ILH983001:ILH983002 IVD983001:IVD983002 JEZ983001:JEZ983002 JOV983001:JOV983002 JYR983001:JYR983002 KIN983001:KIN983002 KSJ983001:KSJ983002 LCF983001:LCF983002 LMB983001:LMB983002 LVX983001:LVX983002 MFT983001:MFT983002 MPP983001:MPP983002 MZL983001:MZL983002 NJH983001:NJH983002 NTD983001:NTD983002 OCZ983001:OCZ983002 OMV983001:OMV983002 OWR983001:OWR983002 PGN983001:PGN983002 PQJ983001:PQJ983002 QAF983001:QAF983002 QKB983001:QKB983002 QTX983001:QTX983002 RDT983001:RDT983002 RNP983001:RNP983002 RXL983001:RXL983002 SHH983001:SHH983002 SRD983001:SRD983002 TAZ983001:TAZ983002 TKV983001:TKV983002 TUR983001:TUR983002 UEN983001:UEN983002 UOJ983001:UOJ983002 UYF983001:UYF983002 VIB983001:VIB983002 VRX983001:VRX983002 WBT983001:WBT983002 WLP983001:WLP983002 WVL983001:WVL983002 D65495 IZ65495 SV65495 ACR65495 AMN65495 AWJ65495 BGF65495 BQB65495 BZX65495 CJT65495 CTP65495 DDL65495 DNH65495 DXD65495 EGZ65495 EQV65495 FAR65495 FKN65495 FUJ65495 GEF65495 GOB65495 GXX65495 HHT65495 HRP65495 IBL65495 ILH65495 IVD65495 JEZ65495 JOV65495 JYR65495 KIN65495 KSJ65495 LCF65495 LMB65495 LVX65495 MFT65495 MPP65495 MZL65495 NJH65495 NTD65495 OCZ65495 OMV65495 OWR65495 PGN65495 PQJ65495 QAF65495 QKB65495 QTX65495 RDT65495 RNP65495 RXL65495 SHH65495 SRD65495 TAZ65495 TKV65495 TUR65495 UEN65495 UOJ65495 UYF65495 VIB65495 VRX65495 WBT65495 WLP65495 WVL65495 D131031 IZ131031 SV131031 ACR131031 AMN131031 AWJ131031 BGF131031 BQB131031 BZX131031 CJT131031 CTP131031 DDL131031 DNH131031 DXD131031 EGZ131031 EQV131031 FAR131031 FKN131031 FUJ131031 GEF131031 GOB131031 GXX131031 HHT131031 HRP131031 IBL131031 ILH131031 IVD131031 JEZ131031 JOV131031 JYR131031 KIN131031 KSJ131031 LCF131031 LMB131031 LVX131031 MFT131031 MPP131031 MZL131031 NJH131031 NTD131031 OCZ131031 OMV131031 OWR131031 PGN131031 PQJ131031 QAF131031 QKB131031 QTX131031 RDT131031 RNP131031 RXL131031 SHH131031 SRD131031 TAZ131031 TKV131031 TUR131031 UEN131031 UOJ131031 UYF131031 VIB131031 VRX131031 WBT131031 WLP131031 WVL131031 D196567 IZ196567 SV196567 ACR196567 AMN196567 AWJ196567 BGF196567 BQB196567 BZX196567 CJT196567 CTP196567 DDL196567 DNH196567 DXD196567 EGZ196567 EQV196567 FAR196567 FKN196567 FUJ196567 GEF196567 GOB196567 GXX196567 HHT196567 HRP196567 IBL196567 ILH196567 IVD196567 JEZ196567 JOV196567 JYR196567 KIN196567 KSJ196567 LCF196567 LMB196567 LVX196567 MFT196567 MPP196567 MZL196567 NJH196567 NTD196567 OCZ196567 OMV196567 OWR196567 PGN196567 PQJ196567 QAF196567 QKB196567 QTX196567 RDT196567 RNP196567 RXL196567 SHH196567 SRD196567 TAZ196567 TKV196567 TUR196567 UEN196567 UOJ196567 UYF196567 VIB196567 VRX196567 WBT196567 WLP196567 WVL196567 D262103 IZ262103 SV262103 ACR262103 AMN262103 AWJ262103 BGF262103 BQB262103 BZX262103 CJT262103 CTP262103 DDL262103 DNH262103 DXD262103 EGZ262103 EQV262103 FAR262103 FKN262103 FUJ262103 GEF262103 GOB262103 GXX262103 HHT262103 HRP262103 IBL262103 ILH262103 IVD262103 JEZ262103 JOV262103 JYR262103 KIN262103 KSJ262103 LCF262103 LMB262103 LVX262103 MFT262103 MPP262103 MZL262103 NJH262103 NTD262103 OCZ262103 OMV262103 OWR262103 PGN262103 PQJ262103 QAF262103 QKB262103 QTX262103 RDT262103 RNP262103 RXL262103 SHH262103 SRD262103 TAZ262103 TKV262103 TUR262103 UEN262103 UOJ262103 UYF262103 VIB262103 VRX262103 WBT262103 WLP262103 WVL262103 D327639 IZ327639 SV327639 ACR327639 AMN327639 AWJ327639 BGF327639 BQB327639 BZX327639 CJT327639 CTP327639 DDL327639 DNH327639 DXD327639 EGZ327639 EQV327639 FAR327639 FKN327639 FUJ327639 GEF327639 GOB327639 GXX327639 HHT327639 HRP327639 IBL327639 ILH327639 IVD327639 JEZ327639 JOV327639 JYR327639 KIN327639 KSJ327639 LCF327639 LMB327639 LVX327639 MFT327639 MPP327639 MZL327639 NJH327639 NTD327639 OCZ327639 OMV327639 OWR327639 PGN327639 PQJ327639 QAF327639 QKB327639 QTX327639 RDT327639 RNP327639 RXL327639 SHH327639 SRD327639 TAZ327639 TKV327639 TUR327639 UEN327639 UOJ327639 UYF327639 VIB327639 VRX327639 WBT327639 WLP327639 WVL327639 D393175 IZ393175 SV393175 ACR393175 AMN393175 AWJ393175 BGF393175 BQB393175 BZX393175 CJT393175 CTP393175 DDL393175 DNH393175 DXD393175 EGZ393175 EQV393175 FAR393175 FKN393175 FUJ393175 GEF393175 GOB393175 GXX393175 HHT393175 HRP393175 IBL393175 ILH393175 IVD393175 JEZ393175 JOV393175 JYR393175 KIN393175 KSJ393175 LCF393175 LMB393175 LVX393175 MFT393175 MPP393175 MZL393175 NJH393175 NTD393175 OCZ393175 OMV393175 OWR393175 PGN393175 PQJ393175 QAF393175 QKB393175 QTX393175 RDT393175 RNP393175 RXL393175 SHH393175 SRD393175 TAZ393175 TKV393175 TUR393175 UEN393175 UOJ393175 UYF393175 VIB393175 VRX393175 WBT393175 WLP393175 WVL393175 D458711 IZ458711 SV458711 ACR458711 AMN458711 AWJ458711 BGF458711 BQB458711 BZX458711 CJT458711 CTP458711 DDL458711 DNH458711 DXD458711 EGZ458711 EQV458711 FAR458711 FKN458711 FUJ458711 GEF458711 GOB458711 GXX458711 HHT458711 HRP458711 IBL458711 ILH458711 IVD458711 JEZ458711 JOV458711 JYR458711 KIN458711 KSJ458711 LCF458711 LMB458711 LVX458711 MFT458711 MPP458711 MZL458711 NJH458711 NTD458711 OCZ458711 OMV458711 OWR458711 PGN458711 PQJ458711 QAF458711 QKB458711 QTX458711 RDT458711 RNP458711 RXL458711 SHH458711 SRD458711 TAZ458711 TKV458711 TUR458711 UEN458711 UOJ458711 UYF458711 VIB458711 VRX458711 WBT458711 WLP458711 WVL458711 D524247 IZ524247 SV524247 ACR524247 AMN524247 AWJ524247 BGF524247 BQB524247 BZX524247 CJT524247 CTP524247 DDL524247 DNH524247 DXD524247 EGZ524247 EQV524247 FAR524247 FKN524247 FUJ524247 GEF524247 GOB524247 GXX524247 HHT524247 HRP524247 IBL524247 ILH524247 IVD524247 JEZ524247 JOV524247 JYR524247 KIN524247 KSJ524247 LCF524247 LMB524247 LVX524247 MFT524247 MPP524247 MZL524247 NJH524247 NTD524247 OCZ524247 OMV524247 OWR524247 PGN524247 PQJ524247 QAF524247 QKB524247 QTX524247 RDT524247 RNP524247 RXL524247 SHH524247 SRD524247 TAZ524247 TKV524247 TUR524247 UEN524247 UOJ524247 UYF524247 VIB524247 VRX524247 WBT524247 WLP524247 WVL524247 D589783 IZ589783 SV589783 ACR589783 AMN589783 AWJ589783 BGF589783 BQB589783 BZX589783 CJT589783 CTP589783 DDL589783 DNH589783 DXD589783 EGZ589783 EQV589783 FAR589783 FKN589783 FUJ589783 GEF589783 GOB589783 GXX589783 HHT589783 HRP589783 IBL589783 ILH589783 IVD589783 JEZ589783 JOV589783 JYR589783 KIN589783 KSJ589783 LCF589783 LMB589783 LVX589783 MFT589783 MPP589783 MZL589783 NJH589783 NTD589783 OCZ589783 OMV589783 OWR589783 PGN589783 PQJ589783 QAF589783 QKB589783 QTX589783 RDT589783 RNP589783 RXL589783 SHH589783 SRD589783 TAZ589783 TKV589783 TUR589783 UEN589783 UOJ589783 UYF589783 VIB589783 VRX589783 WBT589783 WLP589783 WVL589783 D655319 IZ655319 SV655319 ACR655319 AMN655319 AWJ655319 BGF655319 BQB655319 BZX655319 CJT655319 CTP655319 DDL655319 DNH655319 DXD655319 EGZ655319 EQV655319 FAR655319 FKN655319 FUJ655319 GEF655319 GOB655319 GXX655319 HHT655319 HRP655319 IBL655319 ILH655319 IVD655319 JEZ655319 JOV655319 JYR655319 KIN655319 KSJ655319 LCF655319 LMB655319 LVX655319 MFT655319 MPP655319 MZL655319 NJH655319 NTD655319 OCZ655319 OMV655319 OWR655319 PGN655319 PQJ655319 QAF655319 QKB655319 QTX655319 RDT655319 RNP655319 RXL655319 SHH655319 SRD655319 TAZ655319 TKV655319 TUR655319 UEN655319 UOJ655319 UYF655319 VIB655319 VRX655319 WBT655319 WLP655319 WVL655319 D720855 IZ720855 SV720855 ACR720855 AMN720855 AWJ720855 BGF720855 BQB720855 BZX720855 CJT720855 CTP720855 DDL720855 DNH720855 DXD720855 EGZ720855 EQV720855 FAR720855 FKN720855 FUJ720855 GEF720855 GOB720855 GXX720855 HHT720855 HRP720855 IBL720855 ILH720855 IVD720855 JEZ720855 JOV720855 JYR720855 KIN720855 KSJ720855 LCF720855 LMB720855 LVX720855 MFT720855 MPP720855 MZL720855 NJH720855 NTD720855 OCZ720855 OMV720855 OWR720855 PGN720855 PQJ720855 QAF720855 QKB720855 QTX720855 RDT720855 RNP720855 RXL720855 SHH720855 SRD720855 TAZ720855 TKV720855 TUR720855 UEN720855 UOJ720855 UYF720855 VIB720855 VRX720855 WBT720855 WLP720855 WVL720855 D786391 IZ786391 SV786391 ACR786391 AMN786391 AWJ786391 BGF786391 BQB786391 BZX786391 CJT786391 CTP786391 DDL786391 DNH786391 DXD786391 EGZ786391 EQV786391 FAR786391 FKN786391 FUJ786391 GEF786391 GOB786391 GXX786391 HHT786391 HRP786391 IBL786391 ILH786391 IVD786391 JEZ786391 JOV786391 JYR786391 KIN786391 KSJ786391 LCF786391 LMB786391 LVX786391 MFT786391 MPP786391 MZL786391 NJH786391 NTD786391 OCZ786391 OMV786391 OWR786391 PGN786391 PQJ786391 QAF786391 QKB786391 QTX786391 RDT786391 RNP786391 RXL786391 SHH786391 SRD786391 TAZ786391 TKV786391 TUR786391 UEN786391 UOJ786391 UYF786391 VIB786391 VRX786391 WBT786391 WLP786391 WVL786391 D851927 IZ851927 SV851927 ACR851927 AMN851927 AWJ851927 BGF851927 BQB851927 BZX851927 CJT851927 CTP851927 DDL851927 DNH851927 DXD851927 EGZ851927 EQV851927 FAR851927 FKN851927 FUJ851927 GEF851927 GOB851927 GXX851927 HHT851927 HRP851927 IBL851927 ILH851927 IVD851927 JEZ851927 JOV851927 JYR851927 KIN851927 KSJ851927 LCF851927 LMB851927 LVX851927 MFT851927 MPP851927 MZL851927 NJH851927 NTD851927 OCZ851927 OMV851927 OWR851927 PGN851927 PQJ851927 QAF851927 QKB851927 QTX851927 RDT851927 RNP851927 RXL851927 SHH851927 SRD851927 TAZ851927 TKV851927 TUR851927 UEN851927 UOJ851927 UYF851927 VIB851927 VRX851927 WBT851927 WLP851927 WVL851927 D917463 IZ917463 SV917463 ACR917463 AMN917463 AWJ917463 BGF917463 BQB917463 BZX917463 CJT917463 CTP917463 DDL917463 DNH917463 DXD917463 EGZ917463 EQV917463 FAR917463 FKN917463 FUJ917463 GEF917463 GOB917463 GXX917463 HHT917463 HRP917463 IBL917463 ILH917463 IVD917463 JEZ917463 JOV917463 JYR917463 KIN917463 KSJ917463 LCF917463 LMB917463 LVX917463 MFT917463 MPP917463 MZL917463 NJH917463 NTD917463 OCZ917463 OMV917463 OWR917463 PGN917463 PQJ917463 QAF917463 QKB917463 QTX917463 RDT917463 RNP917463 RXL917463 SHH917463 SRD917463 TAZ917463 TKV917463 TUR917463 UEN917463 UOJ917463 UYF917463 VIB917463 VRX917463 WBT917463 WLP917463 WVL917463 D982999 IZ982999 SV982999 ACR982999 AMN982999 AWJ982999 BGF982999 BQB982999 BZX982999 CJT982999 CTP982999 DDL982999 DNH982999 DXD982999 EGZ982999 EQV982999 FAR982999 FKN982999 FUJ982999 GEF982999 GOB982999 GXX982999 HHT982999 HRP982999 IBL982999 ILH982999 IVD982999 JEZ982999 JOV982999 JYR982999 KIN982999 KSJ982999 LCF982999 LMB982999 LVX982999 MFT982999 MPP982999 MZL982999 NJH982999 NTD982999 OCZ982999 OMV982999 OWR982999 PGN982999 PQJ982999 QAF982999 QKB982999 QTX982999 RDT982999 RNP982999 RXL982999 SHH982999 SRD982999 TAZ982999 TKV982999 TUR982999 UEN982999 UOJ982999 UYF982999 VIB982999 VRX982999 WBT982999 WLP982999 WVL982999 D65527 IZ65527 SV65527 ACR65527 AMN65527 AWJ65527 BGF65527 BQB65527 BZX65527 CJT65527 CTP65527 DDL65527 DNH65527 DXD65527 EGZ65527 EQV65527 FAR65527 FKN65527 FUJ65527 GEF65527 GOB65527 GXX65527 HHT65527 HRP65527 IBL65527 ILH65527 IVD65527 JEZ65527 JOV65527 JYR65527 KIN65527 KSJ65527 LCF65527 LMB65527 LVX65527 MFT65527 MPP65527 MZL65527 NJH65527 NTD65527 OCZ65527 OMV65527 OWR65527 PGN65527 PQJ65527 QAF65527 QKB65527 QTX65527 RDT65527 RNP65527 RXL65527 SHH65527 SRD65527 TAZ65527 TKV65527 TUR65527 UEN65527 UOJ65527 UYF65527 VIB65527 VRX65527 WBT65527 WLP65527 WVL65527 D131063 IZ131063 SV131063 ACR131063 AMN131063 AWJ131063 BGF131063 BQB131063 BZX131063 CJT131063 CTP131063 DDL131063 DNH131063 DXD131063 EGZ131063 EQV131063 FAR131063 FKN131063 FUJ131063 GEF131063 GOB131063 GXX131063 HHT131063 HRP131063 IBL131063 ILH131063 IVD131063 JEZ131063 JOV131063 JYR131063 KIN131063 KSJ131063 LCF131063 LMB131063 LVX131063 MFT131063 MPP131063 MZL131063 NJH131063 NTD131063 OCZ131063 OMV131063 OWR131063 PGN131063 PQJ131063 QAF131063 QKB131063 QTX131063 RDT131063 RNP131063 RXL131063 SHH131063 SRD131063 TAZ131063 TKV131063 TUR131063 UEN131063 UOJ131063 UYF131063 VIB131063 VRX131063 WBT131063 WLP131063 WVL131063 D196599 IZ196599 SV196599 ACR196599 AMN196599 AWJ196599 BGF196599 BQB196599 BZX196599 CJT196599 CTP196599 DDL196599 DNH196599 DXD196599 EGZ196599 EQV196599 FAR196599 FKN196599 FUJ196599 GEF196599 GOB196599 GXX196599 HHT196599 HRP196599 IBL196599 ILH196599 IVD196599 JEZ196599 JOV196599 JYR196599 KIN196599 KSJ196599 LCF196599 LMB196599 LVX196599 MFT196599 MPP196599 MZL196599 NJH196599 NTD196599 OCZ196599 OMV196599 OWR196599 PGN196599 PQJ196599 QAF196599 QKB196599 QTX196599 RDT196599 RNP196599 RXL196599 SHH196599 SRD196599 TAZ196599 TKV196599 TUR196599 UEN196599 UOJ196599 UYF196599 VIB196599 VRX196599 WBT196599 WLP196599 WVL196599 D262135 IZ262135 SV262135 ACR262135 AMN262135 AWJ262135 BGF262135 BQB262135 BZX262135 CJT262135 CTP262135 DDL262135 DNH262135 DXD262135 EGZ262135 EQV262135 FAR262135 FKN262135 FUJ262135 GEF262135 GOB262135 GXX262135 HHT262135 HRP262135 IBL262135 ILH262135 IVD262135 JEZ262135 JOV262135 JYR262135 KIN262135 KSJ262135 LCF262135 LMB262135 LVX262135 MFT262135 MPP262135 MZL262135 NJH262135 NTD262135 OCZ262135 OMV262135 OWR262135 PGN262135 PQJ262135 QAF262135 QKB262135 QTX262135 RDT262135 RNP262135 RXL262135 SHH262135 SRD262135 TAZ262135 TKV262135 TUR262135 UEN262135 UOJ262135 UYF262135 VIB262135 VRX262135 WBT262135 WLP262135 WVL262135 D327671 IZ327671 SV327671 ACR327671 AMN327671 AWJ327671 BGF327671 BQB327671 BZX327671 CJT327671 CTP327671 DDL327671 DNH327671 DXD327671 EGZ327671 EQV327671 FAR327671 FKN327671 FUJ327671 GEF327671 GOB327671 GXX327671 HHT327671 HRP327671 IBL327671 ILH327671 IVD327671 JEZ327671 JOV327671 JYR327671 KIN327671 KSJ327671 LCF327671 LMB327671 LVX327671 MFT327671 MPP327671 MZL327671 NJH327671 NTD327671 OCZ327671 OMV327671 OWR327671 PGN327671 PQJ327671 QAF327671 QKB327671 QTX327671 RDT327671 RNP327671 RXL327671 SHH327671 SRD327671 TAZ327671 TKV327671 TUR327671 UEN327671 UOJ327671 UYF327671 VIB327671 VRX327671 WBT327671 WLP327671 WVL327671 D393207 IZ393207 SV393207 ACR393207 AMN393207 AWJ393207 BGF393207 BQB393207 BZX393207 CJT393207 CTP393207 DDL393207 DNH393207 DXD393207 EGZ393207 EQV393207 FAR393207 FKN393207 FUJ393207 GEF393207 GOB393207 GXX393207 HHT393207 HRP393207 IBL393207 ILH393207 IVD393207 JEZ393207 JOV393207 JYR393207 KIN393207 KSJ393207 LCF393207 LMB393207 LVX393207 MFT393207 MPP393207 MZL393207 NJH393207 NTD393207 OCZ393207 OMV393207 OWR393207 PGN393207 PQJ393207 QAF393207 QKB393207 QTX393207 RDT393207 RNP393207 RXL393207 SHH393207 SRD393207 TAZ393207 TKV393207 TUR393207 UEN393207 UOJ393207 UYF393207 VIB393207 VRX393207 WBT393207 WLP393207 WVL393207 D458743 IZ458743 SV458743 ACR458743 AMN458743 AWJ458743 BGF458743 BQB458743 BZX458743 CJT458743 CTP458743 DDL458743 DNH458743 DXD458743 EGZ458743 EQV458743 FAR458743 FKN458743 FUJ458743 GEF458743 GOB458743 GXX458743 HHT458743 HRP458743 IBL458743 ILH458743 IVD458743 JEZ458743 JOV458743 JYR458743 KIN458743 KSJ458743 LCF458743 LMB458743 LVX458743 MFT458743 MPP458743 MZL458743 NJH458743 NTD458743 OCZ458743 OMV458743 OWR458743 PGN458743 PQJ458743 QAF458743 QKB458743 QTX458743 RDT458743 RNP458743 RXL458743 SHH458743 SRD458743 TAZ458743 TKV458743 TUR458743 UEN458743 UOJ458743 UYF458743 VIB458743 VRX458743 WBT458743 WLP458743 WVL458743 D524279 IZ524279 SV524279 ACR524279 AMN524279 AWJ524279 BGF524279 BQB524279 BZX524279 CJT524279 CTP524279 DDL524279 DNH524279 DXD524279 EGZ524279 EQV524279 FAR524279 FKN524279 FUJ524279 GEF524279 GOB524279 GXX524279 HHT524279 HRP524279 IBL524279 ILH524279 IVD524279 JEZ524279 JOV524279 JYR524279 KIN524279 KSJ524279 LCF524279 LMB524279 LVX524279 MFT524279 MPP524279 MZL524279 NJH524279 NTD524279 OCZ524279 OMV524279 OWR524279 PGN524279 PQJ524279 QAF524279 QKB524279 QTX524279 RDT524279 RNP524279 RXL524279 SHH524279 SRD524279 TAZ524279 TKV524279 TUR524279 UEN524279 UOJ524279 UYF524279 VIB524279 VRX524279 WBT524279 WLP524279 WVL524279 D589815 IZ589815 SV589815 ACR589815 AMN589815 AWJ589815 BGF589815 BQB589815 BZX589815 CJT589815 CTP589815 DDL589815 DNH589815 DXD589815 EGZ589815 EQV589815 FAR589815 FKN589815 FUJ589815 GEF589815 GOB589815 GXX589815 HHT589815 HRP589815 IBL589815 ILH589815 IVD589815 JEZ589815 JOV589815 JYR589815 KIN589815 KSJ589815 LCF589815 LMB589815 LVX589815 MFT589815 MPP589815 MZL589815 NJH589815 NTD589815 OCZ589815 OMV589815 OWR589815 PGN589815 PQJ589815 QAF589815 QKB589815 QTX589815 RDT589815 RNP589815 RXL589815 SHH589815 SRD589815 TAZ589815 TKV589815 TUR589815 UEN589815 UOJ589815 UYF589815 VIB589815 VRX589815 WBT589815 WLP589815 WVL589815 D655351 IZ655351 SV655351 ACR655351 AMN655351 AWJ655351 BGF655351 BQB655351 BZX655351 CJT655351 CTP655351 DDL655351 DNH655351 DXD655351 EGZ655351 EQV655351 FAR655351 FKN655351 FUJ655351 GEF655351 GOB655351 GXX655351 HHT655351 HRP655351 IBL655351 ILH655351 IVD655351 JEZ655351 JOV655351 JYR655351 KIN655351 KSJ655351 LCF655351 LMB655351 LVX655351 MFT655351 MPP655351 MZL655351 NJH655351 NTD655351 OCZ655351 OMV655351 OWR655351 PGN655351 PQJ655351 QAF655351 QKB655351 QTX655351 RDT655351 RNP655351 RXL655351 SHH655351 SRD655351 TAZ655351 TKV655351 TUR655351 UEN655351 UOJ655351 UYF655351 VIB655351 VRX655351 WBT655351 WLP655351 WVL655351 D720887 IZ720887 SV720887 ACR720887 AMN720887 AWJ720887 BGF720887 BQB720887 BZX720887 CJT720887 CTP720887 DDL720887 DNH720887 DXD720887 EGZ720887 EQV720887 FAR720887 FKN720887 FUJ720887 GEF720887 GOB720887 GXX720887 HHT720887 HRP720887 IBL720887 ILH720887 IVD720887 JEZ720887 JOV720887 JYR720887 KIN720887 KSJ720887 LCF720887 LMB720887 LVX720887 MFT720887 MPP720887 MZL720887 NJH720887 NTD720887 OCZ720887 OMV720887 OWR720887 PGN720887 PQJ720887 QAF720887 QKB720887 QTX720887 RDT720887 RNP720887 RXL720887 SHH720887 SRD720887 TAZ720887 TKV720887 TUR720887 UEN720887 UOJ720887 UYF720887 VIB720887 VRX720887 WBT720887 WLP720887 WVL720887 D786423 IZ786423 SV786423 ACR786423 AMN786423 AWJ786423 BGF786423 BQB786423 BZX786423 CJT786423 CTP786423 DDL786423 DNH786423 DXD786423 EGZ786423 EQV786423 FAR786423 FKN786423 FUJ786423 GEF786423 GOB786423 GXX786423 HHT786423 HRP786423 IBL786423 ILH786423 IVD786423 JEZ786423 JOV786423 JYR786423 KIN786423 KSJ786423 LCF786423 LMB786423 LVX786423 MFT786423 MPP786423 MZL786423 NJH786423 NTD786423 OCZ786423 OMV786423 OWR786423 PGN786423 PQJ786423 QAF786423 QKB786423 QTX786423 RDT786423 RNP786423 RXL786423 SHH786423 SRD786423 TAZ786423 TKV786423 TUR786423 UEN786423 UOJ786423 UYF786423 VIB786423 VRX786423 WBT786423 WLP786423 WVL786423 D851959 IZ851959 SV851959 ACR851959 AMN851959 AWJ851959 BGF851959 BQB851959 BZX851959 CJT851959 CTP851959 DDL851959 DNH851959 DXD851959 EGZ851959 EQV851959 FAR851959 FKN851959 FUJ851959 GEF851959 GOB851959 GXX851959 HHT851959 HRP851959 IBL851959 ILH851959 IVD851959 JEZ851959 JOV851959 JYR851959 KIN851959 KSJ851959 LCF851959 LMB851959 LVX851959 MFT851959 MPP851959 MZL851959 NJH851959 NTD851959 OCZ851959 OMV851959 OWR851959 PGN851959 PQJ851959 QAF851959 QKB851959 QTX851959 RDT851959 RNP851959 RXL851959 SHH851959 SRD851959 TAZ851959 TKV851959 TUR851959 UEN851959 UOJ851959 UYF851959 VIB851959 VRX851959 WBT851959 WLP851959 WVL851959 D917495 IZ917495 SV917495 ACR917495 AMN917495 AWJ917495 BGF917495 BQB917495 BZX917495 CJT917495 CTP917495 DDL917495 DNH917495 DXD917495 EGZ917495 EQV917495 FAR917495 FKN917495 FUJ917495 GEF917495 GOB917495 GXX917495 HHT917495 HRP917495 IBL917495 ILH917495 IVD917495 JEZ917495 JOV917495 JYR917495 KIN917495 KSJ917495 LCF917495 LMB917495 LVX917495 MFT917495 MPP917495 MZL917495 NJH917495 NTD917495 OCZ917495 OMV917495 OWR917495 PGN917495 PQJ917495 QAF917495 QKB917495 QTX917495 RDT917495 RNP917495 RXL917495 SHH917495 SRD917495 TAZ917495 TKV917495 TUR917495 UEN917495 UOJ917495 UYF917495 VIB917495 VRX917495 WBT917495 WLP917495 WVL917495 D983031 IZ983031 SV983031 ACR983031 AMN983031 AWJ983031 BGF983031 BQB983031 BZX983031 CJT983031 CTP983031 DDL983031 DNH983031 DXD983031 EGZ983031 EQV983031 FAR983031 FKN983031 FUJ983031 GEF983031 GOB983031 GXX983031 HHT983031 HRP983031 IBL983031 ILH983031 IVD983031 JEZ983031 JOV983031 JYR983031 KIN983031 KSJ983031 LCF983031 LMB983031 LVX983031 MFT983031 MPP983031 MZL983031 NJH983031 NTD983031 OCZ983031 OMV983031 OWR983031 PGN983031 PQJ983031 QAF983031 QKB983031 QTX983031 RDT983031 RNP983031 RXL983031 SHH983031 SRD983031 TAZ983031 TKV983031 TUR983031 UEN983031 UOJ983031 UYF983031 VIB983031 VRX983031 WBT983031 WLP983031 WVL983031 D65486:D65488 IZ65486:IZ65488 SV65486:SV65488 ACR65486:ACR65488 AMN65486:AMN65488 AWJ65486:AWJ65488 BGF65486:BGF65488 BQB65486:BQB65488 BZX65486:BZX65488 CJT65486:CJT65488 CTP65486:CTP65488 DDL65486:DDL65488 DNH65486:DNH65488 DXD65486:DXD65488 EGZ65486:EGZ65488 EQV65486:EQV65488 FAR65486:FAR65488 FKN65486:FKN65488 FUJ65486:FUJ65488 GEF65486:GEF65488 GOB65486:GOB65488 GXX65486:GXX65488 HHT65486:HHT65488 HRP65486:HRP65488 IBL65486:IBL65488 ILH65486:ILH65488 IVD65486:IVD65488 JEZ65486:JEZ65488 JOV65486:JOV65488 JYR65486:JYR65488 KIN65486:KIN65488 KSJ65486:KSJ65488 LCF65486:LCF65488 LMB65486:LMB65488 LVX65486:LVX65488 MFT65486:MFT65488 MPP65486:MPP65488 MZL65486:MZL65488 NJH65486:NJH65488 NTD65486:NTD65488 OCZ65486:OCZ65488 OMV65486:OMV65488 OWR65486:OWR65488 PGN65486:PGN65488 PQJ65486:PQJ65488 QAF65486:QAF65488 QKB65486:QKB65488 QTX65486:QTX65488 RDT65486:RDT65488 RNP65486:RNP65488 RXL65486:RXL65488 SHH65486:SHH65488 SRD65486:SRD65488 TAZ65486:TAZ65488 TKV65486:TKV65488 TUR65486:TUR65488 UEN65486:UEN65488 UOJ65486:UOJ65488 UYF65486:UYF65488 VIB65486:VIB65488 VRX65486:VRX65488 WBT65486:WBT65488 WLP65486:WLP65488 WVL65486:WVL65488 D131022:D131024 IZ131022:IZ131024 SV131022:SV131024 ACR131022:ACR131024 AMN131022:AMN131024 AWJ131022:AWJ131024 BGF131022:BGF131024 BQB131022:BQB131024 BZX131022:BZX131024 CJT131022:CJT131024 CTP131022:CTP131024 DDL131022:DDL131024 DNH131022:DNH131024 DXD131022:DXD131024 EGZ131022:EGZ131024 EQV131022:EQV131024 FAR131022:FAR131024 FKN131022:FKN131024 FUJ131022:FUJ131024 GEF131022:GEF131024 GOB131022:GOB131024 GXX131022:GXX131024 HHT131022:HHT131024 HRP131022:HRP131024 IBL131022:IBL131024 ILH131022:ILH131024 IVD131022:IVD131024 JEZ131022:JEZ131024 JOV131022:JOV131024 JYR131022:JYR131024 KIN131022:KIN131024 KSJ131022:KSJ131024 LCF131022:LCF131024 LMB131022:LMB131024 LVX131022:LVX131024 MFT131022:MFT131024 MPP131022:MPP131024 MZL131022:MZL131024 NJH131022:NJH131024 NTD131022:NTD131024 OCZ131022:OCZ131024 OMV131022:OMV131024 OWR131022:OWR131024 PGN131022:PGN131024 PQJ131022:PQJ131024 QAF131022:QAF131024 QKB131022:QKB131024 QTX131022:QTX131024 RDT131022:RDT131024 RNP131022:RNP131024 RXL131022:RXL131024 SHH131022:SHH131024 SRD131022:SRD131024 TAZ131022:TAZ131024 TKV131022:TKV131024 TUR131022:TUR131024 UEN131022:UEN131024 UOJ131022:UOJ131024 UYF131022:UYF131024 VIB131022:VIB131024 VRX131022:VRX131024 WBT131022:WBT131024 WLP131022:WLP131024 WVL131022:WVL131024 D196558:D196560 IZ196558:IZ196560 SV196558:SV196560 ACR196558:ACR196560 AMN196558:AMN196560 AWJ196558:AWJ196560 BGF196558:BGF196560 BQB196558:BQB196560 BZX196558:BZX196560 CJT196558:CJT196560 CTP196558:CTP196560 DDL196558:DDL196560 DNH196558:DNH196560 DXD196558:DXD196560 EGZ196558:EGZ196560 EQV196558:EQV196560 FAR196558:FAR196560 FKN196558:FKN196560 FUJ196558:FUJ196560 GEF196558:GEF196560 GOB196558:GOB196560 GXX196558:GXX196560 HHT196558:HHT196560 HRP196558:HRP196560 IBL196558:IBL196560 ILH196558:ILH196560 IVD196558:IVD196560 JEZ196558:JEZ196560 JOV196558:JOV196560 JYR196558:JYR196560 KIN196558:KIN196560 KSJ196558:KSJ196560 LCF196558:LCF196560 LMB196558:LMB196560 LVX196558:LVX196560 MFT196558:MFT196560 MPP196558:MPP196560 MZL196558:MZL196560 NJH196558:NJH196560 NTD196558:NTD196560 OCZ196558:OCZ196560 OMV196558:OMV196560 OWR196558:OWR196560 PGN196558:PGN196560 PQJ196558:PQJ196560 QAF196558:QAF196560 QKB196558:QKB196560 QTX196558:QTX196560 RDT196558:RDT196560 RNP196558:RNP196560 RXL196558:RXL196560 SHH196558:SHH196560 SRD196558:SRD196560 TAZ196558:TAZ196560 TKV196558:TKV196560 TUR196558:TUR196560 UEN196558:UEN196560 UOJ196558:UOJ196560 UYF196558:UYF196560 VIB196558:VIB196560 VRX196558:VRX196560 WBT196558:WBT196560 WLP196558:WLP196560 WVL196558:WVL196560 D262094:D262096 IZ262094:IZ262096 SV262094:SV262096 ACR262094:ACR262096 AMN262094:AMN262096 AWJ262094:AWJ262096 BGF262094:BGF262096 BQB262094:BQB262096 BZX262094:BZX262096 CJT262094:CJT262096 CTP262094:CTP262096 DDL262094:DDL262096 DNH262094:DNH262096 DXD262094:DXD262096 EGZ262094:EGZ262096 EQV262094:EQV262096 FAR262094:FAR262096 FKN262094:FKN262096 FUJ262094:FUJ262096 GEF262094:GEF262096 GOB262094:GOB262096 GXX262094:GXX262096 HHT262094:HHT262096 HRP262094:HRP262096 IBL262094:IBL262096 ILH262094:ILH262096 IVD262094:IVD262096 JEZ262094:JEZ262096 JOV262094:JOV262096 JYR262094:JYR262096 KIN262094:KIN262096 KSJ262094:KSJ262096 LCF262094:LCF262096 LMB262094:LMB262096 LVX262094:LVX262096 MFT262094:MFT262096 MPP262094:MPP262096 MZL262094:MZL262096 NJH262094:NJH262096 NTD262094:NTD262096 OCZ262094:OCZ262096 OMV262094:OMV262096 OWR262094:OWR262096 PGN262094:PGN262096 PQJ262094:PQJ262096 QAF262094:QAF262096 QKB262094:QKB262096 QTX262094:QTX262096 RDT262094:RDT262096 RNP262094:RNP262096 RXL262094:RXL262096 SHH262094:SHH262096 SRD262094:SRD262096 TAZ262094:TAZ262096 TKV262094:TKV262096 TUR262094:TUR262096 UEN262094:UEN262096 UOJ262094:UOJ262096 UYF262094:UYF262096 VIB262094:VIB262096 VRX262094:VRX262096 WBT262094:WBT262096 WLP262094:WLP262096 WVL262094:WVL262096 D327630:D327632 IZ327630:IZ327632 SV327630:SV327632 ACR327630:ACR327632 AMN327630:AMN327632 AWJ327630:AWJ327632 BGF327630:BGF327632 BQB327630:BQB327632 BZX327630:BZX327632 CJT327630:CJT327632 CTP327630:CTP327632 DDL327630:DDL327632 DNH327630:DNH327632 DXD327630:DXD327632 EGZ327630:EGZ327632 EQV327630:EQV327632 FAR327630:FAR327632 FKN327630:FKN327632 FUJ327630:FUJ327632 GEF327630:GEF327632 GOB327630:GOB327632 GXX327630:GXX327632 HHT327630:HHT327632 HRP327630:HRP327632 IBL327630:IBL327632 ILH327630:ILH327632 IVD327630:IVD327632 JEZ327630:JEZ327632 JOV327630:JOV327632 JYR327630:JYR327632 KIN327630:KIN327632 KSJ327630:KSJ327632 LCF327630:LCF327632 LMB327630:LMB327632 LVX327630:LVX327632 MFT327630:MFT327632 MPP327630:MPP327632 MZL327630:MZL327632 NJH327630:NJH327632 NTD327630:NTD327632 OCZ327630:OCZ327632 OMV327630:OMV327632 OWR327630:OWR327632 PGN327630:PGN327632 PQJ327630:PQJ327632 QAF327630:QAF327632 QKB327630:QKB327632 QTX327630:QTX327632 RDT327630:RDT327632 RNP327630:RNP327632 RXL327630:RXL327632 SHH327630:SHH327632 SRD327630:SRD327632 TAZ327630:TAZ327632 TKV327630:TKV327632 TUR327630:TUR327632 UEN327630:UEN327632 UOJ327630:UOJ327632 UYF327630:UYF327632 VIB327630:VIB327632 VRX327630:VRX327632 WBT327630:WBT327632 WLP327630:WLP327632 WVL327630:WVL327632 D393166:D393168 IZ393166:IZ393168 SV393166:SV393168 ACR393166:ACR393168 AMN393166:AMN393168 AWJ393166:AWJ393168 BGF393166:BGF393168 BQB393166:BQB393168 BZX393166:BZX393168 CJT393166:CJT393168 CTP393166:CTP393168 DDL393166:DDL393168 DNH393166:DNH393168 DXD393166:DXD393168 EGZ393166:EGZ393168 EQV393166:EQV393168 FAR393166:FAR393168 FKN393166:FKN393168 FUJ393166:FUJ393168 GEF393166:GEF393168 GOB393166:GOB393168 GXX393166:GXX393168 HHT393166:HHT393168 HRP393166:HRP393168 IBL393166:IBL393168 ILH393166:ILH393168 IVD393166:IVD393168 JEZ393166:JEZ393168 JOV393166:JOV393168 JYR393166:JYR393168 KIN393166:KIN393168 KSJ393166:KSJ393168 LCF393166:LCF393168 LMB393166:LMB393168 LVX393166:LVX393168 MFT393166:MFT393168 MPP393166:MPP393168 MZL393166:MZL393168 NJH393166:NJH393168 NTD393166:NTD393168 OCZ393166:OCZ393168 OMV393166:OMV393168 OWR393166:OWR393168 PGN393166:PGN393168 PQJ393166:PQJ393168 QAF393166:QAF393168 QKB393166:QKB393168 QTX393166:QTX393168 RDT393166:RDT393168 RNP393166:RNP393168 RXL393166:RXL393168 SHH393166:SHH393168 SRD393166:SRD393168 TAZ393166:TAZ393168 TKV393166:TKV393168 TUR393166:TUR393168 UEN393166:UEN393168 UOJ393166:UOJ393168 UYF393166:UYF393168 VIB393166:VIB393168 VRX393166:VRX393168 WBT393166:WBT393168 WLP393166:WLP393168 WVL393166:WVL393168 D458702:D458704 IZ458702:IZ458704 SV458702:SV458704 ACR458702:ACR458704 AMN458702:AMN458704 AWJ458702:AWJ458704 BGF458702:BGF458704 BQB458702:BQB458704 BZX458702:BZX458704 CJT458702:CJT458704 CTP458702:CTP458704 DDL458702:DDL458704 DNH458702:DNH458704 DXD458702:DXD458704 EGZ458702:EGZ458704 EQV458702:EQV458704 FAR458702:FAR458704 FKN458702:FKN458704 FUJ458702:FUJ458704 GEF458702:GEF458704 GOB458702:GOB458704 GXX458702:GXX458704 HHT458702:HHT458704 HRP458702:HRP458704 IBL458702:IBL458704 ILH458702:ILH458704 IVD458702:IVD458704 JEZ458702:JEZ458704 JOV458702:JOV458704 JYR458702:JYR458704 KIN458702:KIN458704 KSJ458702:KSJ458704 LCF458702:LCF458704 LMB458702:LMB458704 LVX458702:LVX458704 MFT458702:MFT458704 MPP458702:MPP458704 MZL458702:MZL458704 NJH458702:NJH458704 NTD458702:NTD458704 OCZ458702:OCZ458704 OMV458702:OMV458704 OWR458702:OWR458704 PGN458702:PGN458704 PQJ458702:PQJ458704 QAF458702:QAF458704 QKB458702:QKB458704 QTX458702:QTX458704 RDT458702:RDT458704 RNP458702:RNP458704 RXL458702:RXL458704 SHH458702:SHH458704 SRD458702:SRD458704 TAZ458702:TAZ458704 TKV458702:TKV458704 TUR458702:TUR458704 UEN458702:UEN458704 UOJ458702:UOJ458704 UYF458702:UYF458704 VIB458702:VIB458704 VRX458702:VRX458704 WBT458702:WBT458704 WLP458702:WLP458704 WVL458702:WVL458704 D524238:D524240 IZ524238:IZ524240 SV524238:SV524240 ACR524238:ACR524240 AMN524238:AMN524240 AWJ524238:AWJ524240 BGF524238:BGF524240 BQB524238:BQB524240 BZX524238:BZX524240 CJT524238:CJT524240 CTP524238:CTP524240 DDL524238:DDL524240 DNH524238:DNH524240 DXD524238:DXD524240 EGZ524238:EGZ524240 EQV524238:EQV524240 FAR524238:FAR524240 FKN524238:FKN524240 FUJ524238:FUJ524240 GEF524238:GEF524240 GOB524238:GOB524240 GXX524238:GXX524240 HHT524238:HHT524240 HRP524238:HRP524240 IBL524238:IBL524240 ILH524238:ILH524240 IVD524238:IVD524240 JEZ524238:JEZ524240 JOV524238:JOV524240 JYR524238:JYR524240 KIN524238:KIN524240 KSJ524238:KSJ524240 LCF524238:LCF524240 LMB524238:LMB524240 LVX524238:LVX524240 MFT524238:MFT524240 MPP524238:MPP524240 MZL524238:MZL524240 NJH524238:NJH524240 NTD524238:NTD524240 OCZ524238:OCZ524240 OMV524238:OMV524240 OWR524238:OWR524240 PGN524238:PGN524240 PQJ524238:PQJ524240 QAF524238:QAF524240 QKB524238:QKB524240 QTX524238:QTX524240 RDT524238:RDT524240 RNP524238:RNP524240 RXL524238:RXL524240 SHH524238:SHH524240 SRD524238:SRD524240 TAZ524238:TAZ524240 TKV524238:TKV524240 TUR524238:TUR524240 UEN524238:UEN524240 UOJ524238:UOJ524240 UYF524238:UYF524240 VIB524238:VIB524240 VRX524238:VRX524240 WBT524238:WBT524240 WLP524238:WLP524240 WVL524238:WVL524240 D589774:D589776 IZ589774:IZ589776 SV589774:SV589776 ACR589774:ACR589776 AMN589774:AMN589776 AWJ589774:AWJ589776 BGF589774:BGF589776 BQB589774:BQB589776 BZX589774:BZX589776 CJT589774:CJT589776 CTP589774:CTP589776 DDL589774:DDL589776 DNH589774:DNH589776 DXD589774:DXD589776 EGZ589774:EGZ589776 EQV589774:EQV589776 FAR589774:FAR589776 FKN589774:FKN589776 FUJ589774:FUJ589776 GEF589774:GEF589776 GOB589774:GOB589776 GXX589774:GXX589776 HHT589774:HHT589776 HRP589774:HRP589776 IBL589774:IBL589776 ILH589774:ILH589776 IVD589774:IVD589776 JEZ589774:JEZ589776 JOV589774:JOV589776 JYR589774:JYR589776 KIN589774:KIN589776 KSJ589774:KSJ589776 LCF589774:LCF589776 LMB589774:LMB589776 LVX589774:LVX589776 MFT589774:MFT589776 MPP589774:MPP589776 MZL589774:MZL589776 NJH589774:NJH589776 NTD589774:NTD589776 OCZ589774:OCZ589776 OMV589774:OMV589776 OWR589774:OWR589776 PGN589774:PGN589776 PQJ589774:PQJ589776 QAF589774:QAF589776 QKB589774:QKB589776 QTX589774:QTX589776 RDT589774:RDT589776 RNP589774:RNP589776 RXL589774:RXL589776 SHH589774:SHH589776 SRD589774:SRD589776 TAZ589774:TAZ589776 TKV589774:TKV589776 TUR589774:TUR589776 UEN589774:UEN589776 UOJ589774:UOJ589776 UYF589774:UYF589776 VIB589774:VIB589776 VRX589774:VRX589776 WBT589774:WBT589776 WLP589774:WLP589776 WVL589774:WVL589776 D655310:D655312 IZ655310:IZ655312 SV655310:SV655312 ACR655310:ACR655312 AMN655310:AMN655312 AWJ655310:AWJ655312 BGF655310:BGF655312 BQB655310:BQB655312 BZX655310:BZX655312 CJT655310:CJT655312 CTP655310:CTP655312 DDL655310:DDL655312 DNH655310:DNH655312 DXD655310:DXD655312 EGZ655310:EGZ655312 EQV655310:EQV655312 FAR655310:FAR655312 FKN655310:FKN655312 FUJ655310:FUJ655312 GEF655310:GEF655312 GOB655310:GOB655312 GXX655310:GXX655312 HHT655310:HHT655312 HRP655310:HRP655312 IBL655310:IBL655312 ILH655310:ILH655312 IVD655310:IVD655312 JEZ655310:JEZ655312 JOV655310:JOV655312 JYR655310:JYR655312 KIN655310:KIN655312 KSJ655310:KSJ655312 LCF655310:LCF655312 LMB655310:LMB655312 LVX655310:LVX655312 MFT655310:MFT655312 MPP655310:MPP655312 MZL655310:MZL655312 NJH655310:NJH655312 NTD655310:NTD655312 OCZ655310:OCZ655312 OMV655310:OMV655312 OWR655310:OWR655312 PGN655310:PGN655312 PQJ655310:PQJ655312 QAF655310:QAF655312 QKB655310:QKB655312 QTX655310:QTX655312 RDT655310:RDT655312 RNP655310:RNP655312 RXL655310:RXL655312 SHH655310:SHH655312 SRD655310:SRD655312 TAZ655310:TAZ655312 TKV655310:TKV655312 TUR655310:TUR655312 UEN655310:UEN655312 UOJ655310:UOJ655312 UYF655310:UYF655312 VIB655310:VIB655312 VRX655310:VRX655312 WBT655310:WBT655312 WLP655310:WLP655312 WVL655310:WVL655312 D720846:D720848 IZ720846:IZ720848 SV720846:SV720848 ACR720846:ACR720848 AMN720846:AMN720848 AWJ720846:AWJ720848 BGF720846:BGF720848 BQB720846:BQB720848 BZX720846:BZX720848 CJT720846:CJT720848 CTP720846:CTP720848 DDL720846:DDL720848 DNH720846:DNH720848 DXD720846:DXD720848 EGZ720846:EGZ720848 EQV720846:EQV720848 FAR720846:FAR720848 FKN720846:FKN720848 FUJ720846:FUJ720848 GEF720846:GEF720848 GOB720846:GOB720848 GXX720846:GXX720848 HHT720846:HHT720848 HRP720846:HRP720848 IBL720846:IBL720848 ILH720846:ILH720848 IVD720846:IVD720848 JEZ720846:JEZ720848 JOV720846:JOV720848 JYR720846:JYR720848 KIN720846:KIN720848 KSJ720846:KSJ720848 LCF720846:LCF720848 LMB720846:LMB720848 LVX720846:LVX720848 MFT720846:MFT720848 MPP720846:MPP720848 MZL720846:MZL720848 NJH720846:NJH720848 NTD720846:NTD720848 OCZ720846:OCZ720848 OMV720846:OMV720848 OWR720846:OWR720848 PGN720846:PGN720848 PQJ720846:PQJ720848 QAF720846:QAF720848 QKB720846:QKB720848 QTX720846:QTX720848 RDT720846:RDT720848 RNP720846:RNP720848 RXL720846:RXL720848 SHH720846:SHH720848 SRD720846:SRD720848 TAZ720846:TAZ720848 TKV720846:TKV720848 TUR720846:TUR720848 UEN720846:UEN720848 UOJ720846:UOJ720848 UYF720846:UYF720848 VIB720846:VIB720848 VRX720846:VRX720848 WBT720846:WBT720848 WLP720846:WLP720848 WVL720846:WVL720848 D786382:D786384 IZ786382:IZ786384 SV786382:SV786384 ACR786382:ACR786384 AMN786382:AMN786384 AWJ786382:AWJ786384 BGF786382:BGF786384 BQB786382:BQB786384 BZX786382:BZX786384 CJT786382:CJT786384 CTP786382:CTP786384 DDL786382:DDL786384 DNH786382:DNH786384 DXD786382:DXD786384 EGZ786382:EGZ786384 EQV786382:EQV786384 FAR786382:FAR786384 FKN786382:FKN786384 FUJ786382:FUJ786384 GEF786382:GEF786384 GOB786382:GOB786384 GXX786382:GXX786384 HHT786382:HHT786384 HRP786382:HRP786384 IBL786382:IBL786384 ILH786382:ILH786384 IVD786382:IVD786384 JEZ786382:JEZ786384 JOV786382:JOV786384 JYR786382:JYR786384 KIN786382:KIN786384 KSJ786382:KSJ786384 LCF786382:LCF786384 LMB786382:LMB786384 LVX786382:LVX786384 MFT786382:MFT786384 MPP786382:MPP786384 MZL786382:MZL786384 NJH786382:NJH786384 NTD786382:NTD786384 OCZ786382:OCZ786384 OMV786382:OMV786384 OWR786382:OWR786384 PGN786382:PGN786384 PQJ786382:PQJ786384 QAF786382:QAF786384 QKB786382:QKB786384 QTX786382:QTX786384 RDT786382:RDT786384 RNP786382:RNP786384 RXL786382:RXL786384 SHH786382:SHH786384 SRD786382:SRD786384 TAZ786382:TAZ786384 TKV786382:TKV786384 TUR786382:TUR786384 UEN786382:UEN786384 UOJ786382:UOJ786384 UYF786382:UYF786384 VIB786382:VIB786384 VRX786382:VRX786384 WBT786382:WBT786384 WLP786382:WLP786384 WVL786382:WVL786384 D851918:D851920 IZ851918:IZ851920 SV851918:SV851920 ACR851918:ACR851920 AMN851918:AMN851920 AWJ851918:AWJ851920 BGF851918:BGF851920 BQB851918:BQB851920 BZX851918:BZX851920 CJT851918:CJT851920 CTP851918:CTP851920 DDL851918:DDL851920 DNH851918:DNH851920 DXD851918:DXD851920 EGZ851918:EGZ851920 EQV851918:EQV851920 FAR851918:FAR851920 FKN851918:FKN851920 FUJ851918:FUJ851920 GEF851918:GEF851920 GOB851918:GOB851920 GXX851918:GXX851920 HHT851918:HHT851920 HRP851918:HRP851920 IBL851918:IBL851920 ILH851918:ILH851920 IVD851918:IVD851920 JEZ851918:JEZ851920 JOV851918:JOV851920 JYR851918:JYR851920 KIN851918:KIN851920 KSJ851918:KSJ851920 LCF851918:LCF851920 LMB851918:LMB851920 LVX851918:LVX851920 MFT851918:MFT851920 MPP851918:MPP851920 MZL851918:MZL851920 NJH851918:NJH851920 NTD851918:NTD851920 OCZ851918:OCZ851920 OMV851918:OMV851920 OWR851918:OWR851920 PGN851918:PGN851920 PQJ851918:PQJ851920 QAF851918:QAF851920 QKB851918:QKB851920 QTX851918:QTX851920 RDT851918:RDT851920 RNP851918:RNP851920 RXL851918:RXL851920 SHH851918:SHH851920 SRD851918:SRD851920 TAZ851918:TAZ851920 TKV851918:TKV851920 TUR851918:TUR851920 UEN851918:UEN851920 UOJ851918:UOJ851920 UYF851918:UYF851920 VIB851918:VIB851920 VRX851918:VRX851920 WBT851918:WBT851920 WLP851918:WLP851920 WVL851918:WVL851920 D917454:D917456 IZ917454:IZ917456 SV917454:SV917456 ACR917454:ACR917456 AMN917454:AMN917456 AWJ917454:AWJ917456 BGF917454:BGF917456 BQB917454:BQB917456 BZX917454:BZX917456 CJT917454:CJT917456 CTP917454:CTP917456 DDL917454:DDL917456 DNH917454:DNH917456 DXD917454:DXD917456 EGZ917454:EGZ917456 EQV917454:EQV917456 FAR917454:FAR917456 FKN917454:FKN917456 FUJ917454:FUJ917456 GEF917454:GEF917456 GOB917454:GOB917456 GXX917454:GXX917456 HHT917454:HHT917456 HRP917454:HRP917456 IBL917454:IBL917456 ILH917454:ILH917456 IVD917454:IVD917456 JEZ917454:JEZ917456 JOV917454:JOV917456 JYR917454:JYR917456 KIN917454:KIN917456 KSJ917454:KSJ917456 LCF917454:LCF917456 LMB917454:LMB917456 LVX917454:LVX917456 MFT917454:MFT917456 MPP917454:MPP917456 MZL917454:MZL917456 NJH917454:NJH917456 NTD917454:NTD917456 OCZ917454:OCZ917456 OMV917454:OMV917456 OWR917454:OWR917456 PGN917454:PGN917456 PQJ917454:PQJ917456 QAF917454:QAF917456 QKB917454:QKB917456 QTX917454:QTX917456 RDT917454:RDT917456 RNP917454:RNP917456 RXL917454:RXL917456 SHH917454:SHH917456 SRD917454:SRD917456 TAZ917454:TAZ917456 TKV917454:TKV917456 TUR917454:TUR917456 UEN917454:UEN917456 UOJ917454:UOJ917456 UYF917454:UYF917456 VIB917454:VIB917456 VRX917454:VRX917456 WBT917454:WBT917456 WLP917454:WLP917456 WVL917454:WVL917456 D982990:D982992 IZ982990:IZ982992 SV982990:SV982992 ACR982990:ACR982992 AMN982990:AMN982992 AWJ982990:AWJ982992 BGF982990:BGF982992 BQB982990:BQB982992 BZX982990:BZX982992 CJT982990:CJT982992 CTP982990:CTP982992 DDL982990:DDL982992 DNH982990:DNH982992 DXD982990:DXD982992 EGZ982990:EGZ982992 EQV982990:EQV982992 FAR982990:FAR982992 FKN982990:FKN982992 FUJ982990:FUJ982992 GEF982990:GEF982992 GOB982990:GOB982992 GXX982990:GXX982992 HHT982990:HHT982992 HRP982990:HRP982992 IBL982990:IBL982992 ILH982990:ILH982992 IVD982990:IVD982992 JEZ982990:JEZ982992 JOV982990:JOV982992 JYR982990:JYR982992 KIN982990:KIN982992 KSJ982990:KSJ982992 LCF982990:LCF982992 LMB982990:LMB982992 LVX982990:LVX982992 MFT982990:MFT982992 MPP982990:MPP982992 MZL982990:MZL982992 NJH982990:NJH982992 NTD982990:NTD982992 OCZ982990:OCZ982992 OMV982990:OMV982992 OWR982990:OWR982992 PGN982990:PGN982992 PQJ982990:PQJ982992 QAF982990:QAF982992 QKB982990:QKB982992 QTX982990:QTX982992 RDT982990:RDT982992 RNP982990:RNP982992 RXL982990:RXL982992 SHH982990:SHH982992 SRD982990:SRD982992 TAZ982990:TAZ982992 TKV982990:TKV982992 TUR982990:TUR982992 UEN982990:UEN982992 UOJ982990:UOJ982992 UYF982990:UYF982992 VIB982990:VIB982992 VRX982990:VRX982992 WBT982990:WBT982992 WLP982990:WLP982992 IY46:IY48 SU46:SU48 ACQ46:ACQ48 AMM46:AMM48 AWI46:AWI48 BGE46:BGE48 BQA46:BQA48 BZW46:BZW48 CJS46:CJS48 CTO46:CTO48 DDK46:DDK48 DNG46:DNG48 DXC46:DXC48 EGY46:EGY48 EQU46:EQU48 FAQ46:FAQ48 FKM46:FKM48 FUI46:FUI48 GEE46:GEE48 GOA46:GOA48 GXW46:GXW48 HHS46:HHS48 HRO46:HRO48 IBK46:IBK48 ILG46:ILG48 IVC46:IVC48 JEY46:JEY48 JOU46:JOU48 JYQ46:JYQ48 KIM46:KIM48 KSI46:KSI48 LCE46:LCE48 LMA46:LMA48 LVW46:LVW48 MFS46:MFS48 MPO46:MPO48 MZK46:MZK48 NJG46:NJG48 NTC46:NTC48 OCY46:OCY48 OMU46:OMU48 OWQ46:OWQ48 PGM46:PGM48 PQI46:PQI48 QAE46:QAE48 QKA46:QKA48 QTW46:QTW48 RDS46:RDS48 RNO46:RNO48 RXK46:RXK48 SHG46:SHG48 SRC46:SRC48 TAY46:TAY48 TKU46:TKU48 TUQ46:TUQ48 UEM46:UEM48 UOI46:UOI48 UYE46:UYE48 VIA46:VIA48 VRW46:VRW48 WBS46:WBS48 WLO46:WLO48 WVK46:WVK48 WVK24 WVK26 WLO24 WLO26 WBS24 WBS26 VRW24 VRW26 VIA24 VIA26 UYE24 UYE26 UOI24 UOI26 UEM24 UEM26 TUQ24 TUQ26 TKU24 TKU26 TAY24 TAY26 SRC24 SRC26 SHG24 SHG26 RXK24 RXK26 RNO24 RNO26 RDS24 RDS26 QTW24 QTW26 QKA24 QKA26 QAE24 QAE26 PQI24 PQI26 PGM24 PGM26 OWQ24 OWQ26 OMU24 OMU26 OCY24 OCY26 NTC24 NTC26 NJG24 NJG26 MZK24 MZK26 MPO24 MPO26 MFS24 MFS26 LVW24 LVW26 LMA24 LMA26 LCE24 LCE26 KSI24 KSI26 KIM24 KIM26 JYQ24 JYQ26 JOU24 JOU26 JEY24 JEY26 IVC24 IVC26 ILG24 ILG26 IBK24 IBK26 HRO24 HRO26 HHS24 HHS26 GXW24 GXW26 GOA24 GOA26 GEE24 GEE26 FUI24 FUI26 FKM24 FKM26 FAQ24 FAQ26 EQU24 EQU26 EGY24 EGY26 DXC24 DXC26 DNG24 DNG26 DDK24 DDK26 CTO24 CTO26 CJS24 CJS26 BZW24 BZW26 BQA24 BQA26 BGE24 BGE26 AWI24 AWI26 AMM24 AMM26 ACQ24 ACQ26 SU24 SU26 IY24 IY26 WVK33:WVK42 WLO33:WLO42 WBS33:WBS42 VRW33:VRW42 VIA33:VIA42 UYE33:UYE42 UOI33:UOI42 UEM33:UEM42 TUQ33:TUQ42 TKU33:TKU42 TAY33:TAY42 SRC33:SRC42 SHG33:SHG42 RXK33:RXK42 RNO33:RNO42 RDS33:RDS42 QTW33:QTW42 QKA33:QKA42 QAE33:QAE42 PQI33:PQI42 PGM33:PGM42 OWQ33:OWQ42 OMU33:OMU42 OCY33:OCY42 NTC33:NTC42 NJG33:NJG42 MZK33:MZK42 MPO33:MPO42 MFS33:MFS42 LVW33:LVW42 LMA33:LMA42 LCE33:LCE42 KSI33:KSI42 KIM33:KIM42 JYQ33:JYQ42 JOU33:JOU42 JEY33:JEY42 IVC33:IVC42 ILG33:ILG42 IBK33:IBK42 HRO33:HRO42 HHS33:HHS42 GXW33:GXW42 GOA33:GOA42 GEE33:GEE42 FUI33:FUI42 FKM33:FKM42 FAQ33:FAQ42 EQU33:EQU42 EGY33:EGY42 DXC33:DXC42 DNG33:DNG42 DDK33:DDK42 CTO33:CTO42 CJS33:CJS42 BZW33:BZW42 BQA33:BQA42 BGE33:BGE42 AWI33:AWI42 AMM33:AMM42 ACQ33:ACQ42 SU33:SU42 IY33:IY42" xr:uid="{3EFF3F7F-0960-8841-B41B-87A0D24BFFB7}">
      <formula1>#REF!</formula1>
    </dataValidation>
  </dataValidations>
  <pageMargins left="0.75" right="0.75" top="1" bottom="1" header="0.3" footer="0.3"/>
  <headerFooter alignWithMargins="0"/>
  <legacyDrawing r:id="rId1"/>
  <extLst>
    <ext xmlns:x14="http://schemas.microsoft.com/office/spreadsheetml/2009/9/main" uri="{CCE6A557-97BC-4b89-ADB6-D9C93CAAB3DF}">
      <x14:dataValidations xmlns:xm="http://schemas.microsoft.com/office/excel/2006/main" count="1">
        <x14:dataValidation type="list" allowBlank="1" showInputMessage="1" showErrorMessage="1" xr:uid="{21CA78A7-B781-0D42-A10F-A00DA20BDD01}">
          <x14:formula1>
            <xm:f>#REF!</xm:f>
          </x14:formula1>
          <xm:sqref>D65468:D65480 IZ65468:IZ65480 SV65468:SV65480 ACR65468:ACR65480 AMN65468:AMN65480 AWJ65468:AWJ65480 BGF65468:BGF65480 BQB65468:BQB65480 BZX65468:BZX65480 CJT65468:CJT65480 CTP65468:CTP65480 DDL65468:DDL65480 DNH65468:DNH65480 DXD65468:DXD65480 EGZ65468:EGZ65480 EQV65468:EQV65480 FAR65468:FAR65480 FKN65468:FKN65480 FUJ65468:FUJ65480 GEF65468:GEF65480 GOB65468:GOB65480 GXX65468:GXX65480 HHT65468:HHT65480 HRP65468:HRP65480 IBL65468:IBL65480 ILH65468:ILH65480 IVD65468:IVD65480 JEZ65468:JEZ65480 JOV65468:JOV65480 JYR65468:JYR65480 KIN65468:KIN65480 KSJ65468:KSJ65480 LCF65468:LCF65480 LMB65468:LMB65480 LVX65468:LVX65480 MFT65468:MFT65480 MPP65468:MPP65480 MZL65468:MZL65480 NJH65468:NJH65480 NTD65468:NTD65480 OCZ65468:OCZ65480 OMV65468:OMV65480 OWR65468:OWR65480 PGN65468:PGN65480 PQJ65468:PQJ65480 QAF65468:QAF65480 QKB65468:QKB65480 QTX65468:QTX65480 RDT65468:RDT65480 RNP65468:RNP65480 RXL65468:RXL65480 SHH65468:SHH65480 SRD65468:SRD65480 TAZ65468:TAZ65480 TKV65468:TKV65480 TUR65468:TUR65480 UEN65468:UEN65480 UOJ65468:UOJ65480 UYF65468:UYF65480 VIB65468:VIB65480 VRX65468:VRX65480 WBT65468:WBT65480 WLP65468:WLP65480 WVL65468:WVL65480 D131004:D131016 IZ131004:IZ131016 SV131004:SV131016 ACR131004:ACR131016 AMN131004:AMN131016 AWJ131004:AWJ131016 BGF131004:BGF131016 BQB131004:BQB131016 BZX131004:BZX131016 CJT131004:CJT131016 CTP131004:CTP131016 DDL131004:DDL131016 DNH131004:DNH131016 DXD131004:DXD131016 EGZ131004:EGZ131016 EQV131004:EQV131016 FAR131004:FAR131016 FKN131004:FKN131016 FUJ131004:FUJ131016 GEF131004:GEF131016 GOB131004:GOB131016 GXX131004:GXX131016 HHT131004:HHT131016 HRP131004:HRP131016 IBL131004:IBL131016 ILH131004:ILH131016 IVD131004:IVD131016 JEZ131004:JEZ131016 JOV131004:JOV131016 JYR131004:JYR131016 KIN131004:KIN131016 KSJ131004:KSJ131016 LCF131004:LCF131016 LMB131004:LMB131016 LVX131004:LVX131016 MFT131004:MFT131016 MPP131004:MPP131016 MZL131004:MZL131016 NJH131004:NJH131016 NTD131004:NTD131016 OCZ131004:OCZ131016 OMV131004:OMV131016 OWR131004:OWR131016 PGN131004:PGN131016 PQJ131004:PQJ131016 QAF131004:QAF131016 QKB131004:QKB131016 QTX131004:QTX131016 RDT131004:RDT131016 RNP131004:RNP131016 RXL131004:RXL131016 SHH131004:SHH131016 SRD131004:SRD131016 TAZ131004:TAZ131016 TKV131004:TKV131016 TUR131004:TUR131016 UEN131004:UEN131016 UOJ131004:UOJ131016 UYF131004:UYF131016 VIB131004:VIB131016 VRX131004:VRX131016 WBT131004:WBT131016 WLP131004:WLP131016 WVL131004:WVL131016 D196540:D196552 IZ196540:IZ196552 SV196540:SV196552 ACR196540:ACR196552 AMN196540:AMN196552 AWJ196540:AWJ196552 BGF196540:BGF196552 BQB196540:BQB196552 BZX196540:BZX196552 CJT196540:CJT196552 CTP196540:CTP196552 DDL196540:DDL196552 DNH196540:DNH196552 DXD196540:DXD196552 EGZ196540:EGZ196552 EQV196540:EQV196552 FAR196540:FAR196552 FKN196540:FKN196552 FUJ196540:FUJ196552 GEF196540:GEF196552 GOB196540:GOB196552 GXX196540:GXX196552 HHT196540:HHT196552 HRP196540:HRP196552 IBL196540:IBL196552 ILH196540:ILH196552 IVD196540:IVD196552 JEZ196540:JEZ196552 JOV196540:JOV196552 JYR196540:JYR196552 KIN196540:KIN196552 KSJ196540:KSJ196552 LCF196540:LCF196552 LMB196540:LMB196552 LVX196540:LVX196552 MFT196540:MFT196552 MPP196540:MPP196552 MZL196540:MZL196552 NJH196540:NJH196552 NTD196540:NTD196552 OCZ196540:OCZ196552 OMV196540:OMV196552 OWR196540:OWR196552 PGN196540:PGN196552 PQJ196540:PQJ196552 QAF196540:QAF196552 QKB196540:QKB196552 QTX196540:QTX196552 RDT196540:RDT196552 RNP196540:RNP196552 RXL196540:RXL196552 SHH196540:SHH196552 SRD196540:SRD196552 TAZ196540:TAZ196552 TKV196540:TKV196552 TUR196540:TUR196552 UEN196540:UEN196552 UOJ196540:UOJ196552 UYF196540:UYF196552 VIB196540:VIB196552 VRX196540:VRX196552 WBT196540:WBT196552 WLP196540:WLP196552 WVL196540:WVL196552 D262076:D262088 IZ262076:IZ262088 SV262076:SV262088 ACR262076:ACR262088 AMN262076:AMN262088 AWJ262076:AWJ262088 BGF262076:BGF262088 BQB262076:BQB262088 BZX262076:BZX262088 CJT262076:CJT262088 CTP262076:CTP262088 DDL262076:DDL262088 DNH262076:DNH262088 DXD262076:DXD262088 EGZ262076:EGZ262088 EQV262076:EQV262088 FAR262076:FAR262088 FKN262076:FKN262088 FUJ262076:FUJ262088 GEF262076:GEF262088 GOB262076:GOB262088 GXX262076:GXX262088 HHT262076:HHT262088 HRP262076:HRP262088 IBL262076:IBL262088 ILH262076:ILH262088 IVD262076:IVD262088 JEZ262076:JEZ262088 JOV262076:JOV262088 JYR262076:JYR262088 KIN262076:KIN262088 KSJ262076:KSJ262088 LCF262076:LCF262088 LMB262076:LMB262088 LVX262076:LVX262088 MFT262076:MFT262088 MPP262076:MPP262088 MZL262076:MZL262088 NJH262076:NJH262088 NTD262076:NTD262088 OCZ262076:OCZ262088 OMV262076:OMV262088 OWR262076:OWR262088 PGN262076:PGN262088 PQJ262076:PQJ262088 QAF262076:QAF262088 QKB262076:QKB262088 QTX262076:QTX262088 RDT262076:RDT262088 RNP262076:RNP262088 RXL262076:RXL262088 SHH262076:SHH262088 SRD262076:SRD262088 TAZ262076:TAZ262088 TKV262076:TKV262088 TUR262076:TUR262088 UEN262076:UEN262088 UOJ262076:UOJ262088 UYF262076:UYF262088 VIB262076:VIB262088 VRX262076:VRX262088 WBT262076:WBT262088 WLP262076:WLP262088 WVL262076:WVL262088 D327612:D327624 IZ327612:IZ327624 SV327612:SV327624 ACR327612:ACR327624 AMN327612:AMN327624 AWJ327612:AWJ327624 BGF327612:BGF327624 BQB327612:BQB327624 BZX327612:BZX327624 CJT327612:CJT327624 CTP327612:CTP327624 DDL327612:DDL327624 DNH327612:DNH327624 DXD327612:DXD327624 EGZ327612:EGZ327624 EQV327612:EQV327624 FAR327612:FAR327624 FKN327612:FKN327624 FUJ327612:FUJ327624 GEF327612:GEF327624 GOB327612:GOB327624 GXX327612:GXX327624 HHT327612:HHT327624 HRP327612:HRP327624 IBL327612:IBL327624 ILH327612:ILH327624 IVD327612:IVD327624 JEZ327612:JEZ327624 JOV327612:JOV327624 JYR327612:JYR327624 KIN327612:KIN327624 KSJ327612:KSJ327624 LCF327612:LCF327624 LMB327612:LMB327624 LVX327612:LVX327624 MFT327612:MFT327624 MPP327612:MPP327624 MZL327612:MZL327624 NJH327612:NJH327624 NTD327612:NTD327624 OCZ327612:OCZ327624 OMV327612:OMV327624 OWR327612:OWR327624 PGN327612:PGN327624 PQJ327612:PQJ327624 QAF327612:QAF327624 QKB327612:QKB327624 QTX327612:QTX327624 RDT327612:RDT327624 RNP327612:RNP327624 RXL327612:RXL327624 SHH327612:SHH327624 SRD327612:SRD327624 TAZ327612:TAZ327624 TKV327612:TKV327624 TUR327612:TUR327624 UEN327612:UEN327624 UOJ327612:UOJ327624 UYF327612:UYF327624 VIB327612:VIB327624 VRX327612:VRX327624 WBT327612:WBT327624 WLP327612:WLP327624 WVL327612:WVL327624 D393148:D393160 IZ393148:IZ393160 SV393148:SV393160 ACR393148:ACR393160 AMN393148:AMN393160 AWJ393148:AWJ393160 BGF393148:BGF393160 BQB393148:BQB393160 BZX393148:BZX393160 CJT393148:CJT393160 CTP393148:CTP393160 DDL393148:DDL393160 DNH393148:DNH393160 DXD393148:DXD393160 EGZ393148:EGZ393160 EQV393148:EQV393160 FAR393148:FAR393160 FKN393148:FKN393160 FUJ393148:FUJ393160 GEF393148:GEF393160 GOB393148:GOB393160 GXX393148:GXX393160 HHT393148:HHT393160 HRP393148:HRP393160 IBL393148:IBL393160 ILH393148:ILH393160 IVD393148:IVD393160 JEZ393148:JEZ393160 JOV393148:JOV393160 JYR393148:JYR393160 KIN393148:KIN393160 KSJ393148:KSJ393160 LCF393148:LCF393160 LMB393148:LMB393160 LVX393148:LVX393160 MFT393148:MFT393160 MPP393148:MPP393160 MZL393148:MZL393160 NJH393148:NJH393160 NTD393148:NTD393160 OCZ393148:OCZ393160 OMV393148:OMV393160 OWR393148:OWR393160 PGN393148:PGN393160 PQJ393148:PQJ393160 QAF393148:QAF393160 QKB393148:QKB393160 QTX393148:QTX393160 RDT393148:RDT393160 RNP393148:RNP393160 RXL393148:RXL393160 SHH393148:SHH393160 SRD393148:SRD393160 TAZ393148:TAZ393160 TKV393148:TKV393160 TUR393148:TUR393160 UEN393148:UEN393160 UOJ393148:UOJ393160 UYF393148:UYF393160 VIB393148:VIB393160 VRX393148:VRX393160 WBT393148:WBT393160 WLP393148:WLP393160 WVL393148:WVL393160 D458684:D458696 IZ458684:IZ458696 SV458684:SV458696 ACR458684:ACR458696 AMN458684:AMN458696 AWJ458684:AWJ458696 BGF458684:BGF458696 BQB458684:BQB458696 BZX458684:BZX458696 CJT458684:CJT458696 CTP458684:CTP458696 DDL458684:DDL458696 DNH458684:DNH458696 DXD458684:DXD458696 EGZ458684:EGZ458696 EQV458684:EQV458696 FAR458684:FAR458696 FKN458684:FKN458696 FUJ458684:FUJ458696 GEF458684:GEF458696 GOB458684:GOB458696 GXX458684:GXX458696 HHT458684:HHT458696 HRP458684:HRP458696 IBL458684:IBL458696 ILH458684:ILH458696 IVD458684:IVD458696 JEZ458684:JEZ458696 JOV458684:JOV458696 JYR458684:JYR458696 KIN458684:KIN458696 KSJ458684:KSJ458696 LCF458684:LCF458696 LMB458684:LMB458696 LVX458684:LVX458696 MFT458684:MFT458696 MPP458684:MPP458696 MZL458684:MZL458696 NJH458684:NJH458696 NTD458684:NTD458696 OCZ458684:OCZ458696 OMV458684:OMV458696 OWR458684:OWR458696 PGN458684:PGN458696 PQJ458684:PQJ458696 QAF458684:QAF458696 QKB458684:QKB458696 QTX458684:QTX458696 RDT458684:RDT458696 RNP458684:RNP458696 RXL458684:RXL458696 SHH458684:SHH458696 SRD458684:SRD458696 TAZ458684:TAZ458696 TKV458684:TKV458696 TUR458684:TUR458696 UEN458684:UEN458696 UOJ458684:UOJ458696 UYF458684:UYF458696 VIB458684:VIB458696 VRX458684:VRX458696 WBT458684:WBT458696 WLP458684:WLP458696 WVL458684:WVL458696 D524220:D524232 IZ524220:IZ524232 SV524220:SV524232 ACR524220:ACR524232 AMN524220:AMN524232 AWJ524220:AWJ524232 BGF524220:BGF524232 BQB524220:BQB524232 BZX524220:BZX524232 CJT524220:CJT524232 CTP524220:CTP524232 DDL524220:DDL524232 DNH524220:DNH524232 DXD524220:DXD524232 EGZ524220:EGZ524232 EQV524220:EQV524232 FAR524220:FAR524232 FKN524220:FKN524232 FUJ524220:FUJ524232 GEF524220:GEF524232 GOB524220:GOB524232 GXX524220:GXX524232 HHT524220:HHT524232 HRP524220:HRP524232 IBL524220:IBL524232 ILH524220:ILH524232 IVD524220:IVD524232 JEZ524220:JEZ524232 JOV524220:JOV524232 JYR524220:JYR524232 KIN524220:KIN524232 KSJ524220:KSJ524232 LCF524220:LCF524232 LMB524220:LMB524232 LVX524220:LVX524232 MFT524220:MFT524232 MPP524220:MPP524232 MZL524220:MZL524232 NJH524220:NJH524232 NTD524220:NTD524232 OCZ524220:OCZ524232 OMV524220:OMV524232 OWR524220:OWR524232 PGN524220:PGN524232 PQJ524220:PQJ524232 QAF524220:QAF524232 QKB524220:QKB524232 QTX524220:QTX524232 RDT524220:RDT524232 RNP524220:RNP524232 RXL524220:RXL524232 SHH524220:SHH524232 SRD524220:SRD524232 TAZ524220:TAZ524232 TKV524220:TKV524232 TUR524220:TUR524232 UEN524220:UEN524232 UOJ524220:UOJ524232 UYF524220:UYF524232 VIB524220:VIB524232 VRX524220:VRX524232 WBT524220:WBT524232 WLP524220:WLP524232 WVL524220:WVL524232 D589756:D589768 IZ589756:IZ589768 SV589756:SV589768 ACR589756:ACR589768 AMN589756:AMN589768 AWJ589756:AWJ589768 BGF589756:BGF589768 BQB589756:BQB589768 BZX589756:BZX589768 CJT589756:CJT589768 CTP589756:CTP589768 DDL589756:DDL589768 DNH589756:DNH589768 DXD589756:DXD589768 EGZ589756:EGZ589768 EQV589756:EQV589768 FAR589756:FAR589768 FKN589756:FKN589768 FUJ589756:FUJ589768 GEF589756:GEF589768 GOB589756:GOB589768 GXX589756:GXX589768 HHT589756:HHT589768 HRP589756:HRP589768 IBL589756:IBL589768 ILH589756:ILH589768 IVD589756:IVD589768 JEZ589756:JEZ589768 JOV589756:JOV589768 JYR589756:JYR589768 KIN589756:KIN589768 KSJ589756:KSJ589768 LCF589756:LCF589768 LMB589756:LMB589768 LVX589756:LVX589768 MFT589756:MFT589768 MPP589756:MPP589768 MZL589756:MZL589768 NJH589756:NJH589768 NTD589756:NTD589768 OCZ589756:OCZ589768 OMV589756:OMV589768 OWR589756:OWR589768 PGN589756:PGN589768 PQJ589756:PQJ589768 QAF589756:QAF589768 QKB589756:QKB589768 QTX589756:QTX589768 RDT589756:RDT589768 RNP589756:RNP589768 RXL589756:RXL589768 SHH589756:SHH589768 SRD589756:SRD589768 TAZ589756:TAZ589768 TKV589756:TKV589768 TUR589756:TUR589768 UEN589756:UEN589768 UOJ589756:UOJ589768 UYF589756:UYF589768 VIB589756:VIB589768 VRX589756:VRX589768 WBT589756:WBT589768 WLP589756:WLP589768 WVL589756:WVL589768 D655292:D655304 IZ655292:IZ655304 SV655292:SV655304 ACR655292:ACR655304 AMN655292:AMN655304 AWJ655292:AWJ655304 BGF655292:BGF655304 BQB655292:BQB655304 BZX655292:BZX655304 CJT655292:CJT655304 CTP655292:CTP655304 DDL655292:DDL655304 DNH655292:DNH655304 DXD655292:DXD655304 EGZ655292:EGZ655304 EQV655292:EQV655304 FAR655292:FAR655304 FKN655292:FKN655304 FUJ655292:FUJ655304 GEF655292:GEF655304 GOB655292:GOB655304 GXX655292:GXX655304 HHT655292:HHT655304 HRP655292:HRP655304 IBL655292:IBL655304 ILH655292:ILH655304 IVD655292:IVD655304 JEZ655292:JEZ655304 JOV655292:JOV655304 JYR655292:JYR655304 KIN655292:KIN655304 KSJ655292:KSJ655304 LCF655292:LCF655304 LMB655292:LMB655304 LVX655292:LVX655304 MFT655292:MFT655304 MPP655292:MPP655304 MZL655292:MZL655304 NJH655292:NJH655304 NTD655292:NTD655304 OCZ655292:OCZ655304 OMV655292:OMV655304 OWR655292:OWR655304 PGN655292:PGN655304 PQJ655292:PQJ655304 QAF655292:QAF655304 QKB655292:QKB655304 QTX655292:QTX655304 RDT655292:RDT655304 RNP655292:RNP655304 RXL655292:RXL655304 SHH655292:SHH655304 SRD655292:SRD655304 TAZ655292:TAZ655304 TKV655292:TKV655304 TUR655292:TUR655304 UEN655292:UEN655304 UOJ655292:UOJ655304 UYF655292:UYF655304 VIB655292:VIB655304 VRX655292:VRX655304 WBT655292:WBT655304 WLP655292:WLP655304 WVL655292:WVL655304 D720828:D720840 IZ720828:IZ720840 SV720828:SV720840 ACR720828:ACR720840 AMN720828:AMN720840 AWJ720828:AWJ720840 BGF720828:BGF720840 BQB720828:BQB720840 BZX720828:BZX720840 CJT720828:CJT720840 CTP720828:CTP720840 DDL720828:DDL720840 DNH720828:DNH720840 DXD720828:DXD720840 EGZ720828:EGZ720840 EQV720828:EQV720840 FAR720828:FAR720840 FKN720828:FKN720840 FUJ720828:FUJ720840 GEF720828:GEF720840 GOB720828:GOB720840 GXX720828:GXX720840 HHT720828:HHT720840 HRP720828:HRP720840 IBL720828:IBL720840 ILH720828:ILH720840 IVD720828:IVD720840 JEZ720828:JEZ720840 JOV720828:JOV720840 JYR720828:JYR720840 KIN720828:KIN720840 KSJ720828:KSJ720840 LCF720828:LCF720840 LMB720828:LMB720840 LVX720828:LVX720840 MFT720828:MFT720840 MPP720828:MPP720840 MZL720828:MZL720840 NJH720828:NJH720840 NTD720828:NTD720840 OCZ720828:OCZ720840 OMV720828:OMV720840 OWR720828:OWR720840 PGN720828:PGN720840 PQJ720828:PQJ720840 QAF720828:QAF720840 QKB720828:QKB720840 QTX720828:QTX720840 RDT720828:RDT720840 RNP720828:RNP720840 RXL720828:RXL720840 SHH720828:SHH720840 SRD720828:SRD720840 TAZ720828:TAZ720840 TKV720828:TKV720840 TUR720828:TUR720840 UEN720828:UEN720840 UOJ720828:UOJ720840 UYF720828:UYF720840 VIB720828:VIB720840 VRX720828:VRX720840 WBT720828:WBT720840 WLP720828:WLP720840 WVL720828:WVL720840 D786364:D786376 IZ786364:IZ786376 SV786364:SV786376 ACR786364:ACR786376 AMN786364:AMN786376 AWJ786364:AWJ786376 BGF786364:BGF786376 BQB786364:BQB786376 BZX786364:BZX786376 CJT786364:CJT786376 CTP786364:CTP786376 DDL786364:DDL786376 DNH786364:DNH786376 DXD786364:DXD786376 EGZ786364:EGZ786376 EQV786364:EQV786376 FAR786364:FAR786376 FKN786364:FKN786376 FUJ786364:FUJ786376 GEF786364:GEF786376 GOB786364:GOB786376 GXX786364:GXX786376 HHT786364:HHT786376 HRP786364:HRP786376 IBL786364:IBL786376 ILH786364:ILH786376 IVD786364:IVD786376 JEZ786364:JEZ786376 JOV786364:JOV786376 JYR786364:JYR786376 KIN786364:KIN786376 KSJ786364:KSJ786376 LCF786364:LCF786376 LMB786364:LMB786376 LVX786364:LVX786376 MFT786364:MFT786376 MPP786364:MPP786376 MZL786364:MZL786376 NJH786364:NJH786376 NTD786364:NTD786376 OCZ786364:OCZ786376 OMV786364:OMV786376 OWR786364:OWR786376 PGN786364:PGN786376 PQJ786364:PQJ786376 QAF786364:QAF786376 QKB786364:QKB786376 QTX786364:QTX786376 RDT786364:RDT786376 RNP786364:RNP786376 RXL786364:RXL786376 SHH786364:SHH786376 SRD786364:SRD786376 TAZ786364:TAZ786376 TKV786364:TKV786376 TUR786364:TUR786376 UEN786364:UEN786376 UOJ786364:UOJ786376 UYF786364:UYF786376 VIB786364:VIB786376 VRX786364:VRX786376 WBT786364:WBT786376 WLP786364:WLP786376 WVL786364:WVL786376 D851900:D851912 IZ851900:IZ851912 SV851900:SV851912 ACR851900:ACR851912 AMN851900:AMN851912 AWJ851900:AWJ851912 BGF851900:BGF851912 BQB851900:BQB851912 BZX851900:BZX851912 CJT851900:CJT851912 CTP851900:CTP851912 DDL851900:DDL851912 DNH851900:DNH851912 DXD851900:DXD851912 EGZ851900:EGZ851912 EQV851900:EQV851912 FAR851900:FAR851912 FKN851900:FKN851912 FUJ851900:FUJ851912 GEF851900:GEF851912 GOB851900:GOB851912 GXX851900:GXX851912 HHT851900:HHT851912 HRP851900:HRP851912 IBL851900:IBL851912 ILH851900:ILH851912 IVD851900:IVD851912 JEZ851900:JEZ851912 JOV851900:JOV851912 JYR851900:JYR851912 KIN851900:KIN851912 KSJ851900:KSJ851912 LCF851900:LCF851912 LMB851900:LMB851912 LVX851900:LVX851912 MFT851900:MFT851912 MPP851900:MPP851912 MZL851900:MZL851912 NJH851900:NJH851912 NTD851900:NTD851912 OCZ851900:OCZ851912 OMV851900:OMV851912 OWR851900:OWR851912 PGN851900:PGN851912 PQJ851900:PQJ851912 QAF851900:QAF851912 QKB851900:QKB851912 QTX851900:QTX851912 RDT851900:RDT851912 RNP851900:RNP851912 RXL851900:RXL851912 SHH851900:SHH851912 SRD851900:SRD851912 TAZ851900:TAZ851912 TKV851900:TKV851912 TUR851900:TUR851912 UEN851900:UEN851912 UOJ851900:UOJ851912 UYF851900:UYF851912 VIB851900:VIB851912 VRX851900:VRX851912 WBT851900:WBT851912 WLP851900:WLP851912 WVL851900:WVL851912 D917436:D917448 IZ917436:IZ917448 SV917436:SV917448 ACR917436:ACR917448 AMN917436:AMN917448 AWJ917436:AWJ917448 BGF917436:BGF917448 BQB917436:BQB917448 BZX917436:BZX917448 CJT917436:CJT917448 CTP917436:CTP917448 DDL917436:DDL917448 DNH917436:DNH917448 DXD917436:DXD917448 EGZ917436:EGZ917448 EQV917436:EQV917448 FAR917436:FAR917448 FKN917436:FKN917448 FUJ917436:FUJ917448 GEF917436:GEF917448 GOB917436:GOB917448 GXX917436:GXX917448 HHT917436:HHT917448 HRP917436:HRP917448 IBL917436:IBL917448 ILH917436:ILH917448 IVD917436:IVD917448 JEZ917436:JEZ917448 JOV917436:JOV917448 JYR917436:JYR917448 KIN917436:KIN917448 KSJ917436:KSJ917448 LCF917436:LCF917448 LMB917436:LMB917448 LVX917436:LVX917448 MFT917436:MFT917448 MPP917436:MPP917448 MZL917436:MZL917448 NJH917436:NJH917448 NTD917436:NTD917448 OCZ917436:OCZ917448 OMV917436:OMV917448 OWR917436:OWR917448 PGN917436:PGN917448 PQJ917436:PQJ917448 QAF917436:QAF917448 QKB917436:QKB917448 QTX917436:QTX917448 RDT917436:RDT917448 RNP917436:RNP917448 RXL917436:RXL917448 SHH917436:SHH917448 SRD917436:SRD917448 TAZ917436:TAZ917448 TKV917436:TKV917448 TUR917436:TUR917448 UEN917436:UEN917448 UOJ917436:UOJ917448 UYF917436:UYF917448 VIB917436:VIB917448 VRX917436:VRX917448 WBT917436:WBT917448 WLP917436:WLP917448 WVL917436:WVL917448 D982972:D982984 IZ982972:IZ982984 SV982972:SV982984 ACR982972:ACR982984 AMN982972:AMN982984 AWJ982972:AWJ982984 BGF982972:BGF982984 BQB982972:BQB982984 BZX982972:BZX982984 CJT982972:CJT982984 CTP982972:CTP982984 DDL982972:DDL982984 DNH982972:DNH982984 DXD982972:DXD982984 EGZ982972:EGZ982984 EQV982972:EQV982984 FAR982972:FAR982984 FKN982972:FKN982984 FUJ982972:FUJ982984 GEF982972:GEF982984 GOB982972:GOB982984 GXX982972:GXX982984 HHT982972:HHT982984 HRP982972:HRP982984 IBL982972:IBL982984 ILH982972:ILH982984 IVD982972:IVD982984 JEZ982972:JEZ982984 JOV982972:JOV982984 JYR982972:JYR982984 KIN982972:KIN982984 KSJ982972:KSJ982984 LCF982972:LCF982984 LMB982972:LMB982984 LVX982972:LVX982984 MFT982972:MFT982984 MPP982972:MPP982984 MZL982972:MZL982984 NJH982972:NJH982984 NTD982972:NTD982984 OCZ982972:OCZ982984 OMV982972:OMV982984 OWR982972:OWR982984 PGN982972:PGN982984 PQJ982972:PQJ982984 QAF982972:QAF982984 QKB982972:QKB982984 QTX982972:QTX982984 RDT982972:RDT982984 RNP982972:RNP982984 RXL982972:RXL982984 SHH982972:SHH982984 SRD982972:SRD982984 TAZ982972:TAZ982984 TKV982972:TKV982984 TUR982972:TUR982984 UEN982972:UEN982984 UOJ982972:UOJ982984 UYF982972:UYF982984 VIB982972:VIB982984 VRX982972:VRX982984 WBT982972:WBT982984 WLP982972:WLP982984 WVL982972:WVL982984 D65460:D65464 IZ65460:IZ65464 SV65460:SV65464 ACR65460:ACR65464 AMN65460:AMN65464 AWJ65460:AWJ65464 BGF65460:BGF65464 BQB65460:BQB65464 BZX65460:BZX65464 CJT65460:CJT65464 CTP65460:CTP65464 DDL65460:DDL65464 DNH65460:DNH65464 DXD65460:DXD65464 EGZ65460:EGZ65464 EQV65460:EQV65464 FAR65460:FAR65464 FKN65460:FKN65464 FUJ65460:FUJ65464 GEF65460:GEF65464 GOB65460:GOB65464 GXX65460:GXX65464 HHT65460:HHT65464 HRP65460:HRP65464 IBL65460:IBL65464 ILH65460:ILH65464 IVD65460:IVD65464 JEZ65460:JEZ65464 JOV65460:JOV65464 JYR65460:JYR65464 KIN65460:KIN65464 KSJ65460:KSJ65464 LCF65460:LCF65464 LMB65460:LMB65464 LVX65460:LVX65464 MFT65460:MFT65464 MPP65460:MPP65464 MZL65460:MZL65464 NJH65460:NJH65464 NTD65460:NTD65464 OCZ65460:OCZ65464 OMV65460:OMV65464 OWR65460:OWR65464 PGN65460:PGN65464 PQJ65460:PQJ65464 QAF65460:QAF65464 QKB65460:QKB65464 QTX65460:QTX65464 RDT65460:RDT65464 RNP65460:RNP65464 RXL65460:RXL65464 SHH65460:SHH65464 SRD65460:SRD65464 TAZ65460:TAZ65464 TKV65460:TKV65464 TUR65460:TUR65464 UEN65460:UEN65464 UOJ65460:UOJ65464 UYF65460:UYF65464 VIB65460:VIB65464 VRX65460:VRX65464 WBT65460:WBT65464 WLP65460:WLP65464 WVL65460:WVL65464 D130996:D131000 IZ130996:IZ131000 SV130996:SV131000 ACR130996:ACR131000 AMN130996:AMN131000 AWJ130996:AWJ131000 BGF130996:BGF131000 BQB130996:BQB131000 BZX130996:BZX131000 CJT130996:CJT131000 CTP130996:CTP131000 DDL130996:DDL131000 DNH130996:DNH131000 DXD130996:DXD131000 EGZ130996:EGZ131000 EQV130996:EQV131000 FAR130996:FAR131000 FKN130996:FKN131000 FUJ130996:FUJ131000 GEF130996:GEF131000 GOB130996:GOB131000 GXX130996:GXX131000 HHT130996:HHT131000 HRP130996:HRP131000 IBL130996:IBL131000 ILH130996:ILH131000 IVD130996:IVD131000 JEZ130996:JEZ131000 JOV130996:JOV131000 JYR130996:JYR131000 KIN130996:KIN131000 KSJ130996:KSJ131000 LCF130996:LCF131000 LMB130996:LMB131000 LVX130996:LVX131000 MFT130996:MFT131000 MPP130996:MPP131000 MZL130996:MZL131000 NJH130996:NJH131000 NTD130996:NTD131000 OCZ130996:OCZ131000 OMV130996:OMV131000 OWR130996:OWR131000 PGN130996:PGN131000 PQJ130996:PQJ131000 QAF130996:QAF131000 QKB130996:QKB131000 QTX130996:QTX131000 RDT130996:RDT131000 RNP130996:RNP131000 RXL130996:RXL131000 SHH130996:SHH131000 SRD130996:SRD131000 TAZ130996:TAZ131000 TKV130996:TKV131000 TUR130996:TUR131000 UEN130996:UEN131000 UOJ130996:UOJ131000 UYF130996:UYF131000 VIB130996:VIB131000 VRX130996:VRX131000 WBT130996:WBT131000 WLP130996:WLP131000 WVL130996:WVL131000 D196532:D196536 IZ196532:IZ196536 SV196532:SV196536 ACR196532:ACR196536 AMN196532:AMN196536 AWJ196532:AWJ196536 BGF196532:BGF196536 BQB196532:BQB196536 BZX196532:BZX196536 CJT196532:CJT196536 CTP196532:CTP196536 DDL196532:DDL196536 DNH196532:DNH196536 DXD196532:DXD196536 EGZ196532:EGZ196536 EQV196532:EQV196536 FAR196532:FAR196536 FKN196532:FKN196536 FUJ196532:FUJ196536 GEF196532:GEF196536 GOB196532:GOB196536 GXX196532:GXX196536 HHT196532:HHT196536 HRP196532:HRP196536 IBL196532:IBL196536 ILH196532:ILH196536 IVD196532:IVD196536 JEZ196532:JEZ196536 JOV196532:JOV196536 JYR196532:JYR196536 KIN196532:KIN196536 KSJ196532:KSJ196536 LCF196532:LCF196536 LMB196532:LMB196536 LVX196532:LVX196536 MFT196532:MFT196536 MPP196532:MPP196536 MZL196532:MZL196536 NJH196532:NJH196536 NTD196532:NTD196536 OCZ196532:OCZ196536 OMV196532:OMV196536 OWR196532:OWR196536 PGN196532:PGN196536 PQJ196532:PQJ196536 QAF196532:QAF196536 QKB196532:QKB196536 QTX196532:QTX196536 RDT196532:RDT196536 RNP196532:RNP196536 RXL196532:RXL196536 SHH196532:SHH196536 SRD196532:SRD196536 TAZ196532:TAZ196536 TKV196532:TKV196536 TUR196532:TUR196536 UEN196532:UEN196536 UOJ196532:UOJ196536 UYF196532:UYF196536 VIB196532:VIB196536 VRX196532:VRX196536 WBT196532:WBT196536 WLP196532:WLP196536 WVL196532:WVL196536 D262068:D262072 IZ262068:IZ262072 SV262068:SV262072 ACR262068:ACR262072 AMN262068:AMN262072 AWJ262068:AWJ262072 BGF262068:BGF262072 BQB262068:BQB262072 BZX262068:BZX262072 CJT262068:CJT262072 CTP262068:CTP262072 DDL262068:DDL262072 DNH262068:DNH262072 DXD262068:DXD262072 EGZ262068:EGZ262072 EQV262068:EQV262072 FAR262068:FAR262072 FKN262068:FKN262072 FUJ262068:FUJ262072 GEF262068:GEF262072 GOB262068:GOB262072 GXX262068:GXX262072 HHT262068:HHT262072 HRP262068:HRP262072 IBL262068:IBL262072 ILH262068:ILH262072 IVD262068:IVD262072 JEZ262068:JEZ262072 JOV262068:JOV262072 JYR262068:JYR262072 KIN262068:KIN262072 KSJ262068:KSJ262072 LCF262068:LCF262072 LMB262068:LMB262072 LVX262068:LVX262072 MFT262068:MFT262072 MPP262068:MPP262072 MZL262068:MZL262072 NJH262068:NJH262072 NTD262068:NTD262072 OCZ262068:OCZ262072 OMV262068:OMV262072 OWR262068:OWR262072 PGN262068:PGN262072 PQJ262068:PQJ262072 QAF262068:QAF262072 QKB262068:QKB262072 QTX262068:QTX262072 RDT262068:RDT262072 RNP262068:RNP262072 RXL262068:RXL262072 SHH262068:SHH262072 SRD262068:SRD262072 TAZ262068:TAZ262072 TKV262068:TKV262072 TUR262068:TUR262072 UEN262068:UEN262072 UOJ262068:UOJ262072 UYF262068:UYF262072 VIB262068:VIB262072 VRX262068:VRX262072 WBT262068:WBT262072 WLP262068:WLP262072 WVL262068:WVL262072 D327604:D327608 IZ327604:IZ327608 SV327604:SV327608 ACR327604:ACR327608 AMN327604:AMN327608 AWJ327604:AWJ327608 BGF327604:BGF327608 BQB327604:BQB327608 BZX327604:BZX327608 CJT327604:CJT327608 CTP327604:CTP327608 DDL327604:DDL327608 DNH327604:DNH327608 DXD327604:DXD327608 EGZ327604:EGZ327608 EQV327604:EQV327608 FAR327604:FAR327608 FKN327604:FKN327608 FUJ327604:FUJ327608 GEF327604:GEF327608 GOB327604:GOB327608 GXX327604:GXX327608 HHT327604:HHT327608 HRP327604:HRP327608 IBL327604:IBL327608 ILH327604:ILH327608 IVD327604:IVD327608 JEZ327604:JEZ327608 JOV327604:JOV327608 JYR327604:JYR327608 KIN327604:KIN327608 KSJ327604:KSJ327608 LCF327604:LCF327608 LMB327604:LMB327608 LVX327604:LVX327608 MFT327604:MFT327608 MPP327604:MPP327608 MZL327604:MZL327608 NJH327604:NJH327608 NTD327604:NTD327608 OCZ327604:OCZ327608 OMV327604:OMV327608 OWR327604:OWR327608 PGN327604:PGN327608 PQJ327604:PQJ327608 QAF327604:QAF327608 QKB327604:QKB327608 QTX327604:QTX327608 RDT327604:RDT327608 RNP327604:RNP327608 RXL327604:RXL327608 SHH327604:SHH327608 SRD327604:SRD327608 TAZ327604:TAZ327608 TKV327604:TKV327608 TUR327604:TUR327608 UEN327604:UEN327608 UOJ327604:UOJ327608 UYF327604:UYF327608 VIB327604:VIB327608 VRX327604:VRX327608 WBT327604:WBT327608 WLP327604:WLP327608 WVL327604:WVL327608 D393140:D393144 IZ393140:IZ393144 SV393140:SV393144 ACR393140:ACR393144 AMN393140:AMN393144 AWJ393140:AWJ393144 BGF393140:BGF393144 BQB393140:BQB393144 BZX393140:BZX393144 CJT393140:CJT393144 CTP393140:CTP393144 DDL393140:DDL393144 DNH393140:DNH393144 DXD393140:DXD393144 EGZ393140:EGZ393144 EQV393140:EQV393144 FAR393140:FAR393144 FKN393140:FKN393144 FUJ393140:FUJ393144 GEF393140:GEF393144 GOB393140:GOB393144 GXX393140:GXX393144 HHT393140:HHT393144 HRP393140:HRP393144 IBL393140:IBL393144 ILH393140:ILH393144 IVD393140:IVD393144 JEZ393140:JEZ393144 JOV393140:JOV393144 JYR393140:JYR393144 KIN393140:KIN393144 KSJ393140:KSJ393144 LCF393140:LCF393144 LMB393140:LMB393144 LVX393140:LVX393144 MFT393140:MFT393144 MPP393140:MPP393144 MZL393140:MZL393144 NJH393140:NJH393144 NTD393140:NTD393144 OCZ393140:OCZ393144 OMV393140:OMV393144 OWR393140:OWR393144 PGN393140:PGN393144 PQJ393140:PQJ393144 QAF393140:QAF393144 QKB393140:QKB393144 QTX393140:QTX393144 RDT393140:RDT393144 RNP393140:RNP393144 RXL393140:RXL393144 SHH393140:SHH393144 SRD393140:SRD393144 TAZ393140:TAZ393144 TKV393140:TKV393144 TUR393140:TUR393144 UEN393140:UEN393144 UOJ393140:UOJ393144 UYF393140:UYF393144 VIB393140:VIB393144 VRX393140:VRX393144 WBT393140:WBT393144 WLP393140:WLP393144 WVL393140:WVL393144 D458676:D458680 IZ458676:IZ458680 SV458676:SV458680 ACR458676:ACR458680 AMN458676:AMN458680 AWJ458676:AWJ458680 BGF458676:BGF458680 BQB458676:BQB458680 BZX458676:BZX458680 CJT458676:CJT458680 CTP458676:CTP458680 DDL458676:DDL458680 DNH458676:DNH458680 DXD458676:DXD458680 EGZ458676:EGZ458680 EQV458676:EQV458680 FAR458676:FAR458680 FKN458676:FKN458680 FUJ458676:FUJ458680 GEF458676:GEF458680 GOB458676:GOB458680 GXX458676:GXX458680 HHT458676:HHT458680 HRP458676:HRP458680 IBL458676:IBL458680 ILH458676:ILH458680 IVD458676:IVD458680 JEZ458676:JEZ458680 JOV458676:JOV458680 JYR458676:JYR458680 KIN458676:KIN458680 KSJ458676:KSJ458680 LCF458676:LCF458680 LMB458676:LMB458680 LVX458676:LVX458680 MFT458676:MFT458680 MPP458676:MPP458680 MZL458676:MZL458680 NJH458676:NJH458680 NTD458676:NTD458680 OCZ458676:OCZ458680 OMV458676:OMV458680 OWR458676:OWR458680 PGN458676:PGN458680 PQJ458676:PQJ458680 QAF458676:QAF458680 QKB458676:QKB458680 QTX458676:QTX458680 RDT458676:RDT458680 RNP458676:RNP458680 RXL458676:RXL458680 SHH458676:SHH458680 SRD458676:SRD458680 TAZ458676:TAZ458680 TKV458676:TKV458680 TUR458676:TUR458680 UEN458676:UEN458680 UOJ458676:UOJ458680 UYF458676:UYF458680 VIB458676:VIB458680 VRX458676:VRX458680 WBT458676:WBT458680 WLP458676:WLP458680 WVL458676:WVL458680 D524212:D524216 IZ524212:IZ524216 SV524212:SV524216 ACR524212:ACR524216 AMN524212:AMN524216 AWJ524212:AWJ524216 BGF524212:BGF524216 BQB524212:BQB524216 BZX524212:BZX524216 CJT524212:CJT524216 CTP524212:CTP524216 DDL524212:DDL524216 DNH524212:DNH524216 DXD524212:DXD524216 EGZ524212:EGZ524216 EQV524212:EQV524216 FAR524212:FAR524216 FKN524212:FKN524216 FUJ524212:FUJ524216 GEF524212:GEF524216 GOB524212:GOB524216 GXX524212:GXX524216 HHT524212:HHT524216 HRP524212:HRP524216 IBL524212:IBL524216 ILH524212:ILH524216 IVD524212:IVD524216 JEZ524212:JEZ524216 JOV524212:JOV524216 JYR524212:JYR524216 KIN524212:KIN524216 KSJ524212:KSJ524216 LCF524212:LCF524216 LMB524212:LMB524216 LVX524212:LVX524216 MFT524212:MFT524216 MPP524212:MPP524216 MZL524212:MZL524216 NJH524212:NJH524216 NTD524212:NTD524216 OCZ524212:OCZ524216 OMV524212:OMV524216 OWR524212:OWR524216 PGN524212:PGN524216 PQJ524212:PQJ524216 QAF524212:QAF524216 QKB524212:QKB524216 QTX524212:QTX524216 RDT524212:RDT524216 RNP524212:RNP524216 RXL524212:RXL524216 SHH524212:SHH524216 SRD524212:SRD524216 TAZ524212:TAZ524216 TKV524212:TKV524216 TUR524212:TUR524216 UEN524212:UEN524216 UOJ524212:UOJ524216 UYF524212:UYF524216 VIB524212:VIB524216 VRX524212:VRX524216 WBT524212:WBT524216 WLP524212:WLP524216 WVL524212:WVL524216 D589748:D589752 IZ589748:IZ589752 SV589748:SV589752 ACR589748:ACR589752 AMN589748:AMN589752 AWJ589748:AWJ589752 BGF589748:BGF589752 BQB589748:BQB589752 BZX589748:BZX589752 CJT589748:CJT589752 CTP589748:CTP589752 DDL589748:DDL589752 DNH589748:DNH589752 DXD589748:DXD589752 EGZ589748:EGZ589752 EQV589748:EQV589752 FAR589748:FAR589752 FKN589748:FKN589752 FUJ589748:FUJ589752 GEF589748:GEF589752 GOB589748:GOB589752 GXX589748:GXX589752 HHT589748:HHT589752 HRP589748:HRP589752 IBL589748:IBL589752 ILH589748:ILH589752 IVD589748:IVD589752 JEZ589748:JEZ589752 JOV589748:JOV589752 JYR589748:JYR589752 KIN589748:KIN589752 KSJ589748:KSJ589752 LCF589748:LCF589752 LMB589748:LMB589752 LVX589748:LVX589752 MFT589748:MFT589752 MPP589748:MPP589752 MZL589748:MZL589752 NJH589748:NJH589752 NTD589748:NTD589752 OCZ589748:OCZ589752 OMV589748:OMV589752 OWR589748:OWR589752 PGN589748:PGN589752 PQJ589748:PQJ589752 QAF589748:QAF589752 QKB589748:QKB589752 QTX589748:QTX589752 RDT589748:RDT589752 RNP589748:RNP589752 RXL589748:RXL589752 SHH589748:SHH589752 SRD589748:SRD589752 TAZ589748:TAZ589752 TKV589748:TKV589752 TUR589748:TUR589752 UEN589748:UEN589752 UOJ589748:UOJ589752 UYF589748:UYF589752 VIB589748:VIB589752 VRX589748:VRX589752 WBT589748:WBT589752 WLP589748:WLP589752 WVL589748:WVL589752 D655284:D655288 IZ655284:IZ655288 SV655284:SV655288 ACR655284:ACR655288 AMN655284:AMN655288 AWJ655284:AWJ655288 BGF655284:BGF655288 BQB655284:BQB655288 BZX655284:BZX655288 CJT655284:CJT655288 CTP655284:CTP655288 DDL655284:DDL655288 DNH655284:DNH655288 DXD655284:DXD655288 EGZ655284:EGZ655288 EQV655284:EQV655288 FAR655284:FAR655288 FKN655284:FKN655288 FUJ655284:FUJ655288 GEF655284:GEF655288 GOB655284:GOB655288 GXX655284:GXX655288 HHT655284:HHT655288 HRP655284:HRP655288 IBL655284:IBL655288 ILH655284:ILH655288 IVD655284:IVD655288 JEZ655284:JEZ655288 JOV655284:JOV655288 JYR655284:JYR655288 KIN655284:KIN655288 KSJ655284:KSJ655288 LCF655284:LCF655288 LMB655284:LMB655288 LVX655284:LVX655288 MFT655284:MFT655288 MPP655284:MPP655288 MZL655284:MZL655288 NJH655284:NJH655288 NTD655284:NTD655288 OCZ655284:OCZ655288 OMV655284:OMV655288 OWR655284:OWR655288 PGN655284:PGN655288 PQJ655284:PQJ655288 QAF655284:QAF655288 QKB655284:QKB655288 QTX655284:QTX655288 RDT655284:RDT655288 RNP655284:RNP655288 RXL655284:RXL655288 SHH655284:SHH655288 SRD655284:SRD655288 TAZ655284:TAZ655288 TKV655284:TKV655288 TUR655284:TUR655288 UEN655284:UEN655288 UOJ655284:UOJ655288 UYF655284:UYF655288 VIB655284:VIB655288 VRX655284:VRX655288 WBT655284:WBT655288 WLP655284:WLP655288 WVL655284:WVL655288 D720820:D720824 IZ720820:IZ720824 SV720820:SV720824 ACR720820:ACR720824 AMN720820:AMN720824 AWJ720820:AWJ720824 BGF720820:BGF720824 BQB720820:BQB720824 BZX720820:BZX720824 CJT720820:CJT720824 CTP720820:CTP720824 DDL720820:DDL720824 DNH720820:DNH720824 DXD720820:DXD720824 EGZ720820:EGZ720824 EQV720820:EQV720824 FAR720820:FAR720824 FKN720820:FKN720824 FUJ720820:FUJ720824 GEF720820:GEF720824 GOB720820:GOB720824 GXX720820:GXX720824 HHT720820:HHT720824 HRP720820:HRP720824 IBL720820:IBL720824 ILH720820:ILH720824 IVD720820:IVD720824 JEZ720820:JEZ720824 JOV720820:JOV720824 JYR720820:JYR720824 KIN720820:KIN720824 KSJ720820:KSJ720824 LCF720820:LCF720824 LMB720820:LMB720824 LVX720820:LVX720824 MFT720820:MFT720824 MPP720820:MPP720824 MZL720820:MZL720824 NJH720820:NJH720824 NTD720820:NTD720824 OCZ720820:OCZ720824 OMV720820:OMV720824 OWR720820:OWR720824 PGN720820:PGN720824 PQJ720820:PQJ720824 QAF720820:QAF720824 QKB720820:QKB720824 QTX720820:QTX720824 RDT720820:RDT720824 RNP720820:RNP720824 RXL720820:RXL720824 SHH720820:SHH720824 SRD720820:SRD720824 TAZ720820:TAZ720824 TKV720820:TKV720824 TUR720820:TUR720824 UEN720820:UEN720824 UOJ720820:UOJ720824 UYF720820:UYF720824 VIB720820:VIB720824 VRX720820:VRX720824 WBT720820:WBT720824 WLP720820:WLP720824 WVL720820:WVL720824 D786356:D786360 IZ786356:IZ786360 SV786356:SV786360 ACR786356:ACR786360 AMN786356:AMN786360 AWJ786356:AWJ786360 BGF786356:BGF786360 BQB786356:BQB786360 BZX786356:BZX786360 CJT786356:CJT786360 CTP786356:CTP786360 DDL786356:DDL786360 DNH786356:DNH786360 DXD786356:DXD786360 EGZ786356:EGZ786360 EQV786356:EQV786360 FAR786356:FAR786360 FKN786356:FKN786360 FUJ786356:FUJ786360 GEF786356:GEF786360 GOB786356:GOB786360 GXX786356:GXX786360 HHT786356:HHT786360 HRP786356:HRP786360 IBL786356:IBL786360 ILH786356:ILH786360 IVD786356:IVD786360 JEZ786356:JEZ786360 JOV786356:JOV786360 JYR786356:JYR786360 KIN786356:KIN786360 KSJ786356:KSJ786360 LCF786356:LCF786360 LMB786356:LMB786360 LVX786356:LVX786360 MFT786356:MFT786360 MPP786356:MPP786360 MZL786356:MZL786360 NJH786356:NJH786360 NTD786356:NTD786360 OCZ786356:OCZ786360 OMV786356:OMV786360 OWR786356:OWR786360 PGN786356:PGN786360 PQJ786356:PQJ786360 QAF786356:QAF786360 QKB786356:QKB786360 QTX786356:QTX786360 RDT786356:RDT786360 RNP786356:RNP786360 RXL786356:RXL786360 SHH786356:SHH786360 SRD786356:SRD786360 TAZ786356:TAZ786360 TKV786356:TKV786360 TUR786356:TUR786360 UEN786356:UEN786360 UOJ786356:UOJ786360 UYF786356:UYF786360 VIB786356:VIB786360 VRX786356:VRX786360 WBT786356:WBT786360 WLP786356:WLP786360 WVL786356:WVL786360 D851892:D851896 IZ851892:IZ851896 SV851892:SV851896 ACR851892:ACR851896 AMN851892:AMN851896 AWJ851892:AWJ851896 BGF851892:BGF851896 BQB851892:BQB851896 BZX851892:BZX851896 CJT851892:CJT851896 CTP851892:CTP851896 DDL851892:DDL851896 DNH851892:DNH851896 DXD851892:DXD851896 EGZ851892:EGZ851896 EQV851892:EQV851896 FAR851892:FAR851896 FKN851892:FKN851896 FUJ851892:FUJ851896 GEF851892:GEF851896 GOB851892:GOB851896 GXX851892:GXX851896 HHT851892:HHT851896 HRP851892:HRP851896 IBL851892:IBL851896 ILH851892:ILH851896 IVD851892:IVD851896 JEZ851892:JEZ851896 JOV851892:JOV851896 JYR851892:JYR851896 KIN851892:KIN851896 KSJ851892:KSJ851896 LCF851892:LCF851896 LMB851892:LMB851896 LVX851892:LVX851896 MFT851892:MFT851896 MPP851892:MPP851896 MZL851892:MZL851896 NJH851892:NJH851896 NTD851892:NTD851896 OCZ851892:OCZ851896 OMV851892:OMV851896 OWR851892:OWR851896 PGN851892:PGN851896 PQJ851892:PQJ851896 QAF851892:QAF851896 QKB851892:QKB851896 QTX851892:QTX851896 RDT851892:RDT851896 RNP851892:RNP851896 RXL851892:RXL851896 SHH851892:SHH851896 SRD851892:SRD851896 TAZ851892:TAZ851896 TKV851892:TKV851896 TUR851892:TUR851896 UEN851892:UEN851896 UOJ851892:UOJ851896 UYF851892:UYF851896 VIB851892:VIB851896 VRX851892:VRX851896 WBT851892:WBT851896 WLP851892:WLP851896 WVL851892:WVL851896 D917428:D917432 IZ917428:IZ917432 SV917428:SV917432 ACR917428:ACR917432 AMN917428:AMN917432 AWJ917428:AWJ917432 BGF917428:BGF917432 BQB917428:BQB917432 BZX917428:BZX917432 CJT917428:CJT917432 CTP917428:CTP917432 DDL917428:DDL917432 DNH917428:DNH917432 DXD917428:DXD917432 EGZ917428:EGZ917432 EQV917428:EQV917432 FAR917428:FAR917432 FKN917428:FKN917432 FUJ917428:FUJ917432 GEF917428:GEF917432 GOB917428:GOB917432 GXX917428:GXX917432 HHT917428:HHT917432 HRP917428:HRP917432 IBL917428:IBL917432 ILH917428:ILH917432 IVD917428:IVD917432 JEZ917428:JEZ917432 JOV917428:JOV917432 JYR917428:JYR917432 KIN917428:KIN917432 KSJ917428:KSJ917432 LCF917428:LCF917432 LMB917428:LMB917432 LVX917428:LVX917432 MFT917428:MFT917432 MPP917428:MPP917432 MZL917428:MZL917432 NJH917428:NJH917432 NTD917428:NTD917432 OCZ917428:OCZ917432 OMV917428:OMV917432 OWR917428:OWR917432 PGN917428:PGN917432 PQJ917428:PQJ917432 QAF917428:QAF917432 QKB917428:QKB917432 QTX917428:QTX917432 RDT917428:RDT917432 RNP917428:RNP917432 RXL917428:RXL917432 SHH917428:SHH917432 SRD917428:SRD917432 TAZ917428:TAZ917432 TKV917428:TKV917432 TUR917428:TUR917432 UEN917428:UEN917432 UOJ917428:UOJ917432 UYF917428:UYF917432 VIB917428:VIB917432 VRX917428:VRX917432 WBT917428:WBT917432 WLP917428:WLP917432 WVL917428:WVL917432 D982964:D982968 IZ982964:IZ982968 SV982964:SV982968 ACR982964:ACR982968 AMN982964:AMN982968 AWJ982964:AWJ982968 BGF982964:BGF982968 BQB982964:BQB982968 BZX982964:BZX982968 CJT982964:CJT982968 CTP982964:CTP982968 DDL982964:DDL982968 DNH982964:DNH982968 DXD982964:DXD982968 EGZ982964:EGZ982968 EQV982964:EQV982968 FAR982964:FAR982968 FKN982964:FKN982968 FUJ982964:FUJ982968 GEF982964:GEF982968 GOB982964:GOB982968 GXX982964:GXX982968 HHT982964:HHT982968 HRP982964:HRP982968 IBL982964:IBL982968 ILH982964:ILH982968 IVD982964:IVD982968 JEZ982964:JEZ982968 JOV982964:JOV982968 JYR982964:JYR982968 KIN982964:KIN982968 KSJ982964:KSJ982968 LCF982964:LCF982968 LMB982964:LMB982968 LVX982964:LVX982968 MFT982964:MFT982968 MPP982964:MPP982968 MZL982964:MZL982968 NJH982964:NJH982968 NTD982964:NTD982968 OCZ982964:OCZ982968 OMV982964:OMV982968 OWR982964:OWR982968 PGN982964:PGN982968 PQJ982964:PQJ982968 QAF982964:QAF982968 QKB982964:QKB982968 QTX982964:QTX982968 RDT982964:RDT982968 RNP982964:RNP982968 RXL982964:RXL982968 SHH982964:SHH982968 SRD982964:SRD982968 TAZ982964:TAZ982968 TKV982964:TKV982968 TUR982964:TUR982968 UEN982964:UEN982968 UOJ982964:UOJ982968 UYF982964:UYF982968 VIB982964:VIB982968 VRX982964:VRX982968 WBT982964:WBT982968 WLP982964:WLP982968 WVL982964:WVL982968 IY10 SU10 ACQ10 AMM10 AWI10 BGE10 BQA10 BZW10 CJS10 CTO10 DDK10 DNG10 DXC10 EGY10 EQU10 FAQ10 FKM10 FUI10 GEE10 GOA10 GXW10 HHS10 HRO10 IBK10 ILG10 IVC10 JEY10 JOU10 JYQ10 KIM10 KSI10 LCE10 LMA10 LVW10 MFS10 MPO10 MZK10 NJG10 NTC10 OCY10 OMU10 OWQ10 PGM10 PQI10 QAE10 QKA10 QTW10 RDS10 RNO10 RXK10 SHG10 SRC10 TAY10 TKU10 TUQ10 UEM10 UOI10 UYE10 VIA10 VRW10 WBS10 WLO10 WVK10 D65440:D65442 IZ65440:IZ65442 SV65440:SV65442 ACR65440:ACR65442 AMN65440:AMN65442 AWJ65440:AWJ65442 BGF65440:BGF65442 BQB65440:BQB65442 BZX65440:BZX65442 CJT65440:CJT65442 CTP65440:CTP65442 DDL65440:DDL65442 DNH65440:DNH65442 DXD65440:DXD65442 EGZ65440:EGZ65442 EQV65440:EQV65442 FAR65440:FAR65442 FKN65440:FKN65442 FUJ65440:FUJ65442 GEF65440:GEF65442 GOB65440:GOB65442 GXX65440:GXX65442 HHT65440:HHT65442 HRP65440:HRP65442 IBL65440:IBL65442 ILH65440:ILH65442 IVD65440:IVD65442 JEZ65440:JEZ65442 JOV65440:JOV65442 JYR65440:JYR65442 KIN65440:KIN65442 KSJ65440:KSJ65442 LCF65440:LCF65442 LMB65440:LMB65442 LVX65440:LVX65442 MFT65440:MFT65442 MPP65440:MPP65442 MZL65440:MZL65442 NJH65440:NJH65442 NTD65440:NTD65442 OCZ65440:OCZ65442 OMV65440:OMV65442 OWR65440:OWR65442 PGN65440:PGN65442 PQJ65440:PQJ65442 QAF65440:QAF65442 QKB65440:QKB65442 QTX65440:QTX65442 RDT65440:RDT65442 RNP65440:RNP65442 RXL65440:RXL65442 SHH65440:SHH65442 SRD65440:SRD65442 TAZ65440:TAZ65442 TKV65440:TKV65442 TUR65440:TUR65442 UEN65440:UEN65442 UOJ65440:UOJ65442 UYF65440:UYF65442 VIB65440:VIB65442 VRX65440:VRX65442 WBT65440:WBT65442 WLP65440:WLP65442 WVL65440:WVL65442 D130976:D130978 IZ130976:IZ130978 SV130976:SV130978 ACR130976:ACR130978 AMN130976:AMN130978 AWJ130976:AWJ130978 BGF130976:BGF130978 BQB130976:BQB130978 BZX130976:BZX130978 CJT130976:CJT130978 CTP130976:CTP130978 DDL130976:DDL130978 DNH130976:DNH130978 DXD130976:DXD130978 EGZ130976:EGZ130978 EQV130976:EQV130978 FAR130976:FAR130978 FKN130976:FKN130978 FUJ130976:FUJ130978 GEF130976:GEF130978 GOB130976:GOB130978 GXX130976:GXX130978 HHT130976:HHT130978 HRP130976:HRP130978 IBL130976:IBL130978 ILH130976:ILH130978 IVD130976:IVD130978 JEZ130976:JEZ130978 JOV130976:JOV130978 JYR130976:JYR130978 KIN130976:KIN130978 KSJ130976:KSJ130978 LCF130976:LCF130978 LMB130976:LMB130978 LVX130976:LVX130978 MFT130976:MFT130978 MPP130976:MPP130978 MZL130976:MZL130978 NJH130976:NJH130978 NTD130976:NTD130978 OCZ130976:OCZ130978 OMV130976:OMV130978 OWR130976:OWR130978 PGN130976:PGN130978 PQJ130976:PQJ130978 QAF130976:QAF130978 QKB130976:QKB130978 QTX130976:QTX130978 RDT130976:RDT130978 RNP130976:RNP130978 RXL130976:RXL130978 SHH130976:SHH130978 SRD130976:SRD130978 TAZ130976:TAZ130978 TKV130976:TKV130978 TUR130976:TUR130978 UEN130976:UEN130978 UOJ130976:UOJ130978 UYF130976:UYF130978 VIB130976:VIB130978 VRX130976:VRX130978 WBT130976:WBT130978 WLP130976:WLP130978 WVL130976:WVL130978 D196512:D196514 IZ196512:IZ196514 SV196512:SV196514 ACR196512:ACR196514 AMN196512:AMN196514 AWJ196512:AWJ196514 BGF196512:BGF196514 BQB196512:BQB196514 BZX196512:BZX196514 CJT196512:CJT196514 CTP196512:CTP196514 DDL196512:DDL196514 DNH196512:DNH196514 DXD196512:DXD196514 EGZ196512:EGZ196514 EQV196512:EQV196514 FAR196512:FAR196514 FKN196512:FKN196514 FUJ196512:FUJ196514 GEF196512:GEF196514 GOB196512:GOB196514 GXX196512:GXX196514 HHT196512:HHT196514 HRP196512:HRP196514 IBL196512:IBL196514 ILH196512:ILH196514 IVD196512:IVD196514 JEZ196512:JEZ196514 JOV196512:JOV196514 JYR196512:JYR196514 KIN196512:KIN196514 KSJ196512:KSJ196514 LCF196512:LCF196514 LMB196512:LMB196514 LVX196512:LVX196514 MFT196512:MFT196514 MPP196512:MPP196514 MZL196512:MZL196514 NJH196512:NJH196514 NTD196512:NTD196514 OCZ196512:OCZ196514 OMV196512:OMV196514 OWR196512:OWR196514 PGN196512:PGN196514 PQJ196512:PQJ196514 QAF196512:QAF196514 QKB196512:QKB196514 QTX196512:QTX196514 RDT196512:RDT196514 RNP196512:RNP196514 RXL196512:RXL196514 SHH196512:SHH196514 SRD196512:SRD196514 TAZ196512:TAZ196514 TKV196512:TKV196514 TUR196512:TUR196514 UEN196512:UEN196514 UOJ196512:UOJ196514 UYF196512:UYF196514 VIB196512:VIB196514 VRX196512:VRX196514 WBT196512:WBT196514 WLP196512:WLP196514 WVL196512:WVL196514 D262048:D262050 IZ262048:IZ262050 SV262048:SV262050 ACR262048:ACR262050 AMN262048:AMN262050 AWJ262048:AWJ262050 BGF262048:BGF262050 BQB262048:BQB262050 BZX262048:BZX262050 CJT262048:CJT262050 CTP262048:CTP262050 DDL262048:DDL262050 DNH262048:DNH262050 DXD262048:DXD262050 EGZ262048:EGZ262050 EQV262048:EQV262050 FAR262048:FAR262050 FKN262048:FKN262050 FUJ262048:FUJ262050 GEF262048:GEF262050 GOB262048:GOB262050 GXX262048:GXX262050 HHT262048:HHT262050 HRP262048:HRP262050 IBL262048:IBL262050 ILH262048:ILH262050 IVD262048:IVD262050 JEZ262048:JEZ262050 JOV262048:JOV262050 JYR262048:JYR262050 KIN262048:KIN262050 KSJ262048:KSJ262050 LCF262048:LCF262050 LMB262048:LMB262050 LVX262048:LVX262050 MFT262048:MFT262050 MPP262048:MPP262050 MZL262048:MZL262050 NJH262048:NJH262050 NTD262048:NTD262050 OCZ262048:OCZ262050 OMV262048:OMV262050 OWR262048:OWR262050 PGN262048:PGN262050 PQJ262048:PQJ262050 QAF262048:QAF262050 QKB262048:QKB262050 QTX262048:QTX262050 RDT262048:RDT262050 RNP262048:RNP262050 RXL262048:RXL262050 SHH262048:SHH262050 SRD262048:SRD262050 TAZ262048:TAZ262050 TKV262048:TKV262050 TUR262048:TUR262050 UEN262048:UEN262050 UOJ262048:UOJ262050 UYF262048:UYF262050 VIB262048:VIB262050 VRX262048:VRX262050 WBT262048:WBT262050 WLP262048:WLP262050 WVL262048:WVL262050 D327584:D327586 IZ327584:IZ327586 SV327584:SV327586 ACR327584:ACR327586 AMN327584:AMN327586 AWJ327584:AWJ327586 BGF327584:BGF327586 BQB327584:BQB327586 BZX327584:BZX327586 CJT327584:CJT327586 CTP327584:CTP327586 DDL327584:DDL327586 DNH327584:DNH327586 DXD327584:DXD327586 EGZ327584:EGZ327586 EQV327584:EQV327586 FAR327584:FAR327586 FKN327584:FKN327586 FUJ327584:FUJ327586 GEF327584:GEF327586 GOB327584:GOB327586 GXX327584:GXX327586 HHT327584:HHT327586 HRP327584:HRP327586 IBL327584:IBL327586 ILH327584:ILH327586 IVD327584:IVD327586 JEZ327584:JEZ327586 JOV327584:JOV327586 JYR327584:JYR327586 KIN327584:KIN327586 KSJ327584:KSJ327586 LCF327584:LCF327586 LMB327584:LMB327586 LVX327584:LVX327586 MFT327584:MFT327586 MPP327584:MPP327586 MZL327584:MZL327586 NJH327584:NJH327586 NTD327584:NTD327586 OCZ327584:OCZ327586 OMV327584:OMV327586 OWR327584:OWR327586 PGN327584:PGN327586 PQJ327584:PQJ327586 QAF327584:QAF327586 QKB327584:QKB327586 QTX327584:QTX327586 RDT327584:RDT327586 RNP327584:RNP327586 RXL327584:RXL327586 SHH327584:SHH327586 SRD327584:SRD327586 TAZ327584:TAZ327586 TKV327584:TKV327586 TUR327584:TUR327586 UEN327584:UEN327586 UOJ327584:UOJ327586 UYF327584:UYF327586 VIB327584:VIB327586 VRX327584:VRX327586 WBT327584:WBT327586 WLP327584:WLP327586 WVL327584:WVL327586 D393120:D393122 IZ393120:IZ393122 SV393120:SV393122 ACR393120:ACR393122 AMN393120:AMN393122 AWJ393120:AWJ393122 BGF393120:BGF393122 BQB393120:BQB393122 BZX393120:BZX393122 CJT393120:CJT393122 CTP393120:CTP393122 DDL393120:DDL393122 DNH393120:DNH393122 DXD393120:DXD393122 EGZ393120:EGZ393122 EQV393120:EQV393122 FAR393120:FAR393122 FKN393120:FKN393122 FUJ393120:FUJ393122 GEF393120:GEF393122 GOB393120:GOB393122 GXX393120:GXX393122 HHT393120:HHT393122 HRP393120:HRP393122 IBL393120:IBL393122 ILH393120:ILH393122 IVD393120:IVD393122 JEZ393120:JEZ393122 JOV393120:JOV393122 JYR393120:JYR393122 KIN393120:KIN393122 KSJ393120:KSJ393122 LCF393120:LCF393122 LMB393120:LMB393122 LVX393120:LVX393122 MFT393120:MFT393122 MPP393120:MPP393122 MZL393120:MZL393122 NJH393120:NJH393122 NTD393120:NTD393122 OCZ393120:OCZ393122 OMV393120:OMV393122 OWR393120:OWR393122 PGN393120:PGN393122 PQJ393120:PQJ393122 QAF393120:QAF393122 QKB393120:QKB393122 QTX393120:QTX393122 RDT393120:RDT393122 RNP393120:RNP393122 RXL393120:RXL393122 SHH393120:SHH393122 SRD393120:SRD393122 TAZ393120:TAZ393122 TKV393120:TKV393122 TUR393120:TUR393122 UEN393120:UEN393122 UOJ393120:UOJ393122 UYF393120:UYF393122 VIB393120:VIB393122 VRX393120:VRX393122 WBT393120:WBT393122 WLP393120:WLP393122 WVL393120:WVL393122 D458656:D458658 IZ458656:IZ458658 SV458656:SV458658 ACR458656:ACR458658 AMN458656:AMN458658 AWJ458656:AWJ458658 BGF458656:BGF458658 BQB458656:BQB458658 BZX458656:BZX458658 CJT458656:CJT458658 CTP458656:CTP458658 DDL458656:DDL458658 DNH458656:DNH458658 DXD458656:DXD458658 EGZ458656:EGZ458658 EQV458656:EQV458658 FAR458656:FAR458658 FKN458656:FKN458658 FUJ458656:FUJ458658 GEF458656:GEF458658 GOB458656:GOB458658 GXX458656:GXX458658 HHT458656:HHT458658 HRP458656:HRP458658 IBL458656:IBL458658 ILH458656:ILH458658 IVD458656:IVD458658 JEZ458656:JEZ458658 JOV458656:JOV458658 JYR458656:JYR458658 KIN458656:KIN458658 KSJ458656:KSJ458658 LCF458656:LCF458658 LMB458656:LMB458658 LVX458656:LVX458658 MFT458656:MFT458658 MPP458656:MPP458658 MZL458656:MZL458658 NJH458656:NJH458658 NTD458656:NTD458658 OCZ458656:OCZ458658 OMV458656:OMV458658 OWR458656:OWR458658 PGN458656:PGN458658 PQJ458656:PQJ458658 QAF458656:QAF458658 QKB458656:QKB458658 QTX458656:QTX458658 RDT458656:RDT458658 RNP458656:RNP458658 RXL458656:RXL458658 SHH458656:SHH458658 SRD458656:SRD458658 TAZ458656:TAZ458658 TKV458656:TKV458658 TUR458656:TUR458658 UEN458656:UEN458658 UOJ458656:UOJ458658 UYF458656:UYF458658 VIB458656:VIB458658 VRX458656:VRX458658 WBT458656:WBT458658 WLP458656:WLP458658 WVL458656:WVL458658 D524192:D524194 IZ524192:IZ524194 SV524192:SV524194 ACR524192:ACR524194 AMN524192:AMN524194 AWJ524192:AWJ524194 BGF524192:BGF524194 BQB524192:BQB524194 BZX524192:BZX524194 CJT524192:CJT524194 CTP524192:CTP524194 DDL524192:DDL524194 DNH524192:DNH524194 DXD524192:DXD524194 EGZ524192:EGZ524194 EQV524192:EQV524194 FAR524192:FAR524194 FKN524192:FKN524194 FUJ524192:FUJ524194 GEF524192:GEF524194 GOB524192:GOB524194 GXX524192:GXX524194 HHT524192:HHT524194 HRP524192:HRP524194 IBL524192:IBL524194 ILH524192:ILH524194 IVD524192:IVD524194 JEZ524192:JEZ524194 JOV524192:JOV524194 JYR524192:JYR524194 KIN524192:KIN524194 KSJ524192:KSJ524194 LCF524192:LCF524194 LMB524192:LMB524194 LVX524192:LVX524194 MFT524192:MFT524194 MPP524192:MPP524194 MZL524192:MZL524194 NJH524192:NJH524194 NTD524192:NTD524194 OCZ524192:OCZ524194 OMV524192:OMV524194 OWR524192:OWR524194 PGN524192:PGN524194 PQJ524192:PQJ524194 QAF524192:QAF524194 QKB524192:QKB524194 QTX524192:QTX524194 RDT524192:RDT524194 RNP524192:RNP524194 RXL524192:RXL524194 SHH524192:SHH524194 SRD524192:SRD524194 TAZ524192:TAZ524194 TKV524192:TKV524194 TUR524192:TUR524194 UEN524192:UEN524194 UOJ524192:UOJ524194 UYF524192:UYF524194 VIB524192:VIB524194 VRX524192:VRX524194 WBT524192:WBT524194 WLP524192:WLP524194 WVL524192:WVL524194 D589728:D589730 IZ589728:IZ589730 SV589728:SV589730 ACR589728:ACR589730 AMN589728:AMN589730 AWJ589728:AWJ589730 BGF589728:BGF589730 BQB589728:BQB589730 BZX589728:BZX589730 CJT589728:CJT589730 CTP589728:CTP589730 DDL589728:DDL589730 DNH589728:DNH589730 DXD589728:DXD589730 EGZ589728:EGZ589730 EQV589728:EQV589730 FAR589728:FAR589730 FKN589728:FKN589730 FUJ589728:FUJ589730 GEF589728:GEF589730 GOB589728:GOB589730 GXX589728:GXX589730 HHT589728:HHT589730 HRP589728:HRP589730 IBL589728:IBL589730 ILH589728:ILH589730 IVD589728:IVD589730 JEZ589728:JEZ589730 JOV589728:JOV589730 JYR589728:JYR589730 KIN589728:KIN589730 KSJ589728:KSJ589730 LCF589728:LCF589730 LMB589728:LMB589730 LVX589728:LVX589730 MFT589728:MFT589730 MPP589728:MPP589730 MZL589728:MZL589730 NJH589728:NJH589730 NTD589728:NTD589730 OCZ589728:OCZ589730 OMV589728:OMV589730 OWR589728:OWR589730 PGN589728:PGN589730 PQJ589728:PQJ589730 QAF589728:QAF589730 QKB589728:QKB589730 QTX589728:QTX589730 RDT589728:RDT589730 RNP589728:RNP589730 RXL589728:RXL589730 SHH589728:SHH589730 SRD589728:SRD589730 TAZ589728:TAZ589730 TKV589728:TKV589730 TUR589728:TUR589730 UEN589728:UEN589730 UOJ589728:UOJ589730 UYF589728:UYF589730 VIB589728:VIB589730 VRX589728:VRX589730 WBT589728:WBT589730 WLP589728:WLP589730 WVL589728:WVL589730 D655264:D655266 IZ655264:IZ655266 SV655264:SV655266 ACR655264:ACR655266 AMN655264:AMN655266 AWJ655264:AWJ655266 BGF655264:BGF655266 BQB655264:BQB655266 BZX655264:BZX655266 CJT655264:CJT655266 CTP655264:CTP655266 DDL655264:DDL655266 DNH655264:DNH655266 DXD655264:DXD655266 EGZ655264:EGZ655266 EQV655264:EQV655266 FAR655264:FAR655266 FKN655264:FKN655266 FUJ655264:FUJ655266 GEF655264:GEF655266 GOB655264:GOB655266 GXX655264:GXX655266 HHT655264:HHT655266 HRP655264:HRP655266 IBL655264:IBL655266 ILH655264:ILH655266 IVD655264:IVD655266 JEZ655264:JEZ655266 JOV655264:JOV655266 JYR655264:JYR655266 KIN655264:KIN655266 KSJ655264:KSJ655266 LCF655264:LCF655266 LMB655264:LMB655266 LVX655264:LVX655266 MFT655264:MFT655266 MPP655264:MPP655266 MZL655264:MZL655266 NJH655264:NJH655266 NTD655264:NTD655266 OCZ655264:OCZ655266 OMV655264:OMV655266 OWR655264:OWR655266 PGN655264:PGN655266 PQJ655264:PQJ655266 QAF655264:QAF655266 QKB655264:QKB655266 QTX655264:QTX655266 RDT655264:RDT655266 RNP655264:RNP655266 RXL655264:RXL655266 SHH655264:SHH655266 SRD655264:SRD655266 TAZ655264:TAZ655266 TKV655264:TKV655266 TUR655264:TUR655266 UEN655264:UEN655266 UOJ655264:UOJ655266 UYF655264:UYF655266 VIB655264:VIB655266 VRX655264:VRX655266 WBT655264:WBT655266 WLP655264:WLP655266 WVL655264:WVL655266 D720800:D720802 IZ720800:IZ720802 SV720800:SV720802 ACR720800:ACR720802 AMN720800:AMN720802 AWJ720800:AWJ720802 BGF720800:BGF720802 BQB720800:BQB720802 BZX720800:BZX720802 CJT720800:CJT720802 CTP720800:CTP720802 DDL720800:DDL720802 DNH720800:DNH720802 DXD720800:DXD720802 EGZ720800:EGZ720802 EQV720800:EQV720802 FAR720800:FAR720802 FKN720800:FKN720802 FUJ720800:FUJ720802 GEF720800:GEF720802 GOB720800:GOB720802 GXX720800:GXX720802 HHT720800:HHT720802 HRP720800:HRP720802 IBL720800:IBL720802 ILH720800:ILH720802 IVD720800:IVD720802 JEZ720800:JEZ720802 JOV720800:JOV720802 JYR720800:JYR720802 KIN720800:KIN720802 KSJ720800:KSJ720802 LCF720800:LCF720802 LMB720800:LMB720802 LVX720800:LVX720802 MFT720800:MFT720802 MPP720800:MPP720802 MZL720800:MZL720802 NJH720800:NJH720802 NTD720800:NTD720802 OCZ720800:OCZ720802 OMV720800:OMV720802 OWR720800:OWR720802 PGN720800:PGN720802 PQJ720800:PQJ720802 QAF720800:QAF720802 QKB720800:QKB720802 QTX720800:QTX720802 RDT720800:RDT720802 RNP720800:RNP720802 RXL720800:RXL720802 SHH720800:SHH720802 SRD720800:SRD720802 TAZ720800:TAZ720802 TKV720800:TKV720802 TUR720800:TUR720802 UEN720800:UEN720802 UOJ720800:UOJ720802 UYF720800:UYF720802 VIB720800:VIB720802 VRX720800:VRX720802 WBT720800:WBT720802 WLP720800:WLP720802 WVL720800:WVL720802 D786336:D786338 IZ786336:IZ786338 SV786336:SV786338 ACR786336:ACR786338 AMN786336:AMN786338 AWJ786336:AWJ786338 BGF786336:BGF786338 BQB786336:BQB786338 BZX786336:BZX786338 CJT786336:CJT786338 CTP786336:CTP786338 DDL786336:DDL786338 DNH786336:DNH786338 DXD786336:DXD786338 EGZ786336:EGZ786338 EQV786336:EQV786338 FAR786336:FAR786338 FKN786336:FKN786338 FUJ786336:FUJ786338 GEF786336:GEF786338 GOB786336:GOB786338 GXX786336:GXX786338 HHT786336:HHT786338 HRP786336:HRP786338 IBL786336:IBL786338 ILH786336:ILH786338 IVD786336:IVD786338 JEZ786336:JEZ786338 JOV786336:JOV786338 JYR786336:JYR786338 KIN786336:KIN786338 KSJ786336:KSJ786338 LCF786336:LCF786338 LMB786336:LMB786338 LVX786336:LVX786338 MFT786336:MFT786338 MPP786336:MPP786338 MZL786336:MZL786338 NJH786336:NJH786338 NTD786336:NTD786338 OCZ786336:OCZ786338 OMV786336:OMV786338 OWR786336:OWR786338 PGN786336:PGN786338 PQJ786336:PQJ786338 QAF786336:QAF786338 QKB786336:QKB786338 QTX786336:QTX786338 RDT786336:RDT786338 RNP786336:RNP786338 RXL786336:RXL786338 SHH786336:SHH786338 SRD786336:SRD786338 TAZ786336:TAZ786338 TKV786336:TKV786338 TUR786336:TUR786338 UEN786336:UEN786338 UOJ786336:UOJ786338 UYF786336:UYF786338 VIB786336:VIB786338 VRX786336:VRX786338 WBT786336:WBT786338 WLP786336:WLP786338 WVL786336:WVL786338 D851872:D851874 IZ851872:IZ851874 SV851872:SV851874 ACR851872:ACR851874 AMN851872:AMN851874 AWJ851872:AWJ851874 BGF851872:BGF851874 BQB851872:BQB851874 BZX851872:BZX851874 CJT851872:CJT851874 CTP851872:CTP851874 DDL851872:DDL851874 DNH851872:DNH851874 DXD851872:DXD851874 EGZ851872:EGZ851874 EQV851872:EQV851874 FAR851872:FAR851874 FKN851872:FKN851874 FUJ851872:FUJ851874 GEF851872:GEF851874 GOB851872:GOB851874 GXX851872:GXX851874 HHT851872:HHT851874 HRP851872:HRP851874 IBL851872:IBL851874 ILH851872:ILH851874 IVD851872:IVD851874 JEZ851872:JEZ851874 JOV851872:JOV851874 JYR851872:JYR851874 KIN851872:KIN851874 KSJ851872:KSJ851874 LCF851872:LCF851874 LMB851872:LMB851874 LVX851872:LVX851874 MFT851872:MFT851874 MPP851872:MPP851874 MZL851872:MZL851874 NJH851872:NJH851874 NTD851872:NTD851874 OCZ851872:OCZ851874 OMV851872:OMV851874 OWR851872:OWR851874 PGN851872:PGN851874 PQJ851872:PQJ851874 QAF851872:QAF851874 QKB851872:QKB851874 QTX851872:QTX851874 RDT851872:RDT851874 RNP851872:RNP851874 RXL851872:RXL851874 SHH851872:SHH851874 SRD851872:SRD851874 TAZ851872:TAZ851874 TKV851872:TKV851874 TUR851872:TUR851874 UEN851872:UEN851874 UOJ851872:UOJ851874 UYF851872:UYF851874 VIB851872:VIB851874 VRX851872:VRX851874 WBT851872:WBT851874 WLP851872:WLP851874 WVL851872:WVL851874 D917408:D917410 IZ917408:IZ917410 SV917408:SV917410 ACR917408:ACR917410 AMN917408:AMN917410 AWJ917408:AWJ917410 BGF917408:BGF917410 BQB917408:BQB917410 BZX917408:BZX917410 CJT917408:CJT917410 CTP917408:CTP917410 DDL917408:DDL917410 DNH917408:DNH917410 DXD917408:DXD917410 EGZ917408:EGZ917410 EQV917408:EQV917410 FAR917408:FAR917410 FKN917408:FKN917410 FUJ917408:FUJ917410 GEF917408:GEF917410 GOB917408:GOB917410 GXX917408:GXX917410 HHT917408:HHT917410 HRP917408:HRP917410 IBL917408:IBL917410 ILH917408:ILH917410 IVD917408:IVD917410 JEZ917408:JEZ917410 JOV917408:JOV917410 JYR917408:JYR917410 KIN917408:KIN917410 KSJ917408:KSJ917410 LCF917408:LCF917410 LMB917408:LMB917410 LVX917408:LVX917410 MFT917408:MFT917410 MPP917408:MPP917410 MZL917408:MZL917410 NJH917408:NJH917410 NTD917408:NTD917410 OCZ917408:OCZ917410 OMV917408:OMV917410 OWR917408:OWR917410 PGN917408:PGN917410 PQJ917408:PQJ917410 QAF917408:QAF917410 QKB917408:QKB917410 QTX917408:QTX917410 RDT917408:RDT917410 RNP917408:RNP917410 RXL917408:RXL917410 SHH917408:SHH917410 SRD917408:SRD917410 TAZ917408:TAZ917410 TKV917408:TKV917410 TUR917408:TUR917410 UEN917408:UEN917410 UOJ917408:UOJ917410 UYF917408:UYF917410 VIB917408:VIB917410 VRX917408:VRX917410 WBT917408:WBT917410 WLP917408:WLP917410 WVL917408:WVL917410 D982944:D982946 IZ982944:IZ982946 SV982944:SV982946 ACR982944:ACR982946 AMN982944:AMN982946 AWJ982944:AWJ982946 BGF982944:BGF982946 BQB982944:BQB982946 BZX982944:BZX982946 CJT982944:CJT982946 CTP982944:CTP982946 DDL982944:DDL982946 DNH982944:DNH982946 DXD982944:DXD982946 EGZ982944:EGZ982946 EQV982944:EQV982946 FAR982944:FAR982946 FKN982944:FKN982946 FUJ982944:FUJ982946 GEF982944:GEF982946 GOB982944:GOB982946 GXX982944:GXX982946 HHT982944:HHT982946 HRP982944:HRP982946 IBL982944:IBL982946 ILH982944:ILH982946 IVD982944:IVD982946 JEZ982944:JEZ982946 JOV982944:JOV982946 JYR982944:JYR982946 KIN982944:KIN982946 KSJ982944:KSJ982946 LCF982944:LCF982946 LMB982944:LMB982946 LVX982944:LVX982946 MFT982944:MFT982946 MPP982944:MPP982946 MZL982944:MZL982946 NJH982944:NJH982946 NTD982944:NTD982946 OCZ982944:OCZ982946 OMV982944:OMV982946 OWR982944:OWR982946 PGN982944:PGN982946 PQJ982944:PQJ982946 QAF982944:QAF982946 QKB982944:QKB982946 QTX982944:QTX982946 RDT982944:RDT982946 RNP982944:RNP982946 RXL982944:RXL982946 SHH982944:SHH982946 SRD982944:SRD982946 TAZ982944:TAZ982946 TKV982944:TKV982946 TUR982944:TUR982946 UEN982944:UEN982946 UOJ982944:UOJ982946 UYF982944:UYF982946 VIB982944:VIB982946 VRX982944:VRX982946 WBT982944:WBT982946 WLP982944:WLP982946 WVL982944:WVL982946 D65466 IZ65466 SV65466 ACR65466 AMN65466 AWJ65466 BGF65466 BQB65466 BZX65466 CJT65466 CTP65466 DDL65466 DNH65466 DXD65466 EGZ65466 EQV65466 FAR65466 FKN65466 FUJ65466 GEF65466 GOB65466 GXX65466 HHT65466 HRP65466 IBL65466 ILH65466 IVD65466 JEZ65466 JOV65466 JYR65466 KIN65466 KSJ65466 LCF65466 LMB65466 LVX65466 MFT65466 MPP65466 MZL65466 NJH65466 NTD65466 OCZ65466 OMV65466 OWR65466 PGN65466 PQJ65466 QAF65466 QKB65466 QTX65466 RDT65466 RNP65466 RXL65466 SHH65466 SRD65466 TAZ65466 TKV65466 TUR65466 UEN65466 UOJ65466 UYF65466 VIB65466 VRX65466 WBT65466 WLP65466 WVL65466 D131002 IZ131002 SV131002 ACR131002 AMN131002 AWJ131002 BGF131002 BQB131002 BZX131002 CJT131002 CTP131002 DDL131002 DNH131002 DXD131002 EGZ131002 EQV131002 FAR131002 FKN131002 FUJ131002 GEF131002 GOB131002 GXX131002 HHT131002 HRP131002 IBL131002 ILH131002 IVD131002 JEZ131002 JOV131002 JYR131002 KIN131002 KSJ131002 LCF131002 LMB131002 LVX131002 MFT131002 MPP131002 MZL131002 NJH131002 NTD131002 OCZ131002 OMV131002 OWR131002 PGN131002 PQJ131002 QAF131002 QKB131002 QTX131002 RDT131002 RNP131002 RXL131002 SHH131002 SRD131002 TAZ131002 TKV131002 TUR131002 UEN131002 UOJ131002 UYF131002 VIB131002 VRX131002 WBT131002 WLP131002 WVL131002 D196538 IZ196538 SV196538 ACR196538 AMN196538 AWJ196538 BGF196538 BQB196538 BZX196538 CJT196538 CTP196538 DDL196538 DNH196538 DXD196538 EGZ196538 EQV196538 FAR196538 FKN196538 FUJ196538 GEF196538 GOB196538 GXX196538 HHT196538 HRP196538 IBL196538 ILH196538 IVD196538 JEZ196538 JOV196538 JYR196538 KIN196538 KSJ196538 LCF196538 LMB196538 LVX196538 MFT196538 MPP196538 MZL196538 NJH196538 NTD196538 OCZ196538 OMV196538 OWR196538 PGN196538 PQJ196538 QAF196538 QKB196538 QTX196538 RDT196538 RNP196538 RXL196538 SHH196538 SRD196538 TAZ196538 TKV196538 TUR196538 UEN196538 UOJ196538 UYF196538 VIB196538 VRX196538 WBT196538 WLP196538 WVL196538 D262074 IZ262074 SV262074 ACR262074 AMN262074 AWJ262074 BGF262074 BQB262074 BZX262074 CJT262074 CTP262074 DDL262074 DNH262074 DXD262074 EGZ262074 EQV262074 FAR262074 FKN262074 FUJ262074 GEF262074 GOB262074 GXX262074 HHT262074 HRP262074 IBL262074 ILH262074 IVD262074 JEZ262074 JOV262074 JYR262074 KIN262074 KSJ262074 LCF262074 LMB262074 LVX262074 MFT262074 MPP262074 MZL262074 NJH262074 NTD262074 OCZ262074 OMV262074 OWR262074 PGN262074 PQJ262074 QAF262074 QKB262074 QTX262074 RDT262074 RNP262074 RXL262074 SHH262074 SRD262074 TAZ262074 TKV262074 TUR262074 UEN262074 UOJ262074 UYF262074 VIB262074 VRX262074 WBT262074 WLP262074 WVL262074 D327610 IZ327610 SV327610 ACR327610 AMN327610 AWJ327610 BGF327610 BQB327610 BZX327610 CJT327610 CTP327610 DDL327610 DNH327610 DXD327610 EGZ327610 EQV327610 FAR327610 FKN327610 FUJ327610 GEF327610 GOB327610 GXX327610 HHT327610 HRP327610 IBL327610 ILH327610 IVD327610 JEZ327610 JOV327610 JYR327610 KIN327610 KSJ327610 LCF327610 LMB327610 LVX327610 MFT327610 MPP327610 MZL327610 NJH327610 NTD327610 OCZ327610 OMV327610 OWR327610 PGN327610 PQJ327610 QAF327610 QKB327610 QTX327610 RDT327610 RNP327610 RXL327610 SHH327610 SRD327610 TAZ327610 TKV327610 TUR327610 UEN327610 UOJ327610 UYF327610 VIB327610 VRX327610 WBT327610 WLP327610 WVL327610 D393146 IZ393146 SV393146 ACR393146 AMN393146 AWJ393146 BGF393146 BQB393146 BZX393146 CJT393146 CTP393146 DDL393146 DNH393146 DXD393146 EGZ393146 EQV393146 FAR393146 FKN393146 FUJ393146 GEF393146 GOB393146 GXX393146 HHT393146 HRP393146 IBL393146 ILH393146 IVD393146 JEZ393146 JOV393146 JYR393146 KIN393146 KSJ393146 LCF393146 LMB393146 LVX393146 MFT393146 MPP393146 MZL393146 NJH393146 NTD393146 OCZ393146 OMV393146 OWR393146 PGN393146 PQJ393146 QAF393146 QKB393146 QTX393146 RDT393146 RNP393146 RXL393146 SHH393146 SRD393146 TAZ393146 TKV393146 TUR393146 UEN393146 UOJ393146 UYF393146 VIB393146 VRX393146 WBT393146 WLP393146 WVL393146 D458682 IZ458682 SV458682 ACR458682 AMN458682 AWJ458682 BGF458682 BQB458682 BZX458682 CJT458682 CTP458682 DDL458682 DNH458682 DXD458682 EGZ458682 EQV458682 FAR458682 FKN458682 FUJ458682 GEF458682 GOB458682 GXX458682 HHT458682 HRP458682 IBL458682 ILH458682 IVD458682 JEZ458682 JOV458682 JYR458682 KIN458682 KSJ458682 LCF458682 LMB458682 LVX458682 MFT458682 MPP458682 MZL458682 NJH458682 NTD458682 OCZ458682 OMV458682 OWR458682 PGN458682 PQJ458682 QAF458682 QKB458682 QTX458682 RDT458682 RNP458682 RXL458682 SHH458682 SRD458682 TAZ458682 TKV458682 TUR458682 UEN458682 UOJ458682 UYF458682 VIB458682 VRX458682 WBT458682 WLP458682 WVL458682 D524218 IZ524218 SV524218 ACR524218 AMN524218 AWJ524218 BGF524218 BQB524218 BZX524218 CJT524218 CTP524218 DDL524218 DNH524218 DXD524218 EGZ524218 EQV524218 FAR524218 FKN524218 FUJ524218 GEF524218 GOB524218 GXX524218 HHT524218 HRP524218 IBL524218 ILH524218 IVD524218 JEZ524218 JOV524218 JYR524218 KIN524218 KSJ524218 LCF524218 LMB524218 LVX524218 MFT524218 MPP524218 MZL524218 NJH524218 NTD524218 OCZ524218 OMV524218 OWR524218 PGN524218 PQJ524218 QAF524218 QKB524218 QTX524218 RDT524218 RNP524218 RXL524218 SHH524218 SRD524218 TAZ524218 TKV524218 TUR524218 UEN524218 UOJ524218 UYF524218 VIB524218 VRX524218 WBT524218 WLP524218 WVL524218 D589754 IZ589754 SV589754 ACR589754 AMN589754 AWJ589754 BGF589754 BQB589754 BZX589754 CJT589754 CTP589754 DDL589754 DNH589754 DXD589754 EGZ589754 EQV589754 FAR589754 FKN589754 FUJ589754 GEF589754 GOB589754 GXX589754 HHT589754 HRP589754 IBL589754 ILH589754 IVD589754 JEZ589754 JOV589754 JYR589754 KIN589754 KSJ589754 LCF589754 LMB589754 LVX589754 MFT589754 MPP589754 MZL589754 NJH589754 NTD589754 OCZ589754 OMV589754 OWR589754 PGN589754 PQJ589754 QAF589754 QKB589754 QTX589754 RDT589754 RNP589754 RXL589754 SHH589754 SRD589754 TAZ589754 TKV589754 TUR589754 UEN589754 UOJ589754 UYF589754 VIB589754 VRX589754 WBT589754 WLP589754 WVL589754 D655290 IZ655290 SV655290 ACR655290 AMN655290 AWJ655290 BGF655290 BQB655290 BZX655290 CJT655290 CTP655290 DDL655290 DNH655290 DXD655290 EGZ655290 EQV655290 FAR655290 FKN655290 FUJ655290 GEF655290 GOB655290 GXX655290 HHT655290 HRP655290 IBL655290 ILH655290 IVD655290 JEZ655290 JOV655290 JYR655290 KIN655290 KSJ655290 LCF655290 LMB655290 LVX655290 MFT655290 MPP655290 MZL655290 NJH655290 NTD655290 OCZ655290 OMV655290 OWR655290 PGN655290 PQJ655290 QAF655290 QKB655290 QTX655290 RDT655290 RNP655290 RXL655290 SHH655290 SRD655290 TAZ655290 TKV655290 TUR655290 UEN655290 UOJ655290 UYF655290 VIB655290 VRX655290 WBT655290 WLP655290 WVL655290 D720826 IZ720826 SV720826 ACR720826 AMN720826 AWJ720826 BGF720826 BQB720826 BZX720826 CJT720826 CTP720826 DDL720826 DNH720826 DXD720826 EGZ720826 EQV720826 FAR720826 FKN720826 FUJ720826 GEF720826 GOB720826 GXX720826 HHT720826 HRP720826 IBL720826 ILH720826 IVD720826 JEZ720826 JOV720826 JYR720826 KIN720826 KSJ720826 LCF720826 LMB720826 LVX720826 MFT720826 MPP720826 MZL720826 NJH720826 NTD720826 OCZ720826 OMV720826 OWR720826 PGN720826 PQJ720826 QAF720826 QKB720826 QTX720826 RDT720826 RNP720826 RXL720826 SHH720826 SRD720826 TAZ720826 TKV720826 TUR720826 UEN720826 UOJ720826 UYF720826 VIB720826 VRX720826 WBT720826 WLP720826 WVL720826 D786362 IZ786362 SV786362 ACR786362 AMN786362 AWJ786362 BGF786362 BQB786362 BZX786362 CJT786362 CTP786362 DDL786362 DNH786362 DXD786362 EGZ786362 EQV786362 FAR786362 FKN786362 FUJ786362 GEF786362 GOB786362 GXX786362 HHT786362 HRP786362 IBL786362 ILH786362 IVD786362 JEZ786362 JOV786362 JYR786362 KIN786362 KSJ786362 LCF786362 LMB786362 LVX786362 MFT786362 MPP786362 MZL786362 NJH786362 NTD786362 OCZ786362 OMV786362 OWR786362 PGN786362 PQJ786362 QAF786362 QKB786362 QTX786362 RDT786362 RNP786362 RXL786362 SHH786362 SRD786362 TAZ786362 TKV786362 TUR786362 UEN786362 UOJ786362 UYF786362 VIB786362 VRX786362 WBT786362 WLP786362 WVL786362 D851898 IZ851898 SV851898 ACR851898 AMN851898 AWJ851898 BGF851898 BQB851898 BZX851898 CJT851898 CTP851898 DDL851898 DNH851898 DXD851898 EGZ851898 EQV851898 FAR851898 FKN851898 FUJ851898 GEF851898 GOB851898 GXX851898 HHT851898 HRP851898 IBL851898 ILH851898 IVD851898 JEZ851898 JOV851898 JYR851898 KIN851898 KSJ851898 LCF851898 LMB851898 LVX851898 MFT851898 MPP851898 MZL851898 NJH851898 NTD851898 OCZ851898 OMV851898 OWR851898 PGN851898 PQJ851898 QAF851898 QKB851898 QTX851898 RDT851898 RNP851898 RXL851898 SHH851898 SRD851898 TAZ851898 TKV851898 TUR851898 UEN851898 UOJ851898 UYF851898 VIB851898 VRX851898 WBT851898 WLP851898 WVL851898 D917434 IZ917434 SV917434 ACR917434 AMN917434 AWJ917434 BGF917434 BQB917434 BZX917434 CJT917434 CTP917434 DDL917434 DNH917434 DXD917434 EGZ917434 EQV917434 FAR917434 FKN917434 FUJ917434 GEF917434 GOB917434 GXX917434 HHT917434 HRP917434 IBL917434 ILH917434 IVD917434 JEZ917434 JOV917434 JYR917434 KIN917434 KSJ917434 LCF917434 LMB917434 LVX917434 MFT917434 MPP917434 MZL917434 NJH917434 NTD917434 OCZ917434 OMV917434 OWR917434 PGN917434 PQJ917434 QAF917434 QKB917434 QTX917434 RDT917434 RNP917434 RXL917434 SHH917434 SRD917434 TAZ917434 TKV917434 TUR917434 UEN917434 UOJ917434 UYF917434 VIB917434 VRX917434 WBT917434 WLP917434 WVL917434 D982970 IZ982970 SV982970 ACR982970 AMN982970 AWJ982970 BGF982970 BQB982970 BZX982970 CJT982970 CTP982970 DDL982970 DNH982970 DXD982970 EGZ982970 EQV982970 FAR982970 FKN982970 FUJ982970 GEF982970 GOB982970 GXX982970 HHT982970 HRP982970 IBL982970 ILH982970 IVD982970 JEZ982970 JOV982970 JYR982970 KIN982970 KSJ982970 LCF982970 LMB982970 LVX982970 MFT982970 MPP982970 MZL982970 NJH982970 NTD982970 OCZ982970 OMV982970 OWR982970 PGN982970 PQJ982970 QAF982970 QKB982970 QTX982970 RDT982970 RNP982970 RXL982970 SHH982970 SRD982970 TAZ982970 TKV982970 TUR982970 UEN982970 UOJ982970 UYF982970 VIB982970 VRX982970 WBT982970 WLP982970 WVL982970 D65452:D65454 IZ65452:IZ65454 SV65452:SV65454 ACR65452:ACR65454 AMN65452:AMN65454 AWJ65452:AWJ65454 BGF65452:BGF65454 BQB65452:BQB65454 BZX65452:BZX65454 CJT65452:CJT65454 CTP65452:CTP65454 DDL65452:DDL65454 DNH65452:DNH65454 DXD65452:DXD65454 EGZ65452:EGZ65454 EQV65452:EQV65454 FAR65452:FAR65454 FKN65452:FKN65454 FUJ65452:FUJ65454 GEF65452:GEF65454 GOB65452:GOB65454 GXX65452:GXX65454 HHT65452:HHT65454 HRP65452:HRP65454 IBL65452:IBL65454 ILH65452:ILH65454 IVD65452:IVD65454 JEZ65452:JEZ65454 JOV65452:JOV65454 JYR65452:JYR65454 KIN65452:KIN65454 KSJ65452:KSJ65454 LCF65452:LCF65454 LMB65452:LMB65454 LVX65452:LVX65454 MFT65452:MFT65454 MPP65452:MPP65454 MZL65452:MZL65454 NJH65452:NJH65454 NTD65452:NTD65454 OCZ65452:OCZ65454 OMV65452:OMV65454 OWR65452:OWR65454 PGN65452:PGN65454 PQJ65452:PQJ65454 QAF65452:QAF65454 QKB65452:QKB65454 QTX65452:QTX65454 RDT65452:RDT65454 RNP65452:RNP65454 RXL65452:RXL65454 SHH65452:SHH65454 SRD65452:SRD65454 TAZ65452:TAZ65454 TKV65452:TKV65454 TUR65452:TUR65454 UEN65452:UEN65454 UOJ65452:UOJ65454 UYF65452:UYF65454 VIB65452:VIB65454 VRX65452:VRX65454 WBT65452:WBT65454 WLP65452:WLP65454 WVL65452:WVL65454 D130988:D130990 IZ130988:IZ130990 SV130988:SV130990 ACR130988:ACR130990 AMN130988:AMN130990 AWJ130988:AWJ130990 BGF130988:BGF130990 BQB130988:BQB130990 BZX130988:BZX130990 CJT130988:CJT130990 CTP130988:CTP130990 DDL130988:DDL130990 DNH130988:DNH130990 DXD130988:DXD130990 EGZ130988:EGZ130990 EQV130988:EQV130990 FAR130988:FAR130990 FKN130988:FKN130990 FUJ130988:FUJ130990 GEF130988:GEF130990 GOB130988:GOB130990 GXX130988:GXX130990 HHT130988:HHT130990 HRP130988:HRP130990 IBL130988:IBL130990 ILH130988:ILH130990 IVD130988:IVD130990 JEZ130988:JEZ130990 JOV130988:JOV130990 JYR130988:JYR130990 KIN130988:KIN130990 KSJ130988:KSJ130990 LCF130988:LCF130990 LMB130988:LMB130990 LVX130988:LVX130990 MFT130988:MFT130990 MPP130988:MPP130990 MZL130988:MZL130990 NJH130988:NJH130990 NTD130988:NTD130990 OCZ130988:OCZ130990 OMV130988:OMV130990 OWR130988:OWR130990 PGN130988:PGN130990 PQJ130988:PQJ130990 QAF130988:QAF130990 QKB130988:QKB130990 QTX130988:QTX130990 RDT130988:RDT130990 RNP130988:RNP130990 RXL130988:RXL130990 SHH130988:SHH130990 SRD130988:SRD130990 TAZ130988:TAZ130990 TKV130988:TKV130990 TUR130988:TUR130990 UEN130988:UEN130990 UOJ130988:UOJ130990 UYF130988:UYF130990 VIB130988:VIB130990 VRX130988:VRX130990 WBT130988:WBT130990 WLP130988:WLP130990 WVL130988:WVL130990 D196524:D196526 IZ196524:IZ196526 SV196524:SV196526 ACR196524:ACR196526 AMN196524:AMN196526 AWJ196524:AWJ196526 BGF196524:BGF196526 BQB196524:BQB196526 BZX196524:BZX196526 CJT196524:CJT196526 CTP196524:CTP196526 DDL196524:DDL196526 DNH196524:DNH196526 DXD196524:DXD196526 EGZ196524:EGZ196526 EQV196524:EQV196526 FAR196524:FAR196526 FKN196524:FKN196526 FUJ196524:FUJ196526 GEF196524:GEF196526 GOB196524:GOB196526 GXX196524:GXX196526 HHT196524:HHT196526 HRP196524:HRP196526 IBL196524:IBL196526 ILH196524:ILH196526 IVD196524:IVD196526 JEZ196524:JEZ196526 JOV196524:JOV196526 JYR196524:JYR196526 KIN196524:KIN196526 KSJ196524:KSJ196526 LCF196524:LCF196526 LMB196524:LMB196526 LVX196524:LVX196526 MFT196524:MFT196526 MPP196524:MPP196526 MZL196524:MZL196526 NJH196524:NJH196526 NTD196524:NTD196526 OCZ196524:OCZ196526 OMV196524:OMV196526 OWR196524:OWR196526 PGN196524:PGN196526 PQJ196524:PQJ196526 QAF196524:QAF196526 QKB196524:QKB196526 QTX196524:QTX196526 RDT196524:RDT196526 RNP196524:RNP196526 RXL196524:RXL196526 SHH196524:SHH196526 SRD196524:SRD196526 TAZ196524:TAZ196526 TKV196524:TKV196526 TUR196524:TUR196526 UEN196524:UEN196526 UOJ196524:UOJ196526 UYF196524:UYF196526 VIB196524:VIB196526 VRX196524:VRX196526 WBT196524:WBT196526 WLP196524:WLP196526 WVL196524:WVL196526 D262060:D262062 IZ262060:IZ262062 SV262060:SV262062 ACR262060:ACR262062 AMN262060:AMN262062 AWJ262060:AWJ262062 BGF262060:BGF262062 BQB262060:BQB262062 BZX262060:BZX262062 CJT262060:CJT262062 CTP262060:CTP262062 DDL262060:DDL262062 DNH262060:DNH262062 DXD262060:DXD262062 EGZ262060:EGZ262062 EQV262060:EQV262062 FAR262060:FAR262062 FKN262060:FKN262062 FUJ262060:FUJ262062 GEF262060:GEF262062 GOB262060:GOB262062 GXX262060:GXX262062 HHT262060:HHT262062 HRP262060:HRP262062 IBL262060:IBL262062 ILH262060:ILH262062 IVD262060:IVD262062 JEZ262060:JEZ262062 JOV262060:JOV262062 JYR262060:JYR262062 KIN262060:KIN262062 KSJ262060:KSJ262062 LCF262060:LCF262062 LMB262060:LMB262062 LVX262060:LVX262062 MFT262060:MFT262062 MPP262060:MPP262062 MZL262060:MZL262062 NJH262060:NJH262062 NTD262060:NTD262062 OCZ262060:OCZ262062 OMV262060:OMV262062 OWR262060:OWR262062 PGN262060:PGN262062 PQJ262060:PQJ262062 QAF262060:QAF262062 QKB262060:QKB262062 QTX262060:QTX262062 RDT262060:RDT262062 RNP262060:RNP262062 RXL262060:RXL262062 SHH262060:SHH262062 SRD262060:SRD262062 TAZ262060:TAZ262062 TKV262060:TKV262062 TUR262060:TUR262062 UEN262060:UEN262062 UOJ262060:UOJ262062 UYF262060:UYF262062 VIB262060:VIB262062 VRX262060:VRX262062 WBT262060:WBT262062 WLP262060:WLP262062 WVL262060:WVL262062 D327596:D327598 IZ327596:IZ327598 SV327596:SV327598 ACR327596:ACR327598 AMN327596:AMN327598 AWJ327596:AWJ327598 BGF327596:BGF327598 BQB327596:BQB327598 BZX327596:BZX327598 CJT327596:CJT327598 CTP327596:CTP327598 DDL327596:DDL327598 DNH327596:DNH327598 DXD327596:DXD327598 EGZ327596:EGZ327598 EQV327596:EQV327598 FAR327596:FAR327598 FKN327596:FKN327598 FUJ327596:FUJ327598 GEF327596:GEF327598 GOB327596:GOB327598 GXX327596:GXX327598 HHT327596:HHT327598 HRP327596:HRP327598 IBL327596:IBL327598 ILH327596:ILH327598 IVD327596:IVD327598 JEZ327596:JEZ327598 JOV327596:JOV327598 JYR327596:JYR327598 KIN327596:KIN327598 KSJ327596:KSJ327598 LCF327596:LCF327598 LMB327596:LMB327598 LVX327596:LVX327598 MFT327596:MFT327598 MPP327596:MPP327598 MZL327596:MZL327598 NJH327596:NJH327598 NTD327596:NTD327598 OCZ327596:OCZ327598 OMV327596:OMV327598 OWR327596:OWR327598 PGN327596:PGN327598 PQJ327596:PQJ327598 QAF327596:QAF327598 QKB327596:QKB327598 QTX327596:QTX327598 RDT327596:RDT327598 RNP327596:RNP327598 RXL327596:RXL327598 SHH327596:SHH327598 SRD327596:SRD327598 TAZ327596:TAZ327598 TKV327596:TKV327598 TUR327596:TUR327598 UEN327596:UEN327598 UOJ327596:UOJ327598 UYF327596:UYF327598 VIB327596:VIB327598 VRX327596:VRX327598 WBT327596:WBT327598 WLP327596:WLP327598 WVL327596:WVL327598 D393132:D393134 IZ393132:IZ393134 SV393132:SV393134 ACR393132:ACR393134 AMN393132:AMN393134 AWJ393132:AWJ393134 BGF393132:BGF393134 BQB393132:BQB393134 BZX393132:BZX393134 CJT393132:CJT393134 CTP393132:CTP393134 DDL393132:DDL393134 DNH393132:DNH393134 DXD393132:DXD393134 EGZ393132:EGZ393134 EQV393132:EQV393134 FAR393132:FAR393134 FKN393132:FKN393134 FUJ393132:FUJ393134 GEF393132:GEF393134 GOB393132:GOB393134 GXX393132:GXX393134 HHT393132:HHT393134 HRP393132:HRP393134 IBL393132:IBL393134 ILH393132:ILH393134 IVD393132:IVD393134 JEZ393132:JEZ393134 JOV393132:JOV393134 JYR393132:JYR393134 KIN393132:KIN393134 KSJ393132:KSJ393134 LCF393132:LCF393134 LMB393132:LMB393134 LVX393132:LVX393134 MFT393132:MFT393134 MPP393132:MPP393134 MZL393132:MZL393134 NJH393132:NJH393134 NTD393132:NTD393134 OCZ393132:OCZ393134 OMV393132:OMV393134 OWR393132:OWR393134 PGN393132:PGN393134 PQJ393132:PQJ393134 QAF393132:QAF393134 QKB393132:QKB393134 QTX393132:QTX393134 RDT393132:RDT393134 RNP393132:RNP393134 RXL393132:RXL393134 SHH393132:SHH393134 SRD393132:SRD393134 TAZ393132:TAZ393134 TKV393132:TKV393134 TUR393132:TUR393134 UEN393132:UEN393134 UOJ393132:UOJ393134 UYF393132:UYF393134 VIB393132:VIB393134 VRX393132:VRX393134 WBT393132:WBT393134 WLP393132:WLP393134 WVL393132:WVL393134 D458668:D458670 IZ458668:IZ458670 SV458668:SV458670 ACR458668:ACR458670 AMN458668:AMN458670 AWJ458668:AWJ458670 BGF458668:BGF458670 BQB458668:BQB458670 BZX458668:BZX458670 CJT458668:CJT458670 CTP458668:CTP458670 DDL458668:DDL458670 DNH458668:DNH458670 DXD458668:DXD458670 EGZ458668:EGZ458670 EQV458668:EQV458670 FAR458668:FAR458670 FKN458668:FKN458670 FUJ458668:FUJ458670 GEF458668:GEF458670 GOB458668:GOB458670 GXX458668:GXX458670 HHT458668:HHT458670 HRP458668:HRP458670 IBL458668:IBL458670 ILH458668:ILH458670 IVD458668:IVD458670 JEZ458668:JEZ458670 JOV458668:JOV458670 JYR458668:JYR458670 KIN458668:KIN458670 KSJ458668:KSJ458670 LCF458668:LCF458670 LMB458668:LMB458670 LVX458668:LVX458670 MFT458668:MFT458670 MPP458668:MPP458670 MZL458668:MZL458670 NJH458668:NJH458670 NTD458668:NTD458670 OCZ458668:OCZ458670 OMV458668:OMV458670 OWR458668:OWR458670 PGN458668:PGN458670 PQJ458668:PQJ458670 QAF458668:QAF458670 QKB458668:QKB458670 QTX458668:QTX458670 RDT458668:RDT458670 RNP458668:RNP458670 RXL458668:RXL458670 SHH458668:SHH458670 SRD458668:SRD458670 TAZ458668:TAZ458670 TKV458668:TKV458670 TUR458668:TUR458670 UEN458668:UEN458670 UOJ458668:UOJ458670 UYF458668:UYF458670 VIB458668:VIB458670 VRX458668:VRX458670 WBT458668:WBT458670 WLP458668:WLP458670 WVL458668:WVL458670 D524204:D524206 IZ524204:IZ524206 SV524204:SV524206 ACR524204:ACR524206 AMN524204:AMN524206 AWJ524204:AWJ524206 BGF524204:BGF524206 BQB524204:BQB524206 BZX524204:BZX524206 CJT524204:CJT524206 CTP524204:CTP524206 DDL524204:DDL524206 DNH524204:DNH524206 DXD524204:DXD524206 EGZ524204:EGZ524206 EQV524204:EQV524206 FAR524204:FAR524206 FKN524204:FKN524206 FUJ524204:FUJ524206 GEF524204:GEF524206 GOB524204:GOB524206 GXX524204:GXX524206 HHT524204:HHT524206 HRP524204:HRP524206 IBL524204:IBL524206 ILH524204:ILH524206 IVD524204:IVD524206 JEZ524204:JEZ524206 JOV524204:JOV524206 JYR524204:JYR524206 KIN524204:KIN524206 KSJ524204:KSJ524206 LCF524204:LCF524206 LMB524204:LMB524206 LVX524204:LVX524206 MFT524204:MFT524206 MPP524204:MPP524206 MZL524204:MZL524206 NJH524204:NJH524206 NTD524204:NTD524206 OCZ524204:OCZ524206 OMV524204:OMV524206 OWR524204:OWR524206 PGN524204:PGN524206 PQJ524204:PQJ524206 QAF524204:QAF524206 QKB524204:QKB524206 QTX524204:QTX524206 RDT524204:RDT524206 RNP524204:RNP524206 RXL524204:RXL524206 SHH524204:SHH524206 SRD524204:SRD524206 TAZ524204:TAZ524206 TKV524204:TKV524206 TUR524204:TUR524206 UEN524204:UEN524206 UOJ524204:UOJ524206 UYF524204:UYF524206 VIB524204:VIB524206 VRX524204:VRX524206 WBT524204:WBT524206 WLP524204:WLP524206 WVL524204:WVL524206 D589740:D589742 IZ589740:IZ589742 SV589740:SV589742 ACR589740:ACR589742 AMN589740:AMN589742 AWJ589740:AWJ589742 BGF589740:BGF589742 BQB589740:BQB589742 BZX589740:BZX589742 CJT589740:CJT589742 CTP589740:CTP589742 DDL589740:DDL589742 DNH589740:DNH589742 DXD589740:DXD589742 EGZ589740:EGZ589742 EQV589740:EQV589742 FAR589740:FAR589742 FKN589740:FKN589742 FUJ589740:FUJ589742 GEF589740:GEF589742 GOB589740:GOB589742 GXX589740:GXX589742 HHT589740:HHT589742 HRP589740:HRP589742 IBL589740:IBL589742 ILH589740:ILH589742 IVD589740:IVD589742 JEZ589740:JEZ589742 JOV589740:JOV589742 JYR589740:JYR589742 KIN589740:KIN589742 KSJ589740:KSJ589742 LCF589740:LCF589742 LMB589740:LMB589742 LVX589740:LVX589742 MFT589740:MFT589742 MPP589740:MPP589742 MZL589740:MZL589742 NJH589740:NJH589742 NTD589740:NTD589742 OCZ589740:OCZ589742 OMV589740:OMV589742 OWR589740:OWR589742 PGN589740:PGN589742 PQJ589740:PQJ589742 QAF589740:QAF589742 QKB589740:QKB589742 QTX589740:QTX589742 RDT589740:RDT589742 RNP589740:RNP589742 RXL589740:RXL589742 SHH589740:SHH589742 SRD589740:SRD589742 TAZ589740:TAZ589742 TKV589740:TKV589742 TUR589740:TUR589742 UEN589740:UEN589742 UOJ589740:UOJ589742 UYF589740:UYF589742 VIB589740:VIB589742 VRX589740:VRX589742 WBT589740:WBT589742 WLP589740:WLP589742 WVL589740:WVL589742 D655276:D655278 IZ655276:IZ655278 SV655276:SV655278 ACR655276:ACR655278 AMN655276:AMN655278 AWJ655276:AWJ655278 BGF655276:BGF655278 BQB655276:BQB655278 BZX655276:BZX655278 CJT655276:CJT655278 CTP655276:CTP655278 DDL655276:DDL655278 DNH655276:DNH655278 DXD655276:DXD655278 EGZ655276:EGZ655278 EQV655276:EQV655278 FAR655276:FAR655278 FKN655276:FKN655278 FUJ655276:FUJ655278 GEF655276:GEF655278 GOB655276:GOB655278 GXX655276:GXX655278 HHT655276:HHT655278 HRP655276:HRP655278 IBL655276:IBL655278 ILH655276:ILH655278 IVD655276:IVD655278 JEZ655276:JEZ655278 JOV655276:JOV655278 JYR655276:JYR655278 KIN655276:KIN655278 KSJ655276:KSJ655278 LCF655276:LCF655278 LMB655276:LMB655278 LVX655276:LVX655278 MFT655276:MFT655278 MPP655276:MPP655278 MZL655276:MZL655278 NJH655276:NJH655278 NTD655276:NTD655278 OCZ655276:OCZ655278 OMV655276:OMV655278 OWR655276:OWR655278 PGN655276:PGN655278 PQJ655276:PQJ655278 QAF655276:QAF655278 QKB655276:QKB655278 QTX655276:QTX655278 RDT655276:RDT655278 RNP655276:RNP655278 RXL655276:RXL655278 SHH655276:SHH655278 SRD655276:SRD655278 TAZ655276:TAZ655278 TKV655276:TKV655278 TUR655276:TUR655278 UEN655276:UEN655278 UOJ655276:UOJ655278 UYF655276:UYF655278 VIB655276:VIB655278 VRX655276:VRX655278 WBT655276:WBT655278 WLP655276:WLP655278 WVL655276:WVL655278 D720812:D720814 IZ720812:IZ720814 SV720812:SV720814 ACR720812:ACR720814 AMN720812:AMN720814 AWJ720812:AWJ720814 BGF720812:BGF720814 BQB720812:BQB720814 BZX720812:BZX720814 CJT720812:CJT720814 CTP720812:CTP720814 DDL720812:DDL720814 DNH720812:DNH720814 DXD720812:DXD720814 EGZ720812:EGZ720814 EQV720812:EQV720814 FAR720812:FAR720814 FKN720812:FKN720814 FUJ720812:FUJ720814 GEF720812:GEF720814 GOB720812:GOB720814 GXX720812:GXX720814 HHT720812:HHT720814 HRP720812:HRP720814 IBL720812:IBL720814 ILH720812:ILH720814 IVD720812:IVD720814 JEZ720812:JEZ720814 JOV720812:JOV720814 JYR720812:JYR720814 KIN720812:KIN720814 KSJ720812:KSJ720814 LCF720812:LCF720814 LMB720812:LMB720814 LVX720812:LVX720814 MFT720812:MFT720814 MPP720812:MPP720814 MZL720812:MZL720814 NJH720812:NJH720814 NTD720812:NTD720814 OCZ720812:OCZ720814 OMV720812:OMV720814 OWR720812:OWR720814 PGN720812:PGN720814 PQJ720812:PQJ720814 QAF720812:QAF720814 QKB720812:QKB720814 QTX720812:QTX720814 RDT720812:RDT720814 RNP720812:RNP720814 RXL720812:RXL720814 SHH720812:SHH720814 SRD720812:SRD720814 TAZ720812:TAZ720814 TKV720812:TKV720814 TUR720812:TUR720814 UEN720812:UEN720814 UOJ720812:UOJ720814 UYF720812:UYF720814 VIB720812:VIB720814 VRX720812:VRX720814 WBT720812:WBT720814 WLP720812:WLP720814 WVL720812:WVL720814 D786348:D786350 IZ786348:IZ786350 SV786348:SV786350 ACR786348:ACR786350 AMN786348:AMN786350 AWJ786348:AWJ786350 BGF786348:BGF786350 BQB786348:BQB786350 BZX786348:BZX786350 CJT786348:CJT786350 CTP786348:CTP786350 DDL786348:DDL786350 DNH786348:DNH786350 DXD786348:DXD786350 EGZ786348:EGZ786350 EQV786348:EQV786350 FAR786348:FAR786350 FKN786348:FKN786350 FUJ786348:FUJ786350 GEF786348:GEF786350 GOB786348:GOB786350 GXX786348:GXX786350 HHT786348:HHT786350 HRP786348:HRP786350 IBL786348:IBL786350 ILH786348:ILH786350 IVD786348:IVD786350 JEZ786348:JEZ786350 JOV786348:JOV786350 JYR786348:JYR786350 KIN786348:KIN786350 KSJ786348:KSJ786350 LCF786348:LCF786350 LMB786348:LMB786350 LVX786348:LVX786350 MFT786348:MFT786350 MPP786348:MPP786350 MZL786348:MZL786350 NJH786348:NJH786350 NTD786348:NTD786350 OCZ786348:OCZ786350 OMV786348:OMV786350 OWR786348:OWR786350 PGN786348:PGN786350 PQJ786348:PQJ786350 QAF786348:QAF786350 QKB786348:QKB786350 QTX786348:QTX786350 RDT786348:RDT786350 RNP786348:RNP786350 RXL786348:RXL786350 SHH786348:SHH786350 SRD786348:SRD786350 TAZ786348:TAZ786350 TKV786348:TKV786350 TUR786348:TUR786350 UEN786348:UEN786350 UOJ786348:UOJ786350 UYF786348:UYF786350 VIB786348:VIB786350 VRX786348:VRX786350 WBT786348:WBT786350 WLP786348:WLP786350 WVL786348:WVL786350 D851884:D851886 IZ851884:IZ851886 SV851884:SV851886 ACR851884:ACR851886 AMN851884:AMN851886 AWJ851884:AWJ851886 BGF851884:BGF851886 BQB851884:BQB851886 BZX851884:BZX851886 CJT851884:CJT851886 CTP851884:CTP851886 DDL851884:DDL851886 DNH851884:DNH851886 DXD851884:DXD851886 EGZ851884:EGZ851886 EQV851884:EQV851886 FAR851884:FAR851886 FKN851884:FKN851886 FUJ851884:FUJ851886 GEF851884:GEF851886 GOB851884:GOB851886 GXX851884:GXX851886 HHT851884:HHT851886 HRP851884:HRP851886 IBL851884:IBL851886 ILH851884:ILH851886 IVD851884:IVD851886 JEZ851884:JEZ851886 JOV851884:JOV851886 JYR851884:JYR851886 KIN851884:KIN851886 KSJ851884:KSJ851886 LCF851884:LCF851886 LMB851884:LMB851886 LVX851884:LVX851886 MFT851884:MFT851886 MPP851884:MPP851886 MZL851884:MZL851886 NJH851884:NJH851886 NTD851884:NTD851886 OCZ851884:OCZ851886 OMV851884:OMV851886 OWR851884:OWR851886 PGN851884:PGN851886 PQJ851884:PQJ851886 QAF851884:QAF851886 QKB851884:QKB851886 QTX851884:QTX851886 RDT851884:RDT851886 RNP851884:RNP851886 RXL851884:RXL851886 SHH851884:SHH851886 SRD851884:SRD851886 TAZ851884:TAZ851886 TKV851884:TKV851886 TUR851884:TUR851886 UEN851884:UEN851886 UOJ851884:UOJ851886 UYF851884:UYF851886 VIB851884:VIB851886 VRX851884:VRX851886 WBT851884:WBT851886 WLP851884:WLP851886 WVL851884:WVL851886 D917420:D917422 IZ917420:IZ917422 SV917420:SV917422 ACR917420:ACR917422 AMN917420:AMN917422 AWJ917420:AWJ917422 BGF917420:BGF917422 BQB917420:BQB917422 BZX917420:BZX917422 CJT917420:CJT917422 CTP917420:CTP917422 DDL917420:DDL917422 DNH917420:DNH917422 DXD917420:DXD917422 EGZ917420:EGZ917422 EQV917420:EQV917422 FAR917420:FAR917422 FKN917420:FKN917422 FUJ917420:FUJ917422 GEF917420:GEF917422 GOB917420:GOB917422 GXX917420:GXX917422 HHT917420:HHT917422 HRP917420:HRP917422 IBL917420:IBL917422 ILH917420:ILH917422 IVD917420:IVD917422 JEZ917420:JEZ917422 JOV917420:JOV917422 JYR917420:JYR917422 KIN917420:KIN917422 KSJ917420:KSJ917422 LCF917420:LCF917422 LMB917420:LMB917422 LVX917420:LVX917422 MFT917420:MFT917422 MPP917420:MPP917422 MZL917420:MZL917422 NJH917420:NJH917422 NTD917420:NTD917422 OCZ917420:OCZ917422 OMV917420:OMV917422 OWR917420:OWR917422 PGN917420:PGN917422 PQJ917420:PQJ917422 QAF917420:QAF917422 QKB917420:QKB917422 QTX917420:QTX917422 RDT917420:RDT917422 RNP917420:RNP917422 RXL917420:RXL917422 SHH917420:SHH917422 SRD917420:SRD917422 TAZ917420:TAZ917422 TKV917420:TKV917422 TUR917420:TUR917422 UEN917420:UEN917422 UOJ917420:UOJ917422 UYF917420:UYF917422 VIB917420:VIB917422 VRX917420:VRX917422 WBT917420:WBT917422 WLP917420:WLP917422 WVL917420:WVL917422 D982956:D982958 IZ982956:IZ982958 SV982956:SV982958 ACR982956:ACR982958 AMN982956:AMN982958 AWJ982956:AWJ982958 BGF982956:BGF982958 BQB982956:BQB982958 BZX982956:BZX982958 CJT982956:CJT982958 CTP982956:CTP982958 DDL982956:DDL982958 DNH982956:DNH982958 DXD982956:DXD982958 EGZ982956:EGZ982958 EQV982956:EQV982958 FAR982956:FAR982958 FKN982956:FKN982958 FUJ982956:FUJ982958 GEF982956:GEF982958 GOB982956:GOB982958 GXX982956:GXX982958 HHT982956:HHT982958 HRP982956:HRP982958 IBL982956:IBL982958 ILH982956:ILH982958 IVD982956:IVD982958 JEZ982956:JEZ982958 JOV982956:JOV982958 JYR982956:JYR982958 KIN982956:KIN982958 KSJ982956:KSJ982958 LCF982956:LCF982958 LMB982956:LMB982958 LVX982956:LVX982958 MFT982956:MFT982958 MPP982956:MPP982958 MZL982956:MZL982958 NJH982956:NJH982958 NTD982956:NTD982958 OCZ982956:OCZ982958 OMV982956:OMV982958 OWR982956:OWR982958 PGN982956:PGN982958 PQJ982956:PQJ982958 QAF982956:QAF982958 QKB982956:QKB982958 QTX982956:QTX982958 RDT982956:RDT982958 RNP982956:RNP982958 RXL982956:RXL982958 SHH982956:SHH982958 SRD982956:SRD982958 TAZ982956:TAZ982958 TKV982956:TKV982958 TUR982956:TUR982958 UEN982956:UEN982958 UOJ982956:UOJ982958 UYF982956:UYF982958 VIB982956:VIB982958 VRX982956:VRX982958 WBT982956:WBT982958 WLP982956:WLP982958 WVL982956:WVL982958 D27 D18 IZ18 SV18 ACR18 AMN18 AWJ18 BGF18 BQB18 BZX18 CJT18 CTP18 DDL18 DNH18 DXD18 EGZ18 EQV18 FAR18 FKN18 FUJ18 GEF18 GOB18 GXX18 HHT18 HRP18 IBL18 ILH18 IVD18 JEZ18 JOV18 JYR18 KIN18 KSJ18 LCF18 LMB18 LVX18 MFT18 MPP18 MZL18 NJH18 NTD18 OCZ18 OMV18 OWR18 PGN18 PQJ18 QAF18 QKB18 QTX18 RDT18 RNP18 RXL18 SHH18 SRD18 TAZ18 TKV18 TUR18 UEN18 UOJ18 UYF18 VIB18 VRX18 WBT18 WLP18 WVL18 IZ27 SV27 ACR27 AMN27 AWJ27 BGF27 BQB27 BZX27 CJT27 CTP27 DDL27 DNH27 DXD27 EGZ27 EQV27 FAR27 FKN27 FUJ27 GEF27 GOB27 GXX27 HHT27 HRP27 IBL27 ILH27 IVD27 JEZ27 JOV27 JYR27 KIN27 KSJ27 LCF27 LMB27 LVX27 MFT27 MPP27 MZL27 NJH27 NTD27 OCZ27 OMV27 OWR27 PGN27 PQJ27 QAF27 QKB27 QTX27 RDT27 RNP27 RXL27 SHH27 SRD27 TAZ27 TKV27 TUR27 UEN27 UOJ27 UYF27 VIB27 VRX27 WBT27 WLP27 WVL27 D65522 IZ65522 SV65522 ACR65522 AMN65522 AWJ65522 BGF65522 BQB65522 BZX65522 CJT65522 CTP65522 DDL65522 DNH65522 DXD65522 EGZ65522 EQV65522 FAR65522 FKN65522 FUJ65522 GEF65522 GOB65522 GXX65522 HHT65522 HRP65522 IBL65522 ILH65522 IVD65522 JEZ65522 JOV65522 JYR65522 KIN65522 KSJ65522 LCF65522 LMB65522 LVX65522 MFT65522 MPP65522 MZL65522 NJH65522 NTD65522 OCZ65522 OMV65522 OWR65522 PGN65522 PQJ65522 QAF65522 QKB65522 QTX65522 RDT65522 RNP65522 RXL65522 SHH65522 SRD65522 TAZ65522 TKV65522 TUR65522 UEN65522 UOJ65522 UYF65522 VIB65522 VRX65522 WBT65522 WLP65522 WVL65522 D131058 IZ131058 SV131058 ACR131058 AMN131058 AWJ131058 BGF131058 BQB131058 BZX131058 CJT131058 CTP131058 DDL131058 DNH131058 DXD131058 EGZ131058 EQV131058 FAR131058 FKN131058 FUJ131058 GEF131058 GOB131058 GXX131058 HHT131058 HRP131058 IBL131058 ILH131058 IVD131058 JEZ131058 JOV131058 JYR131058 KIN131058 KSJ131058 LCF131058 LMB131058 LVX131058 MFT131058 MPP131058 MZL131058 NJH131058 NTD131058 OCZ131058 OMV131058 OWR131058 PGN131058 PQJ131058 QAF131058 QKB131058 QTX131058 RDT131058 RNP131058 RXL131058 SHH131058 SRD131058 TAZ131058 TKV131058 TUR131058 UEN131058 UOJ131058 UYF131058 VIB131058 VRX131058 WBT131058 WLP131058 WVL131058 D196594 IZ196594 SV196594 ACR196594 AMN196594 AWJ196594 BGF196594 BQB196594 BZX196594 CJT196594 CTP196594 DDL196594 DNH196594 DXD196594 EGZ196594 EQV196594 FAR196594 FKN196594 FUJ196594 GEF196594 GOB196594 GXX196594 HHT196594 HRP196594 IBL196594 ILH196594 IVD196594 JEZ196594 JOV196594 JYR196594 KIN196594 KSJ196594 LCF196594 LMB196594 LVX196594 MFT196594 MPP196594 MZL196594 NJH196594 NTD196594 OCZ196594 OMV196594 OWR196594 PGN196594 PQJ196594 QAF196594 QKB196594 QTX196594 RDT196594 RNP196594 RXL196594 SHH196594 SRD196594 TAZ196594 TKV196594 TUR196594 UEN196594 UOJ196594 UYF196594 VIB196594 VRX196594 WBT196594 WLP196594 WVL196594 D262130 IZ262130 SV262130 ACR262130 AMN262130 AWJ262130 BGF262130 BQB262130 BZX262130 CJT262130 CTP262130 DDL262130 DNH262130 DXD262130 EGZ262130 EQV262130 FAR262130 FKN262130 FUJ262130 GEF262130 GOB262130 GXX262130 HHT262130 HRP262130 IBL262130 ILH262130 IVD262130 JEZ262130 JOV262130 JYR262130 KIN262130 KSJ262130 LCF262130 LMB262130 LVX262130 MFT262130 MPP262130 MZL262130 NJH262130 NTD262130 OCZ262130 OMV262130 OWR262130 PGN262130 PQJ262130 QAF262130 QKB262130 QTX262130 RDT262130 RNP262130 RXL262130 SHH262130 SRD262130 TAZ262130 TKV262130 TUR262130 UEN262130 UOJ262130 UYF262130 VIB262130 VRX262130 WBT262130 WLP262130 WVL262130 D327666 IZ327666 SV327666 ACR327666 AMN327666 AWJ327666 BGF327666 BQB327666 BZX327666 CJT327666 CTP327666 DDL327666 DNH327666 DXD327666 EGZ327666 EQV327666 FAR327666 FKN327666 FUJ327666 GEF327666 GOB327666 GXX327666 HHT327666 HRP327666 IBL327666 ILH327666 IVD327666 JEZ327666 JOV327666 JYR327666 KIN327666 KSJ327666 LCF327666 LMB327666 LVX327666 MFT327666 MPP327666 MZL327666 NJH327666 NTD327666 OCZ327666 OMV327666 OWR327666 PGN327666 PQJ327666 QAF327666 QKB327666 QTX327666 RDT327666 RNP327666 RXL327666 SHH327666 SRD327666 TAZ327666 TKV327666 TUR327666 UEN327666 UOJ327666 UYF327666 VIB327666 VRX327666 WBT327666 WLP327666 WVL327666 D393202 IZ393202 SV393202 ACR393202 AMN393202 AWJ393202 BGF393202 BQB393202 BZX393202 CJT393202 CTP393202 DDL393202 DNH393202 DXD393202 EGZ393202 EQV393202 FAR393202 FKN393202 FUJ393202 GEF393202 GOB393202 GXX393202 HHT393202 HRP393202 IBL393202 ILH393202 IVD393202 JEZ393202 JOV393202 JYR393202 KIN393202 KSJ393202 LCF393202 LMB393202 LVX393202 MFT393202 MPP393202 MZL393202 NJH393202 NTD393202 OCZ393202 OMV393202 OWR393202 PGN393202 PQJ393202 QAF393202 QKB393202 QTX393202 RDT393202 RNP393202 RXL393202 SHH393202 SRD393202 TAZ393202 TKV393202 TUR393202 UEN393202 UOJ393202 UYF393202 VIB393202 VRX393202 WBT393202 WLP393202 WVL393202 D458738 IZ458738 SV458738 ACR458738 AMN458738 AWJ458738 BGF458738 BQB458738 BZX458738 CJT458738 CTP458738 DDL458738 DNH458738 DXD458738 EGZ458738 EQV458738 FAR458738 FKN458738 FUJ458738 GEF458738 GOB458738 GXX458738 HHT458738 HRP458738 IBL458738 ILH458738 IVD458738 JEZ458738 JOV458738 JYR458738 KIN458738 KSJ458738 LCF458738 LMB458738 LVX458738 MFT458738 MPP458738 MZL458738 NJH458738 NTD458738 OCZ458738 OMV458738 OWR458738 PGN458738 PQJ458738 QAF458738 QKB458738 QTX458738 RDT458738 RNP458738 RXL458738 SHH458738 SRD458738 TAZ458738 TKV458738 TUR458738 UEN458738 UOJ458738 UYF458738 VIB458738 VRX458738 WBT458738 WLP458738 WVL458738 D524274 IZ524274 SV524274 ACR524274 AMN524274 AWJ524274 BGF524274 BQB524274 BZX524274 CJT524274 CTP524274 DDL524274 DNH524274 DXD524274 EGZ524274 EQV524274 FAR524274 FKN524274 FUJ524274 GEF524274 GOB524274 GXX524274 HHT524274 HRP524274 IBL524274 ILH524274 IVD524274 JEZ524274 JOV524274 JYR524274 KIN524274 KSJ524274 LCF524274 LMB524274 LVX524274 MFT524274 MPP524274 MZL524274 NJH524274 NTD524274 OCZ524274 OMV524274 OWR524274 PGN524274 PQJ524274 QAF524274 QKB524274 QTX524274 RDT524274 RNP524274 RXL524274 SHH524274 SRD524274 TAZ524274 TKV524274 TUR524274 UEN524274 UOJ524274 UYF524274 VIB524274 VRX524274 WBT524274 WLP524274 WVL524274 D589810 IZ589810 SV589810 ACR589810 AMN589810 AWJ589810 BGF589810 BQB589810 BZX589810 CJT589810 CTP589810 DDL589810 DNH589810 DXD589810 EGZ589810 EQV589810 FAR589810 FKN589810 FUJ589810 GEF589810 GOB589810 GXX589810 HHT589810 HRP589810 IBL589810 ILH589810 IVD589810 JEZ589810 JOV589810 JYR589810 KIN589810 KSJ589810 LCF589810 LMB589810 LVX589810 MFT589810 MPP589810 MZL589810 NJH589810 NTD589810 OCZ589810 OMV589810 OWR589810 PGN589810 PQJ589810 QAF589810 QKB589810 QTX589810 RDT589810 RNP589810 RXL589810 SHH589810 SRD589810 TAZ589810 TKV589810 TUR589810 UEN589810 UOJ589810 UYF589810 VIB589810 VRX589810 WBT589810 WLP589810 WVL589810 D655346 IZ655346 SV655346 ACR655346 AMN655346 AWJ655346 BGF655346 BQB655346 BZX655346 CJT655346 CTP655346 DDL655346 DNH655346 DXD655346 EGZ655346 EQV655346 FAR655346 FKN655346 FUJ655346 GEF655346 GOB655346 GXX655346 HHT655346 HRP655346 IBL655346 ILH655346 IVD655346 JEZ655346 JOV655346 JYR655346 KIN655346 KSJ655346 LCF655346 LMB655346 LVX655346 MFT655346 MPP655346 MZL655346 NJH655346 NTD655346 OCZ655346 OMV655346 OWR655346 PGN655346 PQJ655346 QAF655346 QKB655346 QTX655346 RDT655346 RNP655346 RXL655346 SHH655346 SRD655346 TAZ655346 TKV655346 TUR655346 UEN655346 UOJ655346 UYF655346 VIB655346 VRX655346 WBT655346 WLP655346 WVL655346 D720882 IZ720882 SV720882 ACR720882 AMN720882 AWJ720882 BGF720882 BQB720882 BZX720882 CJT720882 CTP720882 DDL720882 DNH720882 DXD720882 EGZ720882 EQV720882 FAR720882 FKN720882 FUJ720882 GEF720882 GOB720882 GXX720882 HHT720882 HRP720882 IBL720882 ILH720882 IVD720882 JEZ720882 JOV720882 JYR720882 KIN720882 KSJ720882 LCF720882 LMB720882 LVX720882 MFT720882 MPP720882 MZL720882 NJH720882 NTD720882 OCZ720882 OMV720882 OWR720882 PGN720882 PQJ720882 QAF720882 QKB720882 QTX720882 RDT720882 RNP720882 RXL720882 SHH720882 SRD720882 TAZ720882 TKV720882 TUR720882 UEN720882 UOJ720882 UYF720882 VIB720882 VRX720882 WBT720882 WLP720882 WVL720882 D786418 IZ786418 SV786418 ACR786418 AMN786418 AWJ786418 BGF786418 BQB786418 BZX786418 CJT786418 CTP786418 DDL786418 DNH786418 DXD786418 EGZ786418 EQV786418 FAR786418 FKN786418 FUJ786418 GEF786418 GOB786418 GXX786418 HHT786418 HRP786418 IBL786418 ILH786418 IVD786418 JEZ786418 JOV786418 JYR786418 KIN786418 KSJ786418 LCF786418 LMB786418 LVX786418 MFT786418 MPP786418 MZL786418 NJH786418 NTD786418 OCZ786418 OMV786418 OWR786418 PGN786418 PQJ786418 QAF786418 QKB786418 QTX786418 RDT786418 RNP786418 RXL786418 SHH786418 SRD786418 TAZ786418 TKV786418 TUR786418 UEN786418 UOJ786418 UYF786418 VIB786418 VRX786418 WBT786418 WLP786418 WVL786418 D851954 IZ851954 SV851954 ACR851954 AMN851954 AWJ851954 BGF851954 BQB851954 BZX851954 CJT851954 CTP851954 DDL851954 DNH851954 DXD851954 EGZ851954 EQV851954 FAR851954 FKN851954 FUJ851954 GEF851954 GOB851954 GXX851954 HHT851954 HRP851954 IBL851954 ILH851954 IVD851954 JEZ851954 JOV851954 JYR851954 KIN851954 KSJ851954 LCF851954 LMB851954 LVX851954 MFT851954 MPP851954 MZL851954 NJH851954 NTD851954 OCZ851954 OMV851954 OWR851954 PGN851954 PQJ851954 QAF851954 QKB851954 QTX851954 RDT851954 RNP851954 RXL851954 SHH851954 SRD851954 TAZ851954 TKV851954 TUR851954 UEN851954 UOJ851954 UYF851954 VIB851954 VRX851954 WBT851954 WLP851954 WVL851954 D917490 IZ917490 SV917490 ACR917490 AMN917490 AWJ917490 BGF917490 BQB917490 BZX917490 CJT917490 CTP917490 DDL917490 DNH917490 DXD917490 EGZ917490 EQV917490 FAR917490 FKN917490 FUJ917490 GEF917490 GOB917490 GXX917490 HHT917490 HRP917490 IBL917490 ILH917490 IVD917490 JEZ917490 JOV917490 JYR917490 KIN917490 KSJ917490 LCF917490 LMB917490 LVX917490 MFT917490 MPP917490 MZL917490 NJH917490 NTD917490 OCZ917490 OMV917490 OWR917490 PGN917490 PQJ917490 QAF917490 QKB917490 QTX917490 RDT917490 RNP917490 RXL917490 SHH917490 SRD917490 TAZ917490 TKV917490 TUR917490 UEN917490 UOJ917490 UYF917490 VIB917490 VRX917490 WBT917490 WLP917490 WVL917490 D983026 IZ983026 SV983026 ACR983026 AMN983026 AWJ983026 BGF983026 BQB983026 BZX983026 CJT983026 CTP983026 DDL983026 DNH983026 DXD983026 EGZ983026 EQV983026 FAR983026 FKN983026 FUJ983026 GEF983026 GOB983026 GXX983026 HHT983026 HRP983026 IBL983026 ILH983026 IVD983026 JEZ983026 JOV983026 JYR983026 KIN983026 KSJ983026 LCF983026 LMB983026 LVX983026 MFT983026 MPP983026 MZL983026 NJH983026 NTD983026 OCZ983026 OMV983026 OWR983026 PGN983026 PQJ983026 QAF983026 QKB983026 QTX983026 RDT983026 RNP983026 RXL983026 SHH983026 SRD983026 TAZ983026 TKV983026 TUR983026 UEN983026 UOJ983026 UYF983026 VIB983026 VRX983026 WBT983026 WLP983026 WVL983026 WVL983089 D65543:D65552 IZ65543:IZ65552 SV65543:SV65552 ACR65543:ACR65552 AMN65543:AMN65552 AWJ65543:AWJ65552 BGF65543:BGF65552 BQB65543:BQB65552 BZX65543:BZX65552 CJT65543:CJT65552 CTP65543:CTP65552 DDL65543:DDL65552 DNH65543:DNH65552 DXD65543:DXD65552 EGZ65543:EGZ65552 EQV65543:EQV65552 FAR65543:FAR65552 FKN65543:FKN65552 FUJ65543:FUJ65552 GEF65543:GEF65552 GOB65543:GOB65552 GXX65543:GXX65552 HHT65543:HHT65552 HRP65543:HRP65552 IBL65543:IBL65552 ILH65543:ILH65552 IVD65543:IVD65552 JEZ65543:JEZ65552 JOV65543:JOV65552 JYR65543:JYR65552 KIN65543:KIN65552 KSJ65543:KSJ65552 LCF65543:LCF65552 LMB65543:LMB65552 LVX65543:LVX65552 MFT65543:MFT65552 MPP65543:MPP65552 MZL65543:MZL65552 NJH65543:NJH65552 NTD65543:NTD65552 OCZ65543:OCZ65552 OMV65543:OMV65552 OWR65543:OWR65552 PGN65543:PGN65552 PQJ65543:PQJ65552 QAF65543:QAF65552 QKB65543:QKB65552 QTX65543:QTX65552 RDT65543:RDT65552 RNP65543:RNP65552 RXL65543:RXL65552 SHH65543:SHH65552 SRD65543:SRD65552 TAZ65543:TAZ65552 TKV65543:TKV65552 TUR65543:TUR65552 UEN65543:UEN65552 UOJ65543:UOJ65552 UYF65543:UYF65552 VIB65543:VIB65552 VRX65543:VRX65552 WBT65543:WBT65552 WLP65543:WLP65552 WVL65543:WVL65552 D131079:D131088 IZ131079:IZ131088 SV131079:SV131088 ACR131079:ACR131088 AMN131079:AMN131088 AWJ131079:AWJ131088 BGF131079:BGF131088 BQB131079:BQB131088 BZX131079:BZX131088 CJT131079:CJT131088 CTP131079:CTP131088 DDL131079:DDL131088 DNH131079:DNH131088 DXD131079:DXD131088 EGZ131079:EGZ131088 EQV131079:EQV131088 FAR131079:FAR131088 FKN131079:FKN131088 FUJ131079:FUJ131088 GEF131079:GEF131088 GOB131079:GOB131088 GXX131079:GXX131088 HHT131079:HHT131088 HRP131079:HRP131088 IBL131079:IBL131088 ILH131079:ILH131088 IVD131079:IVD131088 JEZ131079:JEZ131088 JOV131079:JOV131088 JYR131079:JYR131088 KIN131079:KIN131088 KSJ131079:KSJ131088 LCF131079:LCF131088 LMB131079:LMB131088 LVX131079:LVX131088 MFT131079:MFT131088 MPP131079:MPP131088 MZL131079:MZL131088 NJH131079:NJH131088 NTD131079:NTD131088 OCZ131079:OCZ131088 OMV131079:OMV131088 OWR131079:OWR131088 PGN131079:PGN131088 PQJ131079:PQJ131088 QAF131079:QAF131088 QKB131079:QKB131088 QTX131079:QTX131088 RDT131079:RDT131088 RNP131079:RNP131088 RXL131079:RXL131088 SHH131079:SHH131088 SRD131079:SRD131088 TAZ131079:TAZ131088 TKV131079:TKV131088 TUR131079:TUR131088 UEN131079:UEN131088 UOJ131079:UOJ131088 UYF131079:UYF131088 VIB131079:VIB131088 VRX131079:VRX131088 WBT131079:WBT131088 WLP131079:WLP131088 WVL131079:WVL131088 D196615:D196624 IZ196615:IZ196624 SV196615:SV196624 ACR196615:ACR196624 AMN196615:AMN196624 AWJ196615:AWJ196624 BGF196615:BGF196624 BQB196615:BQB196624 BZX196615:BZX196624 CJT196615:CJT196624 CTP196615:CTP196624 DDL196615:DDL196624 DNH196615:DNH196624 DXD196615:DXD196624 EGZ196615:EGZ196624 EQV196615:EQV196624 FAR196615:FAR196624 FKN196615:FKN196624 FUJ196615:FUJ196624 GEF196615:GEF196624 GOB196615:GOB196624 GXX196615:GXX196624 HHT196615:HHT196624 HRP196615:HRP196624 IBL196615:IBL196624 ILH196615:ILH196624 IVD196615:IVD196624 JEZ196615:JEZ196624 JOV196615:JOV196624 JYR196615:JYR196624 KIN196615:KIN196624 KSJ196615:KSJ196624 LCF196615:LCF196624 LMB196615:LMB196624 LVX196615:LVX196624 MFT196615:MFT196624 MPP196615:MPP196624 MZL196615:MZL196624 NJH196615:NJH196624 NTD196615:NTD196624 OCZ196615:OCZ196624 OMV196615:OMV196624 OWR196615:OWR196624 PGN196615:PGN196624 PQJ196615:PQJ196624 QAF196615:QAF196624 QKB196615:QKB196624 QTX196615:QTX196624 RDT196615:RDT196624 RNP196615:RNP196624 RXL196615:RXL196624 SHH196615:SHH196624 SRD196615:SRD196624 TAZ196615:TAZ196624 TKV196615:TKV196624 TUR196615:TUR196624 UEN196615:UEN196624 UOJ196615:UOJ196624 UYF196615:UYF196624 VIB196615:VIB196624 VRX196615:VRX196624 WBT196615:WBT196624 WLP196615:WLP196624 WVL196615:WVL196624 D262151:D262160 IZ262151:IZ262160 SV262151:SV262160 ACR262151:ACR262160 AMN262151:AMN262160 AWJ262151:AWJ262160 BGF262151:BGF262160 BQB262151:BQB262160 BZX262151:BZX262160 CJT262151:CJT262160 CTP262151:CTP262160 DDL262151:DDL262160 DNH262151:DNH262160 DXD262151:DXD262160 EGZ262151:EGZ262160 EQV262151:EQV262160 FAR262151:FAR262160 FKN262151:FKN262160 FUJ262151:FUJ262160 GEF262151:GEF262160 GOB262151:GOB262160 GXX262151:GXX262160 HHT262151:HHT262160 HRP262151:HRP262160 IBL262151:IBL262160 ILH262151:ILH262160 IVD262151:IVD262160 JEZ262151:JEZ262160 JOV262151:JOV262160 JYR262151:JYR262160 KIN262151:KIN262160 KSJ262151:KSJ262160 LCF262151:LCF262160 LMB262151:LMB262160 LVX262151:LVX262160 MFT262151:MFT262160 MPP262151:MPP262160 MZL262151:MZL262160 NJH262151:NJH262160 NTD262151:NTD262160 OCZ262151:OCZ262160 OMV262151:OMV262160 OWR262151:OWR262160 PGN262151:PGN262160 PQJ262151:PQJ262160 QAF262151:QAF262160 QKB262151:QKB262160 QTX262151:QTX262160 RDT262151:RDT262160 RNP262151:RNP262160 RXL262151:RXL262160 SHH262151:SHH262160 SRD262151:SRD262160 TAZ262151:TAZ262160 TKV262151:TKV262160 TUR262151:TUR262160 UEN262151:UEN262160 UOJ262151:UOJ262160 UYF262151:UYF262160 VIB262151:VIB262160 VRX262151:VRX262160 WBT262151:WBT262160 WLP262151:WLP262160 WVL262151:WVL262160 D327687:D327696 IZ327687:IZ327696 SV327687:SV327696 ACR327687:ACR327696 AMN327687:AMN327696 AWJ327687:AWJ327696 BGF327687:BGF327696 BQB327687:BQB327696 BZX327687:BZX327696 CJT327687:CJT327696 CTP327687:CTP327696 DDL327687:DDL327696 DNH327687:DNH327696 DXD327687:DXD327696 EGZ327687:EGZ327696 EQV327687:EQV327696 FAR327687:FAR327696 FKN327687:FKN327696 FUJ327687:FUJ327696 GEF327687:GEF327696 GOB327687:GOB327696 GXX327687:GXX327696 HHT327687:HHT327696 HRP327687:HRP327696 IBL327687:IBL327696 ILH327687:ILH327696 IVD327687:IVD327696 JEZ327687:JEZ327696 JOV327687:JOV327696 JYR327687:JYR327696 KIN327687:KIN327696 KSJ327687:KSJ327696 LCF327687:LCF327696 LMB327687:LMB327696 LVX327687:LVX327696 MFT327687:MFT327696 MPP327687:MPP327696 MZL327687:MZL327696 NJH327687:NJH327696 NTD327687:NTD327696 OCZ327687:OCZ327696 OMV327687:OMV327696 OWR327687:OWR327696 PGN327687:PGN327696 PQJ327687:PQJ327696 QAF327687:QAF327696 QKB327687:QKB327696 QTX327687:QTX327696 RDT327687:RDT327696 RNP327687:RNP327696 RXL327687:RXL327696 SHH327687:SHH327696 SRD327687:SRD327696 TAZ327687:TAZ327696 TKV327687:TKV327696 TUR327687:TUR327696 UEN327687:UEN327696 UOJ327687:UOJ327696 UYF327687:UYF327696 VIB327687:VIB327696 VRX327687:VRX327696 WBT327687:WBT327696 WLP327687:WLP327696 WVL327687:WVL327696 D393223:D393232 IZ393223:IZ393232 SV393223:SV393232 ACR393223:ACR393232 AMN393223:AMN393232 AWJ393223:AWJ393232 BGF393223:BGF393232 BQB393223:BQB393232 BZX393223:BZX393232 CJT393223:CJT393232 CTP393223:CTP393232 DDL393223:DDL393232 DNH393223:DNH393232 DXD393223:DXD393232 EGZ393223:EGZ393232 EQV393223:EQV393232 FAR393223:FAR393232 FKN393223:FKN393232 FUJ393223:FUJ393232 GEF393223:GEF393232 GOB393223:GOB393232 GXX393223:GXX393232 HHT393223:HHT393232 HRP393223:HRP393232 IBL393223:IBL393232 ILH393223:ILH393232 IVD393223:IVD393232 JEZ393223:JEZ393232 JOV393223:JOV393232 JYR393223:JYR393232 KIN393223:KIN393232 KSJ393223:KSJ393232 LCF393223:LCF393232 LMB393223:LMB393232 LVX393223:LVX393232 MFT393223:MFT393232 MPP393223:MPP393232 MZL393223:MZL393232 NJH393223:NJH393232 NTD393223:NTD393232 OCZ393223:OCZ393232 OMV393223:OMV393232 OWR393223:OWR393232 PGN393223:PGN393232 PQJ393223:PQJ393232 QAF393223:QAF393232 QKB393223:QKB393232 QTX393223:QTX393232 RDT393223:RDT393232 RNP393223:RNP393232 RXL393223:RXL393232 SHH393223:SHH393232 SRD393223:SRD393232 TAZ393223:TAZ393232 TKV393223:TKV393232 TUR393223:TUR393232 UEN393223:UEN393232 UOJ393223:UOJ393232 UYF393223:UYF393232 VIB393223:VIB393232 VRX393223:VRX393232 WBT393223:WBT393232 WLP393223:WLP393232 WVL393223:WVL393232 D458759:D458768 IZ458759:IZ458768 SV458759:SV458768 ACR458759:ACR458768 AMN458759:AMN458768 AWJ458759:AWJ458768 BGF458759:BGF458768 BQB458759:BQB458768 BZX458759:BZX458768 CJT458759:CJT458768 CTP458759:CTP458768 DDL458759:DDL458768 DNH458759:DNH458768 DXD458759:DXD458768 EGZ458759:EGZ458768 EQV458759:EQV458768 FAR458759:FAR458768 FKN458759:FKN458768 FUJ458759:FUJ458768 GEF458759:GEF458768 GOB458759:GOB458768 GXX458759:GXX458768 HHT458759:HHT458768 HRP458759:HRP458768 IBL458759:IBL458768 ILH458759:ILH458768 IVD458759:IVD458768 JEZ458759:JEZ458768 JOV458759:JOV458768 JYR458759:JYR458768 KIN458759:KIN458768 KSJ458759:KSJ458768 LCF458759:LCF458768 LMB458759:LMB458768 LVX458759:LVX458768 MFT458759:MFT458768 MPP458759:MPP458768 MZL458759:MZL458768 NJH458759:NJH458768 NTD458759:NTD458768 OCZ458759:OCZ458768 OMV458759:OMV458768 OWR458759:OWR458768 PGN458759:PGN458768 PQJ458759:PQJ458768 QAF458759:QAF458768 QKB458759:QKB458768 QTX458759:QTX458768 RDT458759:RDT458768 RNP458759:RNP458768 RXL458759:RXL458768 SHH458759:SHH458768 SRD458759:SRD458768 TAZ458759:TAZ458768 TKV458759:TKV458768 TUR458759:TUR458768 UEN458759:UEN458768 UOJ458759:UOJ458768 UYF458759:UYF458768 VIB458759:VIB458768 VRX458759:VRX458768 WBT458759:WBT458768 WLP458759:WLP458768 WVL458759:WVL458768 D524295:D524304 IZ524295:IZ524304 SV524295:SV524304 ACR524295:ACR524304 AMN524295:AMN524304 AWJ524295:AWJ524304 BGF524295:BGF524304 BQB524295:BQB524304 BZX524295:BZX524304 CJT524295:CJT524304 CTP524295:CTP524304 DDL524295:DDL524304 DNH524295:DNH524304 DXD524295:DXD524304 EGZ524295:EGZ524304 EQV524295:EQV524304 FAR524295:FAR524304 FKN524295:FKN524304 FUJ524295:FUJ524304 GEF524295:GEF524304 GOB524295:GOB524304 GXX524295:GXX524304 HHT524295:HHT524304 HRP524295:HRP524304 IBL524295:IBL524304 ILH524295:ILH524304 IVD524295:IVD524304 JEZ524295:JEZ524304 JOV524295:JOV524304 JYR524295:JYR524304 KIN524295:KIN524304 KSJ524295:KSJ524304 LCF524295:LCF524304 LMB524295:LMB524304 LVX524295:LVX524304 MFT524295:MFT524304 MPP524295:MPP524304 MZL524295:MZL524304 NJH524295:NJH524304 NTD524295:NTD524304 OCZ524295:OCZ524304 OMV524295:OMV524304 OWR524295:OWR524304 PGN524295:PGN524304 PQJ524295:PQJ524304 QAF524295:QAF524304 QKB524295:QKB524304 QTX524295:QTX524304 RDT524295:RDT524304 RNP524295:RNP524304 RXL524295:RXL524304 SHH524295:SHH524304 SRD524295:SRD524304 TAZ524295:TAZ524304 TKV524295:TKV524304 TUR524295:TUR524304 UEN524295:UEN524304 UOJ524295:UOJ524304 UYF524295:UYF524304 VIB524295:VIB524304 VRX524295:VRX524304 WBT524295:WBT524304 WLP524295:WLP524304 WVL524295:WVL524304 D589831:D589840 IZ589831:IZ589840 SV589831:SV589840 ACR589831:ACR589840 AMN589831:AMN589840 AWJ589831:AWJ589840 BGF589831:BGF589840 BQB589831:BQB589840 BZX589831:BZX589840 CJT589831:CJT589840 CTP589831:CTP589840 DDL589831:DDL589840 DNH589831:DNH589840 DXD589831:DXD589840 EGZ589831:EGZ589840 EQV589831:EQV589840 FAR589831:FAR589840 FKN589831:FKN589840 FUJ589831:FUJ589840 GEF589831:GEF589840 GOB589831:GOB589840 GXX589831:GXX589840 HHT589831:HHT589840 HRP589831:HRP589840 IBL589831:IBL589840 ILH589831:ILH589840 IVD589831:IVD589840 JEZ589831:JEZ589840 JOV589831:JOV589840 JYR589831:JYR589840 KIN589831:KIN589840 KSJ589831:KSJ589840 LCF589831:LCF589840 LMB589831:LMB589840 LVX589831:LVX589840 MFT589831:MFT589840 MPP589831:MPP589840 MZL589831:MZL589840 NJH589831:NJH589840 NTD589831:NTD589840 OCZ589831:OCZ589840 OMV589831:OMV589840 OWR589831:OWR589840 PGN589831:PGN589840 PQJ589831:PQJ589840 QAF589831:QAF589840 QKB589831:QKB589840 QTX589831:QTX589840 RDT589831:RDT589840 RNP589831:RNP589840 RXL589831:RXL589840 SHH589831:SHH589840 SRD589831:SRD589840 TAZ589831:TAZ589840 TKV589831:TKV589840 TUR589831:TUR589840 UEN589831:UEN589840 UOJ589831:UOJ589840 UYF589831:UYF589840 VIB589831:VIB589840 VRX589831:VRX589840 WBT589831:WBT589840 WLP589831:WLP589840 WVL589831:WVL589840 D655367:D655376 IZ655367:IZ655376 SV655367:SV655376 ACR655367:ACR655376 AMN655367:AMN655376 AWJ655367:AWJ655376 BGF655367:BGF655376 BQB655367:BQB655376 BZX655367:BZX655376 CJT655367:CJT655376 CTP655367:CTP655376 DDL655367:DDL655376 DNH655367:DNH655376 DXD655367:DXD655376 EGZ655367:EGZ655376 EQV655367:EQV655376 FAR655367:FAR655376 FKN655367:FKN655376 FUJ655367:FUJ655376 GEF655367:GEF655376 GOB655367:GOB655376 GXX655367:GXX655376 HHT655367:HHT655376 HRP655367:HRP655376 IBL655367:IBL655376 ILH655367:ILH655376 IVD655367:IVD655376 JEZ655367:JEZ655376 JOV655367:JOV655376 JYR655367:JYR655376 KIN655367:KIN655376 KSJ655367:KSJ655376 LCF655367:LCF655376 LMB655367:LMB655376 LVX655367:LVX655376 MFT655367:MFT655376 MPP655367:MPP655376 MZL655367:MZL655376 NJH655367:NJH655376 NTD655367:NTD655376 OCZ655367:OCZ655376 OMV655367:OMV655376 OWR655367:OWR655376 PGN655367:PGN655376 PQJ655367:PQJ655376 QAF655367:QAF655376 QKB655367:QKB655376 QTX655367:QTX655376 RDT655367:RDT655376 RNP655367:RNP655376 RXL655367:RXL655376 SHH655367:SHH655376 SRD655367:SRD655376 TAZ655367:TAZ655376 TKV655367:TKV655376 TUR655367:TUR655376 UEN655367:UEN655376 UOJ655367:UOJ655376 UYF655367:UYF655376 VIB655367:VIB655376 VRX655367:VRX655376 WBT655367:WBT655376 WLP655367:WLP655376 WVL655367:WVL655376 D720903:D720912 IZ720903:IZ720912 SV720903:SV720912 ACR720903:ACR720912 AMN720903:AMN720912 AWJ720903:AWJ720912 BGF720903:BGF720912 BQB720903:BQB720912 BZX720903:BZX720912 CJT720903:CJT720912 CTP720903:CTP720912 DDL720903:DDL720912 DNH720903:DNH720912 DXD720903:DXD720912 EGZ720903:EGZ720912 EQV720903:EQV720912 FAR720903:FAR720912 FKN720903:FKN720912 FUJ720903:FUJ720912 GEF720903:GEF720912 GOB720903:GOB720912 GXX720903:GXX720912 HHT720903:HHT720912 HRP720903:HRP720912 IBL720903:IBL720912 ILH720903:ILH720912 IVD720903:IVD720912 JEZ720903:JEZ720912 JOV720903:JOV720912 JYR720903:JYR720912 KIN720903:KIN720912 KSJ720903:KSJ720912 LCF720903:LCF720912 LMB720903:LMB720912 LVX720903:LVX720912 MFT720903:MFT720912 MPP720903:MPP720912 MZL720903:MZL720912 NJH720903:NJH720912 NTD720903:NTD720912 OCZ720903:OCZ720912 OMV720903:OMV720912 OWR720903:OWR720912 PGN720903:PGN720912 PQJ720903:PQJ720912 QAF720903:QAF720912 QKB720903:QKB720912 QTX720903:QTX720912 RDT720903:RDT720912 RNP720903:RNP720912 RXL720903:RXL720912 SHH720903:SHH720912 SRD720903:SRD720912 TAZ720903:TAZ720912 TKV720903:TKV720912 TUR720903:TUR720912 UEN720903:UEN720912 UOJ720903:UOJ720912 UYF720903:UYF720912 VIB720903:VIB720912 VRX720903:VRX720912 WBT720903:WBT720912 WLP720903:WLP720912 WVL720903:WVL720912 D786439:D786448 IZ786439:IZ786448 SV786439:SV786448 ACR786439:ACR786448 AMN786439:AMN786448 AWJ786439:AWJ786448 BGF786439:BGF786448 BQB786439:BQB786448 BZX786439:BZX786448 CJT786439:CJT786448 CTP786439:CTP786448 DDL786439:DDL786448 DNH786439:DNH786448 DXD786439:DXD786448 EGZ786439:EGZ786448 EQV786439:EQV786448 FAR786439:FAR786448 FKN786439:FKN786448 FUJ786439:FUJ786448 GEF786439:GEF786448 GOB786439:GOB786448 GXX786439:GXX786448 HHT786439:HHT786448 HRP786439:HRP786448 IBL786439:IBL786448 ILH786439:ILH786448 IVD786439:IVD786448 JEZ786439:JEZ786448 JOV786439:JOV786448 JYR786439:JYR786448 KIN786439:KIN786448 KSJ786439:KSJ786448 LCF786439:LCF786448 LMB786439:LMB786448 LVX786439:LVX786448 MFT786439:MFT786448 MPP786439:MPP786448 MZL786439:MZL786448 NJH786439:NJH786448 NTD786439:NTD786448 OCZ786439:OCZ786448 OMV786439:OMV786448 OWR786439:OWR786448 PGN786439:PGN786448 PQJ786439:PQJ786448 QAF786439:QAF786448 QKB786439:QKB786448 QTX786439:QTX786448 RDT786439:RDT786448 RNP786439:RNP786448 RXL786439:RXL786448 SHH786439:SHH786448 SRD786439:SRD786448 TAZ786439:TAZ786448 TKV786439:TKV786448 TUR786439:TUR786448 UEN786439:UEN786448 UOJ786439:UOJ786448 UYF786439:UYF786448 VIB786439:VIB786448 VRX786439:VRX786448 WBT786439:WBT786448 WLP786439:WLP786448 WVL786439:WVL786448 D851975:D851984 IZ851975:IZ851984 SV851975:SV851984 ACR851975:ACR851984 AMN851975:AMN851984 AWJ851975:AWJ851984 BGF851975:BGF851984 BQB851975:BQB851984 BZX851975:BZX851984 CJT851975:CJT851984 CTP851975:CTP851984 DDL851975:DDL851984 DNH851975:DNH851984 DXD851975:DXD851984 EGZ851975:EGZ851984 EQV851975:EQV851984 FAR851975:FAR851984 FKN851975:FKN851984 FUJ851975:FUJ851984 GEF851975:GEF851984 GOB851975:GOB851984 GXX851975:GXX851984 HHT851975:HHT851984 HRP851975:HRP851984 IBL851975:IBL851984 ILH851975:ILH851984 IVD851975:IVD851984 JEZ851975:JEZ851984 JOV851975:JOV851984 JYR851975:JYR851984 KIN851975:KIN851984 KSJ851975:KSJ851984 LCF851975:LCF851984 LMB851975:LMB851984 LVX851975:LVX851984 MFT851975:MFT851984 MPP851975:MPP851984 MZL851975:MZL851984 NJH851975:NJH851984 NTD851975:NTD851984 OCZ851975:OCZ851984 OMV851975:OMV851984 OWR851975:OWR851984 PGN851975:PGN851984 PQJ851975:PQJ851984 QAF851975:QAF851984 QKB851975:QKB851984 QTX851975:QTX851984 RDT851975:RDT851984 RNP851975:RNP851984 RXL851975:RXL851984 SHH851975:SHH851984 SRD851975:SRD851984 TAZ851975:TAZ851984 TKV851975:TKV851984 TUR851975:TUR851984 UEN851975:UEN851984 UOJ851975:UOJ851984 UYF851975:UYF851984 VIB851975:VIB851984 VRX851975:VRX851984 WBT851975:WBT851984 WLP851975:WLP851984 WVL851975:WVL851984 D917511:D917520 IZ917511:IZ917520 SV917511:SV917520 ACR917511:ACR917520 AMN917511:AMN917520 AWJ917511:AWJ917520 BGF917511:BGF917520 BQB917511:BQB917520 BZX917511:BZX917520 CJT917511:CJT917520 CTP917511:CTP917520 DDL917511:DDL917520 DNH917511:DNH917520 DXD917511:DXD917520 EGZ917511:EGZ917520 EQV917511:EQV917520 FAR917511:FAR917520 FKN917511:FKN917520 FUJ917511:FUJ917520 GEF917511:GEF917520 GOB917511:GOB917520 GXX917511:GXX917520 HHT917511:HHT917520 HRP917511:HRP917520 IBL917511:IBL917520 ILH917511:ILH917520 IVD917511:IVD917520 JEZ917511:JEZ917520 JOV917511:JOV917520 JYR917511:JYR917520 KIN917511:KIN917520 KSJ917511:KSJ917520 LCF917511:LCF917520 LMB917511:LMB917520 LVX917511:LVX917520 MFT917511:MFT917520 MPP917511:MPP917520 MZL917511:MZL917520 NJH917511:NJH917520 NTD917511:NTD917520 OCZ917511:OCZ917520 OMV917511:OMV917520 OWR917511:OWR917520 PGN917511:PGN917520 PQJ917511:PQJ917520 QAF917511:QAF917520 QKB917511:QKB917520 QTX917511:QTX917520 RDT917511:RDT917520 RNP917511:RNP917520 RXL917511:RXL917520 SHH917511:SHH917520 SRD917511:SRD917520 TAZ917511:TAZ917520 TKV917511:TKV917520 TUR917511:TUR917520 UEN917511:UEN917520 UOJ917511:UOJ917520 UYF917511:UYF917520 VIB917511:VIB917520 VRX917511:VRX917520 WBT917511:WBT917520 WLP917511:WLP917520 WVL917511:WVL917520 D983047:D983056 IZ983047:IZ983056 SV983047:SV983056 ACR983047:ACR983056 AMN983047:AMN983056 AWJ983047:AWJ983056 BGF983047:BGF983056 BQB983047:BQB983056 BZX983047:BZX983056 CJT983047:CJT983056 CTP983047:CTP983056 DDL983047:DDL983056 DNH983047:DNH983056 DXD983047:DXD983056 EGZ983047:EGZ983056 EQV983047:EQV983056 FAR983047:FAR983056 FKN983047:FKN983056 FUJ983047:FUJ983056 GEF983047:GEF983056 GOB983047:GOB983056 GXX983047:GXX983056 HHT983047:HHT983056 HRP983047:HRP983056 IBL983047:IBL983056 ILH983047:ILH983056 IVD983047:IVD983056 JEZ983047:JEZ983056 JOV983047:JOV983056 JYR983047:JYR983056 KIN983047:KIN983056 KSJ983047:KSJ983056 LCF983047:LCF983056 LMB983047:LMB983056 LVX983047:LVX983056 MFT983047:MFT983056 MPP983047:MPP983056 MZL983047:MZL983056 NJH983047:NJH983056 NTD983047:NTD983056 OCZ983047:OCZ983056 OMV983047:OMV983056 OWR983047:OWR983056 PGN983047:PGN983056 PQJ983047:PQJ983056 QAF983047:QAF983056 QKB983047:QKB983056 QTX983047:QTX983056 RDT983047:RDT983056 RNP983047:RNP983056 RXL983047:RXL983056 SHH983047:SHH983056 SRD983047:SRD983056 TAZ983047:TAZ983056 TKV983047:TKV983056 TUR983047:TUR983056 UEN983047:UEN983056 UOJ983047:UOJ983056 UYF983047:UYF983056 VIB983047:VIB983056 VRX983047:VRX983056 WBT983047:WBT983056 WLP983047:WLP983056 WVL983047:WVL983056 D65576:D65577 IZ65576:IZ65577 SV65576:SV65577 ACR65576:ACR65577 AMN65576:AMN65577 AWJ65576:AWJ65577 BGF65576:BGF65577 BQB65576:BQB65577 BZX65576:BZX65577 CJT65576:CJT65577 CTP65576:CTP65577 DDL65576:DDL65577 DNH65576:DNH65577 DXD65576:DXD65577 EGZ65576:EGZ65577 EQV65576:EQV65577 FAR65576:FAR65577 FKN65576:FKN65577 FUJ65576:FUJ65577 GEF65576:GEF65577 GOB65576:GOB65577 GXX65576:GXX65577 HHT65576:HHT65577 HRP65576:HRP65577 IBL65576:IBL65577 ILH65576:ILH65577 IVD65576:IVD65577 JEZ65576:JEZ65577 JOV65576:JOV65577 JYR65576:JYR65577 KIN65576:KIN65577 KSJ65576:KSJ65577 LCF65576:LCF65577 LMB65576:LMB65577 LVX65576:LVX65577 MFT65576:MFT65577 MPP65576:MPP65577 MZL65576:MZL65577 NJH65576:NJH65577 NTD65576:NTD65577 OCZ65576:OCZ65577 OMV65576:OMV65577 OWR65576:OWR65577 PGN65576:PGN65577 PQJ65576:PQJ65577 QAF65576:QAF65577 QKB65576:QKB65577 QTX65576:QTX65577 RDT65576:RDT65577 RNP65576:RNP65577 RXL65576:RXL65577 SHH65576:SHH65577 SRD65576:SRD65577 TAZ65576:TAZ65577 TKV65576:TKV65577 TUR65576:TUR65577 UEN65576:UEN65577 UOJ65576:UOJ65577 UYF65576:UYF65577 VIB65576:VIB65577 VRX65576:VRX65577 WBT65576:WBT65577 WLP65576:WLP65577 WVL65576:WVL65577 D131112:D131113 IZ131112:IZ131113 SV131112:SV131113 ACR131112:ACR131113 AMN131112:AMN131113 AWJ131112:AWJ131113 BGF131112:BGF131113 BQB131112:BQB131113 BZX131112:BZX131113 CJT131112:CJT131113 CTP131112:CTP131113 DDL131112:DDL131113 DNH131112:DNH131113 DXD131112:DXD131113 EGZ131112:EGZ131113 EQV131112:EQV131113 FAR131112:FAR131113 FKN131112:FKN131113 FUJ131112:FUJ131113 GEF131112:GEF131113 GOB131112:GOB131113 GXX131112:GXX131113 HHT131112:HHT131113 HRP131112:HRP131113 IBL131112:IBL131113 ILH131112:ILH131113 IVD131112:IVD131113 JEZ131112:JEZ131113 JOV131112:JOV131113 JYR131112:JYR131113 KIN131112:KIN131113 KSJ131112:KSJ131113 LCF131112:LCF131113 LMB131112:LMB131113 LVX131112:LVX131113 MFT131112:MFT131113 MPP131112:MPP131113 MZL131112:MZL131113 NJH131112:NJH131113 NTD131112:NTD131113 OCZ131112:OCZ131113 OMV131112:OMV131113 OWR131112:OWR131113 PGN131112:PGN131113 PQJ131112:PQJ131113 QAF131112:QAF131113 QKB131112:QKB131113 QTX131112:QTX131113 RDT131112:RDT131113 RNP131112:RNP131113 RXL131112:RXL131113 SHH131112:SHH131113 SRD131112:SRD131113 TAZ131112:TAZ131113 TKV131112:TKV131113 TUR131112:TUR131113 UEN131112:UEN131113 UOJ131112:UOJ131113 UYF131112:UYF131113 VIB131112:VIB131113 VRX131112:VRX131113 WBT131112:WBT131113 WLP131112:WLP131113 WVL131112:WVL131113 D196648:D196649 IZ196648:IZ196649 SV196648:SV196649 ACR196648:ACR196649 AMN196648:AMN196649 AWJ196648:AWJ196649 BGF196648:BGF196649 BQB196648:BQB196649 BZX196648:BZX196649 CJT196648:CJT196649 CTP196648:CTP196649 DDL196648:DDL196649 DNH196648:DNH196649 DXD196648:DXD196649 EGZ196648:EGZ196649 EQV196648:EQV196649 FAR196648:FAR196649 FKN196648:FKN196649 FUJ196648:FUJ196649 GEF196648:GEF196649 GOB196648:GOB196649 GXX196648:GXX196649 HHT196648:HHT196649 HRP196648:HRP196649 IBL196648:IBL196649 ILH196648:ILH196649 IVD196648:IVD196649 JEZ196648:JEZ196649 JOV196648:JOV196649 JYR196648:JYR196649 KIN196648:KIN196649 KSJ196648:KSJ196649 LCF196648:LCF196649 LMB196648:LMB196649 LVX196648:LVX196649 MFT196648:MFT196649 MPP196648:MPP196649 MZL196648:MZL196649 NJH196648:NJH196649 NTD196648:NTD196649 OCZ196648:OCZ196649 OMV196648:OMV196649 OWR196648:OWR196649 PGN196648:PGN196649 PQJ196648:PQJ196649 QAF196648:QAF196649 QKB196648:QKB196649 QTX196648:QTX196649 RDT196648:RDT196649 RNP196648:RNP196649 RXL196648:RXL196649 SHH196648:SHH196649 SRD196648:SRD196649 TAZ196648:TAZ196649 TKV196648:TKV196649 TUR196648:TUR196649 UEN196648:UEN196649 UOJ196648:UOJ196649 UYF196648:UYF196649 VIB196648:VIB196649 VRX196648:VRX196649 WBT196648:WBT196649 WLP196648:WLP196649 WVL196648:WVL196649 D262184:D262185 IZ262184:IZ262185 SV262184:SV262185 ACR262184:ACR262185 AMN262184:AMN262185 AWJ262184:AWJ262185 BGF262184:BGF262185 BQB262184:BQB262185 BZX262184:BZX262185 CJT262184:CJT262185 CTP262184:CTP262185 DDL262184:DDL262185 DNH262184:DNH262185 DXD262184:DXD262185 EGZ262184:EGZ262185 EQV262184:EQV262185 FAR262184:FAR262185 FKN262184:FKN262185 FUJ262184:FUJ262185 GEF262184:GEF262185 GOB262184:GOB262185 GXX262184:GXX262185 HHT262184:HHT262185 HRP262184:HRP262185 IBL262184:IBL262185 ILH262184:ILH262185 IVD262184:IVD262185 JEZ262184:JEZ262185 JOV262184:JOV262185 JYR262184:JYR262185 KIN262184:KIN262185 KSJ262184:KSJ262185 LCF262184:LCF262185 LMB262184:LMB262185 LVX262184:LVX262185 MFT262184:MFT262185 MPP262184:MPP262185 MZL262184:MZL262185 NJH262184:NJH262185 NTD262184:NTD262185 OCZ262184:OCZ262185 OMV262184:OMV262185 OWR262184:OWR262185 PGN262184:PGN262185 PQJ262184:PQJ262185 QAF262184:QAF262185 QKB262184:QKB262185 QTX262184:QTX262185 RDT262184:RDT262185 RNP262184:RNP262185 RXL262184:RXL262185 SHH262184:SHH262185 SRD262184:SRD262185 TAZ262184:TAZ262185 TKV262184:TKV262185 TUR262184:TUR262185 UEN262184:UEN262185 UOJ262184:UOJ262185 UYF262184:UYF262185 VIB262184:VIB262185 VRX262184:VRX262185 WBT262184:WBT262185 WLP262184:WLP262185 WVL262184:WVL262185 D327720:D327721 IZ327720:IZ327721 SV327720:SV327721 ACR327720:ACR327721 AMN327720:AMN327721 AWJ327720:AWJ327721 BGF327720:BGF327721 BQB327720:BQB327721 BZX327720:BZX327721 CJT327720:CJT327721 CTP327720:CTP327721 DDL327720:DDL327721 DNH327720:DNH327721 DXD327720:DXD327721 EGZ327720:EGZ327721 EQV327720:EQV327721 FAR327720:FAR327721 FKN327720:FKN327721 FUJ327720:FUJ327721 GEF327720:GEF327721 GOB327720:GOB327721 GXX327720:GXX327721 HHT327720:HHT327721 HRP327720:HRP327721 IBL327720:IBL327721 ILH327720:ILH327721 IVD327720:IVD327721 JEZ327720:JEZ327721 JOV327720:JOV327721 JYR327720:JYR327721 KIN327720:KIN327721 KSJ327720:KSJ327721 LCF327720:LCF327721 LMB327720:LMB327721 LVX327720:LVX327721 MFT327720:MFT327721 MPP327720:MPP327721 MZL327720:MZL327721 NJH327720:NJH327721 NTD327720:NTD327721 OCZ327720:OCZ327721 OMV327720:OMV327721 OWR327720:OWR327721 PGN327720:PGN327721 PQJ327720:PQJ327721 QAF327720:QAF327721 QKB327720:QKB327721 QTX327720:QTX327721 RDT327720:RDT327721 RNP327720:RNP327721 RXL327720:RXL327721 SHH327720:SHH327721 SRD327720:SRD327721 TAZ327720:TAZ327721 TKV327720:TKV327721 TUR327720:TUR327721 UEN327720:UEN327721 UOJ327720:UOJ327721 UYF327720:UYF327721 VIB327720:VIB327721 VRX327720:VRX327721 WBT327720:WBT327721 WLP327720:WLP327721 WVL327720:WVL327721 D393256:D393257 IZ393256:IZ393257 SV393256:SV393257 ACR393256:ACR393257 AMN393256:AMN393257 AWJ393256:AWJ393257 BGF393256:BGF393257 BQB393256:BQB393257 BZX393256:BZX393257 CJT393256:CJT393257 CTP393256:CTP393257 DDL393256:DDL393257 DNH393256:DNH393257 DXD393256:DXD393257 EGZ393256:EGZ393257 EQV393256:EQV393257 FAR393256:FAR393257 FKN393256:FKN393257 FUJ393256:FUJ393257 GEF393256:GEF393257 GOB393256:GOB393257 GXX393256:GXX393257 HHT393256:HHT393257 HRP393256:HRP393257 IBL393256:IBL393257 ILH393256:ILH393257 IVD393256:IVD393257 JEZ393256:JEZ393257 JOV393256:JOV393257 JYR393256:JYR393257 KIN393256:KIN393257 KSJ393256:KSJ393257 LCF393256:LCF393257 LMB393256:LMB393257 LVX393256:LVX393257 MFT393256:MFT393257 MPP393256:MPP393257 MZL393256:MZL393257 NJH393256:NJH393257 NTD393256:NTD393257 OCZ393256:OCZ393257 OMV393256:OMV393257 OWR393256:OWR393257 PGN393256:PGN393257 PQJ393256:PQJ393257 QAF393256:QAF393257 QKB393256:QKB393257 QTX393256:QTX393257 RDT393256:RDT393257 RNP393256:RNP393257 RXL393256:RXL393257 SHH393256:SHH393257 SRD393256:SRD393257 TAZ393256:TAZ393257 TKV393256:TKV393257 TUR393256:TUR393257 UEN393256:UEN393257 UOJ393256:UOJ393257 UYF393256:UYF393257 VIB393256:VIB393257 VRX393256:VRX393257 WBT393256:WBT393257 WLP393256:WLP393257 WVL393256:WVL393257 D458792:D458793 IZ458792:IZ458793 SV458792:SV458793 ACR458792:ACR458793 AMN458792:AMN458793 AWJ458792:AWJ458793 BGF458792:BGF458793 BQB458792:BQB458793 BZX458792:BZX458793 CJT458792:CJT458793 CTP458792:CTP458793 DDL458792:DDL458793 DNH458792:DNH458793 DXD458792:DXD458793 EGZ458792:EGZ458793 EQV458792:EQV458793 FAR458792:FAR458793 FKN458792:FKN458793 FUJ458792:FUJ458793 GEF458792:GEF458793 GOB458792:GOB458793 GXX458792:GXX458793 HHT458792:HHT458793 HRP458792:HRP458793 IBL458792:IBL458793 ILH458792:ILH458793 IVD458792:IVD458793 JEZ458792:JEZ458793 JOV458792:JOV458793 JYR458792:JYR458793 KIN458792:KIN458793 KSJ458792:KSJ458793 LCF458792:LCF458793 LMB458792:LMB458793 LVX458792:LVX458793 MFT458792:MFT458793 MPP458792:MPP458793 MZL458792:MZL458793 NJH458792:NJH458793 NTD458792:NTD458793 OCZ458792:OCZ458793 OMV458792:OMV458793 OWR458792:OWR458793 PGN458792:PGN458793 PQJ458792:PQJ458793 QAF458792:QAF458793 QKB458792:QKB458793 QTX458792:QTX458793 RDT458792:RDT458793 RNP458792:RNP458793 RXL458792:RXL458793 SHH458792:SHH458793 SRD458792:SRD458793 TAZ458792:TAZ458793 TKV458792:TKV458793 TUR458792:TUR458793 UEN458792:UEN458793 UOJ458792:UOJ458793 UYF458792:UYF458793 VIB458792:VIB458793 VRX458792:VRX458793 WBT458792:WBT458793 WLP458792:WLP458793 WVL458792:WVL458793 D524328:D524329 IZ524328:IZ524329 SV524328:SV524329 ACR524328:ACR524329 AMN524328:AMN524329 AWJ524328:AWJ524329 BGF524328:BGF524329 BQB524328:BQB524329 BZX524328:BZX524329 CJT524328:CJT524329 CTP524328:CTP524329 DDL524328:DDL524329 DNH524328:DNH524329 DXD524328:DXD524329 EGZ524328:EGZ524329 EQV524328:EQV524329 FAR524328:FAR524329 FKN524328:FKN524329 FUJ524328:FUJ524329 GEF524328:GEF524329 GOB524328:GOB524329 GXX524328:GXX524329 HHT524328:HHT524329 HRP524328:HRP524329 IBL524328:IBL524329 ILH524328:ILH524329 IVD524328:IVD524329 JEZ524328:JEZ524329 JOV524328:JOV524329 JYR524328:JYR524329 KIN524328:KIN524329 KSJ524328:KSJ524329 LCF524328:LCF524329 LMB524328:LMB524329 LVX524328:LVX524329 MFT524328:MFT524329 MPP524328:MPP524329 MZL524328:MZL524329 NJH524328:NJH524329 NTD524328:NTD524329 OCZ524328:OCZ524329 OMV524328:OMV524329 OWR524328:OWR524329 PGN524328:PGN524329 PQJ524328:PQJ524329 QAF524328:QAF524329 QKB524328:QKB524329 QTX524328:QTX524329 RDT524328:RDT524329 RNP524328:RNP524329 RXL524328:RXL524329 SHH524328:SHH524329 SRD524328:SRD524329 TAZ524328:TAZ524329 TKV524328:TKV524329 TUR524328:TUR524329 UEN524328:UEN524329 UOJ524328:UOJ524329 UYF524328:UYF524329 VIB524328:VIB524329 VRX524328:VRX524329 WBT524328:WBT524329 WLP524328:WLP524329 WVL524328:WVL524329 D589864:D589865 IZ589864:IZ589865 SV589864:SV589865 ACR589864:ACR589865 AMN589864:AMN589865 AWJ589864:AWJ589865 BGF589864:BGF589865 BQB589864:BQB589865 BZX589864:BZX589865 CJT589864:CJT589865 CTP589864:CTP589865 DDL589864:DDL589865 DNH589864:DNH589865 DXD589864:DXD589865 EGZ589864:EGZ589865 EQV589864:EQV589865 FAR589864:FAR589865 FKN589864:FKN589865 FUJ589864:FUJ589865 GEF589864:GEF589865 GOB589864:GOB589865 GXX589864:GXX589865 HHT589864:HHT589865 HRP589864:HRP589865 IBL589864:IBL589865 ILH589864:ILH589865 IVD589864:IVD589865 JEZ589864:JEZ589865 JOV589864:JOV589865 JYR589864:JYR589865 KIN589864:KIN589865 KSJ589864:KSJ589865 LCF589864:LCF589865 LMB589864:LMB589865 LVX589864:LVX589865 MFT589864:MFT589865 MPP589864:MPP589865 MZL589864:MZL589865 NJH589864:NJH589865 NTD589864:NTD589865 OCZ589864:OCZ589865 OMV589864:OMV589865 OWR589864:OWR589865 PGN589864:PGN589865 PQJ589864:PQJ589865 QAF589864:QAF589865 QKB589864:QKB589865 QTX589864:QTX589865 RDT589864:RDT589865 RNP589864:RNP589865 RXL589864:RXL589865 SHH589864:SHH589865 SRD589864:SRD589865 TAZ589864:TAZ589865 TKV589864:TKV589865 TUR589864:TUR589865 UEN589864:UEN589865 UOJ589864:UOJ589865 UYF589864:UYF589865 VIB589864:VIB589865 VRX589864:VRX589865 WBT589864:WBT589865 WLP589864:WLP589865 WVL589864:WVL589865 D655400:D655401 IZ655400:IZ655401 SV655400:SV655401 ACR655400:ACR655401 AMN655400:AMN655401 AWJ655400:AWJ655401 BGF655400:BGF655401 BQB655400:BQB655401 BZX655400:BZX655401 CJT655400:CJT655401 CTP655400:CTP655401 DDL655400:DDL655401 DNH655400:DNH655401 DXD655400:DXD655401 EGZ655400:EGZ655401 EQV655400:EQV655401 FAR655400:FAR655401 FKN655400:FKN655401 FUJ655400:FUJ655401 GEF655400:GEF655401 GOB655400:GOB655401 GXX655400:GXX655401 HHT655400:HHT655401 HRP655400:HRP655401 IBL655400:IBL655401 ILH655400:ILH655401 IVD655400:IVD655401 JEZ655400:JEZ655401 JOV655400:JOV655401 JYR655400:JYR655401 KIN655400:KIN655401 KSJ655400:KSJ655401 LCF655400:LCF655401 LMB655400:LMB655401 LVX655400:LVX655401 MFT655400:MFT655401 MPP655400:MPP655401 MZL655400:MZL655401 NJH655400:NJH655401 NTD655400:NTD655401 OCZ655400:OCZ655401 OMV655400:OMV655401 OWR655400:OWR655401 PGN655400:PGN655401 PQJ655400:PQJ655401 QAF655400:QAF655401 QKB655400:QKB655401 QTX655400:QTX655401 RDT655400:RDT655401 RNP655400:RNP655401 RXL655400:RXL655401 SHH655400:SHH655401 SRD655400:SRD655401 TAZ655400:TAZ655401 TKV655400:TKV655401 TUR655400:TUR655401 UEN655400:UEN655401 UOJ655400:UOJ655401 UYF655400:UYF655401 VIB655400:VIB655401 VRX655400:VRX655401 WBT655400:WBT655401 WLP655400:WLP655401 WVL655400:WVL655401 D720936:D720937 IZ720936:IZ720937 SV720936:SV720937 ACR720936:ACR720937 AMN720936:AMN720937 AWJ720936:AWJ720937 BGF720936:BGF720937 BQB720936:BQB720937 BZX720936:BZX720937 CJT720936:CJT720937 CTP720936:CTP720937 DDL720936:DDL720937 DNH720936:DNH720937 DXD720936:DXD720937 EGZ720936:EGZ720937 EQV720936:EQV720937 FAR720936:FAR720937 FKN720936:FKN720937 FUJ720936:FUJ720937 GEF720936:GEF720937 GOB720936:GOB720937 GXX720936:GXX720937 HHT720936:HHT720937 HRP720936:HRP720937 IBL720936:IBL720937 ILH720936:ILH720937 IVD720936:IVD720937 JEZ720936:JEZ720937 JOV720936:JOV720937 JYR720936:JYR720937 KIN720936:KIN720937 KSJ720936:KSJ720937 LCF720936:LCF720937 LMB720936:LMB720937 LVX720936:LVX720937 MFT720936:MFT720937 MPP720936:MPP720937 MZL720936:MZL720937 NJH720936:NJH720937 NTD720936:NTD720937 OCZ720936:OCZ720937 OMV720936:OMV720937 OWR720936:OWR720937 PGN720936:PGN720937 PQJ720936:PQJ720937 QAF720936:QAF720937 QKB720936:QKB720937 QTX720936:QTX720937 RDT720936:RDT720937 RNP720936:RNP720937 RXL720936:RXL720937 SHH720936:SHH720937 SRD720936:SRD720937 TAZ720936:TAZ720937 TKV720936:TKV720937 TUR720936:TUR720937 UEN720936:UEN720937 UOJ720936:UOJ720937 UYF720936:UYF720937 VIB720936:VIB720937 VRX720936:VRX720937 WBT720936:WBT720937 WLP720936:WLP720937 WVL720936:WVL720937 D786472:D786473 IZ786472:IZ786473 SV786472:SV786473 ACR786472:ACR786473 AMN786472:AMN786473 AWJ786472:AWJ786473 BGF786472:BGF786473 BQB786472:BQB786473 BZX786472:BZX786473 CJT786472:CJT786473 CTP786472:CTP786473 DDL786472:DDL786473 DNH786472:DNH786473 DXD786472:DXD786473 EGZ786472:EGZ786473 EQV786472:EQV786473 FAR786472:FAR786473 FKN786472:FKN786473 FUJ786472:FUJ786473 GEF786472:GEF786473 GOB786472:GOB786473 GXX786472:GXX786473 HHT786472:HHT786473 HRP786472:HRP786473 IBL786472:IBL786473 ILH786472:ILH786473 IVD786472:IVD786473 JEZ786472:JEZ786473 JOV786472:JOV786473 JYR786472:JYR786473 KIN786472:KIN786473 KSJ786472:KSJ786473 LCF786472:LCF786473 LMB786472:LMB786473 LVX786472:LVX786473 MFT786472:MFT786473 MPP786472:MPP786473 MZL786472:MZL786473 NJH786472:NJH786473 NTD786472:NTD786473 OCZ786472:OCZ786473 OMV786472:OMV786473 OWR786472:OWR786473 PGN786472:PGN786473 PQJ786472:PQJ786473 QAF786472:QAF786473 QKB786472:QKB786473 QTX786472:QTX786473 RDT786472:RDT786473 RNP786472:RNP786473 RXL786472:RXL786473 SHH786472:SHH786473 SRD786472:SRD786473 TAZ786472:TAZ786473 TKV786472:TKV786473 TUR786472:TUR786473 UEN786472:UEN786473 UOJ786472:UOJ786473 UYF786472:UYF786473 VIB786472:VIB786473 VRX786472:VRX786473 WBT786472:WBT786473 WLP786472:WLP786473 WVL786472:WVL786473 D852008:D852009 IZ852008:IZ852009 SV852008:SV852009 ACR852008:ACR852009 AMN852008:AMN852009 AWJ852008:AWJ852009 BGF852008:BGF852009 BQB852008:BQB852009 BZX852008:BZX852009 CJT852008:CJT852009 CTP852008:CTP852009 DDL852008:DDL852009 DNH852008:DNH852009 DXD852008:DXD852009 EGZ852008:EGZ852009 EQV852008:EQV852009 FAR852008:FAR852009 FKN852008:FKN852009 FUJ852008:FUJ852009 GEF852008:GEF852009 GOB852008:GOB852009 GXX852008:GXX852009 HHT852008:HHT852009 HRP852008:HRP852009 IBL852008:IBL852009 ILH852008:ILH852009 IVD852008:IVD852009 JEZ852008:JEZ852009 JOV852008:JOV852009 JYR852008:JYR852009 KIN852008:KIN852009 KSJ852008:KSJ852009 LCF852008:LCF852009 LMB852008:LMB852009 LVX852008:LVX852009 MFT852008:MFT852009 MPP852008:MPP852009 MZL852008:MZL852009 NJH852008:NJH852009 NTD852008:NTD852009 OCZ852008:OCZ852009 OMV852008:OMV852009 OWR852008:OWR852009 PGN852008:PGN852009 PQJ852008:PQJ852009 QAF852008:QAF852009 QKB852008:QKB852009 QTX852008:QTX852009 RDT852008:RDT852009 RNP852008:RNP852009 RXL852008:RXL852009 SHH852008:SHH852009 SRD852008:SRD852009 TAZ852008:TAZ852009 TKV852008:TKV852009 TUR852008:TUR852009 UEN852008:UEN852009 UOJ852008:UOJ852009 UYF852008:UYF852009 VIB852008:VIB852009 VRX852008:VRX852009 WBT852008:WBT852009 WLP852008:WLP852009 WVL852008:WVL852009 D917544:D917545 IZ917544:IZ917545 SV917544:SV917545 ACR917544:ACR917545 AMN917544:AMN917545 AWJ917544:AWJ917545 BGF917544:BGF917545 BQB917544:BQB917545 BZX917544:BZX917545 CJT917544:CJT917545 CTP917544:CTP917545 DDL917544:DDL917545 DNH917544:DNH917545 DXD917544:DXD917545 EGZ917544:EGZ917545 EQV917544:EQV917545 FAR917544:FAR917545 FKN917544:FKN917545 FUJ917544:FUJ917545 GEF917544:GEF917545 GOB917544:GOB917545 GXX917544:GXX917545 HHT917544:HHT917545 HRP917544:HRP917545 IBL917544:IBL917545 ILH917544:ILH917545 IVD917544:IVD917545 JEZ917544:JEZ917545 JOV917544:JOV917545 JYR917544:JYR917545 KIN917544:KIN917545 KSJ917544:KSJ917545 LCF917544:LCF917545 LMB917544:LMB917545 LVX917544:LVX917545 MFT917544:MFT917545 MPP917544:MPP917545 MZL917544:MZL917545 NJH917544:NJH917545 NTD917544:NTD917545 OCZ917544:OCZ917545 OMV917544:OMV917545 OWR917544:OWR917545 PGN917544:PGN917545 PQJ917544:PQJ917545 QAF917544:QAF917545 QKB917544:QKB917545 QTX917544:QTX917545 RDT917544:RDT917545 RNP917544:RNP917545 RXL917544:RXL917545 SHH917544:SHH917545 SRD917544:SRD917545 TAZ917544:TAZ917545 TKV917544:TKV917545 TUR917544:TUR917545 UEN917544:UEN917545 UOJ917544:UOJ917545 UYF917544:UYF917545 VIB917544:VIB917545 VRX917544:VRX917545 WBT917544:WBT917545 WLP917544:WLP917545 WVL917544:WVL917545 D983080:D983081 IZ983080:IZ983081 SV983080:SV983081 ACR983080:ACR983081 AMN983080:AMN983081 AWJ983080:AWJ983081 BGF983080:BGF983081 BQB983080:BQB983081 BZX983080:BZX983081 CJT983080:CJT983081 CTP983080:CTP983081 DDL983080:DDL983081 DNH983080:DNH983081 DXD983080:DXD983081 EGZ983080:EGZ983081 EQV983080:EQV983081 FAR983080:FAR983081 FKN983080:FKN983081 FUJ983080:FUJ983081 GEF983080:GEF983081 GOB983080:GOB983081 GXX983080:GXX983081 HHT983080:HHT983081 HRP983080:HRP983081 IBL983080:IBL983081 ILH983080:ILH983081 IVD983080:IVD983081 JEZ983080:JEZ983081 JOV983080:JOV983081 JYR983080:JYR983081 KIN983080:KIN983081 KSJ983080:KSJ983081 LCF983080:LCF983081 LMB983080:LMB983081 LVX983080:LVX983081 MFT983080:MFT983081 MPP983080:MPP983081 MZL983080:MZL983081 NJH983080:NJH983081 NTD983080:NTD983081 OCZ983080:OCZ983081 OMV983080:OMV983081 OWR983080:OWR983081 PGN983080:PGN983081 PQJ983080:PQJ983081 QAF983080:QAF983081 QKB983080:QKB983081 QTX983080:QTX983081 RDT983080:RDT983081 RNP983080:RNP983081 RXL983080:RXL983081 SHH983080:SHH983081 SRD983080:SRD983081 TAZ983080:TAZ983081 TKV983080:TKV983081 TUR983080:TUR983081 UEN983080:UEN983081 UOJ983080:UOJ983081 UYF983080:UYF983081 VIB983080:VIB983081 VRX983080:VRX983081 WBT983080:WBT983081 WLP983080:WLP983081 WVL983080:WVL983081 D65573:D65574 IZ65573:IZ65574 SV65573:SV65574 ACR65573:ACR65574 AMN65573:AMN65574 AWJ65573:AWJ65574 BGF65573:BGF65574 BQB65573:BQB65574 BZX65573:BZX65574 CJT65573:CJT65574 CTP65573:CTP65574 DDL65573:DDL65574 DNH65573:DNH65574 DXD65573:DXD65574 EGZ65573:EGZ65574 EQV65573:EQV65574 FAR65573:FAR65574 FKN65573:FKN65574 FUJ65573:FUJ65574 GEF65573:GEF65574 GOB65573:GOB65574 GXX65573:GXX65574 HHT65573:HHT65574 HRP65573:HRP65574 IBL65573:IBL65574 ILH65573:ILH65574 IVD65573:IVD65574 JEZ65573:JEZ65574 JOV65573:JOV65574 JYR65573:JYR65574 KIN65573:KIN65574 KSJ65573:KSJ65574 LCF65573:LCF65574 LMB65573:LMB65574 LVX65573:LVX65574 MFT65573:MFT65574 MPP65573:MPP65574 MZL65573:MZL65574 NJH65573:NJH65574 NTD65573:NTD65574 OCZ65573:OCZ65574 OMV65573:OMV65574 OWR65573:OWR65574 PGN65573:PGN65574 PQJ65573:PQJ65574 QAF65573:QAF65574 QKB65573:QKB65574 QTX65573:QTX65574 RDT65573:RDT65574 RNP65573:RNP65574 RXL65573:RXL65574 SHH65573:SHH65574 SRD65573:SRD65574 TAZ65573:TAZ65574 TKV65573:TKV65574 TUR65573:TUR65574 UEN65573:UEN65574 UOJ65573:UOJ65574 UYF65573:UYF65574 VIB65573:VIB65574 VRX65573:VRX65574 WBT65573:WBT65574 WLP65573:WLP65574 WVL65573:WVL65574 D131109:D131110 IZ131109:IZ131110 SV131109:SV131110 ACR131109:ACR131110 AMN131109:AMN131110 AWJ131109:AWJ131110 BGF131109:BGF131110 BQB131109:BQB131110 BZX131109:BZX131110 CJT131109:CJT131110 CTP131109:CTP131110 DDL131109:DDL131110 DNH131109:DNH131110 DXD131109:DXD131110 EGZ131109:EGZ131110 EQV131109:EQV131110 FAR131109:FAR131110 FKN131109:FKN131110 FUJ131109:FUJ131110 GEF131109:GEF131110 GOB131109:GOB131110 GXX131109:GXX131110 HHT131109:HHT131110 HRP131109:HRP131110 IBL131109:IBL131110 ILH131109:ILH131110 IVD131109:IVD131110 JEZ131109:JEZ131110 JOV131109:JOV131110 JYR131109:JYR131110 KIN131109:KIN131110 KSJ131109:KSJ131110 LCF131109:LCF131110 LMB131109:LMB131110 LVX131109:LVX131110 MFT131109:MFT131110 MPP131109:MPP131110 MZL131109:MZL131110 NJH131109:NJH131110 NTD131109:NTD131110 OCZ131109:OCZ131110 OMV131109:OMV131110 OWR131109:OWR131110 PGN131109:PGN131110 PQJ131109:PQJ131110 QAF131109:QAF131110 QKB131109:QKB131110 QTX131109:QTX131110 RDT131109:RDT131110 RNP131109:RNP131110 RXL131109:RXL131110 SHH131109:SHH131110 SRD131109:SRD131110 TAZ131109:TAZ131110 TKV131109:TKV131110 TUR131109:TUR131110 UEN131109:UEN131110 UOJ131109:UOJ131110 UYF131109:UYF131110 VIB131109:VIB131110 VRX131109:VRX131110 WBT131109:WBT131110 WLP131109:WLP131110 WVL131109:WVL131110 D196645:D196646 IZ196645:IZ196646 SV196645:SV196646 ACR196645:ACR196646 AMN196645:AMN196646 AWJ196645:AWJ196646 BGF196645:BGF196646 BQB196645:BQB196646 BZX196645:BZX196646 CJT196645:CJT196646 CTP196645:CTP196646 DDL196645:DDL196646 DNH196645:DNH196646 DXD196645:DXD196646 EGZ196645:EGZ196646 EQV196645:EQV196646 FAR196645:FAR196646 FKN196645:FKN196646 FUJ196645:FUJ196646 GEF196645:GEF196646 GOB196645:GOB196646 GXX196645:GXX196646 HHT196645:HHT196646 HRP196645:HRP196646 IBL196645:IBL196646 ILH196645:ILH196646 IVD196645:IVD196646 JEZ196645:JEZ196646 JOV196645:JOV196646 JYR196645:JYR196646 KIN196645:KIN196646 KSJ196645:KSJ196646 LCF196645:LCF196646 LMB196645:LMB196646 LVX196645:LVX196646 MFT196645:MFT196646 MPP196645:MPP196646 MZL196645:MZL196646 NJH196645:NJH196646 NTD196645:NTD196646 OCZ196645:OCZ196646 OMV196645:OMV196646 OWR196645:OWR196646 PGN196645:PGN196646 PQJ196645:PQJ196646 QAF196645:QAF196646 QKB196645:QKB196646 QTX196645:QTX196646 RDT196645:RDT196646 RNP196645:RNP196646 RXL196645:RXL196646 SHH196645:SHH196646 SRD196645:SRD196646 TAZ196645:TAZ196646 TKV196645:TKV196646 TUR196645:TUR196646 UEN196645:UEN196646 UOJ196645:UOJ196646 UYF196645:UYF196646 VIB196645:VIB196646 VRX196645:VRX196646 WBT196645:WBT196646 WLP196645:WLP196646 WVL196645:WVL196646 D262181:D262182 IZ262181:IZ262182 SV262181:SV262182 ACR262181:ACR262182 AMN262181:AMN262182 AWJ262181:AWJ262182 BGF262181:BGF262182 BQB262181:BQB262182 BZX262181:BZX262182 CJT262181:CJT262182 CTP262181:CTP262182 DDL262181:DDL262182 DNH262181:DNH262182 DXD262181:DXD262182 EGZ262181:EGZ262182 EQV262181:EQV262182 FAR262181:FAR262182 FKN262181:FKN262182 FUJ262181:FUJ262182 GEF262181:GEF262182 GOB262181:GOB262182 GXX262181:GXX262182 HHT262181:HHT262182 HRP262181:HRP262182 IBL262181:IBL262182 ILH262181:ILH262182 IVD262181:IVD262182 JEZ262181:JEZ262182 JOV262181:JOV262182 JYR262181:JYR262182 KIN262181:KIN262182 KSJ262181:KSJ262182 LCF262181:LCF262182 LMB262181:LMB262182 LVX262181:LVX262182 MFT262181:MFT262182 MPP262181:MPP262182 MZL262181:MZL262182 NJH262181:NJH262182 NTD262181:NTD262182 OCZ262181:OCZ262182 OMV262181:OMV262182 OWR262181:OWR262182 PGN262181:PGN262182 PQJ262181:PQJ262182 QAF262181:QAF262182 QKB262181:QKB262182 QTX262181:QTX262182 RDT262181:RDT262182 RNP262181:RNP262182 RXL262181:RXL262182 SHH262181:SHH262182 SRD262181:SRD262182 TAZ262181:TAZ262182 TKV262181:TKV262182 TUR262181:TUR262182 UEN262181:UEN262182 UOJ262181:UOJ262182 UYF262181:UYF262182 VIB262181:VIB262182 VRX262181:VRX262182 WBT262181:WBT262182 WLP262181:WLP262182 WVL262181:WVL262182 D327717:D327718 IZ327717:IZ327718 SV327717:SV327718 ACR327717:ACR327718 AMN327717:AMN327718 AWJ327717:AWJ327718 BGF327717:BGF327718 BQB327717:BQB327718 BZX327717:BZX327718 CJT327717:CJT327718 CTP327717:CTP327718 DDL327717:DDL327718 DNH327717:DNH327718 DXD327717:DXD327718 EGZ327717:EGZ327718 EQV327717:EQV327718 FAR327717:FAR327718 FKN327717:FKN327718 FUJ327717:FUJ327718 GEF327717:GEF327718 GOB327717:GOB327718 GXX327717:GXX327718 HHT327717:HHT327718 HRP327717:HRP327718 IBL327717:IBL327718 ILH327717:ILH327718 IVD327717:IVD327718 JEZ327717:JEZ327718 JOV327717:JOV327718 JYR327717:JYR327718 KIN327717:KIN327718 KSJ327717:KSJ327718 LCF327717:LCF327718 LMB327717:LMB327718 LVX327717:LVX327718 MFT327717:MFT327718 MPP327717:MPP327718 MZL327717:MZL327718 NJH327717:NJH327718 NTD327717:NTD327718 OCZ327717:OCZ327718 OMV327717:OMV327718 OWR327717:OWR327718 PGN327717:PGN327718 PQJ327717:PQJ327718 QAF327717:QAF327718 QKB327717:QKB327718 QTX327717:QTX327718 RDT327717:RDT327718 RNP327717:RNP327718 RXL327717:RXL327718 SHH327717:SHH327718 SRD327717:SRD327718 TAZ327717:TAZ327718 TKV327717:TKV327718 TUR327717:TUR327718 UEN327717:UEN327718 UOJ327717:UOJ327718 UYF327717:UYF327718 VIB327717:VIB327718 VRX327717:VRX327718 WBT327717:WBT327718 WLP327717:WLP327718 WVL327717:WVL327718 D393253:D393254 IZ393253:IZ393254 SV393253:SV393254 ACR393253:ACR393254 AMN393253:AMN393254 AWJ393253:AWJ393254 BGF393253:BGF393254 BQB393253:BQB393254 BZX393253:BZX393254 CJT393253:CJT393254 CTP393253:CTP393254 DDL393253:DDL393254 DNH393253:DNH393254 DXD393253:DXD393254 EGZ393253:EGZ393254 EQV393253:EQV393254 FAR393253:FAR393254 FKN393253:FKN393254 FUJ393253:FUJ393254 GEF393253:GEF393254 GOB393253:GOB393254 GXX393253:GXX393254 HHT393253:HHT393254 HRP393253:HRP393254 IBL393253:IBL393254 ILH393253:ILH393254 IVD393253:IVD393254 JEZ393253:JEZ393254 JOV393253:JOV393254 JYR393253:JYR393254 KIN393253:KIN393254 KSJ393253:KSJ393254 LCF393253:LCF393254 LMB393253:LMB393254 LVX393253:LVX393254 MFT393253:MFT393254 MPP393253:MPP393254 MZL393253:MZL393254 NJH393253:NJH393254 NTD393253:NTD393254 OCZ393253:OCZ393254 OMV393253:OMV393254 OWR393253:OWR393254 PGN393253:PGN393254 PQJ393253:PQJ393254 QAF393253:QAF393254 QKB393253:QKB393254 QTX393253:QTX393254 RDT393253:RDT393254 RNP393253:RNP393254 RXL393253:RXL393254 SHH393253:SHH393254 SRD393253:SRD393254 TAZ393253:TAZ393254 TKV393253:TKV393254 TUR393253:TUR393254 UEN393253:UEN393254 UOJ393253:UOJ393254 UYF393253:UYF393254 VIB393253:VIB393254 VRX393253:VRX393254 WBT393253:WBT393254 WLP393253:WLP393254 WVL393253:WVL393254 D458789:D458790 IZ458789:IZ458790 SV458789:SV458790 ACR458789:ACR458790 AMN458789:AMN458790 AWJ458789:AWJ458790 BGF458789:BGF458790 BQB458789:BQB458790 BZX458789:BZX458790 CJT458789:CJT458790 CTP458789:CTP458790 DDL458789:DDL458790 DNH458789:DNH458790 DXD458789:DXD458790 EGZ458789:EGZ458790 EQV458789:EQV458790 FAR458789:FAR458790 FKN458789:FKN458790 FUJ458789:FUJ458790 GEF458789:GEF458790 GOB458789:GOB458790 GXX458789:GXX458790 HHT458789:HHT458790 HRP458789:HRP458790 IBL458789:IBL458790 ILH458789:ILH458790 IVD458789:IVD458790 JEZ458789:JEZ458790 JOV458789:JOV458790 JYR458789:JYR458790 KIN458789:KIN458790 KSJ458789:KSJ458790 LCF458789:LCF458790 LMB458789:LMB458790 LVX458789:LVX458790 MFT458789:MFT458790 MPP458789:MPP458790 MZL458789:MZL458790 NJH458789:NJH458790 NTD458789:NTD458790 OCZ458789:OCZ458790 OMV458789:OMV458790 OWR458789:OWR458790 PGN458789:PGN458790 PQJ458789:PQJ458790 QAF458789:QAF458790 QKB458789:QKB458790 QTX458789:QTX458790 RDT458789:RDT458790 RNP458789:RNP458790 RXL458789:RXL458790 SHH458789:SHH458790 SRD458789:SRD458790 TAZ458789:TAZ458790 TKV458789:TKV458790 TUR458789:TUR458790 UEN458789:UEN458790 UOJ458789:UOJ458790 UYF458789:UYF458790 VIB458789:VIB458790 VRX458789:VRX458790 WBT458789:WBT458790 WLP458789:WLP458790 WVL458789:WVL458790 D524325:D524326 IZ524325:IZ524326 SV524325:SV524326 ACR524325:ACR524326 AMN524325:AMN524326 AWJ524325:AWJ524326 BGF524325:BGF524326 BQB524325:BQB524326 BZX524325:BZX524326 CJT524325:CJT524326 CTP524325:CTP524326 DDL524325:DDL524326 DNH524325:DNH524326 DXD524325:DXD524326 EGZ524325:EGZ524326 EQV524325:EQV524326 FAR524325:FAR524326 FKN524325:FKN524326 FUJ524325:FUJ524326 GEF524325:GEF524326 GOB524325:GOB524326 GXX524325:GXX524326 HHT524325:HHT524326 HRP524325:HRP524326 IBL524325:IBL524326 ILH524325:ILH524326 IVD524325:IVD524326 JEZ524325:JEZ524326 JOV524325:JOV524326 JYR524325:JYR524326 KIN524325:KIN524326 KSJ524325:KSJ524326 LCF524325:LCF524326 LMB524325:LMB524326 LVX524325:LVX524326 MFT524325:MFT524326 MPP524325:MPP524326 MZL524325:MZL524326 NJH524325:NJH524326 NTD524325:NTD524326 OCZ524325:OCZ524326 OMV524325:OMV524326 OWR524325:OWR524326 PGN524325:PGN524326 PQJ524325:PQJ524326 QAF524325:QAF524326 QKB524325:QKB524326 QTX524325:QTX524326 RDT524325:RDT524326 RNP524325:RNP524326 RXL524325:RXL524326 SHH524325:SHH524326 SRD524325:SRD524326 TAZ524325:TAZ524326 TKV524325:TKV524326 TUR524325:TUR524326 UEN524325:UEN524326 UOJ524325:UOJ524326 UYF524325:UYF524326 VIB524325:VIB524326 VRX524325:VRX524326 WBT524325:WBT524326 WLP524325:WLP524326 WVL524325:WVL524326 D589861:D589862 IZ589861:IZ589862 SV589861:SV589862 ACR589861:ACR589862 AMN589861:AMN589862 AWJ589861:AWJ589862 BGF589861:BGF589862 BQB589861:BQB589862 BZX589861:BZX589862 CJT589861:CJT589862 CTP589861:CTP589862 DDL589861:DDL589862 DNH589861:DNH589862 DXD589861:DXD589862 EGZ589861:EGZ589862 EQV589861:EQV589862 FAR589861:FAR589862 FKN589861:FKN589862 FUJ589861:FUJ589862 GEF589861:GEF589862 GOB589861:GOB589862 GXX589861:GXX589862 HHT589861:HHT589862 HRP589861:HRP589862 IBL589861:IBL589862 ILH589861:ILH589862 IVD589861:IVD589862 JEZ589861:JEZ589862 JOV589861:JOV589862 JYR589861:JYR589862 KIN589861:KIN589862 KSJ589861:KSJ589862 LCF589861:LCF589862 LMB589861:LMB589862 LVX589861:LVX589862 MFT589861:MFT589862 MPP589861:MPP589862 MZL589861:MZL589862 NJH589861:NJH589862 NTD589861:NTD589862 OCZ589861:OCZ589862 OMV589861:OMV589862 OWR589861:OWR589862 PGN589861:PGN589862 PQJ589861:PQJ589862 QAF589861:QAF589862 QKB589861:QKB589862 QTX589861:QTX589862 RDT589861:RDT589862 RNP589861:RNP589862 RXL589861:RXL589862 SHH589861:SHH589862 SRD589861:SRD589862 TAZ589861:TAZ589862 TKV589861:TKV589862 TUR589861:TUR589862 UEN589861:UEN589862 UOJ589861:UOJ589862 UYF589861:UYF589862 VIB589861:VIB589862 VRX589861:VRX589862 WBT589861:WBT589862 WLP589861:WLP589862 WVL589861:WVL589862 D655397:D655398 IZ655397:IZ655398 SV655397:SV655398 ACR655397:ACR655398 AMN655397:AMN655398 AWJ655397:AWJ655398 BGF655397:BGF655398 BQB655397:BQB655398 BZX655397:BZX655398 CJT655397:CJT655398 CTP655397:CTP655398 DDL655397:DDL655398 DNH655397:DNH655398 DXD655397:DXD655398 EGZ655397:EGZ655398 EQV655397:EQV655398 FAR655397:FAR655398 FKN655397:FKN655398 FUJ655397:FUJ655398 GEF655397:GEF655398 GOB655397:GOB655398 GXX655397:GXX655398 HHT655397:HHT655398 HRP655397:HRP655398 IBL655397:IBL655398 ILH655397:ILH655398 IVD655397:IVD655398 JEZ655397:JEZ655398 JOV655397:JOV655398 JYR655397:JYR655398 KIN655397:KIN655398 KSJ655397:KSJ655398 LCF655397:LCF655398 LMB655397:LMB655398 LVX655397:LVX655398 MFT655397:MFT655398 MPP655397:MPP655398 MZL655397:MZL655398 NJH655397:NJH655398 NTD655397:NTD655398 OCZ655397:OCZ655398 OMV655397:OMV655398 OWR655397:OWR655398 PGN655397:PGN655398 PQJ655397:PQJ655398 QAF655397:QAF655398 QKB655397:QKB655398 QTX655397:QTX655398 RDT655397:RDT655398 RNP655397:RNP655398 RXL655397:RXL655398 SHH655397:SHH655398 SRD655397:SRD655398 TAZ655397:TAZ655398 TKV655397:TKV655398 TUR655397:TUR655398 UEN655397:UEN655398 UOJ655397:UOJ655398 UYF655397:UYF655398 VIB655397:VIB655398 VRX655397:VRX655398 WBT655397:WBT655398 WLP655397:WLP655398 WVL655397:WVL655398 D720933:D720934 IZ720933:IZ720934 SV720933:SV720934 ACR720933:ACR720934 AMN720933:AMN720934 AWJ720933:AWJ720934 BGF720933:BGF720934 BQB720933:BQB720934 BZX720933:BZX720934 CJT720933:CJT720934 CTP720933:CTP720934 DDL720933:DDL720934 DNH720933:DNH720934 DXD720933:DXD720934 EGZ720933:EGZ720934 EQV720933:EQV720934 FAR720933:FAR720934 FKN720933:FKN720934 FUJ720933:FUJ720934 GEF720933:GEF720934 GOB720933:GOB720934 GXX720933:GXX720934 HHT720933:HHT720934 HRP720933:HRP720934 IBL720933:IBL720934 ILH720933:ILH720934 IVD720933:IVD720934 JEZ720933:JEZ720934 JOV720933:JOV720934 JYR720933:JYR720934 KIN720933:KIN720934 KSJ720933:KSJ720934 LCF720933:LCF720934 LMB720933:LMB720934 LVX720933:LVX720934 MFT720933:MFT720934 MPP720933:MPP720934 MZL720933:MZL720934 NJH720933:NJH720934 NTD720933:NTD720934 OCZ720933:OCZ720934 OMV720933:OMV720934 OWR720933:OWR720934 PGN720933:PGN720934 PQJ720933:PQJ720934 QAF720933:QAF720934 QKB720933:QKB720934 QTX720933:QTX720934 RDT720933:RDT720934 RNP720933:RNP720934 RXL720933:RXL720934 SHH720933:SHH720934 SRD720933:SRD720934 TAZ720933:TAZ720934 TKV720933:TKV720934 TUR720933:TUR720934 UEN720933:UEN720934 UOJ720933:UOJ720934 UYF720933:UYF720934 VIB720933:VIB720934 VRX720933:VRX720934 WBT720933:WBT720934 WLP720933:WLP720934 WVL720933:WVL720934 D786469:D786470 IZ786469:IZ786470 SV786469:SV786470 ACR786469:ACR786470 AMN786469:AMN786470 AWJ786469:AWJ786470 BGF786469:BGF786470 BQB786469:BQB786470 BZX786469:BZX786470 CJT786469:CJT786470 CTP786469:CTP786470 DDL786469:DDL786470 DNH786469:DNH786470 DXD786469:DXD786470 EGZ786469:EGZ786470 EQV786469:EQV786470 FAR786469:FAR786470 FKN786469:FKN786470 FUJ786469:FUJ786470 GEF786469:GEF786470 GOB786469:GOB786470 GXX786469:GXX786470 HHT786469:HHT786470 HRP786469:HRP786470 IBL786469:IBL786470 ILH786469:ILH786470 IVD786469:IVD786470 JEZ786469:JEZ786470 JOV786469:JOV786470 JYR786469:JYR786470 KIN786469:KIN786470 KSJ786469:KSJ786470 LCF786469:LCF786470 LMB786469:LMB786470 LVX786469:LVX786470 MFT786469:MFT786470 MPP786469:MPP786470 MZL786469:MZL786470 NJH786469:NJH786470 NTD786469:NTD786470 OCZ786469:OCZ786470 OMV786469:OMV786470 OWR786469:OWR786470 PGN786469:PGN786470 PQJ786469:PQJ786470 QAF786469:QAF786470 QKB786469:QKB786470 QTX786469:QTX786470 RDT786469:RDT786470 RNP786469:RNP786470 RXL786469:RXL786470 SHH786469:SHH786470 SRD786469:SRD786470 TAZ786469:TAZ786470 TKV786469:TKV786470 TUR786469:TUR786470 UEN786469:UEN786470 UOJ786469:UOJ786470 UYF786469:UYF786470 VIB786469:VIB786470 VRX786469:VRX786470 WBT786469:WBT786470 WLP786469:WLP786470 WVL786469:WVL786470 D852005:D852006 IZ852005:IZ852006 SV852005:SV852006 ACR852005:ACR852006 AMN852005:AMN852006 AWJ852005:AWJ852006 BGF852005:BGF852006 BQB852005:BQB852006 BZX852005:BZX852006 CJT852005:CJT852006 CTP852005:CTP852006 DDL852005:DDL852006 DNH852005:DNH852006 DXD852005:DXD852006 EGZ852005:EGZ852006 EQV852005:EQV852006 FAR852005:FAR852006 FKN852005:FKN852006 FUJ852005:FUJ852006 GEF852005:GEF852006 GOB852005:GOB852006 GXX852005:GXX852006 HHT852005:HHT852006 HRP852005:HRP852006 IBL852005:IBL852006 ILH852005:ILH852006 IVD852005:IVD852006 JEZ852005:JEZ852006 JOV852005:JOV852006 JYR852005:JYR852006 KIN852005:KIN852006 KSJ852005:KSJ852006 LCF852005:LCF852006 LMB852005:LMB852006 LVX852005:LVX852006 MFT852005:MFT852006 MPP852005:MPP852006 MZL852005:MZL852006 NJH852005:NJH852006 NTD852005:NTD852006 OCZ852005:OCZ852006 OMV852005:OMV852006 OWR852005:OWR852006 PGN852005:PGN852006 PQJ852005:PQJ852006 QAF852005:QAF852006 QKB852005:QKB852006 QTX852005:QTX852006 RDT852005:RDT852006 RNP852005:RNP852006 RXL852005:RXL852006 SHH852005:SHH852006 SRD852005:SRD852006 TAZ852005:TAZ852006 TKV852005:TKV852006 TUR852005:TUR852006 UEN852005:UEN852006 UOJ852005:UOJ852006 UYF852005:UYF852006 VIB852005:VIB852006 VRX852005:VRX852006 WBT852005:WBT852006 WLP852005:WLP852006 WVL852005:WVL852006 D917541:D917542 IZ917541:IZ917542 SV917541:SV917542 ACR917541:ACR917542 AMN917541:AMN917542 AWJ917541:AWJ917542 BGF917541:BGF917542 BQB917541:BQB917542 BZX917541:BZX917542 CJT917541:CJT917542 CTP917541:CTP917542 DDL917541:DDL917542 DNH917541:DNH917542 DXD917541:DXD917542 EGZ917541:EGZ917542 EQV917541:EQV917542 FAR917541:FAR917542 FKN917541:FKN917542 FUJ917541:FUJ917542 GEF917541:GEF917542 GOB917541:GOB917542 GXX917541:GXX917542 HHT917541:HHT917542 HRP917541:HRP917542 IBL917541:IBL917542 ILH917541:ILH917542 IVD917541:IVD917542 JEZ917541:JEZ917542 JOV917541:JOV917542 JYR917541:JYR917542 KIN917541:KIN917542 KSJ917541:KSJ917542 LCF917541:LCF917542 LMB917541:LMB917542 LVX917541:LVX917542 MFT917541:MFT917542 MPP917541:MPP917542 MZL917541:MZL917542 NJH917541:NJH917542 NTD917541:NTD917542 OCZ917541:OCZ917542 OMV917541:OMV917542 OWR917541:OWR917542 PGN917541:PGN917542 PQJ917541:PQJ917542 QAF917541:QAF917542 QKB917541:QKB917542 QTX917541:QTX917542 RDT917541:RDT917542 RNP917541:RNP917542 RXL917541:RXL917542 SHH917541:SHH917542 SRD917541:SRD917542 TAZ917541:TAZ917542 TKV917541:TKV917542 TUR917541:TUR917542 UEN917541:UEN917542 UOJ917541:UOJ917542 UYF917541:UYF917542 VIB917541:VIB917542 VRX917541:VRX917542 WBT917541:WBT917542 WLP917541:WLP917542 WVL917541:WVL917542 D983077:D983078 IZ983077:IZ983078 SV983077:SV983078 ACR983077:ACR983078 AMN983077:AMN983078 AWJ983077:AWJ983078 BGF983077:BGF983078 BQB983077:BQB983078 BZX983077:BZX983078 CJT983077:CJT983078 CTP983077:CTP983078 DDL983077:DDL983078 DNH983077:DNH983078 DXD983077:DXD983078 EGZ983077:EGZ983078 EQV983077:EQV983078 FAR983077:FAR983078 FKN983077:FKN983078 FUJ983077:FUJ983078 GEF983077:GEF983078 GOB983077:GOB983078 GXX983077:GXX983078 HHT983077:HHT983078 HRP983077:HRP983078 IBL983077:IBL983078 ILH983077:ILH983078 IVD983077:IVD983078 JEZ983077:JEZ983078 JOV983077:JOV983078 JYR983077:JYR983078 KIN983077:KIN983078 KSJ983077:KSJ983078 LCF983077:LCF983078 LMB983077:LMB983078 LVX983077:LVX983078 MFT983077:MFT983078 MPP983077:MPP983078 MZL983077:MZL983078 NJH983077:NJH983078 NTD983077:NTD983078 OCZ983077:OCZ983078 OMV983077:OMV983078 OWR983077:OWR983078 PGN983077:PGN983078 PQJ983077:PQJ983078 QAF983077:QAF983078 QKB983077:QKB983078 QTX983077:QTX983078 RDT983077:RDT983078 RNP983077:RNP983078 RXL983077:RXL983078 SHH983077:SHH983078 SRD983077:SRD983078 TAZ983077:TAZ983078 TKV983077:TKV983078 TUR983077:TUR983078 UEN983077:UEN983078 UOJ983077:UOJ983078 UYF983077:UYF983078 VIB983077:VIB983078 VRX983077:VRX983078 WBT983077:WBT983078 WLP983077:WLP983078 WVL983077:WVL983078 D65580:D65581 IZ65580:IZ65581 SV65580:SV65581 ACR65580:ACR65581 AMN65580:AMN65581 AWJ65580:AWJ65581 BGF65580:BGF65581 BQB65580:BQB65581 BZX65580:BZX65581 CJT65580:CJT65581 CTP65580:CTP65581 DDL65580:DDL65581 DNH65580:DNH65581 DXD65580:DXD65581 EGZ65580:EGZ65581 EQV65580:EQV65581 FAR65580:FAR65581 FKN65580:FKN65581 FUJ65580:FUJ65581 GEF65580:GEF65581 GOB65580:GOB65581 GXX65580:GXX65581 HHT65580:HHT65581 HRP65580:HRP65581 IBL65580:IBL65581 ILH65580:ILH65581 IVD65580:IVD65581 JEZ65580:JEZ65581 JOV65580:JOV65581 JYR65580:JYR65581 KIN65580:KIN65581 KSJ65580:KSJ65581 LCF65580:LCF65581 LMB65580:LMB65581 LVX65580:LVX65581 MFT65580:MFT65581 MPP65580:MPP65581 MZL65580:MZL65581 NJH65580:NJH65581 NTD65580:NTD65581 OCZ65580:OCZ65581 OMV65580:OMV65581 OWR65580:OWR65581 PGN65580:PGN65581 PQJ65580:PQJ65581 QAF65580:QAF65581 QKB65580:QKB65581 QTX65580:QTX65581 RDT65580:RDT65581 RNP65580:RNP65581 RXL65580:RXL65581 SHH65580:SHH65581 SRD65580:SRD65581 TAZ65580:TAZ65581 TKV65580:TKV65581 TUR65580:TUR65581 UEN65580:UEN65581 UOJ65580:UOJ65581 UYF65580:UYF65581 VIB65580:VIB65581 VRX65580:VRX65581 WBT65580:WBT65581 WLP65580:WLP65581 WVL65580:WVL65581 D131116:D131117 IZ131116:IZ131117 SV131116:SV131117 ACR131116:ACR131117 AMN131116:AMN131117 AWJ131116:AWJ131117 BGF131116:BGF131117 BQB131116:BQB131117 BZX131116:BZX131117 CJT131116:CJT131117 CTP131116:CTP131117 DDL131116:DDL131117 DNH131116:DNH131117 DXD131116:DXD131117 EGZ131116:EGZ131117 EQV131116:EQV131117 FAR131116:FAR131117 FKN131116:FKN131117 FUJ131116:FUJ131117 GEF131116:GEF131117 GOB131116:GOB131117 GXX131116:GXX131117 HHT131116:HHT131117 HRP131116:HRP131117 IBL131116:IBL131117 ILH131116:ILH131117 IVD131116:IVD131117 JEZ131116:JEZ131117 JOV131116:JOV131117 JYR131116:JYR131117 KIN131116:KIN131117 KSJ131116:KSJ131117 LCF131116:LCF131117 LMB131116:LMB131117 LVX131116:LVX131117 MFT131116:MFT131117 MPP131116:MPP131117 MZL131116:MZL131117 NJH131116:NJH131117 NTD131116:NTD131117 OCZ131116:OCZ131117 OMV131116:OMV131117 OWR131116:OWR131117 PGN131116:PGN131117 PQJ131116:PQJ131117 QAF131116:QAF131117 QKB131116:QKB131117 QTX131116:QTX131117 RDT131116:RDT131117 RNP131116:RNP131117 RXL131116:RXL131117 SHH131116:SHH131117 SRD131116:SRD131117 TAZ131116:TAZ131117 TKV131116:TKV131117 TUR131116:TUR131117 UEN131116:UEN131117 UOJ131116:UOJ131117 UYF131116:UYF131117 VIB131116:VIB131117 VRX131116:VRX131117 WBT131116:WBT131117 WLP131116:WLP131117 WVL131116:WVL131117 D196652:D196653 IZ196652:IZ196653 SV196652:SV196653 ACR196652:ACR196653 AMN196652:AMN196653 AWJ196652:AWJ196653 BGF196652:BGF196653 BQB196652:BQB196653 BZX196652:BZX196653 CJT196652:CJT196653 CTP196652:CTP196653 DDL196652:DDL196653 DNH196652:DNH196653 DXD196652:DXD196653 EGZ196652:EGZ196653 EQV196652:EQV196653 FAR196652:FAR196653 FKN196652:FKN196653 FUJ196652:FUJ196653 GEF196652:GEF196653 GOB196652:GOB196653 GXX196652:GXX196653 HHT196652:HHT196653 HRP196652:HRP196653 IBL196652:IBL196653 ILH196652:ILH196653 IVD196652:IVD196653 JEZ196652:JEZ196653 JOV196652:JOV196653 JYR196652:JYR196653 KIN196652:KIN196653 KSJ196652:KSJ196653 LCF196652:LCF196653 LMB196652:LMB196653 LVX196652:LVX196653 MFT196652:MFT196653 MPP196652:MPP196653 MZL196652:MZL196653 NJH196652:NJH196653 NTD196652:NTD196653 OCZ196652:OCZ196653 OMV196652:OMV196653 OWR196652:OWR196653 PGN196652:PGN196653 PQJ196652:PQJ196653 QAF196652:QAF196653 QKB196652:QKB196653 QTX196652:QTX196653 RDT196652:RDT196653 RNP196652:RNP196653 RXL196652:RXL196653 SHH196652:SHH196653 SRD196652:SRD196653 TAZ196652:TAZ196653 TKV196652:TKV196653 TUR196652:TUR196653 UEN196652:UEN196653 UOJ196652:UOJ196653 UYF196652:UYF196653 VIB196652:VIB196653 VRX196652:VRX196653 WBT196652:WBT196653 WLP196652:WLP196653 WVL196652:WVL196653 D262188:D262189 IZ262188:IZ262189 SV262188:SV262189 ACR262188:ACR262189 AMN262188:AMN262189 AWJ262188:AWJ262189 BGF262188:BGF262189 BQB262188:BQB262189 BZX262188:BZX262189 CJT262188:CJT262189 CTP262188:CTP262189 DDL262188:DDL262189 DNH262188:DNH262189 DXD262188:DXD262189 EGZ262188:EGZ262189 EQV262188:EQV262189 FAR262188:FAR262189 FKN262188:FKN262189 FUJ262188:FUJ262189 GEF262188:GEF262189 GOB262188:GOB262189 GXX262188:GXX262189 HHT262188:HHT262189 HRP262188:HRP262189 IBL262188:IBL262189 ILH262188:ILH262189 IVD262188:IVD262189 JEZ262188:JEZ262189 JOV262188:JOV262189 JYR262188:JYR262189 KIN262188:KIN262189 KSJ262188:KSJ262189 LCF262188:LCF262189 LMB262188:LMB262189 LVX262188:LVX262189 MFT262188:MFT262189 MPP262188:MPP262189 MZL262188:MZL262189 NJH262188:NJH262189 NTD262188:NTD262189 OCZ262188:OCZ262189 OMV262188:OMV262189 OWR262188:OWR262189 PGN262188:PGN262189 PQJ262188:PQJ262189 QAF262188:QAF262189 QKB262188:QKB262189 QTX262188:QTX262189 RDT262188:RDT262189 RNP262188:RNP262189 RXL262188:RXL262189 SHH262188:SHH262189 SRD262188:SRD262189 TAZ262188:TAZ262189 TKV262188:TKV262189 TUR262188:TUR262189 UEN262188:UEN262189 UOJ262188:UOJ262189 UYF262188:UYF262189 VIB262188:VIB262189 VRX262188:VRX262189 WBT262188:WBT262189 WLP262188:WLP262189 WVL262188:WVL262189 D327724:D327725 IZ327724:IZ327725 SV327724:SV327725 ACR327724:ACR327725 AMN327724:AMN327725 AWJ327724:AWJ327725 BGF327724:BGF327725 BQB327724:BQB327725 BZX327724:BZX327725 CJT327724:CJT327725 CTP327724:CTP327725 DDL327724:DDL327725 DNH327724:DNH327725 DXD327724:DXD327725 EGZ327724:EGZ327725 EQV327724:EQV327725 FAR327724:FAR327725 FKN327724:FKN327725 FUJ327724:FUJ327725 GEF327724:GEF327725 GOB327724:GOB327725 GXX327724:GXX327725 HHT327724:HHT327725 HRP327724:HRP327725 IBL327724:IBL327725 ILH327724:ILH327725 IVD327724:IVD327725 JEZ327724:JEZ327725 JOV327724:JOV327725 JYR327724:JYR327725 KIN327724:KIN327725 KSJ327724:KSJ327725 LCF327724:LCF327725 LMB327724:LMB327725 LVX327724:LVX327725 MFT327724:MFT327725 MPP327724:MPP327725 MZL327724:MZL327725 NJH327724:NJH327725 NTD327724:NTD327725 OCZ327724:OCZ327725 OMV327724:OMV327725 OWR327724:OWR327725 PGN327724:PGN327725 PQJ327724:PQJ327725 QAF327724:QAF327725 QKB327724:QKB327725 QTX327724:QTX327725 RDT327724:RDT327725 RNP327724:RNP327725 RXL327724:RXL327725 SHH327724:SHH327725 SRD327724:SRD327725 TAZ327724:TAZ327725 TKV327724:TKV327725 TUR327724:TUR327725 UEN327724:UEN327725 UOJ327724:UOJ327725 UYF327724:UYF327725 VIB327724:VIB327725 VRX327724:VRX327725 WBT327724:WBT327725 WLP327724:WLP327725 WVL327724:WVL327725 D393260:D393261 IZ393260:IZ393261 SV393260:SV393261 ACR393260:ACR393261 AMN393260:AMN393261 AWJ393260:AWJ393261 BGF393260:BGF393261 BQB393260:BQB393261 BZX393260:BZX393261 CJT393260:CJT393261 CTP393260:CTP393261 DDL393260:DDL393261 DNH393260:DNH393261 DXD393260:DXD393261 EGZ393260:EGZ393261 EQV393260:EQV393261 FAR393260:FAR393261 FKN393260:FKN393261 FUJ393260:FUJ393261 GEF393260:GEF393261 GOB393260:GOB393261 GXX393260:GXX393261 HHT393260:HHT393261 HRP393260:HRP393261 IBL393260:IBL393261 ILH393260:ILH393261 IVD393260:IVD393261 JEZ393260:JEZ393261 JOV393260:JOV393261 JYR393260:JYR393261 KIN393260:KIN393261 KSJ393260:KSJ393261 LCF393260:LCF393261 LMB393260:LMB393261 LVX393260:LVX393261 MFT393260:MFT393261 MPP393260:MPP393261 MZL393260:MZL393261 NJH393260:NJH393261 NTD393260:NTD393261 OCZ393260:OCZ393261 OMV393260:OMV393261 OWR393260:OWR393261 PGN393260:PGN393261 PQJ393260:PQJ393261 QAF393260:QAF393261 QKB393260:QKB393261 QTX393260:QTX393261 RDT393260:RDT393261 RNP393260:RNP393261 RXL393260:RXL393261 SHH393260:SHH393261 SRD393260:SRD393261 TAZ393260:TAZ393261 TKV393260:TKV393261 TUR393260:TUR393261 UEN393260:UEN393261 UOJ393260:UOJ393261 UYF393260:UYF393261 VIB393260:VIB393261 VRX393260:VRX393261 WBT393260:WBT393261 WLP393260:WLP393261 WVL393260:WVL393261 D458796:D458797 IZ458796:IZ458797 SV458796:SV458797 ACR458796:ACR458797 AMN458796:AMN458797 AWJ458796:AWJ458797 BGF458796:BGF458797 BQB458796:BQB458797 BZX458796:BZX458797 CJT458796:CJT458797 CTP458796:CTP458797 DDL458796:DDL458797 DNH458796:DNH458797 DXD458796:DXD458797 EGZ458796:EGZ458797 EQV458796:EQV458797 FAR458796:FAR458797 FKN458796:FKN458797 FUJ458796:FUJ458797 GEF458796:GEF458797 GOB458796:GOB458797 GXX458796:GXX458797 HHT458796:HHT458797 HRP458796:HRP458797 IBL458796:IBL458797 ILH458796:ILH458797 IVD458796:IVD458797 JEZ458796:JEZ458797 JOV458796:JOV458797 JYR458796:JYR458797 KIN458796:KIN458797 KSJ458796:KSJ458797 LCF458796:LCF458797 LMB458796:LMB458797 LVX458796:LVX458797 MFT458796:MFT458797 MPP458796:MPP458797 MZL458796:MZL458797 NJH458796:NJH458797 NTD458796:NTD458797 OCZ458796:OCZ458797 OMV458796:OMV458797 OWR458796:OWR458797 PGN458796:PGN458797 PQJ458796:PQJ458797 QAF458796:QAF458797 QKB458796:QKB458797 QTX458796:QTX458797 RDT458796:RDT458797 RNP458796:RNP458797 RXL458796:RXL458797 SHH458796:SHH458797 SRD458796:SRD458797 TAZ458796:TAZ458797 TKV458796:TKV458797 TUR458796:TUR458797 UEN458796:UEN458797 UOJ458796:UOJ458797 UYF458796:UYF458797 VIB458796:VIB458797 VRX458796:VRX458797 WBT458796:WBT458797 WLP458796:WLP458797 WVL458796:WVL458797 D524332:D524333 IZ524332:IZ524333 SV524332:SV524333 ACR524332:ACR524333 AMN524332:AMN524333 AWJ524332:AWJ524333 BGF524332:BGF524333 BQB524332:BQB524333 BZX524332:BZX524333 CJT524332:CJT524333 CTP524332:CTP524333 DDL524332:DDL524333 DNH524332:DNH524333 DXD524332:DXD524333 EGZ524332:EGZ524333 EQV524332:EQV524333 FAR524332:FAR524333 FKN524332:FKN524333 FUJ524332:FUJ524333 GEF524332:GEF524333 GOB524332:GOB524333 GXX524332:GXX524333 HHT524332:HHT524333 HRP524332:HRP524333 IBL524332:IBL524333 ILH524332:ILH524333 IVD524332:IVD524333 JEZ524332:JEZ524333 JOV524332:JOV524333 JYR524332:JYR524333 KIN524332:KIN524333 KSJ524332:KSJ524333 LCF524332:LCF524333 LMB524332:LMB524333 LVX524332:LVX524333 MFT524332:MFT524333 MPP524332:MPP524333 MZL524332:MZL524333 NJH524332:NJH524333 NTD524332:NTD524333 OCZ524332:OCZ524333 OMV524332:OMV524333 OWR524332:OWR524333 PGN524332:PGN524333 PQJ524332:PQJ524333 QAF524332:QAF524333 QKB524332:QKB524333 QTX524332:QTX524333 RDT524332:RDT524333 RNP524332:RNP524333 RXL524332:RXL524333 SHH524332:SHH524333 SRD524332:SRD524333 TAZ524332:TAZ524333 TKV524332:TKV524333 TUR524332:TUR524333 UEN524332:UEN524333 UOJ524332:UOJ524333 UYF524332:UYF524333 VIB524332:VIB524333 VRX524332:VRX524333 WBT524332:WBT524333 WLP524332:WLP524333 WVL524332:WVL524333 D589868:D589869 IZ589868:IZ589869 SV589868:SV589869 ACR589868:ACR589869 AMN589868:AMN589869 AWJ589868:AWJ589869 BGF589868:BGF589869 BQB589868:BQB589869 BZX589868:BZX589869 CJT589868:CJT589869 CTP589868:CTP589869 DDL589868:DDL589869 DNH589868:DNH589869 DXD589868:DXD589869 EGZ589868:EGZ589869 EQV589868:EQV589869 FAR589868:FAR589869 FKN589868:FKN589869 FUJ589868:FUJ589869 GEF589868:GEF589869 GOB589868:GOB589869 GXX589868:GXX589869 HHT589868:HHT589869 HRP589868:HRP589869 IBL589868:IBL589869 ILH589868:ILH589869 IVD589868:IVD589869 JEZ589868:JEZ589869 JOV589868:JOV589869 JYR589868:JYR589869 KIN589868:KIN589869 KSJ589868:KSJ589869 LCF589868:LCF589869 LMB589868:LMB589869 LVX589868:LVX589869 MFT589868:MFT589869 MPP589868:MPP589869 MZL589868:MZL589869 NJH589868:NJH589869 NTD589868:NTD589869 OCZ589868:OCZ589869 OMV589868:OMV589869 OWR589868:OWR589869 PGN589868:PGN589869 PQJ589868:PQJ589869 QAF589868:QAF589869 QKB589868:QKB589869 QTX589868:QTX589869 RDT589868:RDT589869 RNP589868:RNP589869 RXL589868:RXL589869 SHH589868:SHH589869 SRD589868:SRD589869 TAZ589868:TAZ589869 TKV589868:TKV589869 TUR589868:TUR589869 UEN589868:UEN589869 UOJ589868:UOJ589869 UYF589868:UYF589869 VIB589868:VIB589869 VRX589868:VRX589869 WBT589868:WBT589869 WLP589868:WLP589869 WVL589868:WVL589869 D655404:D655405 IZ655404:IZ655405 SV655404:SV655405 ACR655404:ACR655405 AMN655404:AMN655405 AWJ655404:AWJ655405 BGF655404:BGF655405 BQB655404:BQB655405 BZX655404:BZX655405 CJT655404:CJT655405 CTP655404:CTP655405 DDL655404:DDL655405 DNH655404:DNH655405 DXD655404:DXD655405 EGZ655404:EGZ655405 EQV655404:EQV655405 FAR655404:FAR655405 FKN655404:FKN655405 FUJ655404:FUJ655405 GEF655404:GEF655405 GOB655404:GOB655405 GXX655404:GXX655405 HHT655404:HHT655405 HRP655404:HRP655405 IBL655404:IBL655405 ILH655404:ILH655405 IVD655404:IVD655405 JEZ655404:JEZ655405 JOV655404:JOV655405 JYR655404:JYR655405 KIN655404:KIN655405 KSJ655404:KSJ655405 LCF655404:LCF655405 LMB655404:LMB655405 LVX655404:LVX655405 MFT655404:MFT655405 MPP655404:MPP655405 MZL655404:MZL655405 NJH655404:NJH655405 NTD655404:NTD655405 OCZ655404:OCZ655405 OMV655404:OMV655405 OWR655404:OWR655405 PGN655404:PGN655405 PQJ655404:PQJ655405 QAF655404:QAF655405 QKB655404:QKB655405 QTX655404:QTX655405 RDT655404:RDT655405 RNP655404:RNP655405 RXL655404:RXL655405 SHH655404:SHH655405 SRD655404:SRD655405 TAZ655404:TAZ655405 TKV655404:TKV655405 TUR655404:TUR655405 UEN655404:UEN655405 UOJ655404:UOJ655405 UYF655404:UYF655405 VIB655404:VIB655405 VRX655404:VRX655405 WBT655404:WBT655405 WLP655404:WLP655405 WVL655404:WVL655405 D720940:D720941 IZ720940:IZ720941 SV720940:SV720941 ACR720940:ACR720941 AMN720940:AMN720941 AWJ720940:AWJ720941 BGF720940:BGF720941 BQB720940:BQB720941 BZX720940:BZX720941 CJT720940:CJT720941 CTP720940:CTP720941 DDL720940:DDL720941 DNH720940:DNH720941 DXD720940:DXD720941 EGZ720940:EGZ720941 EQV720940:EQV720941 FAR720940:FAR720941 FKN720940:FKN720941 FUJ720940:FUJ720941 GEF720940:GEF720941 GOB720940:GOB720941 GXX720940:GXX720941 HHT720940:HHT720941 HRP720940:HRP720941 IBL720940:IBL720941 ILH720940:ILH720941 IVD720940:IVD720941 JEZ720940:JEZ720941 JOV720940:JOV720941 JYR720940:JYR720941 KIN720940:KIN720941 KSJ720940:KSJ720941 LCF720940:LCF720941 LMB720940:LMB720941 LVX720940:LVX720941 MFT720940:MFT720941 MPP720940:MPP720941 MZL720940:MZL720941 NJH720940:NJH720941 NTD720940:NTD720941 OCZ720940:OCZ720941 OMV720940:OMV720941 OWR720940:OWR720941 PGN720940:PGN720941 PQJ720940:PQJ720941 QAF720940:QAF720941 QKB720940:QKB720941 QTX720940:QTX720941 RDT720940:RDT720941 RNP720940:RNP720941 RXL720940:RXL720941 SHH720940:SHH720941 SRD720940:SRD720941 TAZ720940:TAZ720941 TKV720940:TKV720941 TUR720940:TUR720941 UEN720940:UEN720941 UOJ720940:UOJ720941 UYF720940:UYF720941 VIB720940:VIB720941 VRX720940:VRX720941 WBT720940:WBT720941 WLP720940:WLP720941 WVL720940:WVL720941 D786476:D786477 IZ786476:IZ786477 SV786476:SV786477 ACR786476:ACR786477 AMN786476:AMN786477 AWJ786476:AWJ786477 BGF786476:BGF786477 BQB786476:BQB786477 BZX786476:BZX786477 CJT786476:CJT786477 CTP786476:CTP786477 DDL786476:DDL786477 DNH786476:DNH786477 DXD786476:DXD786477 EGZ786476:EGZ786477 EQV786476:EQV786477 FAR786476:FAR786477 FKN786476:FKN786477 FUJ786476:FUJ786477 GEF786476:GEF786477 GOB786476:GOB786477 GXX786476:GXX786477 HHT786476:HHT786477 HRP786476:HRP786477 IBL786476:IBL786477 ILH786476:ILH786477 IVD786476:IVD786477 JEZ786476:JEZ786477 JOV786476:JOV786477 JYR786476:JYR786477 KIN786476:KIN786477 KSJ786476:KSJ786477 LCF786476:LCF786477 LMB786476:LMB786477 LVX786476:LVX786477 MFT786476:MFT786477 MPP786476:MPP786477 MZL786476:MZL786477 NJH786476:NJH786477 NTD786476:NTD786477 OCZ786476:OCZ786477 OMV786476:OMV786477 OWR786476:OWR786477 PGN786476:PGN786477 PQJ786476:PQJ786477 QAF786476:QAF786477 QKB786476:QKB786477 QTX786476:QTX786477 RDT786476:RDT786477 RNP786476:RNP786477 RXL786476:RXL786477 SHH786476:SHH786477 SRD786476:SRD786477 TAZ786476:TAZ786477 TKV786476:TKV786477 TUR786476:TUR786477 UEN786476:UEN786477 UOJ786476:UOJ786477 UYF786476:UYF786477 VIB786476:VIB786477 VRX786476:VRX786477 WBT786476:WBT786477 WLP786476:WLP786477 WVL786476:WVL786477 D852012:D852013 IZ852012:IZ852013 SV852012:SV852013 ACR852012:ACR852013 AMN852012:AMN852013 AWJ852012:AWJ852013 BGF852012:BGF852013 BQB852012:BQB852013 BZX852012:BZX852013 CJT852012:CJT852013 CTP852012:CTP852013 DDL852012:DDL852013 DNH852012:DNH852013 DXD852012:DXD852013 EGZ852012:EGZ852013 EQV852012:EQV852013 FAR852012:FAR852013 FKN852012:FKN852013 FUJ852012:FUJ852013 GEF852012:GEF852013 GOB852012:GOB852013 GXX852012:GXX852013 HHT852012:HHT852013 HRP852012:HRP852013 IBL852012:IBL852013 ILH852012:ILH852013 IVD852012:IVD852013 JEZ852012:JEZ852013 JOV852012:JOV852013 JYR852012:JYR852013 KIN852012:KIN852013 KSJ852012:KSJ852013 LCF852012:LCF852013 LMB852012:LMB852013 LVX852012:LVX852013 MFT852012:MFT852013 MPP852012:MPP852013 MZL852012:MZL852013 NJH852012:NJH852013 NTD852012:NTD852013 OCZ852012:OCZ852013 OMV852012:OMV852013 OWR852012:OWR852013 PGN852012:PGN852013 PQJ852012:PQJ852013 QAF852012:QAF852013 QKB852012:QKB852013 QTX852012:QTX852013 RDT852012:RDT852013 RNP852012:RNP852013 RXL852012:RXL852013 SHH852012:SHH852013 SRD852012:SRD852013 TAZ852012:TAZ852013 TKV852012:TKV852013 TUR852012:TUR852013 UEN852012:UEN852013 UOJ852012:UOJ852013 UYF852012:UYF852013 VIB852012:VIB852013 VRX852012:VRX852013 WBT852012:WBT852013 WLP852012:WLP852013 WVL852012:WVL852013 D917548:D917549 IZ917548:IZ917549 SV917548:SV917549 ACR917548:ACR917549 AMN917548:AMN917549 AWJ917548:AWJ917549 BGF917548:BGF917549 BQB917548:BQB917549 BZX917548:BZX917549 CJT917548:CJT917549 CTP917548:CTP917549 DDL917548:DDL917549 DNH917548:DNH917549 DXD917548:DXD917549 EGZ917548:EGZ917549 EQV917548:EQV917549 FAR917548:FAR917549 FKN917548:FKN917549 FUJ917548:FUJ917549 GEF917548:GEF917549 GOB917548:GOB917549 GXX917548:GXX917549 HHT917548:HHT917549 HRP917548:HRP917549 IBL917548:IBL917549 ILH917548:ILH917549 IVD917548:IVD917549 JEZ917548:JEZ917549 JOV917548:JOV917549 JYR917548:JYR917549 KIN917548:KIN917549 KSJ917548:KSJ917549 LCF917548:LCF917549 LMB917548:LMB917549 LVX917548:LVX917549 MFT917548:MFT917549 MPP917548:MPP917549 MZL917548:MZL917549 NJH917548:NJH917549 NTD917548:NTD917549 OCZ917548:OCZ917549 OMV917548:OMV917549 OWR917548:OWR917549 PGN917548:PGN917549 PQJ917548:PQJ917549 QAF917548:QAF917549 QKB917548:QKB917549 QTX917548:QTX917549 RDT917548:RDT917549 RNP917548:RNP917549 RXL917548:RXL917549 SHH917548:SHH917549 SRD917548:SRD917549 TAZ917548:TAZ917549 TKV917548:TKV917549 TUR917548:TUR917549 UEN917548:UEN917549 UOJ917548:UOJ917549 UYF917548:UYF917549 VIB917548:VIB917549 VRX917548:VRX917549 WBT917548:WBT917549 WLP917548:WLP917549 WVL917548:WVL917549 D983084:D983085 IZ983084:IZ983085 SV983084:SV983085 ACR983084:ACR983085 AMN983084:AMN983085 AWJ983084:AWJ983085 BGF983084:BGF983085 BQB983084:BQB983085 BZX983084:BZX983085 CJT983084:CJT983085 CTP983084:CTP983085 DDL983084:DDL983085 DNH983084:DNH983085 DXD983084:DXD983085 EGZ983084:EGZ983085 EQV983084:EQV983085 FAR983084:FAR983085 FKN983084:FKN983085 FUJ983084:FUJ983085 GEF983084:GEF983085 GOB983084:GOB983085 GXX983084:GXX983085 HHT983084:HHT983085 HRP983084:HRP983085 IBL983084:IBL983085 ILH983084:ILH983085 IVD983084:IVD983085 JEZ983084:JEZ983085 JOV983084:JOV983085 JYR983084:JYR983085 KIN983084:KIN983085 KSJ983084:KSJ983085 LCF983084:LCF983085 LMB983084:LMB983085 LVX983084:LVX983085 MFT983084:MFT983085 MPP983084:MPP983085 MZL983084:MZL983085 NJH983084:NJH983085 NTD983084:NTD983085 OCZ983084:OCZ983085 OMV983084:OMV983085 OWR983084:OWR983085 PGN983084:PGN983085 PQJ983084:PQJ983085 QAF983084:QAF983085 QKB983084:QKB983085 QTX983084:QTX983085 RDT983084:RDT983085 RNP983084:RNP983085 RXL983084:RXL983085 SHH983084:SHH983085 SRD983084:SRD983085 TAZ983084:TAZ983085 TKV983084:TKV983085 TUR983084:TUR983085 UEN983084:UEN983085 UOJ983084:UOJ983085 UYF983084:UYF983085 VIB983084:VIB983085 VRX983084:VRX983085 WBT983084:WBT983085 WLP983084:WLP983085 WVL983084:WVL983085 WLP983089 D65556:D65566 IZ65556:IZ65566 SV65556:SV65566 ACR65556:ACR65566 AMN65556:AMN65566 AWJ65556:AWJ65566 BGF65556:BGF65566 BQB65556:BQB65566 BZX65556:BZX65566 CJT65556:CJT65566 CTP65556:CTP65566 DDL65556:DDL65566 DNH65556:DNH65566 DXD65556:DXD65566 EGZ65556:EGZ65566 EQV65556:EQV65566 FAR65556:FAR65566 FKN65556:FKN65566 FUJ65556:FUJ65566 GEF65556:GEF65566 GOB65556:GOB65566 GXX65556:GXX65566 HHT65556:HHT65566 HRP65556:HRP65566 IBL65556:IBL65566 ILH65556:ILH65566 IVD65556:IVD65566 JEZ65556:JEZ65566 JOV65556:JOV65566 JYR65556:JYR65566 KIN65556:KIN65566 KSJ65556:KSJ65566 LCF65556:LCF65566 LMB65556:LMB65566 LVX65556:LVX65566 MFT65556:MFT65566 MPP65556:MPP65566 MZL65556:MZL65566 NJH65556:NJH65566 NTD65556:NTD65566 OCZ65556:OCZ65566 OMV65556:OMV65566 OWR65556:OWR65566 PGN65556:PGN65566 PQJ65556:PQJ65566 QAF65556:QAF65566 QKB65556:QKB65566 QTX65556:QTX65566 RDT65556:RDT65566 RNP65556:RNP65566 RXL65556:RXL65566 SHH65556:SHH65566 SRD65556:SRD65566 TAZ65556:TAZ65566 TKV65556:TKV65566 TUR65556:TUR65566 UEN65556:UEN65566 UOJ65556:UOJ65566 UYF65556:UYF65566 VIB65556:VIB65566 VRX65556:VRX65566 WBT65556:WBT65566 WLP65556:WLP65566 WVL65556:WVL65566 D131092:D131102 IZ131092:IZ131102 SV131092:SV131102 ACR131092:ACR131102 AMN131092:AMN131102 AWJ131092:AWJ131102 BGF131092:BGF131102 BQB131092:BQB131102 BZX131092:BZX131102 CJT131092:CJT131102 CTP131092:CTP131102 DDL131092:DDL131102 DNH131092:DNH131102 DXD131092:DXD131102 EGZ131092:EGZ131102 EQV131092:EQV131102 FAR131092:FAR131102 FKN131092:FKN131102 FUJ131092:FUJ131102 GEF131092:GEF131102 GOB131092:GOB131102 GXX131092:GXX131102 HHT131092:HHT131102 HRP131092:HRP131102 IBL131092:IBL131102 ILH131092:ILH131102 IVD131092:IVD131102 JEZ131092:JEZ131102 JOV131092:JOV131102 JYR131092:JYR131102 KIN131092:KIN131102 KSJ131092:KSJ131102 LCF131092:LCF131102 LMB131092:LMB131102 LVX131092:LVX131102 MFT131092:MFT131102 MPP131092:MPP131102 MZL131092:MZL131102 NJH131092:NJH131102 NTD131092:NTD131102 OCZ131092:OCZ131102 OMV131092:OMV131102 OWR131092:OWR131102 PGN131092:PGN131102 PQJ131092:PQJ131102 QAF131092:QAF131102 QKB131092:QKB131102 QTX131092:QTX131102 RDT131092:RDT131102 RNP131092:RNP131102 RXL131092:RXL131102 SHH131092:SHH131102 SRD131092:SRD131102 TAZ131092:TAZ131102 TKV131092:TKV131102 TUR131092:TUR131102 UEN131092:UEN131102 UOJ131092:UOJ131102 UYF131092:UYF131102 VIB131092:VIB131102 VRX131092:VRX131102 WBT131092:WBT131102 WLP131092:WLP131102 WVL131092:WVL131102 D196628:D196638 IZ196628:IZ196638 SV196628:SV196638 ACR196628:ACR196638 AMN196628:AMN196638 AWJ196628:AWJ196638 BGF196628:BGF196638 BQB196628:BQB196638 BZX196628:BZX196638 CJT196628:CJT196638 CTP196628:CTP196638 DDL196628:DDL196638 DNH196628:DNH196638 DXD196628:DXD196638 EGZ196628:EGZ196638 EQV196628:EQV196638 FAR196628:FAR196638 FKN196628:FKN196638 FUJ196628:FUJ196638 GEF196628:GEF196638 GOB196628:GOB196638 GXX196628:GXX196638 HHT196628:HHT196638 HRP196628:HRP196638 IBL196628:IBL196638 ILH196628:ILH196638 IVD196628:IVD196638 JEZ196628:JEZ196638 JOV196628:JOV196638 JYR196628:JYR196638 KIN196628:KIN196638 KSJ196628:KSJ196638 LCF196628:LCF196638 LMB196628:LMB196638 LVX196628:LVX196638 MFT196628:MFT196638 MPP196628:MPP196638 MZL196628:MZL196638 NJH196628:NJH196638 NTD196628:NTD196638 OCZ196628:OCZ196638 OMV196628:OMV196638 OWR196628:OWR196638 PGN196628:PGN196638 PQJ196628:PQJ196638 QAF196628:QAF196638 QKB196628:QKB196638 QTX196628:QTX196638 RDT196628:RDT196638 RNP196628:RNP196638 RXL196628:RXL196638 SHH196628:SHH196638 SRD196628:SRD196638 TAZ196628:TAZ196638 TKV196628:TKV196638 TUR196628:TUR196638 UEN196628:UEN196638 UOJ196628:UOJ196638 UYF196628:UYF196638 VIB196628:VIB196638 VRX196628:VRX196638 WBT196628:WBT196638 WLP196628:WLP196638 WVL196628:WVL196638 D262164:D262174 IZ262164:IZ262174 SV262164:SV262174 ACR262164:ACR262174 AMN262164:AMN262174 AWJ262164:AWJ262174 BGF262164:BGF262174 BQB262164:BQB262174 BZX262164:BZX262174 CJT262164:CJT262174 CTP262164:CTP262174 DDL262164:DDL262174 DNH262164:DNH262174 DXD262164:DXD262174 EGZ262164:EGZ262174 EQV262164:EQV262174 FAR262164:FAR262174 FKN262164:FKN262174 FUJ262164:FUJ262174 GEF262164:GEF262174 GOB262164:GOB262174 GXX262164:GXX262174 HHT262164:HHT262174 HRP262164:HRP262174 IBL262164:IBL262174 ILH262164:ILH262174 IVD262164:IVD262174 JEZ262164:JEZ262174 JOV262164:JOV262174 JYR262164:JYR262174 KIN262164:KIN262174 KSJ262164:KSJ262174 LCF262164:LCF262174 LMB262164:LMB262174 LVX262164:LVX262174 MFT262164:MFT262174 MPP262164:MPP262174 MZL262164:MZL262174 NJH262164:NJH262174 NTD262164:NTD262174 OCZ262164:OCZ262174 OMV262164:OMV262174 OWR262164:OWR262174 PGN262164:PGN262174 PQJ262164:PQJ262174 QAF262164:QAF262174 QKB262164:QKB262174 QTX262164:QTX262174 RDT262164:RDT262174 RNP262164:RNP262174 RXL262164:RXL262174 SHH262164:SHH262174 SRD262164:SRD262174 TAZ262164:TAZ262174 TKV262164:TKV262174 TUR262164:TUR262174 UEN262164:UEN262174 UOJ262164:UOJ262174 UYF262164:UYF262174 VIB262164:VIB262174 VRX262164:VRX262174 WBT262164:WBT262174 WLP262164:WLP262174 WVL262164:WVL262174 D327700:D327710 IZ327700:IZ327710 SV327700:SV327710 ACR327700:ACR327710 AMN327700:AMN327710 AWJ327700:AWJ327710 BGF327700:BGF327710 BQB327700:BQB327710 BZX327700:BZX327710 CJT327700:CJT327710 CTP327700:CTP327710 DDL327700:DDL327710 DNH327700:DNH327710 DXD327700:DXD327710 EGZ327700:EGZ327710 EQV327700:EQV327710 FAR327700:FAR327710 FKN327700:FKN327710 FUJ327700:FUJ327710 GEF327700:GEF327710 GOB327700:GOB327710 GXX327700:GXX327710 HHT327700:HHT327710 HRP327700:HRP327710 IBL327700:IBL327710 ILH327700:ILH327710 IVD327700:IVD327710 JEZ327700:JEZ327710 JOV327700:JOV327710 JYR327700:JYR327710 KIN327700:KIN327710 KSJ327700:KSJ327710 LCF327700:LCF327710 LMB327700:LMB327710 LVX327700:LVX327710 MFT327700:MFT327710 MPP327700:MPP327710 MZL327700:MZL327710 NJH327700:NJH327710 NTD327700:NTD327710 OCZ327700:OCZ327710 OMV327700:OMV327710 OWR327700:OWR327710 PGN327700:PGN327710 PQJ327700:PQJ327710 QAF327700:QAF327710 QKB327700:QKB327710 QTX327700:QTX327710 RDT327700:RDT327710 RNP327700:RNP327710 RXL327700:RXL327710 SHH327700:SHH327710 SRD327700:SRD327710 TAZ327700:TAZ327710 TKV327700:TKV327710 TUR327700:TUR327710 UEN327700:UEN327710 UOJ327700:UOJ327710 UYF327700:UYF327710 VIB327700:VIB327710 VRX327700:VRX327710 WBT327700:WBT327710 WLP327700:WLP327710 WVL327700:WVL327710 D393236:D393246 IZ393236:IZ393246 SV393236:SV393246 ACR393236:ACR393246 AMN393236:AMN393246 AWJ393236:AWJ393246 BGF393236:BGF393246 BQB393236:BQB393246 BZX393236:BZX393246 CJT393236:CJT393246 CTP393236:CTP393246 DDL393236:DDL393246 DNH393236:DNH393246 DXD393236:DXD393246 EGZ393236:EGZ393246 EQV393236:EQV393246 FAR393236:FAR393246 FKN393236:FKN393246 FUJ393236:FUJ393246 GEF393236:GEF393246 GOB393236:GOB393246 GXX393236:GXX393246 HHT393236:HHT393246 HRP393236:HRP393246 IBL393236:IBL393246 ILH393236:ILH393246 IVD393236:IVD393246 JEZ393236:JEZ393246 JOV393236:JOV393246 JYR393236:JYR393246 KIN393236:KIN393246 KSJ393236:KSJ393246 LCF393236:LCF393246 LMB393236:LMB393246 LVX393236:LVX393246 MFT393236:MFT393246 MPP393236:MPP393246 MZL393236:MZL393246 NJH393236:NJH393246 NTD393236:NTD393246 OCZ393236:OCZ393246 OMV393236:OMV393246 OWR393236:OWR393246 PGN393236:PGN393246 PQJ393236:PQJ393246 QAF393236:QAF393246 QKB393236:QKB393246 QTX393236:QTX393246 RDT393236:RDT393246 RNP393236:RNP393246 RXL393236:RXL393246 SHH393236:SHH393246 SRD393236:SRD393246 TAZ393236:TAZ393246 TKV393236:TKV393246 TUR393236:TUR393246 UEN393236:UEN393246 UOJ393236:UOJ393246 UYF393236:UYF393246 VIB393236:VIB393246 VRX393236:VRX393246 WBT393236:WBT393246 WLP393236:WLP393246 WVL393236:WVL393246 D458772:D458782 IZ458772:IZ458782 SV458772:SV458782 ACR458772:ACR458782 AMN458772:AMN458782 AWJ458772:AWJ458782 BGF458772:BGF458782 BQB458772:BQB458782 BZX458772:BZX458782 CJT458772:CJT458782 CTP458772:CTP458782 DDL458772:DDL458782 DNH458772:DNH458782 DXD458772:DXD458782 EGZ458772:EGZ458782 EQV458772:EQV458782 FAR458772:FAR458782 FKN458772:FKN458782 FUJ458772:FUJ458782 GEF458772:GEF458782 GOB458772:GOB458782 GXX458772:GXX458782 HHT458772:HHT458782 HRP458772:HRP458782 IBL458772:IBL458782 ILH458772:ILH458782 IVD458772:IVD458782 JEZ458772:JEZ458782 JOV458772:JOV458782 JYR458772:JYR458782 KIN458772:KIN458782 KSJ458772:KSJ458782 LCF458772:LCF458782 LMB458772:LMB458782 LVX458772:LVX458782 MFT458772:MFT458782 MPP458772:MPP458782 MZL458772:MZL458782 NJH458772:NJH458782 NTD458772:NTD458782 OCZ458772:OCZ458782 OMV458772:OMV458782 OWR458772:OWR458782 PGN458772:PGN458782 PQJ458772:PQJ458782 QAF458772:QAF458782 QKB458772:QKB458782 QTX458772:QTX458782 RDT458772:RDT458782 RNP458772:RNP458782 RXL458772:RXL458782 SHH458772:SHH458782 SRD458772:SRD458782 TAZ458772:TAZ458782 TKV458772:TKV458782 TUR458772:TUR458782 UEN458772:UEN458782 UOJ458772:UOJ458782 UYF458772:UYF458782 VIB458772:VIB458782 VRX458772:VRX458782 WBT458772:WBT458782 WLP458772:WLP458782 WVL458772:WVL458782 D524308:D524318 IZ524308:IZ524318 SV524308:SV524318 ACR524308:ACR524318 AMN524308:AMN524318 AWJ524308:AWJ524318 BGF524308:BGF524318 BQB524308:BQB524318 BZX524308:BZX524318 CJT524308:CJT524318 CTP524308:CTP524318 DDL524308:DDL524318 DNH524308:DNH524318 DXD524308:DXD524318 EGZ524308:EGZ524318 EQV524308:EQV524318 FAR524308:FAR524318 FKN524308:FKN524318 FUJ524308:FUJ524318 GEF524308:GEF524318 GOB524308:GOB524318 GXX524308:GXX524318 HHT524308:HHT524318 HRP524308:HRP524318 IBL524308:IBL524318 ILH524308:ILH524318 IVD524308:IVD524318 JEZ524308:JEZ524318 JOV524308:JOV524318 JYR524308:JYR524318 KIN524308:KIN524318 KSJ524308:KSJ524318 LCF524308:LCF524318 LMB524308:LMB524318 LVX524308:LVX524318 MFT524308:MFT524318 MPP524308:MPP524318 MZL524308:MZL524318 NJH524308:NJH524318 NTD524308:NTD524318 OCZ524308:OCZ524318 OMV524308:OMV524318 OWR524308:OWR524318 PGN524308:PGN524318 PQJ524308:PQJ524318 QAF524308:QAF524318 QKB524308:QKB524318 QTX524308:QTX524318 RDT524308:RDT524318 RNP524308:RNP524318 RXL524308:RXL524318 SHH524308:SHH524318 SRD524308:SRD524318 TAZ524308:TAZ524318 TKV524308:TKV524318 TUR524308:TUR524318 UEN524308:UEN524318 UOJ524308:UOJ524318 UYF524308:UYF524318 VIB524308:VIB524318 VRX524308:VRX524318 WBT524308:WBT524318 WLP524308:WLP524318 WVL524308:WVL524318 D589844:D589854 IZ589844:IZ589854 SV589844:SV589854 ACR589844:ACR589854 AMN589844:AMN589854 AWJ589844:AWJ589854 BGF589844:BGF589854 BQB589844:BQB589854 BZX589844:BZX589854 CJT589844:CJT589854 CTP589844:CTP589854 DDL589844:DDL589854 DNH589844:DNH589854 DXD589844:DXD589854 EGZ589844:EGZ589854 EQV589844:EQV589854 FAR589844:FAR589854 FKN589844:FKN589854 FUJ589844:FUJ589854 GEF589844:GEF589854 GOB589844:GOB589854 GXX589844:GXX589854 HHT589844:HHT589854 HRP589844:HRP589854 IBL589844:IBL589854 ILH589844:ILH589854 IVD589844:IVD589854 JEZ589844:JEZ589854 JOV589844:JOV589854 JYR589844:JYR589854 KIN589844:KIN589854 KSJ589844:KSJ589854 LCF589844:LCF589854 LMB589844:LMB589854 LVX589844:LVX589854 MFT589844:MFT589854 MPP589844:MPP589854 MZL589844:MZL589854 NJH589844:NJH589854 NTD589844:NTD589854 OCZ589844:OCZ589854 OMV589844:OMV589854 OWR589844:OWR589854 PGN589844:PGN589854 PQJ589844:PQJ589854 QAF589844:QAF589854 QKB589844:QKB589854 QTX589844:QTX589854 RDT589844:RDT589854 RNP589844:RNP589854 RXL589844:RXL589854 SHH589844:SHH589854 SRD589844:SRD589854 TAZ589844:TAZ589854 TKV589844:TKV589854 TUR589844:TUR589854 UEN589844:UEN589854 UOJ589844:UOJ589854 UYF589844:UYF589854 VIB589844:VIB589854 VRX589844:VRX589854 WBT589844:WBT589854 WLP589844:WLP589854 WVL589844:WVL589854 D655380:D655390 IZ655380:IZ655390 SV655380:SV655390 ACR655380:ACR655390 AMN655380:AMN655390 AWJ655380:AWJ655390 BGF655380:BGF655390 BQB655380:BQB655390 BZX655380:BZX655390 CJT655380:CJT655390 CTP655380:CTP655390 DDL655380:DDL655390 DNH655380:DNH655390 DXD655380:DXD655390 EGZ655380:EGZ655390 EQV655380:EQV655390 FAR655380:FAR655390 FKN655380:FKN655390 FUJ655380:FUJ655390 GEF655380:GEF655390 GOB655380:GOB655390 GXX655380:GXX655390 HHT655380:HHT655390 HRP655380:HRP655390 IBL655380:IBL655390 ILH655380:ILH655390 IVD655380:IVD655390 JEZ655380:JEZ655390 JOV655380:JOV655390 JYR655380:JYR655390 KIN655380:KIN655390 KSJ655380:KSJ655390 LCF655380:LCF655390 LMB655380:LMB655390 LVX655380:LVX655390 MFT655380:MFT655390 MPP655380:MPP655390 MZL655380:MZL655390 NJH655380:NJH655390 NTD655380:NTD655390 OCZ655380:OCZ655390 OMV655380:OMV655390 OWR655380:OWR655390 PGN655380:PGN655390 PQJ655380:PQJ655390 QAF655380:QAF655390 QKB655380:QKB655390 QTX655380:QTX655390 RDT655380:RDT655390 RNP655380:RNP655390 RXL655380:RXL655390 SHH655380:SHH655390 SRD655380:SRD655390 TAZ655380:TAZ655390 TKV655380:TKV655390 TUR655380:TUR655390 UEN655380:UEN655390 UOJ655380:UOJ655390 UYF655380:UYF655390 VIB655380:VIB655390 VRX655380:VRX655390 WBT655380:WBT655390 WLP655380:WLP655390 WVL655380:WVL655390 D720916:D720926 IZ720916:IZ720926 SV720916:SV720926 ACR720916:ACR720926 AMN720916:AMN720926 AWJ720916:AWJ720926 BGF720916:BGF720926 BQB720916:BQB720926 BZX720916:BZX720926 CJT720916:CJT720926 CTP720916:CTP720926 DDL720916:DDL720926 DNH720916:DNH720926 DXD720916:DXD720926 EGZ720916:EGZ720926 EQV720916:EQV720926 FAR720916:FAR720926 FKN720916:FKN720926 FUJ720916:FUJ720926 GEF720916:GEF720926 GOB720916:GOB720926 GXX720916:GXX720926 HHT720916:HHT720926 HRP720916:HRP720926 IBL720916:IBL720926 ILH720916:ILH720926 IVD720916:IVD720926 JEZ720916:JEZ720926 JOV720916:JOV720926 JYR720916:JYR720926 KIN720916:KIN720926 KSJ720916:KSJ720926 LCF720916:LCF720926 LMB720916:LMB720926 LVX720916:LVX720926 MFT720916:MFT720926 MPP720916:MPP720926 MZL720916:MZL720926 NJH720916:NJH720926 NTD720916:NTD720926 OCZ720916:OCZ720926 OMV720916:OMV720926 OWR720916:OWR720926 PGN720916:PGN720926 PQJ720916:PQJ720926 QAF720916:QAF720926 QKB720916:QKB720926 QTX720916:QTX720926 RDT720916:RDT720926 RNP720916:RNP720926 RXL720916:RXL720926 SHH720916:SHH720926 SRD720916:SRD720926 TAZ720916:TAZ720926 TKV720916:TKV720926 TUR720916:TUR720926 UEN720916:UEN720926 UOJ720916:UOJ720926 UYF720916:UYF720926 VIB720916:VIB720926 VRX720916:VRX720926 WBT720916:WBT720926 WLP720916:WLP720926 WVL720916:WVL720926 D786452:D786462 IZ786452:IZ786462 SV786452:SV786462 ACR786452:ACR786462 AMN786452:AMN786462 AWJ786452:AWJ786462 BGF786452:BGF786462 BQB786452:BQB786462 BZX786452:BZX786462 CJT786452:CJT786462 CTP786452:CTP786462 DDL786452:DDL786462 DNH786452:DNH786462 DXD786452:DXD786462 EGZ786452:EGZ786462 EQV786452:EQV786462 FAR786452:FAR786462 FKN786452:FKN786462 FUJ786452:FUJ786462 GEF786452:GEF786462 GOB786452:GOB786462 GXX786452:GXX786462 HHT786452:HHT786462 HRP786452:HRP786462 IBL786452:IBL786462 ILH786452:ILH786462 IVD786452:IVD786462 JEZ786452:JEZ786462 JOV786452:JOV786462 JYR786452:JYR786462 KIN786452:KIN786462 KSJ786452:KSJ786462 LCF786452:LCF786462 LMB786452:LMB786462 LVX786452:LVX786462 MFT786452:MFT786462 MPP786452:MPP786462 MZL786452:MZL786462 NJH786452:NJH786462 NTD786452:NTD786462 OCZ786452:OCZ786462 OMV786452:OMV786462 OWR786452:OWR786462 PGN786452:PGN786462 PQJ786452:PQJ786462 QAF786452:QAF786462 QKB786452:QKB786462 QTX786452:QTX786462 RDT786452:RDT786462 RNP786452:RNP786462 RXL786452:RXL786462 SHH786452:SHH786462 SRD786452:SRD786462 TAZ786452:TAZ786462 TKV786452:TKV786462 TUR786452:TUR786462 UEN786452:UEN786462 UOJ786452:UOJ786462 UYF786452:UYF786462 VIB786452:VIB786462 VRX786452:VRX786462 WBT786452:WBT786462 WLP786452:WLP786462 WVL786452:WVL786462 D851988:D851998 IZ851988:IZ851998 SV851988:SV851998 ACR851988:ACR851998 AMN851988:AMN851998 AWJ851988:AWJ851998 BGF851988:BGF851998 BQB851988:BQB851998 BZX851988:BZX851998 CJT851988:CJT851998 CTP851988:CTP851998 DDL851988:DDL851998 DNH851988:DNH851998 DXD851988:DXD851998 EGZ851988:EGZ851998 EQV851988:EQV851998 FAR851988:FAR851998 FKN851988:FKN851998 FUJ851988:FUJ851998 GEF851988:GEF851998 GOB851988:GOB851998 GXX851988:GXX851998 HHT851988:HHT851998 HRP851988:HRP851998 IBL851988:IBL851998 ILH851988:ILH851998 IVD851988:IVD851998 JEZ851988:JEZ851998 JOV851988:JOV851998 JYR851988:JYR851998 KIN851988:KIN851998 KSJ851988:KSJ851998 LCF851988:LCF851998 LMB851988:LMB851998 LVX851988:LVX851998 MFT851988:MFT851998 MPP851988:MPP851998 MZL851988:MZL851998 NJH851988:NJH851998 NTD851988:NTD851998 OCZ851988:OCZ851998 OMV851988:OMV851998 OWR851988:OWR851998 PGN851988:PGN851998 PQJ851988:PQJ851998 QAF851988:QAF851998 QKB851988:QKB851998 QTX851988:QTX851998 RDT851988:RDT851998 RNP851988:RNP851998 RXL851988:RXL851998 SHH851988:SHH851998 SRD851988:SRD851998 TAZ851988:TAZ851998 TKV851988:TKV851998 TUR851988:TUR851998 UEN851988:UEN851998 UOJ851988:UOJ851998 UYF851988:UYF851998 VIB851988:VIB851998 VRX851988:VRX851998 WBT851988:WBT851998 WLP851988:WLP851998 WVL851988:WVL851998 D917524:D917534 IZ917524:IZ917534 SV917524:SV917534 ACR917524:ACR917534 AMN917524:AMN917534 AWJ917524:AWJ917534 BGF917524:BGF917534 BQB917524:BQB917534 BZX917524:BZX917534 CJT917524:CJT917534 CTP917524:CTP917534 DDL917524:DDL917534 DNH917524:DNH917534 DXD917524:DXD917534 EGZ917524:EGZ917534 EQV917524:EQV917534 FAR917524:FAR917534 FKN917524:FKN917534 FUJ917524:FUJ917534 GEF917524:GEF917534 GOB917524:GOB917534 GXX917524:GXX917534 HHT917524:HHT917534 HRP917524:HRP917534 IBL917524:IBL917534 ILH917524:ILH917534 IVD917524:IVD917534 JEZ917524:JEZ917534 JOV917524:JOV917534 JYR917524:JYR917534 KIN917524:KIN917534 KSJ917524:KSJ917534 LCF917524:LCF917534 LMB917524:LMB917534 LVX917524:LVX917534 MFT917524:MFT917534 MPP917524:MPP917534 MZL917524:MZL917534 NJH917524:NJH917534 NTD917524:NTD917534 OCZ917524:OCZ917534 OMV917524:OMV917534 OWR917524:OWR917534 PGN917524:PGN917534 PQJ917524:PQJ917534 QAF917524:QAF917534 QKB917524:QKB917534 QTX917524:QTX917534 RDT917524:RDT917534 RNP917524:RNP917534 RXL917524:RXL917534 SHH917524:SHH917534 SRD917524:SRD917534 TAZ917524:TAZ917534 TKV917524:TKV917534 TUR917524:TUR917534 UEN917524:UEN917534 UOJ917524:UOJ917534 UYF917524:UYF917534 VIB917524:VIB917534 VRX917524:VRX917534 WBT917524:WBT917534 WLP917524:WLP917534 WVL917524:WVL917534 D983060:D983070 IZ983060:IZ983070 SV983060:SV983070 ACR983060:ACR983070 AMN983060:AMN983070 AWJ983060:AWJ983070 BGF983060:BGF983070 BQB983060:BQB983070 BZX983060:BZX983070 CJT983060:CJT983070 CTP983060:CTP983070 DDL983060:DDL983070 DNH983060:DNH983070 DXD983060:DXD983070 EGZ983060:EGZ983070 EQV983060:EQV983070 FAR983060:FAR983070 FKN983060:FKN983070 FUJ983060:FUJ983070 GEF983060:GEF983070 GOB983060:GOB983070 GXX983060:GXX983070 HHT983060:HHT983070 HRP983060:HRP983070 IBL983060:IBL983070 ILH983060:ILH983070 IVD983060:IVD983070 JEZ983060:JEZ983070 JOV983060:JOV983070 JYR983060:JYR983070 KIN983060:KIN983070 KSJ983060:KSJ983070 LCF983060:LCF983070 LMB983060:LMB983070 LVX983060:LVX983070 MFT983060:MFT983070 MPP983060:MPP983070 MZL983060:MZL983070 NJH983060:NJH983070 NTD983060:NTD983070 OCZ983060:OCZ983070 OMV983060:OMV983070 OWR983060:OWR983070 PGN983060:PGN983070 PQJ983060:PQJ983070 QAF983060:QAF983070 QKB983060:QKB983070 QTX983060:QTX983070 RDT983060:RDT983070 RNP983060:RNP983070 RXL983060:RXL983070 SHH983060:SHH983070 SRD983060:SRD983070 TAZ983060:TAZ983070 TKV983060:TKV983070 TUR983060:TUR983070 UEN983060:UEN983070 UOJ983060:UOJ983070 UYF983060:UYF983070 VIB983060:VIB983070 VRX983060:VRX983070 WBT983060:WBT983070 WLP983060:WLP983070 WVL983060:WVL983070 D65589:D65592 IZ65589:IZ65592 SV65589:SV65592 ACR65589:ACR65592 AMN65589:AMN65592 AWJ65589:AWJ65592 BGF65589:BGF65592 BQB65589:BQB65592 BZX65589:BZX65592 CJT65589:CJT65592 CTP65589:CTP65592 DDL65589:DDL65592 DNH65589:DNH65592 DXD65589:DXD65592 EGZ65589:EGZ65592 EQV65589:EQV65592 FAR65589:FAR65592 FKN65589:FKN65592 FUJ65589:FUJ65592 GEF65589:GEF65592 GOB65589:GOB65592 GXX65589:GXX65592 HHT65589:HHT65592 HRP65589:HRP65592 IBL65589:IBL65592 ILH65589:ILH65592 IVD65589:IVD65592 JEZ65589:JEZ65592 JOV65589:JOV65592 JYR65589:JYR65592 KIN65589:KIN65592 KSJ65589:KSJ65592 LCF65589:LCF65592 LMB65589:LMB65592 LVX65589:LVX65592 MFT65589:MFT65592 MPP65589:MPP65592 MZL65589:MZL65592 NJH65589:NJH65592 NTD65589:NTD65592 OCZ65589:OCZ65592 OMV65589:OMV65592 OWR65589:OWR65592 PGN65589:PGN65592 PQJ65589:PQJ65592 QAF65589:QAF65592 QKB65589:QKB65592 QTX65589:QTX65592 RDT65589:RDT65592 RNP65589:RNP65592 RXL65589:RXL65592 SHH65589:SHH65592 SRD65589:SRD65592 TAZ65589:TAZ65592 TKV65589:TKV65592 TUR65589:TUR65592 UEN65589:UEN65592 UOJ65589:UOJ65592 UYF65589:UYF65592 VIB65589:VIB65592 VRX65589:VRX65592 WBT65589:WBT65592 WLP65589:WLP65592 WVL65589:WVL65592 D131125:D131128 IZ131125:IZ131128 SV131125:SV131128 ACR131125:ACR131128 AMN131125:AMN131128 AWJ131125:AWJ131128 BGF131125:BGF131128 BQB131125:BQB131128 BZX131125:BZX131128 CJT131125:CJT131128 CTP131125:CTP131128 DDL131125:DDL131128 DNH131125:DNH131128 DXD131125:DXD131128 EGZ131125:EGZ131128 EQV131125:EQV131128 FAR131125:FAR131128 FKN131125:FKN131128 FUJ131125:FUJ131128 GEF131125:GEF131128 GOB131125:GOB131128 GXX131125:GXX131128 HHT131125:HHT131128 HRP131125:HRP131128 IBL131125:IBL131128 ILH131125:ILH131128 IVD131125:IVD131128 JEZ131125:JEZ131128 JOV131125:JOV131128 JYR131125:JYR131128 KIN131125:KIN131128 KSJ131125:KSJ131128 LCF131125:LCF131128 LMB131125:LMB131128 LVX131125:LVX131128 MFT131125:MFT131128 MPP131125:MPP131128 MZL131125:MZL131128 NJH131125:NJH131128 NTD131125:NTD131128 OCZ131125:OCZ131128 OMV131125:OMV131128 OWR131125:OWR131128 PGN131125:PGN131128 PQJ131125:PQJ131128 QAF131125:QAF131128 QKB131125:QKB131128 QTX131125:QTX131128 RDT131125:RDT131128 RNP131125:RNP131128 RXL131125:RXL131128 SHH131125:SHH131128 SRD131125:SRD131128 TAZ131125:TAZ131128 TKV131125:TKV131128 TUR131125:TUR131128 UEN131125:UEN131128 UOJ131125:UOJ131128 UYF131125:UYF131128 VIB131125:VIB131128 VRX131125:VRX131128 WBT131125:WBT131128 WLP131125:WLP131128 WVL131125:WVL131128 D196661:D196664 IZ196661:IZ196664 SV196661:SV196664 ACR196661:ACR196664 AMN196661:AMN196664 AWJ196661:AWJ196664 BGF196661:BGF196664 BQB196661:BQB196664 BZX196661:BZX196664 CJT196661:CJT196664 CTP196661:CTP196664 DDL196661:DDL196664 DNH196661:DNH196664 DXD196661:DXD196664 EGZ196661:EGZ196664 EQV196661:EQV196664 FAR196661:FAR196664 FKN196661:FKN196664 FUJ196661:FUJ196664 GEF196661:GEF196664 GOB196661:GOB196664 GXX196661:GXX196664 HHT196661:HHT196664 HRP196661:HRP196664 IBL196661:IBL196664 ILH196661:ILH196664 IVD196661:IVD196664 JEZ196661:JEZ196664 JOV196661:JOV196664 JYR196661:JYR196664 KIN196661:KIN196664 KSJ196661:KSJ196664 LCF196661:LCF196664 LMB196661:LMB196664 LVX196661:LVX196664 MFT196661:MFT196664 MPP196661:MPP196664 MZL196661:MZL196664 NJH196661:NJH196664 NTD196661:NTD196664 OCZ196661:OCZ196664 OMV196661:OMV196664 OWR196661:OWR196664 PGN196661:PGN196664 PQJ196661:PQJ196664 QAF196661:QAF196664 QKB196661:QKB196664 QTX196661:QTX196664 RDT196661:RDT196664 RNP196661:RNP196664 RXL196661:RXL196664 SHH196661:SHH196664 SRD196661:SRD196664 TAZ196661:TAZ196664 TKV196661:TKV196664 TUR196661:TUR196664 UEN196661:UEN196664 UOJ196661:UOJ196664 UYF196661:UYF196664 VIB196661:VIB196664 VRX196661:VRX196664 WBT196661:WBT196664 WLP196661:WLP196664 WVL196661:WVL196664 D262197:D262200 IZ262197:IZ262200 SV262197:SV262200 ACR262197:ACR262200 AMN262197:AMN262200 AWJ262197:AWJ262200 BGF262197:BGF262200 BQB262197:BQB262200 BZX262197:BZX262200 CJT262197:CJT262200 CTP262197:CTP262200 DDL262197:DDL262200 DNH262197:DNH262200 DXD262197:DXD262200 EGZ262197:EGZ262200 EQV262197:EQV262200 FAR262197:FAR262200 FKN262197:FKN262200 FUJ262197:FUJ262200 GEF262197:GEF262200 GOB262197:GOB262200 GXX262197:GXX262200 HHT262197:HHT262200 HRP262197:HRP262200 IBL262197:IBL262200 ILH262197:ILH262200 IVD262197:IVD262200 JEZ262197:JEZ262200 JOV262197:JOV262200 JYR262197:JYR262200 KIN262197:KIN262200 KSJ262197:KSJ262200 LCF262197:LCF262200 LMB262197:LMB262200 LVX262197:LVX262200 MFT262197:MFT262200 MPP262197:MPP262200 MZL262197:MZL262200 NJH262197:NJH262200 NTD262197:NTD262200 OCZ262197:OCZ262200 OMV262197:OMV262200 OWR262197:OWR262200 PGN262197:PGN262200 PQJ262197:PQJ262200 QAF262197:QAF262200 QKB262197:QKB262200 QTX262197:QTX262200 RDT262197:RDT262200 RNP262197:RNP262200 RXL262197:RXL262200 SHH262197:SHH262200 SRD262197:SRD262200 TAZ262197:TAZ262200 TKV262197:TKV262200 TUR262197:TUR262200 UEN262197:UEN262200 UOJ262197:UOJ262200 UYF262197:UYF262200 VIB262197:VIB262200 VRX262197:VRX262200 WBT262197:WBT262200 WLP262197:WLP262200 WVL262197:WVL262200 D327733:D327736 IZ327733:IZ327736 SV327733:SV327736 ACR327733:ACR327736 AMN327733:AMN327736 AWJ327733:AWJ327736 BGF327733:BGF327736 BQB327733:BQB327736 BZX327733:BZX327736 CJT327733:CJT327736 CTP327733:CTP327736 DDL327733:DDL327736 DNH327733:DNH327736 DXD327733:DXD327736 EGZ327733:EGZ327736 EQV327733:EQV327736 FAR327733:FAR327736 FKN327733:FKN327736 FUJ327733:FUJ327736 GEF327733:GEF327736 GOB327733:GOB327736 GXX327733:GXX327736 HHT327733:HHT327736 HRP327733:HRP327736 IBL327733:IBL327736 ILH327733:ILH327736 IVD327733:IVD327736 JEZ327733:JEZ327736 JOV327733:JOV327736 JYR327733:JYR327736 KIN327733:KIN327736 KSJ327733:KSJ327736 LCF327733:LCF327736 LMB327733:LMB327736 LVX327733:LVX327736 MFT327733:MFT327736 MPP327733:MPP327736 MZL327733:MZL327736 NJH327733:NJH327736 NTD327733:NTD327736 OCZ327733:OCZ327736 OMV327733:OMV327736 OWR327733:OWR327736 PGN327733:PGN327736 PQJ327733:PQJ327736 QAF327733:QAF327736 QKB327733:QKB327736 QTX327733:QTX327736 RDT327733:RDT327736 RNP327733:RNP327736 RXL327733:RXL327736 SHH327733:SHH327736 SRD327733:SRD327736 TAZ327733:TAZ327736 TKV327733:TKV327736 TUR327733:TUR327736 UEN327733:UEN327736 UOJ327733:UOJ327736 UYF327733:UYF327736 VIB327733:VIB327736 VRX327733:VRX327736 WBT327733:WBT327736 WLP327733:WLP327736 WVL327733:WVL327736 D393269:D393272 IZ393269:IZ393272 SV393269:SV393272 ACR393269:ACR393272 AMN393269:AMN393272 AWJ393269:AWJ393272 BGF393269:BGF393272 BQB393269:BQB393272 BZX393269:BZX393272 CJT393269:CJT393272 CTP393269:CTP393272 DDL393269:DDL393272 DNH393269:DNH393272 DXD393269:DXD393272 EGZ393269:EGZ393272 EQV393269:EQV393272 FAR393269:FAR393272 FKN393269:FKN393272 FUJ393269:FUJ393272 GEF393269:GEF393272 GOB393269:GOB393272 GXX393269:GXX393272 HHT393269:HHT393272 HRP393269:HRP393272 IBL393269:IBL393272 ILH393269:ILH393272 IVD393269:IVD393272 JEZ393269:JEZ393272 JOV393269:JOV393272 JYR393269:JYR393272 KIN393269:KIN393272 KSJ393269:KSJ393272 LCF393269:LCF393272 LMB393269:LMB393272 LVX393269:LVX393272 MFT393269:MFT393272 MPP393269:MPP393272 MZL393269:MZL393272 NJH393269:NJH393272 NTD393269:NTD393272 OCZ393269:OCZ393272 OMV393269:OMV393272 OWR393269:OWR393272 PGN393269:PGN393272 PQJ393269:PQJ393272 QAF393269:QAF393272 QKB393269:QKB393272 QTX393269:QTX393272 RDT393269:RDT393272 RNP393269:RNP393272 RXL393269:RXL393272 SHH393269:SHH393272 SRD393269:SRD393272 TAZ393269:TAZ393272 TKV393269:TKV393272 TUR393269:TUR393272 UEN393269:UEN393272 UOJ393269:UOJ393272 UYF393269:UYF393272 VIB393269:VIB393272 VRX393269:VRX393272 WBT393269:WBT393272 WLP393269:WLP393272 WVL393269:WVL393272 D458805:D458808 IZ458805:IZ458808 SV458805:SV458808 ACR458805:ACR458808 AMN458805:AMN458808 AWJ458805:AWJ458808 BGF458805:BGF458808 BQB458805:BQB458808 BZX458805:BZX458808 CJT458805:CJT458808 CTP458805:CTP458808 DDL458805:DDL458808 DNH458805:DNH458808 DXD458805:DXD458808 EGZ458805:EGZ458808 EQV458805:EQV458808 FAR458805:FAR458808 FKN458805:FKN458808 FUJ458805:FUJ458808 GEF458805:GEF458808 GOB458805:GOB458808 GXX458805:GXX458808 HHT458805:HHT458808 HRP458805:HRP458808 IBL458805:IBL458808 ILH458805:ILH458808 IVD458805:IVD458808 JEZ458805:JEZ458808 JOV458805:JOV458808 JYR458805:JYR458808 KIN458805:KIN458808 KSJ458805:KSJ458808 LCF458805:LCF458808 LMB458805:LMB458808 LVX458805:LVX458808 MFT458805:MFT458808 MPP458805:MPP458808 MZL458805:MZL458808 NJH458805:NJH458808 NTD458805:NTD458808 OCZ458805:OCZ458808 OMV458805:OMV458808 OWR458805:OWR458808 PGN458805:PGN458808 PQJ458805:PQJ458808 QAF458805:QAF458808 QKB458805:QKB458808 QTX458805:QTX458808 RDT458805:RDT458808 RNP458805:RNP458808 RXL458805:RXL458808 SHH458805:SHH458808 SRD458805:SRD458808 TAZ458805:TAZ458808 TKV458805:TKV458808 TUR458805:TUR458808 UEN458805:UEN458808 UOJ458805:UOJ458808 UYF458805:UYF458808 VIB458805:VIB458808 VRX458805:VRX458808 WBT458805:WBT458808 WLP458805:WLP458808 WVL458805:WVL458808 D524341:D524344 IZ524341:IZ524344 SV524341:SV524344 ACR524341:ACR524344 AMN524341:AMN524344 AWJ524341:AWJ524344 BGF524341:BGF524344 BQB524341:BQB524344 BZX524341:BZX524344 CJT524341:CJT524344 CTP524341:CTP524344 DDL524341:DDL524344 DNH524341:DNH524344 DXD524341:DXD524344 EGZ524341:EGZ524344 EQV524341:EQV524344 FAR524341:FAR524344 FKN524341:FKN524344 FUJ524341:FUJ524344 GEF524341:GEF524344 GOB524341:GOB524344 GXX524341:GXX524344 HHT524341:HHT524344 HRP524341:HRP524344 IBL524341:IBL524344 ILH524341:ILH524344 IVD524341:IVD524344 JEZ524341:JEZ524344 JOV524341:JOV524344 JYR524341:JYR524344 KIN524341:KIN524344 KSJ524341:KSJ524344 LCF524341:LCF524344 LMB524341:LMB524344 LVX524341:LVX524344 MFT524341:MFT524344 MPP524341:MPP524344 MZL524341:MZL524344 NJH524341:NJH524344 NTD524341:NTD524344 OCZ524341:OCZ524344 OMV524341:OMV524344 OWR524341:OWR524344 PGN524341:PGN524344 PQJ524341:PQJ524344 QAF524341:QAF524344 QKB524341:QKB524344 QTX524341:QTX524344 RDT524341:RDT524344 RNP524341:RNP524344 RXL524341:RXL524344 SHH524341:SHH524344 SRD524341:SRD524344 TAZ524341:TAZ524344 TKV524341:TKV524344 TUR524341:TUR524344 UEN524341:UEN524344 UOJ524341:UOJ524344 UYF524341:UYF524344 VIB524341:VIB524344 VRX524341:VRX524344 WBT524341:WBT524344 WLP524341:WLP524344 WVL524341:WVL524344 D589877:D589880 IZ589877:IZ589880 SV589877:SV589880 ACR589877:ACR589880 AMN589877:AMN589880 AWJ589877:AWJ589880 BGF589877:BGF589880 BQB589877:BQB589880 BZX589877:BZX589880 CJT589877:CJT589880 CTP589877:CTP589880 DDL589877:DDL589880 DNH589877:DNH589880 DXD589877:DXD589880 EGZ589877:EGZ589880 EQV589877:EQV589880 FAR589877:FAR589880 FKN589877:FKN589880 FUJ589877:FUJ589880 GEF589877:GEF589880 GOB589877:GOB589880 GXX589877:GXX589880 HHT589877:HHT589880 HRP589877:HRP589880 IBL589877:IBL589880 ILH589877:ILH589880 IVD589877:IVD589880 JEZ589877:JEZ589880 JOV589877:JOV589880 JYR589877:JYR589880 KIN589877:KIN589880 KSJ589877:KSJ589880 LCF589877:LCF589880 LMB589877:LMB589880 LVX589877:LVX589880 MFT589877:MFT589880 MPP589877:MPP589880 MZL589877:MZL589880 NJH589877:NJH589880 NTD589877:NTD589880 OCZ589877:OCZ589880 OMV589877:OMV589880 OWR589877:OWR589880 PGN589877:PGN589880 PQJ589877:PQJ589880 QAF589877:QAF589880 QKB589877:QKB589880 QTX589877:QTX589880 RDT589877:RDT589880 RNP589877:RNP589880 RXL589877:RXL589880 SHH589877:SHH589880 SRD589877:SRD589880 TAZ589877:TAZ589880 TKV589877:TKV589880 TUR589877:TUR589880 UEN589877:UEN589880 UOJ589877:UOJ589880 UYF589877:UYF589880 VIB589877:VIB589880 VRX589877:VRX589880 WBT589877:WBT589880 WLP589877:WLP589880 WVL589877:WVL589880 D655413:D655416 IZ655413:IZ655416 SV655413:SV655416 ACR655413:ACR655416 AMN655413:AMN655416 AWJ655413:AWJ655416 BGF655413:BGF655416 BQB655413:BQB655416 BZX655413:BZX655416 CJT655413:CJT655416 CTP655413:CTP655416 DDL655413:DDL655416 DNH655413:DNH655416 DXD655413:DXD655416 EGZ655413:EGZ655416 EQV655413:EQV655416 FAR655413:FAR655416 FKN655413:FKN655416 FUJ655413:FUJ655416 GEF655413:GEF655416 GOB655413:GOB655416 GXX655413:GXX655416 HHT655413:HHT655416 HRP655413:HRP655416 IBL655413:IBL655416 ILH655413:ILH655416 IVD655413:IVD655416 JEZ655413:JEZ655416 JOV655413:JOV655416 JYR655413:JYR655416 KIN655413:KIN655416 KSJ655413:KSJ655416 LCF655413:LCF655416 LMB655413:LMB655416 LVX655413:LVX655416 MFT655413:MFT655416 MPP655413:MPP655416 MZL655413:MZL655416 NJH655413:NJH655416 NTD655413:NTD655416 OCZ655413:OCZ655416 OMV655413:OMV655416 OWR655413:OWR655416 PGN655413:PGN655416 PQJ655413:PQJ655416 QAF655413:QAF655416 QKB655413:QKB655416 QTX655413:QTX655416 RDT655413:RDT655416 RNP655413:RNP655416 RXL655413:RXL655416 SHH655413:SHH655416 SRD655413:SRD655416 TAZ655413:TAZ655416 TKV655413:TKV655416 TUR655413:TUR655416 UEN655413:UEN655416 UOJ655413:UOJ655416 UYF655413:UYF655416 VIB655413:VIB655416 VRX655413:VRX655416 WBT655413:WBT655416 WLP655413:WLP655416 WVL655413:WVL655416 D720949:D720952 IZ720949:IZ720952 SV720949:SV720952 ACR720949:ACR720952 AMN720949:AMN720952 AWJ720949:AWJ720952 BGF720949:BGF720952 BQB720949:BQB720952 BZX720949:BZX720952 CJT720949:CJT720952 CTP720949:CTP720952 DDL720949:DDL720952 DNH720949:DNH720952 DXD720949:DXD720952 EGZ720949:EGZ720952 EQV720949:EQV720952 FAR720949:FAR720952 FKN720949:FKN720952 FUJ720949:FUJ720952 GEF720949:GEF720952 GOB720949:GOB720952 GXX720949:GXX720952 HHT720949:HHT720952 HRP720949:HRP720952 IBL720949:IBL720952 ILH720949:ILH720952 IVD720949:IVD720952 JEZ720949:JEZ720952 JOV720949:JOV720952 JYR720949:JYR720952 KIN720949:KIN720952 KSJ720949:KSJ720952 LCF720949:LCF720952 LMB720949:LMB720952 LVX720949:LVX720952 MFT720949:MFT720952 MPP720949:MPP720952 MZL720949:MZL720952 NJH720949:NJH720952 NTD720949:NTD720952 OCZ720949:OCZ720952 OMV720949:OMV720952 OWR720949:OWR720952 PGN720949:PGN720952 PQJ720949:PQJ720952 QAF720949:QAF720952 QKB720949:QKB720952 QTX720949:QTX720952 RDT720949:RDT720952 RNP720949:RNP720952 RXL720949:RXL720952 SHH720949:SHH720952 SRD720949:SRD720952 TAZ720949:TAZ720952 TKV720949:TKV720952 TUR720949:TUR720952 UEN720949:UEN720952 UOJ720949:UOJ720952 UYF720949:UYF720952 VIB720949:VIB720952 VRX720949:VRX720952 WBT720949:WBT720952 WLP720949:WLP720952 WVL720949:WVL720952 D786485:D786488 IZ786485:IZ786488 SV786485:SV786488 ACR786485:ACR786488 AMN786485:AMN786488 AWJ786485:AWJ786488 BGF786485:BGF786488 BQB786485:BQB786488 BZX786485:BZX786488 CJT786485:CJT786488 CTP786485:CTP786488 DDL786485:DDL786488 DNH786485:DNH786488 DXD786485:DXD786488 EGZ786485:EGZ786488 EQV786485:EQV786488 FAR786485:FAR786488 FKN786485:FKN786488 FUJ786485:FUJ786488 GEF786485:GEF786488 GOB786485:GOB786488 GXX786485:GXX786488 HHT786485:HHT786488 HRP786485:HRP786488 IBL786485:IBL786488 ILH786485:ILH786488 IVD786485:IVD786488 JEZ786485:JEZ786488 JOV786485:JOV786488 JYR786485:JYR786488 KIN786485:KIN786488 KSJ786485:KSJ786488 LCF786485:LCF786488 LMB786485:LMB786488 LVX786485:LVX786488 MFT786485:MFT786488 MPP786485:MPP786488 MZL786485:MZL786488 NJH786485:NJH786488 NTD786485:NTD786488 OCZ786485:OCZ786488 OMV786485:OMV786488 OWR786485:OWR786488 PGN786485:PGN786488 PQJ786485:PQJ786488 QAF786485:QAF786488 QKB786485:QKB786488 QTX786485:QTX786488 RDT786485:RDT786488 RNP786485:RNP786488 RXL786485:RXL786488 SHH786485:SHH786488 SRD786485:SRD786488 TAZ786485:TAZ786488 TKV786485:TKV786488 TUR786485:TUR786488 UEN786485:UEN786488 UOJ786485:UOJ786488 UYF786485:UYF786488 VIB786485:VIB786488 VRX786485:VRX786488 WBT786485:WBT786488 WLP786485:WLP786488 WVL786485:WVL786488 D852021:D852024 IZ852021:IZ852024 SV852021:SV852024 ACR852021:ACR852024 AMN852021:AMN852024 AWJ852021:AWJ852024 BGF852021:BGF852024 BQB852021:BQB852024 BZX852021:BZX852024 CJT852021:CJT852024 CTP852021:CTP852024 DDL852021:DDL852024 DNH852021:DNH852024 DXD852021:DXD852024 EGZ852021:EGZ852024 EQV852021:EQV852024 FAR852021:FAR852024 FKN852021:FKN852024 FUJ852021:FUJ852024 GEF852021:GEF852024 GOB852021:GOB852024 GXX852021:GXX852024 HHT852021:HHT852024 HRP852021:HRP852024 IBL852021:IBL852024 ILH852021:ILH852024 IVD852021:IVD852024 JEZ852021:JEZ852024 JOV852021:JOV852024 JYR852021:JYR852024 KIN852021:KIN852024 KSJ852021:KSJ852024 LCF852021:LCF852024 LMB852021:LMB852024 LVX852021:LVX852024 MFT852021:MFT852024 MPP852021:MPP852024 MZL852021:MZL852024 NJH852021:NJH852024 NTD852021:NTD852024 OCZ852021:OCZ852024 OMV852021:OMV852024 OWR852021:OWR852024 PGN852021:PGN852024 PQJ852021:PQJ852024 QAF852021:QAF852024 QKB852021:QKB852024 QTX852021:QTX852024 RDT852021:RDT852024 RNP852021:RNP852024 RXL852021:RXL852024 SHH852021:SHH852024 SRD852021:SRD852024 TAZ852021:TAZ852024 TKV852021:TKV852024 TUR852021:TUR852024 UEN852021:UEN852024 UOJ852021:UOJ852024 UYF852021:UYF852024 VIB852021:VIB852024 VRX852021:VRX852024 WBT852021:WBT852024 WLP852021:WLP852024 WVL852021:WVL852024 D917557:D917560 IZ917557:IZ917560 SV917557:SV917560 ACR917557:ACR917560 AMN917557:AMN917560 AWJ917557:AWJ917560 BGF917557:BGF917560 BQB917557:BQB917560 BZX917557:BZX917560 CJT917557:CJT917560 CTP917557:CTP917560 DDL917557:DDL917560 DNH917557:DNH917560 DXD917557:DXD917560 EGZ917557:EGZ917560 EQV917557:EQV917560 FAR917557:FAR917560 FKN917557:FKN917560 FUJ917557:FUJ917560 GEF917557:GEF917560 GOB917557:GOB917560 GXX917557:GXX917560 HHT917557:HHT917560 HRP917557:HRP917560 IBL917557:IBL917560 ILH917557:ILH917560 IVD917557:IVD917560 JEZ917557:JEZ917560 JOV917557:JOV917560 JYR917557:JYR917560 KIN917557:KIN917560 KSJ917557:KSJ917560 LCF917557:LCF917560 LMB917557:LMB917560 LVX917557:LVX917560 MFT917557:MFT917560 MPP917557:MPP917560 MZL917557:MZL917560 NJH917557:NJH917560 NTD917557:NTD917560 OCZ917557:OCZ917560 OMV917557:OMV917560 OWR917557:OWR917560 PGN917557:PGN917560 PQJ917557:PQJ917560 QAF917557:QAF917560 QKB917557:QKB917560 QTX917557:QTX917560 RDT917557:RDT917560 RNP917557:RNP917560 RXL917557:RXL917560 SHH917557:SHH917560 SRD917557:SRD917560 TAZ917557:TAZ917560 TKV917557:TKV917560 TUR917557:TUR917560 UEN917557:UEN917560 UOJ917557:UOJ917560 UYF917557:UYF917560 VIB917557:VIB917560 VRX917557:VRX917560 WBT917557:WBT917560 WLP917557:WLP917560 WVL917557:WVL917560 D983093:D983096 IZ983093:IZ983096 SV983093:SV983096 ACR983093:ACR983096 AMN983093:AMN983096 AWJ983093:AWJ983096 BGF983093:BGF983096 BQB983093:BQB983096 BZX983093:BZX983096 CJT983093:CJT983096 CTP983093:CTP983096 DDL983093:DDL983096 DNH983093:DNH983096 DXD983093:DXD983096 EGZ983093:EGZ983096 EQV983093:EQV983096 FAR983093:FAR983096 FKN983093:FKN983096 FUJ983093:FUJ983096 GEF983093:GEF983096 GOB983093:GOB983096 GXX983093:GXX983096 HHT983093:HHT983096 HRP983093:HRP983096 IBL983093:IBL983096 ILH983093:ILH983096 IVD983093:IVD983096 JEZ983093:JEZ983096 JOV983093:JOV983096 JYR983093:JYR983096 KIN983093:KIN983096 KSJ983093:KSJ983096 LCF983093:LCF983096 LMB983093:LMB983096 LVX983093:LVX983096 MFT983093:MFT983096 MPP983093:MPP983096 MZL983093:MZL983096 NJH983093:NJH983096 NTD983093:NTD983096 OCZ983093:OCZ983096 OMV983093:OMV983096 OWR983093:OWR983096 PGN983093:PGN983096 PQJ983093:PQJ983096 QAF983093:QAF983096 QKB983093:QKB983096 QTX983093:QTX983096 RDT983093:RDT983096 RNP983093:RNP983096 RXL983093:RXL983096 SHH983093:SHH983096 SRD983093:SRD983096 TAZ983093:TAZ983096 TKV983093:TKV983096 TUR983093:TUR983096 UEN983093:UEN983096 UOJ983093:UOJ983096 UYF983093:UYF983096 VIB983093:VIB983096 VRX983093:VRX983096 WBT983093:WBT983096 WLP983093:WLP983096 WVL983093:WVL983096 D65568:D65571 IZ65568:IZ65571 SV65568:SV65571 ACR65568:ACR65571 AMN65568:AMN65571 AWJ65568:AWJ65571 BGF65568:BGF65571 BQB65568:BQB65571 BZX65568:BZX65571 CJT65568:CJT65571 CTP65568:CTP65571 DDL65568:DDL65571 DNH65568:DNH65571 DXD65568:DXD65571 EGZ65568:EGZ65571 EQV65568:EQV65571 FAR65568:FAR65571 FKN65568:FKN65571 FUJ65568:FUJ65571 GEF65568:GEF65571 GOB65568:GOB65571 GXX65568:GXX65571 HHT65568:HHT65571 HRP65568:HRP65571 IBL65568:IBL65571 ILH65568:ILH65571 IVD65568:IVD65571 JEZ65568:JEZ65571 JOV65568:JOV65571 JYR65568:JYR65571 KIN65568:KIN65571 KSJ65568:KSJ65571 LCF65568:LCF65571 LMB65568:LMB65571 LVX65568:LVX65571 MFT65568:MFT65571 MPP65568:MPP65571 MZL65568:MZL65571 NJH65568:NJH65571 NTD65568:NTD65571 OCZ65568:OCZ65571 OMV65568:OMV65571 OWR65568:OWR65571 PGN65568:PGN65571 PQJ65568:PQJ65571 QAF65568:QAF65571 QKB65568:QKB65571 QTX65568:QTX65571 RDT65568:RDT65571 RNP65568:RNP65571 RXL65568:RXL65571 SHH65568:SHH65571 SRD65568:SRD65571 TAZ65568:TAZ65571 TKV65568:TKV65571 TUR65568:TUR65571 UEN65568:UEN65571 UOJ65568:UOJ65571 UYF65568:UYF65571 VIB65568:VIB65571 VRX65568:VRX65571 WBT65568:WBT65571 WLP65568:WLP65571 WVL65568:WVL65571 D131104:D131107 IZ131104:IZ131107 SV131104:SV131107 ACR131104:ACR131107 AMN131104:AMN131107 AWJ131104:AWJ131107 BGF131104:BGF131107 BQB131104:BQB131107 BZX131104:BZX131107 CJT131104:CJT131107 CTP131104:CTP131107 DDL131104:DDL131107 DNH131104:DNH131107 DXD131104:DXD131107 EGZ131104:EGZ131107 EQV131104:EQV131107 FAR131104:FAR131107 FKN131104:FKN131107 FUJ131104:FUJ131107 GEF131104:GEF131107 GOB131104:GOB131107 GXX131104:GXX131107 HHT131104:HHT131107 HRP131104:HRP131107 IBL131104:IBL131107 ILH131104:ILH131107 IVD131104:IVD131107 JEZ131104:JEZ131107 JOV131104:JOV131107 JYR131104:JYR131107 KIN131104:KIN131107 KSJ131104:KSJ131107 LCF131104:LCF131107 LMB131104:LMB131107 LVX131104:LVX131107 MFT131104:MFT131107 MPP131104:MPP131107 MZL131104:MZL131107 NJH131104:NJH131107 NTD131104:NTD131107 OCZ131104:OCZ131107 OMV131104:OMV131107 OWR131104:OWR131107 PGN131104:PGN131107 PQJ131104:PQJ131107 QAF131104:QAF131107 QKB131104:QKB131107 QTX131104:QTX131107 RDT131104:RDT131107 RNP131104:RNP131107 RXL131104:RXL131107 SHH131104:SHH131107 SRD131104:SRD131107 TAZ131104:TAZ131107 TKV131104:TKV131107 TUR131104:TUR131107 UEN131104:UEN131107 UOJ131104:UOJ131107 UYF131104:UYF131107 VIB131104:VIB131107 VRX131104:VRX131107 WBT131104:WBT131107 WLP131104:WLP131107 WVL131104:WVL131107 D196640:D196643 IZ196640:IZ196643 SV196640:SV196643 ACR196640:ACR196643 AMN196640:AMN196643 AWJ196640:AWJ196643 BGF196640:BGF196643 BQB196640:BQB196643 BZX196640:BZX196643 CJT196640:CJT196643 CTP196640:CTP196643 DDL196640:DDL196643 DNH196640:DNH196643 DXD196640:DXD196643 EGZ196640:EGZ196643 EQV196640:EQV196643 FAR196640:FAR196643 FKN196640:FKN196643 FUJ196640:FUJ196643 GEF196640:GEF196643 GOB196640:GOB196643 GXX196640:GXX196643 HHT196640:HHT196643 HRP196640:HRP196643 IBL196640:IBL196643 ILH196640:ILH196643 IVD196640:IVD196643 JEZ196640:JEZ196643 JOV196640:JOV196643 JYR196640:JYR196643 KIN196640:KIN196643 KSJ196640:KSJ196643 LCF196640:LCF196643 LMB196640:LMB196643 LVX196640:LVX196643 MFT196640:MFT196643 MPP196640:MPP196643 MZL196640:MZL196643 NJH196640:NJH196643 NTD196640:NTD196643 OCZ196640:OCZ196643 OMV196640:OMV196643 OWR196640:OWR196643 PGN196640:PGN196643 PQJ196640:PQJ196643 QAF196640:QAF196643 QKB196640:QKB196643 QTX196640:QTX196643 RDT196640:RDT196643 RNP196640:RNP196643 RXL196640:RXL196643 SHH196640:SHH196643 SRD196640:SRD196643 TAZ196640:TAZ196643 TKV196640:TKV196643 TUR196640:TUR196643 UEN196640:UEN196643 UOJ196640:UOJ196643 UYF196640:UYF196643 VIB196640:VIB196643 VRX196640:VRX196643 WBT196640:WBT196643 WLP196640:WLP196643 WVL196640:WVL196643 D262176:D262179 IZ262176:IZ262179 SV262176:SV262179 ACR262176:ACR262179 AMN262176:AMN262179 AWJ262176:AWJ262179 BGF262176:BGF262179 BQB262176:BQB262179 BZX262176:BZX262179 CJT262176:CJT262179 CTP262176:CTP262179 DDL262176:DDL262179 DNH262176:DNH262179 DXD262176:DXD262179 EGZ262176:EGZ262179 EQV262176:EQV262179 FAR262176:FAR262179 FKN262176:FKN262179 FUJ262176:FUJ262179 GEF262176:GEF262179 GOB262176:GOB262179 GXX262176:GXX262179 HHT262176:HHT262179 HRP262176:HRP262179 IBL262176:IBL262179 ILH262176:ILH262179 IVD262176:IVD262179 JEZ262176:JEZ262179 JOV262176:JOV262179 JYR262176:JYR262179 KIN262176:KIN262179 KSJ262176:KSJ262179 LCF262176:LCF262179 LMB262176:LMB262179 LVX262176:LVX262179 MFT262176:MFT262179 MPP262176:MPP262179 MZL262176:MZL262179 NJH262176:NJH262179 NTD262176:NTD262179 OCZ262176:OCZ262179 OMV262176:OMV262179 OWR262176:OWR262179 PGN262176:PGN262179 PQJ262176:PQJ262179 QAF262176:QAF262179 QKB262176:QKB262179 QTX262176:QTX262179 RDT262176:RDT262179 RNP262176:RNP262179 RXL262176:RXL262179 SHH262176:SHH262179 SRD262176:SRD262179 TAZ262176:TAZ262179 TKV262176:TKV262179 TUR262176:TUR262179 UEN262176:UEN262179 UOJ262176:UOJ262179 UYF262176:UYF262179 VIB262176:VIB262179 VRX262176:VRX262179 WBT262176:WBT262179 WLP262176:WLP262179 WVL262176:WVL262179 D327712:D327715 IZ327712:IZ327715 SV327712:SV327715 ACR327712:ACR327715 AMN327712:AMN327715 AWJ327712:AWJ327715 BGF327712:BGF327715 BQB327712:BQB327715 BZX327712:BZX327715 CJT327712:CJT327715 CTP327712:CTP327715 DDL327712:DDL327715 DNH327712:DNH327715 DXD327712:DXD327715 EGZ327712:EGZ327715 EQV327712:EQV327715 FAR327712:FAR327715 FKN327712:FKN327715 FUJ327712:FUJ327715 GEF327712:GEF327715 GOB327712:GOB327715 GXX327712:GXX327715 HHT327712:HHT327715 HRP327712:HRP327715 IBL327712:IBL327715 ILH327712:ILH327715 IVD327712:IVD327715 JEZ327712:JEZ327715 JOV327712:JOV327715 JYR327712:JYR327715 KIN327712:KIN327715 KSJ327712:KSJ327715 LCF327712:LCF327715 LMB327712:LMB327715 LVX327712:LVX327715 MFT327712:MFT327715 MPP327712:MPP327715 MZL327712:MZL327715 NJH327712:NJH327715 NTD327712:NTD327715 OCZ327712:OCZ327715 OMV327712:OMV327715 OWR327712:OWR327715 PGN327712:PGN327715 PQJ327712:PQJ327715 QAF327712:QAF327715 QKB327712:QKB327715 QTX327712:QTX327715 RDT327712:RDT327715 RNP327712:RNP327715 RXL327712:RXL327715 SHH327712:SHH327715 SRD327712:SRD327715 TAZ327712:TAZ327715 TKV327712:TKV327715 TUR327712:TUR327715 UEN327712:UEN327715 UOJ327712:UOJ327715 UYF327712:UYF327715 VIB327712:VIB327715 VRX327712:VRX327715 WBT327712:WBT327715 WLP327712:WLP327715 WVL327712:WVL327715 D393248:D393251 IZ393248:IZ393251 SV393248:SV393251 ACR393248:ACR393251 AMN393248:AMN393251 AWJ393248:AWJ393251 BGF393248:BGF393251 BQB393248:BQB393251 BZX393248:BZX393251 CJT393248:CJT393251 CTP393248:CTP393251 DDL393248:DDL393251 DNH393248:DNH393251 DXD393248:DXD393251 EGZ393248:EGZ393251 EQV393248:EQV393251 FAR393248:FAR393251 FKN393248:FKN393251 FUJ393248:FUJ393251 GEF393248:GEF393251 GOB393248:GOB393251 GXX393248:GXX393251 HHT393248:HHT393251 HRP393248:HRP393251 IBL393248:IBL393251 ILH393248:ILH393251 IVD393248:IVD393251 JEZ393248:JEZ393251 JOV393248:JOV393251 JYR393248:JYR393251 KIN393248:KIN393251 KSJ393248:KSJ393251 LCF393248:LCF393251 LMB393248:LMB393251 LVX393248:LVX393251 MFT393248:MFT393251 MPP393248:MPP393251 MZL393248:MZL393251 NJH393248:NJH393251 NTD393248:NTD393251 OCZ393248:OCZ393251 OMV393248:OMV393251 OWR393248:OWR393251 PGN393248:PGN393251 PQJ393248:PQJ393251 QAF393248:QAF393251 QKB393248:QKB393251 QTX393248:QTX393251 RDT393248:RDT393251 RNP393248:RNP393251 RXL393248:RXL393251 SHH393248:SHH393251 SRD393248:SRD393251 TAZ393248:TAZ393251 TKV393248:TKV393251 TUR393248:TUR393251 UEN393248:UEN393251 UOJ393248:UOJ393251 UYF393248:UYF393251 VIB393248:VIB393251 VRX393248:VRX393251 WBT393248:WBT393251 WLP393248:WLP393251 WVL393248:WVL393251 D458784:D458787 IZ458784:IZ458787 SV458784:SV458787 ACR458784:ACR458787 AMN458784:AMN458787 AWJ458784:AWJ458787 BGF458784:BGF458787 BQB458784:BQB458787 BZX458784:BZX458787 CJT458784:CJT458787 CTP458784:CTP458787 DDL458784:DDL458787 DNH458784:DNH458787 DXD458784:DXD458787 EGZ458784:EGZ458787 EQV458784:EQV458787 FAR458784:FAR458787 FKN458784:FKN458787 FUJ458784:FUJ458787 GEF458784:GEF458787 GOB458784:GOB458787 GXX458784:GXX458787 HHT458784:HHT458787 HRP458784:HRP458787 IBL458784:IBL458787 ILH458784:ILH458787 IVD458784:IVD458787 JEZ458784:JEZ458787 JOV458784:JOV458787 JYR458784:JYR458787 KIN458784:KIN458787 KSJ458784:KSJ458787 LCF458784:LCF458787 LMB458784:LMB458787 LVX458784:LVX458787 MFT458784:MFT458787 MPP458784:MPP458787 MZL458784:MZL458787 NJH458784:NJH458787 NTD458784:NTD458787 OCZ458784:OCZ458787 OMV458784:OMV458787 OWR458784:OWR458787 PGN458784:PGN458787 PQJ458784:PQJ458787 QAF458784:QAF458787 QKB458784:QKB458787 QTX458784:QTX458787 RDT458784:RDT458787 RNP458784:RNP458787 RXL458784:RXL458787 SHH458784:SHH458787 SRD458784:SRD458787 TAZ458784:TAZ458787 TKV458784:TKV458787 TUR458784:TUR458787 UEN458784:UEN458787 UOJ458784:UOJ458787 UYF458784:UYF458787 VIB458784:VIB458787 VRX458784:VRX458787 WBT458784:WBT458787 WLP458784:WLP458787 WVL458784:WVL458787 D524320:D524323 IZ524320:IZ524323 SV524320:SV524323 ACR524320:ACR524323 AMN524320:AMN524323 AWJ524320:AWJ524323 BGF524320:BGF524323 BQB524320:BQB524323 BZX524320:BZX524323 CJT524320:CJT524323 CTP524320:CTP524323 DDL524320:DDL524323 DNH524320:DNH524323 DXD524320:DXD524323 EGZ524320:EGZ524323 EQV524320:EQV524323 FAR524320:FAR524323 FKN524320:FKN524323 FUJ524320:FUJ524323 GEF524320:GEF524323 GOB524320:GOB524323 GXX524320:GXX524323 HHT524320:HHT524323 HRP524320:HRP524323 IBL524320:IBL524323 ILH524320:ILH524323 IVD524320:IVD524323 JEZ524320:JEZ524323 JOV524320:JOV524323 JYR524320:JYR524323 KIN524320:KIN524323 KSJ524320:KSJ524323 LCF524320:LCF524323 LMB524320:LMB524323 LVX524320:LVX524323 MFT524320:MFT524323 MPP524320:MPP524323 MZL524320:MZL524323 NJH524320:NJH524323 NTD524320:NTD524323 OCZ524320:OCZ524323 OMV524320:OMV524323 OWR524320:OWR524323 PGN524320:PGN524323 PQJ524320:PQJ524323 QAF524320:QAF524323 QKB524320:QKB524323 QTX524320:QTX524323 RDT524320:RDT524323 RNP524320:RNP524323 RXL524320:RXL524323 SHH524320:SHH524323 SRD524320:SRD524323 TAZ524320:TAZ524323 TKV524320:TKV524323 TUR524320:TUR524323 UEN524320:UEN524323 UOJ524320:UOJ524323 UYF524320:UYF524323 VIB524320:VIB524323 VRX524320:VRX524323 WBT524320:WBT524323 WLP524320:WLP524323 WVL524320:WVL524323 D589856:D589859 IZ589856:IZ589859 SV589856:SV589859 ACR589856:ACR589859 AMN589856:AMN589859 AWJ589856:AWJ589859 BGF589856:BGF589859 BQB589856:BQB589859 BZX589856:BZX589859 CJT589856:CJT589859 CTP589856:CTP589859 DDL589856:DDL589859 DNH589856:DNH589859 DXD589856:DXD589859 EGZ589856:EGZ589859 EQV589856:EQV589859 FAR589856:FAR589859 FKN589856:FKN589859 FUJ589856:FUJ589859 GEF589856:GEF589859 GOB589856:GOB589859 GXX589856:GXX589859 HHT589856:HHT589859 HRP589856:HRP589859 IBL589856:IBL589859 ILH589856:ILH589859 IVD589856:IVD589859 JEZ589856:JEZ589859 JOV589856:JOV589859 JYR589856:JYR589859 KIN589856:KIN589859 KSJ589856:KSJ589859 LCF589856:LCF589859 LMB589856:LMB589859 LVX589856:LVX589859 MFT589856:MFT589859 MPP589856:MPP589859 MZL589856:MZL589859 NJH589856:NJH589859 NTD589856:NTD589859 OCZ589856:OCZ589859 OMV589856:OMV589859 OWR589856:OWR589859 PGN589856:PGN589859 PQJ589856:PQJ589859 QAF589856:QAF589859 QKB589856:QKB589859 QTX589856:QTX589859 RDT589856:RDT589859 RNP589856:RNP589859 RXL589856:RXL589859 SHH589856:SHH589859 SRD589856:SRD589859 TAZ589856:TAZ589859 TKV589856:TKV589859 TUR589856:TUR589859 UEN589856:UEN589859 UOJ589856:UOJ589859 UYF589856:UYF589859 VIB589856:VIB589859 VRX589856:VRX589859 WBT589856:WBT589859 WLP589856:WLP589859 WVL589856:WVL589859 D655392:D655395 IZ655392:IZ655395 SV655392:SV655395 ACR655392:ACR655395 AMN655392:AMN655395 AWJ655392:AWJ655395 BGF655392:BGF655395 BQB655392:BQB655395 BZX655392:BZX655395 CJT655392:CJT655395 CTP655392:CTP655395 DDL655392:DDL655395 DNH655392:DNH655395 DXD655392:DXD655395 EGZ655392:EGZ655395 EQV655392:EQV655395 FAR655392:FAR655395 FKN655392:FKN655395 FUJ655392:FUJ655395 GEF655392:GEF655395 GOB655392:GOB655395 GXX655392:GXX655395 HHT655392:HHT655395 HRP655392:HRP655395 IBL655392:IBL655395 ILH655392:ILH655395 IVD655392:IVD655395 JEZ655392:JEZ655395 JOV655392:JOV655395 JYR655392:JYR655395 KIN655392:KIN655395 KSJ655392:KSJ655395 LCF655392:LCF655395 LMB655392:LMB655395 LVX655392:LVX655395 MFT655392:MFT655395 MPP655392:MPP655395 MZL655392:MZL655395 NJH655392:NJH655395 NTD655392:NTD655395 OCZ655392:OCZ655395 OMV655392:OMV655395 OWR655392:OWR655395 PGN655392:PGN655395 PQJ655392:PQJ655395 QAF655392:QAF655395 QKB655392:QKB655395 QTX655392:QTX655395 RDT655392:RDT655395 RNP655392:RNP655395 RXL655392:RXL655395 SHH655392:SHH655395 SRD655392:SRD655395 TAZ655392:TAZ655395 TKV655392:TKV655395 TUR655392:TUR655395 UEN655392:UEN655395 UOJ655392:UOJ655395 UYF655392:UYF655395 VIB655392:VIB655395 VRX655392:VRX655395 WBT655392:WBT655395 WLP655392:WLP655395 WVL655392:WVL655395 D720928:D720931 IZ720928:IZ720931 SV720928:SV720931 ACR720928:ACR720931 AMN720928:AMN720931 AWJ720928:AWJ720931 BGF720928:BGF720931 BQB720928:BQB720931 BZX720928:BZX720931 CJT720928:CJT720931 CTP720928:CTP720931 DDL720928:DDL720931 DNH720928:DNH720931 DXD720928:DXD720931 EGZ720928:EGZ720931 EQV720928:EQV720931 FAR720928:FAR720931 FKN720928:FKN720931 FUJ720928:FUJ720931 GEF720928:GEF720931 GOB720928:GOB720931 GXX720928:GXX720931 HHT720928:HHT720931 HRP720928:HRP720931 IBL720928:IBL720931 ILH720928:ILH720931 IVD720928:IVD720931 JEZ720928:JEZ720931 JOV720928:JOV720931 JYR720928:JYR720931 KIN720928:KIN720931 KSJ720928:KSJ720931 LCF720928:LCF720931 LMB720928:LMB720931 LVX720928:LVX720931 MFT720928:MFT720931 MPP720928:MPP720931 MZL720928:MZL720931 NJH720928:NJH720931 NTD720928:NTD720931 OCZ720928:OCZ720931 OMV720928:OMV720931 OWR720928:OWR720931 PGN720928:PGN720931 PQJ720928:PQJ720931 QAF720928:QAF720931 QKB720928:QKB720931 QTX720928:QTX720931 RDT720928:RDT720931 RNP720928:RNP720931 RXL720928:RXL720931 SHH720928:SHH720931 SRD720928:SRD720931 TAZ720928:TAZ720931 TKV720928:TKV720931 TUR720928:TUR720931 UEN720928:UEN720931 UOJ720928:UOJ720931 UYF720928:UYF720931 VIB720928:VIB720931 VRX720928:VRX720931 WBT720928:WBT720931 WLP720928:WLP720931 WVL720928:WVL720931 D786464:D786467 IZ786464:IZ786467 SV786464:SV786467 ACR786464:ACR786467 AMN786464:AMN786467 AWJ786464:AWJ786467 BGF786464:BGF786467 BQB786464:BQB786467 BZX786464:BZX786467 CJT786464:CJT786467 CTP786464:CTP786467 DDL786464:DDL786467 DNH786464:DNH786467 DXD786464:DXD786467 EGZ786464:EGZ786467 EQV786464:EQV786467 FAR786464:FAR786467 FKN786464:FKN786467 FUJ786464:FUJ786467 GEF786464:GEF786467 GOB786464:GOB786467 GXX786464:GXX786467 HHT786464:HHT786467 HRP786464:HRP786467 IBL786464:IBL786467 ILH786464:ILH786467 IVD786464:IVD786467 JEZ786464:JEZ786467 JOV786464:JOV786467 JYR786464:JYR786467 KIN786464:KIN786467 KSJ786464:KSJ786467 LCF786464:LCF786467 LMB786464:LMB786467 LVX786464:LVX786467 MFT786464:MFT786467 MPP786464:MPP786467 MZL786464:MZL786467 NJH786464:NJH786467 NTD786464:NTD786467 OCZ786464:OCZ786467 OMV786464:OMV786467 OWR786464:OWR786467 PGN786464:PGN786467 PQJ786464:PQJ786467 QAF786464:QAF786467 QKB786464:QKB786467 QTX786464:QTX786467 RDT786464:RDT786467 RNP786464:RNP786467 RXL786464:RXL786467 SHH786464:SHH786467 SRD786464:SRD786467 TAZ786464:TAZ786467 TKV786464:TKV786467 TUR786464:TUR786467 UEN786464:UEN786467 UOJ786464:UOJ786467 UYF786464:UYF786467 VIB786464:VIB786467 VRX786464:VRX786467 WBT786464:WBT786467 WLP786464:WLP786467 WVL786464:WVL786467 D852000:D852003 IZ852000:IZ852003 SV852000:SV852003 ACR852000:ACR852003 AMN852000:AMN852003 AWJ852000:AWJ852003 BGF852000:BGF852003 BQB852000:BQB852003 BZX852000:BZX852003 CJT852000:CJT852003 CTP852000:CTP852003 DDL852000:DDL852003 DNH852000:DNH852003 DXD852000:DXD852003 EGZ852000:EGZ852003 EQV852000:EQV852003 FAR852000:FAR852003 FKN852000:FKN852003 FUJ852000:FUJ852003 GEF852000:GEF852003 GOB852000:GOB852003 GXX852000:GXX852003 HHT852000:HHT852003 HRP852000:HRP852003 IBL852000:IBL852003 ILH852000:ILH852003 IVD852000:IVD852003 JEZ852000:JEZ852003 JOV852000:JOV852003 JYR852000:JYR852003 KIN852000:KIN852003 KSJ852000:KSJ852003 LCF852000:LCF852003 LMB852000:LMB852003 LVX852000:LVX852003 MFT852000:MFT852003 MPP852000:MPP852003 MZL852000:MZL852003 NJH852000:NJH852003 NTD852000:NTD852003 OCZ852000:OCZ852003 OMV852000:OMV852003 OWR852000:OWR852003 PGN852000:PGN852003 PQJ852000:PQJ852003 QAF852000:QAF852003 QKB852000:QKB852003 QTX852000:QTX852003 RDT852000:RDT852003 RNP852000:RNP852003 RXL852000:RXL852003 SHH852000:SHH852003 SRD852000:SRD852003 TAZ852000:TAZ852003 TKV852000:TKV852003 TUR852000:TUR852003 UEN852000:UEN852003 UOJ852000:UOJ852003 UYF852000:UYF852003 VIB852000:VIB852003 VRX852000:VRX852003 WBT852000:WBT852003 WLP852000:WLP852003 WVL852000:WVL852003 D917536:D917539 IZ917536:IZ917539 SV917536:SV917539 ACR917536:ACR917539 AMN917536:AMN917539 AWJ917536:AWJ917539 BGF917536:BGF917539 BQB917536:BQB917539 BZX917536:BZX917539 CJT917536:CJT917539 CTP917536:CTP917539 DDL917536:DDL917539 DNH917536:DNH917539 DXD917536:DXD917539 EGZ917536:EGZ917539 EQV917536:EQV917539 FAR917536:FAR917539 FKN917536:FKN917539 FUJ917536:FUJ917539 GEF917536:GEF917539 GOB917536:GOB917539 GXX917536:GXX917539 HHT917536:HHT917539 HRP917536:HRP917539 IBL917536:IBL917539 ILH917536:ILH917539 IVD917536:IVD917539 JEZ917536:JEZ917539 JOV917536:JOV917539 JYR917536:JYR917539 KIN917536:KIN917539 KSJ917536:KSJ917539 LCF917536:LCF917539 LMB917536:LMB917539 LVX917536:LVX917539 MFT917536:MFT917539 MPP917536:MPP917539 MZL917536:MZL917539 NJH917536:NJH917539 NTD917536:NTD917539 OCZ917536:OCZ917539 OMV917536:OMV917539 OWR917536:OWR917539 PGN917536:PGN917539 PQJ917536:PQJ917539 QAF917536:QAF917539 QKB917536:QKB917539 QTX917536:QTX917539 RDT917536:RDT917539 RNP917536:RNP917539 RXL917536:RXL917539 SHH917536:SHH917539 SRD917536:SRD917539 TAZ917536:TAZ917539 TKV917536:TKV917539 TUR917536:TUR917539 UEN917536:UEN917539 UOJ917536:UOJ917539 UYF917536:UYF917539 VIB917536:VIB917539 VRX917536:VRX917539 WBT917536:WBT917539 WLP917536:WLP917539 WVL917536:WVL917539 D983072:D983075 IZ983072:IZ983075 SV983072:SV983075 ACR983072:ACR983075 AMN983072:AMN983075 AWJ983072:AWJ983075 BGF983072:BGF983075 BQB983072:BQB983075 BZX983072:BZX983075 CJT983072:CJT983075 CTP983072:CTP983075 DDL983072:DDL983075 DNH983072:DNH983075 DXD983072:DXD983075 EGZ983072:EGZ983075 EQV983072:EQV983075 FAR983072:FAR983075 FKN983072:FKN983075 FUJ983072:FUJ983075 GEF983072:GEF983075 GOB983072:GOB983075 GXX983072:GXX983075 HHT983072:HHT983075 HRP983072:HRP983075 IBL983072:IBL983075 ILH983072:ILH983075 IVD983072:IVD983075 JEZ983072:JEZ983075 JOV983072:JOV983075 JYR983072:JYR983075 KIN983072:KIN983075 KSJ983072:KSJ983075 LCF983072:LCF983075 LMB983072:LMB983075 LVX983072:LVX983075 MFT983072:MFT983075 MPP983072:MPP983075 MZL983072:MZL983075 NJH983072:NJH983075 NTD983072:NTD983075 OCZ983072:OCZ983075 OMV983072:OMV983075 OWR983072:OWR983075 PGN983072:PGN983075 PQJ983072:PQJ983075 QAF983072:QAF983075 QKB983072:QKB983075 QTX983072:QTX983075 RDT983072:RDT983075 RNP983072:RNP983075 RXL983072:RXL983075 SHH983072:SHH983075 SRD983072:SRD983075 TAZ983072:TAZ983075 TKV983072:TKV983075 TUR983072:TUR983075 UEN983072:UEN983075 UOJ983072:UOJ983075 UYF983072:UYF983075 VIB983072:VIB983075 VRX983072:VRX983075 WBT983072:WBT983075 WLP983072:WLP983075 WVL983072:WVL983075 D65583 IZ65583 SV65583 ACR65583 AMN65583 AWJ65583 BGF65583 BQB65583 BZX65583 CJT65583 CTP65583 DDL65583 DNH65583 DXD65583 EGZ65583 EQV65583 FAR65583 FKN65583 FUJ65583 GEF65583 GOB65583 GXX65583 HHT65583 HRP65583 IBL65583 ILH65583 IVD65583 JEZ65583 JOV65583 JYR65583 KIN65583 KSJ65583 LCF65583 LMB65583 LVX65583 MFT65583 MPP65583 MZL65583 NJH65583 NTD65583 OCZ65583 OMV65583 OWR65583 PGN65583 PQJ65583 QAF65583 QKB65583 QTX65583 RDT65583 RNP65583 RXL65583 SHH65583 SRD65583 TAZ65583 TKV65583 TUR65583 UEN65583 UOJ65583 UYF65583 VIB65583 VRX65583 WBT65583 WLP65583 WVL65583 D131119 IZ131119 SV131119 ACR131119 AMN131119 AWJ131119 BGF131119 BQB131119 BZX131119 CJT131119 CTP131119 DDL131119 DNH131119 DXD131119 EGZ131119 EQV131119 FAR131119 FKN131119 FUJ131119 GEF131119 GOB131119 GXX131119 HHT131119 HRP131119 IBL131119 ILH131119 IVD131119 JEZ131119 JOV131119 JYR131119 KIN131119 KSJ131119 LCF131119 LMB131119 LVX131119 MFT131119 MPP131119 MZL131119 NJH131119 NTD131119 OCZ131119 OMV131119 OWR131119 PGN131119 PQJ131119 QAF131119 QKB131119 QTX131119 RDT131119 RNP131119 RXL131119 SHH131119 SRD131119 TAZ131119 TKV131119 TUR131119 UEN131119 UOJ131119 UYF131119 VIB131119 VRX131119 WBT131119 WLP131119 WVL131119 D196655 IZ196655 SV196655 ACR196655 AMN196655 AWJ196655 BGF196655 BQB196655 BZX196655 CJT196655 CTP196655 DDL196655 DNH196655 DXD196655 EGZ196655 EQV196655 FAR196655 FKN196655 FUJ196655 GEF196655 GOB196655 GXX196655 HHT196655 HRP196655 IBL196655 ILH196655 IVD196655 JEZ196655 JOV196655 JYR196655 KIN196655 KSJ196655 LCF196655 LMB196655 LVX196655 MFT196655 MPP196655 MZL196655 NJH196655 NTD196655 OCZ196655 OMV196655 OWR196655 PGN196655 PQJ196655 QAF196655 QKB196655 QTX196655 RDT196655 RNP196655 RXL196655 SHH196655 SRD196655 TAZ196655 TKV196655 TUR196655 UEN196655 UOJ196655 UYF196655 VIB196655 VRX196655 WBT196655 WLP196655 WVL196655 D262191 IZ262191 SV262191 ACR262191 AMN262191 AWJ262191 BGF262191 BQB262191 BZX262191 CJT262191 CTP262191 DDL262191 DNH262191 DXD262191 EGZ262191 EQV262191 FAR262191 FKN262191 FUJ262191 GEF262191 GOB262191 GXX262191 HHT262191 HRP262191 IBL262191 ILH262191 IVD262191 JEZ262191 JOV262191 JYR262191 KIN262191 KSJ262191 LCF262191 LMB262191 LVX262191 MFT262191 MPP262191 MZL262191 NJH262191 NTD262191 OCZ262191 OMV262191 OWR262191 PGN262191 PQJ262191 QAF262191 QKB262191 QTX262191 RDT262191 RNP262191 RXL262191 SHH262191 SRD262191 TAZ262191 TKV262191 TUR262191 UEN262191 UOJ262191 UYF262191 VIB262191 VRX262191 WBT262191 WLP262191 WVL262191 D327727 IZ327727 SV327727 ACR327727 AMN327727 AWJ327727 BGF327727 BQB327727 BZX327727 CJT327727 CTP327727 DDL327727 DNH327727 DXD327727 EGZ327727 EQV327727 FAR327727 FKN327727 FUJ327727 GEF327727 GOB327727 GXX327727 HHT327727 HRP327727 IBL327727 ILH327727 IVD327727 JEZ327727 JOV327727 JYR327727 KIN327727 KSJ327727 LCF327727 LMB327727 LVX327727 MFT327727 MPP327727 MZL327727 NJH327727 NTD327727 OCZ327727 OMV327727 OWR327727 PGN327727 PQJ327727 QAF327727 QKB327727 QTX327727 RDT327727 RNP327727 RXL327727 SHH327727 SRD327727 TAZ327727 TKV327727 TUR327727 UEN327727 UOJ327727 UYF327727 VIB327727 VRX327727 WBT327727 WLP327727 WVL327727 D393263 IZ393263 SV393263 ACR393263 AMN393263 AWJ393263 BGF393263 BQB393263 BZX393263 CJT393263 CTP393263 DDL393263 DNH393263 DXD393263 EGZ393263 EQV393263 FAR393263 FKN393263 FUJ393263 GEF393263 GOB393263 GXX393263 HHT393263 HRP393263 IBL393263 ILH393263 IVD393263 JEZ393263 JOV393263 JYR393263 KIN393263 KSJ393263 LCF393263 LMB393263 LVX393263 MFT393263 MPP393263 MZL393263 NJH393263 NTD393263 OCZ393263 OMV393263 OWR393263 PGN393263 PQJ393263 QAF393263 QKB393263 QTX393263 RDT393263 RNP393263 RXL393263 SHH393263 SRD393263 TAZ393263 TKV393263 TUR393263 UEN393263 UOJ393263 UYF393263 VIB393263 VRX393263 WBT393263 WLP393263 WVL393263 D458799 IZ458799 SV458799 ACR458799 AMN458799 AWJ458799 BGF458799 BQB458799 BZX458799 CJT458799 CTP458799 DDL458799 DNH458799 DXD458799 EGZ458799 EQV458799 FAR458799 FKN458799 FUJ458799 GEF458799 GOB458799 GXX458799 HHT458799 HRP458799 IBL458799 ILH458799 IVD458799 JEZ458799 JOV458799 JYR458799 KIN458799 KSJ458799 LCF458799 LMB458799 LVX458799 MFT458799 MPP458799 MZL458799 NJH458799 NTD458799 OCZ458799 OMV458799 OWR458799 PGN458799 PQJ458799 QAF458799 QKB458799 QTX458799 RDT458799 RNP458799 RXL458799 SHH458799 SRD458799 TAZ458799 TKV458799 TUR458799 UEN458799 UOJ458799 UYF458799 VIB458799 VRX458799 WBT458799 WLP458799 WVL458799 D524335 IZ524335 SV524335 ACR524335 AMN524335 AWJ524335 BGF524335 BQB524335 BZX524335 CJT524335 CTP524335 DDL524335 DNH524335 DXD524335 EGZ524335 EQV524335 FAR524335 FKN524335 FUJ524335 GEF524335 GOB524335 GXX524335 HHT524335 HRP524335 IBL524335 ILH524335 IVD524335 JEZ524335 JOV524335 JYR524335 KIN524335 KSJ524335 LCF524335 LMB524335 LVX524335 MFT524335 MPP524335 MZL524335 NJH524335 NTD524335 OCZ524335 OMV524335 OWR524335 PGN524335 PQJ524335 QAF524335 QKB524335 QTX524335 RDT524335 RNP524335 RXL524335 SHH524335 SRD524335 TAZ524335 TKV524335 TUR524335 UEN524335 UOJ524335 UYF524335 VIB524335 VRX524335 WBT524335 WLP524335 WVL524335 D589871 IZ589871 SV589871 ACR589871 AMN589871 AWJ589871 BGF589871 BQB589871 BZX589871 CJT589871 CTP589871 DDL589871 DNH589871 DXD589871 EGZ589871 EQV589871 FAR589871 FKN589871 FUJ589871 GEF589871 GOB589871 GXX589871 HHT589871 HRP589871 IBL589871 ILH589871 IVD589871 JEZ589871 JOV589871 JYR589871 KIN589871 KSJ589871 LCF589871 LMB589871 LVX589871 MFT589871 MPP589871 MZL589871 NJH589871 NTD589871 OCZ589871 OMV589871 OWR589871 PGN589871 PQJ589871 QAF589871 QKB589871 QTX589871 RDT589871 RNP589871 RXL589871 SHH589871 SRD589871 TAZ589871 TKV589871 TUR589871 UEN589871 UOJ589871 UYF589871 VIB589871 VRX589871 WBT589871 WLP589871 WVL589871 D655407 IZ655407 SV655407 ACR655407 AMN655407 AWJ655407 BGF655407 BQB655407 BZX655407 CJT655407 CTP655407 DDL655407 DNH655407 DXD655407 EGZ655407 EQV655407 FAR655407 FKN655407 FUJ655407 GEF655407 GOB655407 GXX655407 HHT655407 HRP655407 IBL655407 ILH655407 IVD655407 JEZ655407 JOV655407 JYR655407 KIN655407 KSJ655407 LCF655407 LMB655407 LVX655407 MFT655407 MPP655407 MZL655407 NJH655407 NTD655407 OCZ655407 OMV655407 OWR655407 PGN655407 PQJ655407 QAF655407 QKB655407 QTX655407 RDT655407 RNP655407 RXL655407 SHH655407 SRD655407 TAZ655407 TKV655407 TUR655407 UEN655407 UOJ655407 UYF655407 VIB655407 VRX655407 WBT655407 WLP655407 WVL655407 D720943 IZ720943 SV720943 ACR720943 AMN720943 AWJ720943 BGF720943 BQB720943 BZX720943 CJT720943 CTP720943 DDL720943 DNH720943 DXD720943 EGZ720943 EQV720943 FAR720943 FKN720943 FUJ720943 GEF720943 GOB720943 GXX720943 HHT720943 HRP720943 IBL720943 ILH720943 IVD720943 JEZ720943 JOV720943 JYR720943 KIN720943 KSJ720943 LCF720943 LMB720943 LVX720943 MFT720943 MPP720943 MZL720943 NJH720943 NTD720943 OCZ720943 OMV720943 OWR720943 PGN720943 PQJ720943 QAF720943 QKB720943 QTX720943 RDT720943 RNP720943 RXL720943 SHH720943 SRD720943 TAZ720943 TKV720943 TUR720943 UEN720943 UOJ720943 UYF720943 VIB720943 VRX720943 WBT720943 WLP720943 WVL720943 D786479 IZ786479 SV786479 ACR786479 AMN786479 AWJ786479 BGF786479 BQB786479 BZX786479 CJT786479 CTP786479 DDL786479 DNH786479 DXD786479 EGZ786479 EQV786479 FAR786479 FKN786479 FUJ786479 GEF786479 GOB786479 GXX786479 HHT786479 HRP786479 IBL786479 ILH786479 IVD786479 JEZ786479 JOV786479 JYR786479 KIN786479 KSJ786479 LCF786479 LMB786479 LVX786479 MFT786479 MPP786479 MZL786479 NJH786479 NTD786479 OCZ786479 OMV786479 OWR786479 PGN786479 PQJ786479 QAF786479 QKB786479 QTX786479 RDT786479 RNP786479 RXL786479 SHH786479 SRD786479 TAZ786479 TKV786479 TUR786479 UEN786479 UOJ786479 UYF786479 VIB786479 VRX786479 WBT786479 WLP786479 WVL786479 D852015 IZ852015 SV852015 ACR852015 AMN852015 AWJ852015 BGF852015 BQB852015 BZX852015 CJT852015 CTP852015 DDL852015 DNH852015 DXD852015 EGZ852015 EQV852015 FAR852015 FKN852015 FUJ852015 GEF852015 GOB852015 GXX852015 HHT852015 HRP852015 IBL852015 ILH852015 IVD852015 JEZ852015 JOV852015 JYR852015 KIN852015 KSJ852015 LCF852015 LMB852015 LVX852015 MFT852015 MPP852015 MZL852015 NJH852015 NTD852015 OCZ852015 OMV852015 OWR852015 PGN852015 PQJ852015 QAF852015 QKB852015 QTX852015 RDT852015 RNP852015 RXL852015 SHH852015 SRD852015 TAZ852015 TKV852015 TUR852015 UEN852015 UOJ852015 UYF852015 VIB852015 VRX852015 WBT852015 WLP852015 WVL852015 D917551 IZ917551 SV917551 ACR917551 AMN917551 AWJ917551 BGF917551 BQB917551 BZX917551 CJT917551 CTP917551 DDL917551 DNH917551 DXD917551 EGZ917551 EQV917551 FAR917551 FKN917551 FUJ917551 GEF917551 GOB917551 GXX917551 HHT917551 HRP917551 IBL917551 ILH917551 IVD917551 JEZ917551 JOV917551 JYR917551 KIN917551 KSJ917551 LCF917551 LMB917551 LVX917551 MFT917551 MPP917551 MZL917551 NJH917551 NTD917551 OCZ917551 OMV917551 OWR917551 PGN917551 PQJ917551 QAF917551 QKB917551 QTX917551 RDT917551 RNP917551 RXL917551 SHH917551 SRD917551 TAZ917551 TKV917551 TUR917551 UEN917551 UOJ917551 UYF917551 VIB917551 VRX917551 WBT917551 WLP917551 WVL917551 D983087 IZ983087 SV983087 ACR983087 AMN983087 AWJ983087 BGF983087 BQB983087 BZX983087 CJT983087 CTP983087 DDL983087 DNH983087 DXD983087 EGZ983087 EQV983087 FAR983087 FKN983087 FUJ983087 GEF983087 GOB983087 GXX983087 HHT983087 HRP983087 IBL983087 ILH983087 IVD983087 JEZ983087 JOV983087 JYR983087 KIN983087 KSJ983087 LCF983087 LMB983087 LVX983087 MFT983087 MPP983087 MZL983087 NJH983087 NTD983087 OCZ983087 OMV983087 OWR983087 PGN983087 PQJ983087 QAF983087 QKB983087 QTX983087 RDT983087 RNP983087 RXL983087 SHH983087 SRD983087 TAZ983087 TKV983087 TUR983087 UEN983087 UOJ983087 UYF983087 VIB983087 VRX983087 WBT983087 WLP983087 WVL983087 D65585 IZ65585 SV65585 ACR65585 AMN65585 AWJ65585 BGF65585 BQB65585 BZX65585 CJT65585 CTP65585 DDL65585 DNH65585 DXD65585 EGZ65585 EQV65585 FAR65585 FKN65585 FUJ65585 GEF65585 GOB65585 GXX65585 HHT65585 HRP65585 IBL65585 ILH65585 IVD65585 JEZ65585 JOV65585 JYR65585 KIN65585 KSJ65585 LCF65585 LMB65585 LVX65585 MFT65585 MPP65585 MZL65585 NJH65585 NTD65585 OCZ65585 OMV65585 OWR65585 PGN65585 PQJ65585 QAF65585 QKB65585 QTX65585 RDT65585 RNP65585 RXL65585 SHH65585 SRD65585 TAZ65585 TKV65585 TUR65585 UEN65585 UOJ65585 UYF65585 VIB65585 VRX65585 WBT65585 WLP65585 WVL65585 D131121 IZ131121 SV131121 ACR131121 AMN131121 AWJ131121 BGF131121 BQB131121 BZX131121 CJT131121 CTP131121 DDL131121 DNH131121 DXD131121 EGZ131121 EQV131121 FAR131121 FKN131121 FUJ131121 GEF131121 GOB131121 GXX131121 HHT131121 HRP131121 IBL131121 ILH131121 IVD131121 JEZ131121 JOV131121 JYR131121 KIN131121 KSJ131121 LCF131121 LMB131121 LVX131121 MFT131121 MPP131121 MZL131121 NJH131121 NTD131121 OCZ131121 OMV131121 OWR131121 PGN131121 PQJ131121 QAF131121 QKB131121 QTX131121 RDT131121 RNP131121 RXL131121 SHH131121 SRD131121 TAZ131121 TKV131121 TUR131121 UEN131121 UOJ131121 UYF131121 VIB131121 VRX131121 WBT131121 WLP131121 WVL131121 D196657 IZ196657 SV196657 ACR196657 AMN196657 AWJ196657 BGF196657 BQB196657 BZX196657 CJT196657 CTP196657 DDL196657 DNH196657 DXD196657 EGZ196657 EQV196657 FAR196657 FKN196657 FUJ196657 GEF196657 GOB196657 GXX196657 HHT196657 HRP196657 IBL196657 ILH196657 IVD196657 JEZ196657 JOV196657 JYR196657 KIN196657 KSJ196657 LCF196657 LMB196657 LVX196657 MFT196657 MPP196657 MZL196657 NJH196657 NTD196657 OCZ196657 OMV196657 OWR196657 PGN196657 PQJ196657 QAF196657 QKB196657 QTX196657 RDT196657 RNP196657 RXL196657 SHH196657 SRD196657 TAZ196657 TKV196657 TUR196657 UEN196657 UOJ196657 UYF196657 VIB196657 VRX196657 WBT196657 WLP196657 WVL196657 D262193 IZ262193 SV262193 ACR262193 AMN262193 AWJ262193 BGF262193 BQB262193 BZX262193 CJT262193 CTP262193 DDL262193 DNH262193 DXD262193 EGZ262193 EQV262193 FAR262193 FKN262193 FUJ262193 GEF262193 GOB262193 GXX262193 HHT262193 HRP262193 IBL262193 ILH262193 IVD262193 JEZ262193 JOV262193 JYR262193 KIN262193 KSJ262193 LCF262193 LMB262193 LVX262193 MFT262193 MPP262193 MZL262193 NJH262193 NTD262193 OCZ262193 OMV262193 OWR262193 PGN262193 PQJ262193 QAF262193 QKB262193 QTX262193 RDT262193 RNP262193 RXL262193 SHH262193 SRD262193 TAZ262193 TKV262193 TUR262193 UEN262193 UOJ262193 UYF262193 VIB262193 VRX262193 WBT262193 WLP262193 WVL262193 D327729 IZ327729 SV327729 ACR327729 AMN327729 AWJ327729 BGF327729 BQB327729 BZX327729 CJT327729 CTP327729 DDL327729 DNH327729 DXD327729 EGZ327729 EQV327729 FAR327729 FKN327729 FUJ327729 GEF327729 GOB327729 GXX327729 HHT327729 HRP327729 IBL327729 ILH327729 IVD327729 JEZ327729 JOV327729 JYR327729 KIN327729 KSJ327729 LCF327729 LMB327729 LVX327729 MFT327729 MPP327729 MZL327729 NJH327729 NTD327729 OCZ327729 OMV327729 OWR327729 PGN327729 PQJ327729 QAF327729 QKB327729 QTX327729 RDT327729 RNP327729 RXL327729 SHH327729 SRD327729 TAZ327729 TKV327729 TUR327729 UEN327729 UOJ327729 UYF327729 VIB327729 VRX327729 WBT327729 WLP327729 WVL327729 D393265 IZ393265 SV393265 ACR393265 AMN393265 AWJ393265 BGF393265 BQB393265 BZX393265 CJT393265 CTP393265 DDL393265 DNH393265 DXD393265 EGZ393265 EQV393265 FAR393265 FKN393265 FUJ393265 GEF393265 GOB393265 GXX393265 HHT393265 HRP393265 IBL393265 ILH393265 IVD393265 JEZ393265 JOV393265 JYR393265 KIN393265 KSJ393265 LCF393265 LMB393265 LVX393265 MFT393265 MPP393265 MZL393265 NJH393265 NTD393265 OCZ393265 OMV393265 OWR393265 PGN393265 PQJ393265 QAF393265 QKB393265 QTX393265 RDT393265 RNP393265 RXL393265 SHH393265 SRD393265 TAZ393265 TKV393265 TUR393265 UEN393265 UOJ393265 UYF393265 VIB393265 VRX393265 WBT393265 WLP393265 WVL393265 D458801 IZ458801 SV458801 ACR458801 AMN458801 AWJ458801 BGF458801 BQB458801 BZX458801 CJT458801 CTP458801 DDL458801 DNH458801 DXD458801 EGZ458801 EQV458801 FAR458801 FKN458801 FUJ458801 GEF458801 GOB458801 GXX458801 HHT458801 HRP458801 IBL458801 ILH458801 IVD458801 JEZ458801 JOV458801 JYR458801 KIN458801 KSJ458801 LCF458801 LMB458801 LVX458801 MFT458801 MPP458801 MZL458801 NJH458801 NTD458801 OCZ458801 OMV458801 OWR458801 PGN458801 PQJ458801 QAF458801 QKB458801 QTX458801 RDT458801 RNP458801 RXL458801 SHH458801 SRD458801 TAZ458801 TKV458801 TUR458801 UEN458801 UOJ458801 UYF458801 VIB458801 VRX458801 WBT458801 WLP458801 WVL458801 D524337 IZ524337 SV524337 ACR524337 AMN524337 AWJ524337 BGF524337 BQB524337 BZX524337 CJT524337 CTP524337 DDL524337 DNH524337 DXD524337 EGZ524337 EQV524337 FAR524337 FKN524337 FUJ524337 GEF524337 GOB524337 GXX524337 HHT524337 HRP524337 IBL524337 ILH524337 IVD524337 JEZ524337 JOV524337 JYR524337 KIN524337 KSJ524337 LCF524337 LMB524337 LVX524337 MFT524337 MPP524337 MZL524337 NJH524337 NTD524337 OCZ524337 OMV524337 OWR524337 PGN524337 PQJ524337 QAF524337 QKB524337 QTX524337 RDT524337 RNP524337 RXL524337 SHH524337 SRD524337 TAZ524337 TKV524337 TUR524337 UEN524337 UOJ524337 UYF524337 VIB524337 VRX524337 WBT524337 WLP524337 WVL524337 D589873 IZ589873 SV589873 ACR589873 AMN589873 AWJ589873 BGF589873 BQB589873 BZX589873 CJT589873 CTP589873 DDL589873 DNH589873 DXD589873 EGZ589873 EQV589873 FAR589873 FKN589873 FUJ589873 GEF589873 GOB589873 GXX589873 HHT589873 HRP589873 IBL589873 ILH589873 IVD589873 JEZ589873 JOV589873 JYR589873 KIN589873 KSJ589873 LCF589873 LMB589873 LVX589873 MFT589873 MPP589873 MZL589873 NJH589873 NTD589873 OCZ589873 OMV589873 OWR589873 PGN589873 PQJ589873 QAF589873 QKB589873 QTX589873 RDT589873 RNP589873 RXL589873 SHH589873 SRD589873 TAZ589873 TKV589873 TUR589873 UEN589873 UOJ589873 UYF589873 VIB589873 VRX589873 WBT589873 WLP589873 WVL589873 D655409 IZ655409 SV655409 ACR655409 AMN655409 AWJ655409 BGF655409 BQB655409 BZX655409 CJT655409 CTP655409 DDL655409 DNH655409 DXD655409 EGZ655409 EQV655409 FAR655409 FKN655409 FUJ655409 GEF655409 GOB655409 GXX655409 HHT655409 HRP655409 IBL655409 ILH655409 IVD655409 JEZ655409 JOV655409 JYR655409 KIN655409 KSJ655409 LCF655409 LMB655409 LVX655409 MFT655409 MPP655409 MZL655409 NJH655409 NTD655409 OCZ655409 OMV655409 OWR655409 PGN655409 PQJ655409 QAF655409 QKB655409 QTX655409 RDT655409 RNP655409 RXL655409 SHH655409 SRD655409 TAZ655409 TKV655409 TUR655409 UEN655409 UOJ655409 UYF655409 VIB655409 VRX655409 WBT655409 WLP655409 WVL655409 D720945 IZ720945 SV720945 ACR720945 AMN720945 AWJ720945 BGF720945 BQB720945 BZX720945 CJT720945 CTP720945 DDL720945 DNH720945 DXD720945 EGZ720945 EQV720945 FAR720945 FKN720945 FUJ720945 GEF720945 GOB720945 GXX720945 HHT720945 HRP720945 IBL720945 ILH720945 IVD720945 JEZ720945 JOV720945 JYR720945 KIN720945 KSJ720945 LCF720945 LMB720945 LVX720945 MFT720945 MPP720945 MZL720945 NJH720945 NTD720945 OCZ720945 OMV720945 OWR720945 PGN720945 PQJ720945 QAF720945 QKB720945 QTX720945 RDT720945 RNP720945 RXL720945 SHH720945 SRD720945 TAZ720945 TKV720945 TUR720945 UEN720945 UOJ720945 UYF720945 VIB720945 VRX720945 WBT720945 WLP720945 WVL720945 D786481 IZ786481 SV786481 ACR786481 AMN786481 AWJ786481 BGF786481 BQB786481 BZX786481 CJT786481 CTP786481 DDL786481 DNH786481 DXD786481 EGZ786481 EQV786481 FAR786481 FKN786481 FUJ786481 GEF786481 GOB786481 GXX786481 HHT786481 HRP786481 IBL786481 ILH786481 IVD786481 JEZ786481 JOV786481 JYR786481 KIN786481 KSJ786481 LCF786481 LMB786481 LVX786481 MFT786481 MPP786481 MZL786481 NJH786481 NTD786481 OCZ786481 OMV786481 OWR786481 PGN786481 PQJ786481 QAF786481 QKB786481 QTX786481 RDT786481 RNP786481 RXL786481 SHH786481 SRD786481 TAZ786481 TKV786481 TUR786481 UEN786481 UOJ786481 UYF786481 VIB786481 VRX786481 WBT786481 WLP786481 WVL786481 D852017 IZ852017 SV852017 ACR852017 AMN852017 AWJ852017 BGF852017 BQB852017 BZX852017 CJT852017 CTP852017 DDL852017 DNH852017 DXD852017 EGZ852017 EQV852017 FAR852017 FKN852017 FUJ852017 GEF852017 GOB852017 GXX852017 HHT852017 HRP852017 IBL852017 ILH852017 IVD852017 JEZ852017 JOV852017 JYR852017 KIN852017 KSJ852017 LCF852017 LMB852017 LVX852017 MFT852017 MPP852017 MZL852017 NJH852017 NTD852017 OCZ852017 OMV852017 OWR852017 PGN852017 PQJ852017 QAF852017 QKB852017 QTX852017 RDT852017 RNP852017 RXL852017 SHH852017 SRD852017 TAZ852017 TKV852017 TUR852017 UEN852017 UOJ852017 UYF852017 VIB852017 VRX852017 WBT852017 WLP852017 WVL852017 D917553 IZ917553 SV917553 ACR917553 AMN917553 AWJ917553 BGF917553 BQB917553 BZX917553 CJT917553 CTP917553 DDL917553 DNH917553 DXD917553 EGZ917553 EQV917553 FAR917553 FKN917553 FUJ917553 GEF917553 GOB917553 GXX917553 HHT917553 HRP917553 IBL917553 ILH917553 IVD917553 JEZ917553 JOV917553 JYR917553 KIN917553 KSJ917553 LCF917553 LMB917553 LVX917553 MFT917553 MPP917553 MZL917553 NJH917553 NTD917553 OCZ917553 OMV917553 OWR917553 PGN917553 PQJ917553 QAF917553 QKB917553 QTX917553 RDT917553 RNP917553 RXL917553 SHH917553 SRD917553 TAZ917553 TKV917553 TUR917553 UEN917553 UOJ917553 UYF917553 VIB917553 VRX917553 WBT917553 WLP917553 WVL917553 D983089 IZ983089 SV983089 ACR983089 AMN983089 AWJ983089 BGF983089 BQB983089 BZX983089 CJT983089 CTP983089 DDL983089 DNH983089 DXD983089 EGZ983089 EQV983089 FAR983089 FKN983089 FUJ983089 GEF983089 GOB983089 GXX983089 HHT983089 HRP983089 IBL983089 ILH983089 IVD983089 JEZ983089 JOV983089 JYR983089 KIN983089 KSJ983089 LCF983089 LMB983089 LVX983089 MFT983089 MPP983089 MZL983089 NJH983089 NTD983089 OCZ983089 OMV983089 OWR983089 PGN983089 PQJ983089 QAF983089 QKB983089 QTX983089 RDT983089 RNP983089 RXL983089 SHH983089 SRD983089 TAZ983089 TKV983089 TUR983089 UEN983089 UOJ983089 UYF983089 VIB983089 VRX983089 WBT983089 SV40:SV42 ACR40:ACR42 AMN40:AMN42 AWJ40:AWJ42 BGF40:BGF42 BQB40:BQB42 BZX40:BZX42 CJT40:CJT42 CTP40:CTP42 DDL40:DDL42 DNH40:DNH42 DXD40:DXD42 EGZ40:EGZ42 EQV40:EQV42 FAR40:FAR42 FKN40:FKN42 FUJ40:FUJ42 GEF40:GEF42 GOB40:GOB42 GXX40:GXX42 HHT40:HHT42 HRP40:HRP42 IBL40:IBL42 ILH40:ILH42 IVD40:IVD42 JEZ40:JEZ42 JOV40:JOV42 JYR40:JYR42 KIN40:KIN42 KSJ40:KSJ42 LCF40:LCF42 LMB40:LMB42 LVX40:LVX42 MFT40:MFT42 MPP40:MPP42 MZL40:MZL42 NJH40:NJH42 NTD40:NTD42 OCZ40:OCZ42 OMV40:OMV42 OWR40:OWR42 PGN40:PGN42 PQJ40:PQJ42 QAF40:QAF42 QKB40:QKB42 QTX40:QTX42 RDT40:RDT42 RNP40:RNP42 RXL40:RXL42 SHH40:SHH42 SRD40:SRD42 TAZ40:TAZ42 TKV40:TKV42 TUR40:TUR42 UEN40:UEN42 UOJ40:UOJ42 UYF40:UYF42 VIB40:VIB42 VRX40:VRX42 WBT40:WBT42 WLP40:WLP42 WVL40:WVL42 IZ40:IZ42 IZ55:IZ62 SV55:SV62 ACR55:ACR62 AMN55:AMN62 AWJ55:AWJ62 BGF55:BGF62 BQB55:BQB62 BZX55:BZX62 CJT55:CJT62 CTP55:CTP62 DDL55:DDL62 DNH55:DNH62 DXD55:DXD62 EGZ55:EGZ62 EQV55:EQV62 FAR55:FAR62 FKN55:FKN62 FUJ55:FUJ62 GEF55:GEF62 GOB55:GOB62 GXX55:GXX62 HHT55:HHT62 HRP55:HRP62 IBL55:IBL62 ILH55:ILH62 IVD55:IVD62 JEZ55:JEZ62 JOV55:JOV62 JYR55:JYR62 KIN55:KIN62 KSJ55:KSJ62 LCF55:LCF62 LMB55:LMB62 LVX55:LVX62 MFT55:MFT62 MPP55:MPP62 MZL55:MZL62 NJH55:NJH62 NTD55:NTD62 OCZ55:OCZ62 OMV55:OMV62 OWR55:OWR62 PGN55:PGN62 PQJ55:PQJ62 QAF55:QAF62 QKB55:QKB62 QTX55:QTX62 RDT55:RDT62 RNP55:RNP62 RXL55:RXL62 SHH55:SHH62 SRD55:SRD62 TAZ55:TAZ62 TKV55:TKV62 TUR55:TUR62 UEN55:UEN62 UOJ55:UOJ62 UYF55:UYF62 VIB55:VIB62 VRX55:VRX62 WBT55:WBT62 WLP55:WLP62 WVL55:WVL62 IY24:IY26 SU24:SU26 ACQ24:ACQ26 AMM24:AMM26 AWI24:AWI26 BGE24:BGE26 BQA24:BQA26 BZW24:BZW26 CJS24:CJS26 CTO24:CTO26 DDK24:DDK26 DNG24:DNG26 DXC24:DXC26 EGY24:EGY26 EQU24:EQU26 FAQ24:FAQ26 FKM24:FKM26 FUI24:FUI26 GEE24:GEE26 GOA24:GOA26 GXW24:GXW26 HHS24:HHS26 HRO24:HRO26 IBK24:IBK26 ILG24:ILG26 IVC24:IVC26 JEY24:JEY26 JOU24:JOU26 JYQ24:JYQ26 KIM24:KIM26 KSI24:KSI26 LCE24:LCE26 LMA24:LMA26 LVW24:LVW26 MFS24:MFS26 MPO24:MPO26 MZK24:MZK26 NJG24:NJG26 NTC24:NTC26 OCY24:OCY26 OMU24:OMU26 OWQ24:OWQ26 PGM24:PGM26 PQI24:PQI26 QAE24:QAE26 QKA24:QKA26 QTW24:QTW26 RDS24:RDS26 RNO24:RNO26 RXK24:RXK26 SHG24:SHG26 SRC24:SRC26 TAY24:TAY26 TKU24:TKU26 TUQ24:TUQ26 UEM24:UEM26 UOI24:UOI26 UYE24:UYE26 VIA24:VIA26 VRW24:VRW26 WBS24:WBS26 WLO24:WLO26 WVK24:WVK26 IZ69:IZ78 IZ64:IZ68 SV69:SV78 SV64:SV68 ACR69:ACR78 ACR64:ACR68 AMN69:AMN78 AMN64:AMN68 AWJ69:AWJ78 AWJ64:AWJ68 BGF69:BGF78 BGF64:BGF68 BQB69:BQB78 BQB64:BQB68 BZX69:BZX78 BZX64:BZX68 CJT69:CJT78 CJT64:CJT68 CTP69:CTP78 CTP64:CTP68 DDL69:DDL78 DDL64:DDL68 DNH69:DNH78 DNH64:DNH68 DXD69:DXD78 DXD64:DXD68 EGZ69:EGZ78 EGZ64:EGZ68 EQV69:EQV78 EQV64:EQV68 FAR69:FAR78 FAR64:FAR68 FKN69:FKN78 FKN64:FKN68 FUJ69:FUJ78 FUJ64:FUJ68 GEF69:GEF78 GEF64:GEF68 GOB69:GOB78 GOB64:GOB68 GXX69:GXX78 GXX64:GXX68 HHT69:HHT78 HHT64:HHT68 HRP69:HRP78 HRP64:HRP68 IBL69:IBL78 IBL64:IBL68 ILH69:ILH78 ILH64:ILH68 IVD69:IVD78 IVD64:IVD68 JEZ69:JEZ78 JEZ64:JEZ68 JOV69:JOV78 JOV64:JOV68 JYR69:JYR78 JYR64:JYR68 KIN69:KIN78 KIN64:KIN68 KSJ69:KSJ78 KSJ64:KSJ68 LCF69:LCF78 LCF64:LCF68 LMB69:LMB78 LMB64:LMB68 LVX69:LVX78 LVX64:LVX68 MFT69:MFT78 MFT64:MFT68 MPP69:MPP78 MPP64:MPP68 MZL69:MZL78 MZL64:MZL68 NJH69:NJH78 NJH64:NJH68 NTD69:NTD78 NTD64:NTD68 OCZ69:OCZ78 OCZ64:OCZ68 OMV69:OMV78 OMV64:OMV68 OWR69:OWR78 OWR64:OWR68 PGN69:PGN78 PGN64:PGN68 PQJ69:PQJ78 PQJ64:PQJ68 QAF69:QAF78 QAF64:QAF68 QKB69:QKB78 QKB64:QKB68 QTX69:QTX78 QTX64:QTX68 RDT69:RDT78 RDT64:RDT68 RNP69:RNP78 RNP64:RNP68 RXL69:RXL78 RXL64:RXL68 SHH69:SHH78 SHH64:SHH68 SRD69:SRD78 SRD64:SRD68 TAZ69:TAZ78 TAZ64:TAZ68 TKV69:TKV78 TKV64:TKV68 TUR69:TUR78 TUR64:TUR68 UEN69:UEN78 UEN64:UEN68 UOJ69:UOJ78 UOJ64:UOJ68 UYF69:UYF78 UYF64:UYF68 VIB69:VIB78 VIB64:VIB68 VRX69:VRX78 VRX64:VRX68 WBT69:WBT78 WBT64:WBT68 WLP69:WLP78 WLP64:WLP68 WVL69:WVL78 WVL64:WVL68</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N220"/>
  <sheetViews>
    <sheetView showGridLines="0" zoomScale="80" zoomScaleNormal="80" workbookViewId="0">
      <selection activeCell="D21" sqref="D21"/>
    </sheetView>
  </sheetViews>
  <sheetFormatPr defaultColWidth="11.33203125" defaultRowHeight="13.8"/>
  <cols>
    <col min="1" max="1" width="22.33203125" style="422" customWidth="1"/>
    <col min="2" max="2" width="65.88671875" style="422" customWidth="1"/>
    <col min="3" max="3" width="10.109375" style="418" customWidth="1"/>
    <col min="4" max="4" width="12.109375" style="418" customWidth="1"/>
    <col min="5" max="5" width="12.88671875" style="418" customWidth="1"/>
    <col min="6" max="6" width="12.33203125" style="418" customWidth="1"/>
    <col min="7" max="7" width="13.109375" style="418" customWidth="1"/>
    <col min="8" max="10" width="12.88671875" style="418" customWidth="1"/>
    <col min="11" max="11" width="12.33203125" style="418" customWidth="1"/>
    <col min="12" max="12" width="10.88671875" style="418" customWidth="1"/>
    <col min="13" max="13" width="12.109375" style="418" customWidth="1"/>
    <col min="14" max="14" width="11.109375" style="418" customWidth="1"/>
    <col min="15" max="246" width="8.88671875" style="418" customWidth="1"/>
    <col min="247" max="16384" width="11.33203125" style="418"/>
  </cols>
  <sheetData>
    <row r="2" spans="1:14" ht="12.75" customHeight="1">
      <c r="B2" s="423" t="s">
        <v>5</v>
      </c>
      <c r="C2" s="1516" t="s">
        <v>985</v>
      </c>
      <c r="D2" s="1516"/>
      <c r="E2" s="1516"/>
      <c r="F2" s="1516"/>
      <c r="G2" s="1516"/>
    </row>
    <row r="3" spans="1:14">
      <c r="B3" s="423" t="s">
        <v>14</v>
      </c>
      <c r="C3" s="1551" t="s">
        <v>208</v>
      </c>
      <c r="D3" s="1551"/>
      <c r="E3" s="1551"/>
      <c r="F3" s="1551"/>
      <c r="G3" s="1551"/>
    </row>
    <row r="4" spans="1:14">
      <c r="B4" s="423"/>
      <c r="C4" s="1548" t="s">
        <v>322</v>
      </c>
      <c r="D4" s="1549"/>
      <c r="E4" s="1549"/>
      <c r="F4" s="1549"/>
      <c r="G4" s="1550"/>
    </row>
    <row r="5" spans="1:14" ht="12.75" customHeight="1">
      <c r="B5" s="423" t="s">
        <v>7</v>
      </c>
      <c r="C5" s="1516" t="s">
        <v>951</v>
      </c>
      <c r="D5" s="1516"/>
      <c r="E5" s="1516"/>
      <c r="F5" s="1516"/>
      <c r="G5" s="1516"/>
    </row>
    <row r="7" spans="1:14" ht="43.5" customHeight="1">
      <c r="A7" s="435"/>
      <c r="B7" s="435" t="s">
        <v>26</v>
      </c>
      <c r="C7" s="435" t="s">
        <v>27</v>
      </c>
      <c r="D7" s="435" t="s">
        <v>202</v>
      </c>
      <c r="E7" s="435" t="s">
        <v>28</v>
      </c>
      <c r="F7" s="435" t="s">
        <v>29</v>
      </c>
      <c r="G7" s="435" t="s">
        <v>30</v>
      </c>
      <c r="H7" s="435" t="s">
        <v>31</v>
      </c>
      <c r="I7" s="435" t="s">
        <v>32</v>
      </c>
      <c r="J7" s="435" t="s">
        <v>203</v>
      </c>
      <c r="K7" s="435" t="s">
        <v>33</v>
      </c>
      <c r="L7" s="435" t="s">
        <v>204</v>
      </c>
      <c r="M7" s="435" t="s">
        <v>205</v>
      </c>
      <c r="N7" s="435" t="s">
        <v>206</v>
      </c>
    </row>
    <row r="8" spans="1:14" ht="35.25" customHeight="1">
      <c r="A8" s="431" t="s">
        <v>250</v>
      </c>
      <c r="B8" s="432"/>
      <c r="C8" s="436"/>
      <c r="D8" s="436"/>
      <c r="E8" s="436"/>
      <c r="F8" s="436"/>
      <c r="G8" s="436"/>
      <c r="H8" s="436"/>
      <c r="I8" s="436"/>
      <c r="J8" s="436"/>
      <c r="K8" s="436"/>
      <c r="L8" s="436"/>
      <c r="M8" s="436"/>
      <c r="N8" s="436"/>
    </row>
    <row r="9" spans="1:14" ht="36" customHeight="1">
      <c r="A9" s="433" t="s">
        <v>251</v>
      </c>
      <c r="B9" s="434"/>
      <c r="C9" s="429"/>
      <c r="D9" s="429"/>
      <c r="E9" s="429"/>
      <c r="F9" s="429"/>
      <c r="G9" s="429"/>
      <c r="H9" s="429"/>
      <c r="I9" s="429"/>
      <c r="J9" s="429"/>
      <c r="K9" s="429"/>
      <c r="L9" s="429"/>
      <c r="M9" s="429"/>
      <c r="N9" s="429"/>
    </row>
    <row r="10" spans="1:14" ht="29.25" customHeight="1">
      <c r="A10" s="1556" t="s">
        <v>209</v>
      </c>
      <c r="B10" s="1557"/>
      <c r="C10" s="438"/>
      <c r="D10" s="430"/>
      <c r="E10" s="430"/>
      <c r="F10" s="430"/>
      <c r="G10" s="430"/>
      <c r="H10" s="430"/>
      <c r="I10" s="430"/>
      <c r="J10" s="430"/>
      <c r="K10" s="430"/>
      <c r="L10" s="430"/>
      <c r="M10" s="430"/>
      <c r="N10" s="430"/>
    </row>
    <row r="11" spans="1:14">
      <c r="A11" s="1558" t="s">
        <v>210</v>
      </c>
      <c r="B11" s="1559"/>
      <c r="C11" s="437"/>
      <c r="D11" s="437"/>
      <c r="E11" s="437"/>
      <c r="F11" s="437"/>
      <c r="G11" s="437"/>
      <c r="H11" s="437"/>
      <c r="I11" s="437"/>
      <c r="J11" s="437"/>
      <c r="K11" s="437"/>
      <c r="L11" s="437"/>
      <c r="M11" s="437"/>
      <c r="N11" s="437"/>
    </row>
    <row r="12" spans="1:14" ht="25.5" customHeight="1">
      <c r="A12" s="504" t="s">
        <v>15</v>
      </c>
      <c r="B12" s="505" t="s">
        <v>294</v>
      </c>
      <c r="C12" s="547"/>
      <c r="D12" s="547"/>
      <c r="E12" s="547"/>
      <c r="F12" s="547"/>
      <c r="G12" s="547"/>
      <c r="H12" s="547"/>
      <c r="I12" s="547"/>
      <c r="J12" s="547"/>
      <c r="K12" s="547"/>
      <c r="L12" s="547"/>
      <c r="M12" s="547"/>
      <c r="N12" s="547"/>
    </row>
    <row r="13" spans="1:14" ht="39.75" customHeight="1">
      <c r="A13" s="558" t="e">
        <f>#REF!</f>
        <v>#REF!</v>
      </c>
      <c r="B13" s="559" t="e">
        <f>#REF!</f>
        <v>#REF!</v>
      </c>
      <c r="C13" s="424"/>
      <c r="D13" s="424"/>
      <c r="E13" s="424"/>
      <c r="F13" s="424"/>
      <c r="G13" s="573"/>
      <c r="H13" s="424"/>
      <c r="I13" s="424"/>
      <c r="J13" s="424"/>
      <c r="K13" s="424"/>
      <c r="L13" s="424"/>
      <c r="M13" s="424"/>
      <c r="N13" s="424"/>
    </row>
    <row r="14" spans="1:14" ht="39" customHeight="1">
      <c r="A14" s="558" t="e">
        <f>#REF!</f>
        <v>#REF!</v>
      </c>
      <c r="B14" s="509" t="e">
        <f>#REF!</f>
        <v>#REF!</v>
      </c>
      <c r="C14" s="428"/>
      <c r="D14" s="428"/>
      <c r="E14" s="428"/>
      <c r="F14" s="428"/>
      <c r="G14" s="428"/>
      <c r="H14" s="424"/>
      <c r="I14" s="424"/>
      <c r="J14" s="428"/>
      <c r="K14" s="428"/>
      <c r="L14" s="424"/>
      <c r="M14" s="428"/>
      <c r="N14" s="428"/>
    </row>
    <row r="15" spans="1:14" ht="42.75" customHeight="1">
      <c r="A15" s="558" t="e">
        <f>#REF!</f>
        <v>#REF!</v>
      </c>
      <c r="B15" s="506" t="e">
        <f>#REF!</f>
        <v>#REF!</v>
      </c>
      <c r="C15" s="428"/>
      <c r="D15" s="428"/>
      <c r="E15" s="428"/>
      <c r="F15" s="428"/>
      <c r="G15" s="428"/>
      <c r="H15" s="424"/>
      <c r="I15" s="424"/>
      <c r="J15" s="428"/>
      <c r="K15" s="428"/>
      <c r="L15" s="424"/>
      <c r="M15" s="428"/>
      <c r="N15" s="428"/>
    </row>
    <row r="16" spans="1:14" ht="33" customHeight="1">
      <c r="A16" s="522" t="e">
        <f>#REF!</f>
        <v>#REF!</v>
      </c>
      <c r="B16" s="562" t="e">
        <f>#REF!</f>
        <v>#REF!</v>
      </c>
      <c r="C16" s="573"/>
      <c r="D16" s="573"/>
      <c r="E16" s="573"/>
      <c r="F16" s="573"/>
      <c r="G16" s="573"/>
      <c r="H16" s="573"/>
      <c r="I16" s="573"/>
      <c r="J16" s="573"/>
      <c r="K16" s="573"/>
      <c r="L16" s="573"/>
      <c r="M16" s="573"/>
      <c r="N16" s="573"/>
    </row>
    <row r="17" spans="1:14" ht="39" customHeight="1">
      <c r="A17" s="522" t="e">
        <f>#REF!</f>
        <v>#REF!</v>
      </c>
      <c r="B17" s="562" t="e">
        <f>#REF!</f>
        <v>#REF!</v>
      </c>
      <c r="C17" s="573"/>
      <c r="D17" s="573"/>
      <c r="E17" s="573"/>
      <c r="F17" s="573"/>
      <c r="G17" s="573"/>
      <c r="H17" s="573"/>
      <c r="I17" s="573"/>
      <c r="J17" s="573"/>
      <c r="K17" s="573"/>
      <c r="L17" s="573"/>
      <c r="M17" s="573"/>
      <c r="N17" s="573"/>
    </row>
    <row r="18" spans="1:14" ht="32.25" customHeight="1">
      <c r="A18" s="522" t="e">
        <f>#REF!</f>
        <v>#REF!</v>
      </c>
      <c r="B18" s="562" t="e">
        <f>#REF!</f>
        <v>#REF!</v>
      </c>
      <c r="C18" s="428"/>
      <c r="D18" s="428"/>
      <c r="E18" s="428"/>
      <c r="F18" s="428"/>
      <c r="G18" s="428"/>
      <c r="H18" s="428"/>
      <c r="I18" s="428"/>
      <c r="J18" s="428"/>
      <c r="K18" s="428"/>
      <c r="L18" s="428"/>
      <c r="M18" s="428"/>
      <c r="N18" s="428"/>
    </row>
    <row r="19" spans="1:14" ht="39.75" customHeight="1">
      <c r="A19" s="522" t="e">
        <f>#REF!</f>
        <v>#REF!</v>
      </c>
      <c r="B19" s="562" t="e">
        <f>#REF!</f>
        <v>#REF!</v>
      </c>
      <c r="C19" s="428"/>
      <c r="D19" s="428"/>
      <c r="E19" s="573"/>
      <c r="F19" s="573"/>
      <c r="G19" s="573"/>
      <c r="H19" s="573"/>
      <c r="I19" s="573"/>
      <c r="J19" s="573"/>
      <c r="K19" s="573"/>
      <c r="L19" s="573"/>
      <c r="M19" s="573"/>
      <c r="N19" s="573"/>
    </row>
    <row r="20" spans="1:14" ht="39.75" customHeight="1">
      <c r="A20" s="522" t="e">
        <f>#REF!</f>
        <v>#REF!</v>
      </c>
      <c r="B20" s="562" t="e">
        <f>#REF!</f>
        <v>#REF!</v>
      </c>
      <c r="C20" s="424"/>
      <c r="D20" s="424"/>
      <c r="E20" s="573"/>
      <c r="F20" s="573"/>
      <c r="G20" s="573"/>
      <c r="H20" s="573"/>
      <c r="I20" s="573"/>
      <c r="J20" s="573"/>
      <c r="K20" s="573"/>
      <c r="L20" s="573"/>
      <c r="M20" s="573"/>
      <c r="N20" s="573"/>
    </row>
    <row r="21" spans="1:14" ht="39.75" customHeight="1">
      <c r="A21" s="522" t="e">
        <f>#REF!</f>
        <v>#REF!</v>
      </c>
      <c r="B21" s="562" t="e">
        <f>#REF!</f>
        <v>#REF!</v>
      </c>
      <c r="C21" s="424"/>
      <c r="D21" s="424"/>
      <c r="E21" s="424"/>
      <c r="F21" s="424"/>
      <c r="G21" s="424"/>
      <c r="H21" s="424"/>
      <c r="I21" s="573"/>
      <c r="J21" s="573"/>
      <c r="K21" s="573"/>
      <c r="L21" s="573"/>
      <c r="M21" s="573"/>
      <c r="N21" s="573"/>
    </row>
    <row r="22" spans="1:14" ht="39.75" customHeight="1">
      <c r="A22" s="522" t="e">
        <f>#REF!</f>
        <v>#REF!</v>
      </c>
      <c r="B22" s="562" t="e">
        <f>#REF!</f>
        <v>#REF!</v>
      </c>
      <c r="C22" s="424"/>
      <c r="D22" s="424"/>
      <c r="E22" s="424"/>
      <c r="F22" s="424"/>
      <c r="G22" s="424"/>
      <c r="H22" s="424"/>
      <c r="I22" s="573"/>
      <c r="J22" s="573"/>
      <c r="K22" s="573"/>
      <c r="L22" s="573"/>
      <c r="M22" s="573"/>
      <c r="N22" s="573"/>
    </row>
    <row r="23" spans="1:14" ht="43.5" customHeight="1">
      <c r="A23" s="506" t="e">
        <f>#REF!</f>
        <v>#REF!</v>
      </c>
      <c r="B23" s="507" t="e">
        <f>#REF!</f>
        <v>#REF!</v>
      </c>
      <c r="C23" s="573"/>
      <c r="D23" s="573"/>
      <c r="E23" s="573"/>
      <c r="F23" s="573"/>
      <c r="G23" s="573"/>
      <c r="H23" s="573"/>
      <c r="I23" s="573"/>
      <c r="J23" s="573"/>
      <c r="K23" s="573"/>
      <c r="L23" s="573"/>
      <c r="M23" s="573"/>
      <c r="N23" s="573"/>
    </row>
    <row r="24" spans="1:14" ht="45" customHeight="1">
      <c r="A24" s="506" t="e">
        <f>#REF!</f>
        <v>#REF!</v>
      </c>
      <c r="B24" s="507" t="e">
        <f>#REF!</f>
        <v>#REF!</v>
      </c>
      <c r="C24" s="573"/>
      <c r="D24" s="573"/>
      <c r="E24" s="573"/>
      <c r="F24" s="573"/>
      <c r="G24" s="428"/>
      <c r="H24" s="424"/>
      <c r="I24" s="424"/>
      <c r="J24" s="428"/>
      <c r="K24" s="428"/>
      <c r="L24" s="424"/>
      <c r="M24" s="428"/>
      <c r="N24" s="428"/>
    </row>
    <row r="25" spans="1:14" ht="45" hidden="1" customHeight="1">
      <c r="A25" s="506" t="e">
        <f>#REF!</f>
        <v>#REF!</v>
      </c>
      <c r="B25" s="507" t="e">
        <f>#REF!</f>
        <v>#REF!</v>
      </c>
      <c r="C25" s="573"/>
      <c r="D25" s="573"/>
      <c r="E25" s="573"/>
      <c r="F25" s="573"/>
      <c r="G25" s="428"/>
      <c r="H25" s="424"/>
      <c r="I25" s="424"/>
      <c r="J25" s="428"/>
      <c r="K25" s="428"/>
      <c r="L25" s="424"/>
      <c r="M25" s="428"/>
      <c r="N25" s="428"/>
    </row>
    <row r="26" spans="1:14" ht="45" customHeight="1">
      <c r="A26" s="506" t="e">
        <f>#REF!</f>
        <v>#REF!</v>
      </c>
      <c r="B26" s="507" t="e">
        <f>#REF!</f>
        <v>#REF!</v>
      </c>
      <c r="C26" s="424"/>
      <c r="D26" s="424"/>
      <c r="E26" s="424"/>
      <c r="F26" s="424"/>
      <c r="G26" s="573"/>
      <c r="H26" s="573"/>
      <c r="I26" s="573"/>
      <c r="J26" s="573"/>
      <c r="K26" s="573"/>
      <c r="L26" s="424"/>
      <c r="M26" s="428"/>
      <c r="N26" s="428"/>
    </row>
    <row r="27" spans="1:14" ht="45" customHeight="1">
      <c r="A27" s="506" t="e">
        <f>#REF!</f>
        <v>#REF!</v>
      </c>
      <c r="B27" s="507" t="e">
        <f>#REF!</f>
        <v>#REF!</v>
      </c>
      <c r="C27" s="424"/>
      <c r="D27" s="424"/>
      <c r="E27" s="424"/>
      <c r="F27" s="424"/>
      <c r="G27" s="424"/>
      <c r="H27" s="424"/>
      <c r="I27" s="573"/>
      <c r="J27" s="573"/>
      <c r="K27" s="573"/>
      <c r="L27" s="424"/>
      <c r="M27" s="428"/>
      <c r="N27" s="428"/>
    </row>
    <row r="28" spans="1:14" s="417" customFormat="1" ht="31.5" customHeight="1">
      <c r="A28" s="515" t="s">
        <v>16</v>
      </c>
      <c r="B28" s="516" t="s">
        <v>295</v>
      </c>
      <c r="C28" s="503"/>
      <c r="D28" s="503"/>
      <c r="E28" s="503"/>
      <c r="F28" s="503"/>
      <c r="G28" s="503"/>
      <c r="H28" s="503"/>
      <c r="I28" s="503"/>
      <c r="J28" s="503"/>
      <c r="K28" s="503"/>
      <c r="L28" s="503"/>
      <c r="M28" s="503"/>
      <c r="N28" s="503"/>
    </row>
    <row r="29" spans="1:14" ht="24.75" customHeight="1">
      <c r="A29" s="560" t="s">
        <v>8</v>
      </c>
      <c r="B29" s="561" t="s">
        <v>256</v>
      </c>
      <c r="C29" s="428"/>
      <c r="D29" s="428"/>
      <c r="E29" s="428"/>
      <c r="F29" s="573"/>
      <c r="G29" s="428"/>
      <c r="H29" s="428"/>
      <c r="I29" s="428"/>
      <c r="J29" s="428"/>
      <c r="K29" s="428"/>
      <c r="L29" s="510"/>
      <c r="M29" s="428"/>
      <c r="N29" s="428"/>
    </row>
    <row r="30" spans="1:14" ht="24.75" customHeight="1">
      <c r="A30" s="560" t="s">
        <v>0</v>
      </c>
      <c r="B30" s="561" t="s">
        <v>348</v>
      </c>
      <c r="C30" s="428"/>
      <c r="D30" s="428"/>
      <c r="E30" s="428"/>
      <c r="F30" s="428"/>
      <c r="G30" s="428"/>
      <c r="H30" s="428"/>
      <c r="I30" s="428"/>
      <c r="J30" s="428"/>
      <c r="K30" s="428"/>
      <c r="L30" s="510"/>
      <c r="M30" s="428"/>
      <c r="N30" s="428"/>
    </row>
    <row r="31" spans="1:14" ht="28.5" customHeight="1">
      <c r="A31" s="517" t="s">
        <v>17</v>
      </c>
      <c r="B31" s="518" t="s">
        <v>278</v>
      </c>
      <c r="C31" s="519"/>
      <c r="D31" s="519"/>
      <c r="E31" s="519"/>
      <c r="F31" s="519"/>
      <c r="G31" s="519"/>
      <c r="H31" s="519"/>
      <c r="I31" s="519"/>
      <c r="J31" s="519"/>
      <c r="K31" s="519"/>
      <c r="L31" s="519"/>
      <c r="M31" s="519"/>
      <c r="N31" s="519"/>
    </row>
    <row r="32" spans="1:14" ht="34.5" customHeight="1">
      <c r="A32" s="560" t="s">
        <v>1</v>
      </c>
      <c r="B32" s="561" t="s">
        <v>265</v>
      </c>
      <c r="C32" s="428"/>
      <c r="D32" s="428"/>
      <c r="E32" s="428"/>
      <c r="F32" s="573"/>
      <c r="G32" s="428"/>
      <c r="H32" s="428"/>
      <c r="I32" s="428"/>
      <c r="J32" s="424"/>
      <c r="K32" s="573"/>
      <c r="L32" s="510"/>
      <c r="M32" s="428"/>
      <c r="N32" s="573"/>
    </row>
    <row r="33" spans="1:14" ht="36" customHeight="1">
      <c r="A33" s="560" t="s">
        <v>264</v>
      </c>
      <c r="B33" s="564" t="s">
        <v>257</v>
      </c>
      <c r="C33" s="428"/>
      <c r="D33" s="428"/>
      <c r="E33" s="573"/>
      <c r="F33" s="428"/>
      <c r="G33" s="428"/>
      <c r="H33" s="428"/>
      <c r="I33" s="428"/>
      <c r="J33" s="424"/>
      <c r="K33" s="573"/>
      <c r="L33" s="510"/>
      <c r="M33" s="573"/>
      <c r="N33" s="428"/>
    </row>
    <row r="34" spans="1:14" ht="36" customHeight="1">
      <c r="A34" s="517" t="s">
        <v>18</v>
      </c>
      <c r="B34" s="518" t="s">
        <v>279</v>
      </c>
      <c r="C34" s="519"/>
      <c r="D34" s="519"/>
      <c r="E34" s="519"/>
      <c r="F34" s="519"/>
      <c r="G34" s="519"/>
      <c r="H34" s="519"/>
      <c r="I34" s="519"/>
      <c r="J34" s="519"/>
      <c r="K34" s="519"/>
      <c r="L34" s="519"/>
      <c r="M34" s="519"/>
      <c r="N34" s="519"/>
    </row>
    <row r="35" spans="1:14" ht="28.5" customHeight="1">
      <c r="A35" s="543" t="s">
        <v>268</v>
      </c>
      <c r="B35" s="555" t="s">
        <v>314</v>
      </c>
      <c r="C35" s="565"/>
      <c r="D35" s="565"/>
      <c r="E35" s="565"/>
      <c r="F35" s="565"/>
      <c r="G35" s="565"/>
      <c r="H35" s="565"/>
      <c r="I35" s="565"/>
      <c r="J35" s="565"/>
      <c r="K35" s="565"/>
      <c r="L35" s="565"/>
      <c r="M35" s="565"/>
      <c r="N35" s="565"/>
    </row>
    <row r="36" spans="1:14" ht="28.5" customHeight="1">
      <c r="A36" s="560" t="s">
        <v>269</v>
      </c>
      <c r="B36" s="509" t="s">
        <v>266</v>
      </c>
      <c r="C36" s="548"/>
      <c r="D36" s="548"/>
      <c r="E36" s="548"/>
      <c r="F36" s="548"/>
      <c r="G36" s="548"/>
      <c r="H36" s="548"/>
      <c r="I36" s="548"/>
      <c r="J36" s="548"/>
      <c r="K36" s="548"/>
      <c r="L36" s="548"/>
      <c r="M36" s="548"/>
      <c r="N36" s="548"/>
    </row>
    <row r="37" spans="1:14" ht="41.25" customHeight="1">
      <c r="A37" s="560" t="s">
        <v>270</v>
      </c>
      <c r="B37" s="541" t="s">
        <v>323</v>
      </c>
      <c r="C37" s="548"/>
      <c r="D37" s="548"/>
      <c r="E37" s="548"/>
      <c r="F37" s="548"/>
      <c r="G37" s="548"/>
      <c r="H37" s="548"/>
      <c r="I37" s="548"/>
      <c r="J37" s="548"/>
      <c r="K37" s="424"/>
      <c r="L37" s="548"/>
      <c r="M37" s="548"/>
      <c r="N37" s="548"/>
    </row>
    <row r="38" spans="1:14" ht="39" customHeight="1">
      <c r="A38" s="560" t="s">
        <v>271</v>
      </c>
      <c r="B38" s="541" t="s">
        <v>336</v>
      </c>
      <c r="C38" s="548"/>
      <c r="D38" s="548"/>
      <c r="E38" s="548"/>
      <c r="F38" s="573"/>
      <c r="G38" s="548"/>
      <c r="H38" s="548"/>
      <c r="I38" s="548"/>
      <c r="J38" s="573"/>
      <c r="K38" s="548"/>
      <c r="L38" s="548"/>
      <c r="M38" s="548"/>
      <c r="N38" s="548"/>
    </row>
    <row r="39" spans="1:14" ht="35.25" customHeight="1">
      <c r="A39" s="543" t="s">
        <v>267</v>
      </c>
      <c r="B39" s="555" t="s">
        <v>272</v>
      </c>
      <c r="C39" s="566"/>
      <c r="D39" s="566"/>
      <c r="E39" s="566"/>
      <c r="F39" s="566"/>
      <c r="G39" s="566"/>
      <c r="H39" s="566"/>
      <c r="I39" s="566"/>
      <c r="J39" s="566"/>
      <c r="K39" s="566"/>
      <c r="L39" s="566"/>
      <c r="M39" s="566"/>
      <c r="N39" s="566"/>
    </row>
    <row r="40" spans="1:14" ht="35.25" customHeight="1">
      <c r="A40" s="560" t="e">
        <f>#REF!</f>
        <v>#REF!</v>
      </c>
      <c r="B40" s="541" t="e">
        <f>#REF!</f>
        <v>#REF!</v>
      </c>
      <c r="C40" s="548"/>
      <c r="D40" s="548"/>
      <c r="E40" s="548"/>
      <c r="F40" s="548"/>
      <c r="G40" s="548"/>
      <c r="H40" s="548"/>
      <c r="I40" s="548"/>
      <c r="J40" s="548"/>
      <c r="K40" s="548"/>
      <c r="L40" s="548"/>
      <c r="M40" s="548"/>
      <c r="N40" s="548"/>
    </row>
    <row r="41" spans="1:14" ht="35.25" customHeight="1">
      <c r="A41" s="560" t="e">
        <f>#REF!</f>
        <v>#REF!</v>
      </c>
      <c r="B41" s="617" t="e">
        <f>#REF!</f>
        <v>#REF!</v>
      </c>
      <c r="C41" s="573"/>
      <c r="D41" s="548"/>
      <c r="E41" s="548"/>
      <c r="F41" s="548"/>
      <c r="G41" s="573"/>
      <c r="H41" s="548"/>
      <c r="I41" s="548"/>
      <c r="J41" s="548"/>
      <c r="K41" s="573"/>
      <c r="L41" s="548"/>
      <c r="M41" s="548"/>
      <c r="N41" s="573"/>
    </row>
    <row r="42" spans="1:14" ht="35.25" customHeight="1">
      <c r="A42" s="560" t="e">
        <f>#REF!</f>
        <v>#REF!</v>
      </c>
      <c r="B42" s="617" t="e">
        <f>#REF!</f>
        <v>#REF!</v>
      </c>
      <c r="C42" s="548"/>
      <c r="D42" s="548"/>
      <c r="E42" s="548"/>
      <c r="F42" s="573"/>
      <c r="G42" s="548"/>
      <c r="H42" s="548"/>
      <c r="I42" s="573"/>
      <c r="J42" s="548"/>
      <c r="K42" s="548"/>
      <c r="L42" s="573"/>
      <c r="M42" s="548"/>
      <c r="N42" s="573"/>
    </row>
    <row r="43" spans="1:14" ht="35.25" customHeight="1">
      <c r="A43" s="560" t="e">
        <f>#REF!</f>
        <v>#REF!</v>
      </c>
      <c r="B43" s="617" t="e">
        <f>#REF!</f>
        <v>#REF!</v>
      </c>
      <c r="C43" s="548"/>
      <c r="D43" s="573"/>
      <c r="E43" s="548"/>
      <c r="F43" s="573"/>
      <c r="G43" s="548"/>
      <c r="H43" s="573"/>
      <c r="I43" s="573"/>
      <c r="J43" s="548"/>
      <c r="K43" s="573"/>
      <c r="L43" s="573"/>
      <c r="M43" s="548"/>
      <c r="N43" s="573"/>
    </row>
    <row r="44" spans="1:14" ht="35.25" customHeight="1">
      <c r="A44" s="1560" t="s">
        <v>232</v>
      </c>
      <c r="B44" s="1561"/>
      <c r="C44" s="538"/>
      <c r="D44" s="538"/>
      <c r="E44" s="538"/>
      <c r="F44" s="538"/>
      <c r="G44" s="538"/>
      <c r="H44" s="538"/>
      <c r="I44" s="538"/>
      <c r="J44" s="538"/>
      <c r="K44" s="538"/>
      <c r="L44" s="538"/>
      <c r="M44" s="538"/>
      <c r="N44" s="538"/>
    </row>
    <row r="45" spans="1:14" ht="28.5" customHeight="1">
      <c r="A45" s="504" t="s">
        <v>19</v>
      </c>
      <c r="B45" s="549" t="s">
        <v>296</v>
      </c>
      <c r="C45" s="527"/>
      <c r="D45" s="527"/>
      <c r="E45" s="527"/>
      <c r="F45" s="527"/>
      <c r="G45" s="527"/>
      <c r="H45" s="527"/>
      <c r="I45" s="527"/>
      <c r="J45" s="527"/>
      <c r="K45" s="527"/>
      <c r="L45" s="527"/>
      <c r="M45" s="527"/>
      <c r="N45" s="527"/>
    </row>
    <row r="46" spans="1:14" ht="27.6">
      <c r="A46" s="506" t="s">
        <v>21</v>
      </c>
      <c r="B46" s="509" t="s">
        <v>258</v>
      </c>
      <c r="C46" s="510"/>
      <c r="D46" s="573"/>
      <c r="E46" s="510"/>
      <c r="F46" s="510"/>
      <c r="G46" s="573"/>
      <c r="H46" s="510"/>
      <c r="I46" s="573"/>
      <c r="J46" s="510"/>
      <c r="K46" s="510"/>
      <c r="L46" s="510"/>
      <c r="M46" s="510"/>
      <c r="N46" s="573"/>
    </row>
    <row r="47" spans="1:14" ht="19.5" customHeight="1">
      <c r="A47" s="525" t="s">
        <v>23</v>
      </c>
      <c r="B47" s="526" t="s">
        <v>280</v>
      </c>
      <c r="C47" s="527"/>
      <c r="D47" s="527"/>
      <c r="E47" s="527"/>
      <c r="F47" s="527"/>
      <c r="G47" s="527"/>
      <c r="H47" s="527"/>
      <c r="I47" s="527"/>
      <c r="J47" s="527"/>
      <c r="K47" s="527"/>
      <c r="L47" s="527"/>
      <c r="M47" s="527"/>
      <c r="N47" s="527"/>
    </row>
    <row r="48" spans="1:14" ht="27.6">
      <c r="A48" s="520" t="s">
        <v>22</v>
      </c>
      <c r="B48" s="528" t="s">
        <v>349</v>
      </c>
      <c r="C48" s="510"/>
      <c r="D48" s="510"/>
      <c r="E48" s="510"/>
      <c r="F48" s="510"/>
      <c r="G48" s="510"/>
      <c r="H48" s="510"/>
      <c r="I48" s="510"/>
      <c r="J48" s="510"/>
      <c r="K48" s="510"/>
      <c r="L48" s="510"/>
      <c r="M48" s="510"/>
      <c r="N48" s="510"/>
    </row>
    <row r="49" spans="1:14" ht="19.5" customHeight="1">
      <c r="A49" s="512" t="s">
        <v>236</v>
      </c>
      <c r="B49" s="529" t="s">
        <v>319</v>
      </c>
      <c r="C49" s="510"/>
      <c r="D49" s="510"/>
      <c r="E49" s="428"/>
      <c r="F49" s="428"/>
      <c r="G49" s="428"/>
      <c r="H49" s="428"/>
      <c r="I49" s="428"/>
      <c r="J49" s="428"/>
      <c r="K49" s="428"/>
      <c r="L49" s="428"/>
      <c r="M49" s="428"/>
      <c r="N49" s="428"/>
    </row>
    <row r="50" spans="1:14" ht="19.5" customHeight="1">
      <c r="A50" s="512" t="s">
        <v>237</v>
      </c>
      <c r="B50" s="529" t="s">
        <v>320</v>
      </c>
      <c r="C50" s="510"/>
      <c r="D50" s="510"/>
      <c r="E50" s="428"/>
      <c r="F50" s="428"/>
      <c r="G50" s="428"/>
      <c r="H50" s="428"/>
      <c r="I50" s="428"/>
      <c r="J50" s="428"/>
      <c r="K50" s="428"/>
      <c r="L50" s="428"/>
      <c r="M50" s="428"/>
      <c r="N50" s="428"/>
    </row>
    <row r="51" spans="1:14" ht="19.5" customHeight="1">
      <c r="A51" s="512" t="s">
        <v>238</v>
      </c>
      <c r="B51" s="529" t="s">
        <v>350</v>
      </c>
      <c r="C51" s="510"/>
      <c r="D51" s="510"/>
      <c r="E51" s="428"/>
      <c r="F51" s="428"/>
      <c r="G51" s="428"/>
      <c r="H51" s="428"/>
      <c r="I51" s="428"/>
      <c r="J51" s="428"/>
      <c r="K51" s="428"/>
      <c r="L51" s="428"/>
      <c r="M51" s="428"/>
      <c r="N51" s="428"/>
    </row>
    <row r="52" spans="1:14" ht="31.5" customHeight="1">
      <c r="A52" s="514" t="s">
        <v>239</v>
      </c>
      <c r="B52" s="530" t="s">
        <v>351</v>
      </c>
      <c r="C52" s="428"/>
      <c r="D52" s="531"/>
      <c r="E52" s="428"/>
      <c r="F52" s="531"/>
      <c r="G52" s="531"/>
      <c r="H52" s="531"/>
      <c r="I52" s="531"/>
      <c r="J52" s="531"/>
      <c r="K52" s="531"/>
      <c r="L52" s="531"/>
      <c r="M52" s="531"/>
      <c r="N52" s="428"/>
    </row>
    <row r="53" spans="1:14" ht="31.5" customHeight="1">
      <c r="A53" s="506" t="s">
        <v>337</v>
      </c>
      <c r="B53" s="532" t="s">
        <v>338</v>
      </c>
      <c r="C53" s="510"/>
      <c r="D53" s="510"/>
      <c r="E53" s="510"/>
      <c r="F53" s="510"/>
      <c r="G53" s="510"/>
      <c r="H53" s="510"/>
      <c r="I53" s="425"/>
      <c r="J53" s="510"/>
      <c r="K53" s="510"/>
      <c r="L53" s="510"/>
      <c r="M53" s="510"/>
      <c r="N53" s="510"/>
    </row>
    <row r="54" spans="1:14" ht="31.5" customHeight="1">
      <c r="A54" s="520" t="s">
        <v>211</v>
      </c>
      <c r="B54" s="511" t="s">
        <v>321</v>
      </c>
      <c r="C54" s="510"/>
      <c r="D54" s="510"/>
      <c r="E54" s="510"/>
      <c r="F54" s="510"/>
      <c r="G54" s="510"/>
      <c r="H54" s="510"/>
      <c r="I54" s="510"/>
      <c r="J54" s="510"/>
      <c r="K54" s="510"/>
      <c r="M54" s="510"/>
      <c r="N54" s="573"/>
    </row>
    <row r="55" spans="1:14" ht="31.5" customHeight="1">
      <c r="A55" s="512" t="s">
        <v>201</v>
      </c>
      <c r="B55" s="523" t="s">
        <v>352</v>
      </c>
      <c r="C55" s="428"/>
      <c r="D55" s="428"/>
      <c r="E55" s="428"/>
      <c r="F55" s="550"/>
      <c r="G55" s="428"/>
      <c r="H55" s="573"/>
      <c r="I55" s="428"/>
      <c r="J55" s="428"/>
      <c r="K55" s="428"/>
      <c r="L55" s="428"/>
      <c r="M55" s="510"/>
      <c r="N55" s="510"/>
    </row>
    <row r="56" spans="1:14" ht="31.5" customHeight="1">
      <c r="A56" s="512" t="s">
        <v>240</v>
      </c>
      <c r="B56" s="523" t="s">
        <v>353</v>
      </c>
      <c r="C56" s="428"/>
      <c r="D56" s="428"/>
      <c r="E56" s="428"/>
      <c r="F56" s="428"/>
      <c r="G56" s="428"/>
      <c r="H56" s="428"/>
      <c r="I56" s="428"/>
      <c r="J56" s="428"/>
      <c r="K56" s="428"/>
      <c r="L56" s="428"/>
      <c r="M56" s="428"/>
      <c r="N56" s="428"/>
    </row>
    <row r="57" spans="1:14" ht="43.5" customHeight="1">
      <c r="A57" s="512" t="s">
        <v>241</v>
      </c>
      <c r="B57" s="523" t="s">
        <v>298</v>
      </c>
      <c r="C57" s="428"/>
      <c r="D57" s="428"/>
      <c r="E57" s="428"/>
      <c r="F57" s="428"/>
      <c r="G57" s="428"/>
      <c r="H57" s="428"/>
      <c r="I57" s="428"/>
      <c r="J57" s="428"/>
      <c r="K57" s="428"/>
      <c r="L57" s="428"/>
      <c r="M57" s="428"/>
      <c r="N57" s="428"/>
    </row>
    <row r="58" spans="1:14" ht="43.5" customHeight="1">
      <c r="A58" s="512" t="s">
        <v>242</v>
      </c>
      <c r="B58" s="523" t="s">
        <v>354</v>
      </c>
      <c r="C58" s="428"/>
      <c r="D58" s="428"/>
      <c r="E58" s="428"/>
      <c r="F58" s="428"/>
      <c r="G58" s="428"/>
      <c r="H58" s="428"/>
      <c r="I58" s="428"/>
      <c r="J58" s="428"/>
      <c r="K58" s="428"/>
      <c r="L58" s="428"/>
      <c r="M58" s="428"/>
      <c r="N58" s="428"/>
    </row>
    <row r="59" spans="1:14" ht="33.75" customHeight="1">
      <c r="A59" s="512" t="s">
        <v>243</v>
      </c>
      <c r="B59" s="523" t="s">
        <v>299</v>
      </c>
      <c r="C59" s="428"/>
      <c r="D59" s="428"/>
      <c r="E59" s="428"/>
      <c r="F59" s="428"/>
      <c r="G59" s="428"/>
      <c r="H59" s="573"/>
      <c r="I59" s="428"/>
      <c r="J59" s="428"/>
      <c r="K59" s="428"/>
      <c r="L59" s="428"/>
      <c r="M59" s="428"/>
      <c r="N59" s="428"/>
    </row>
    <row r="60" spans="1:14" ht="26.25" customHeight="1">
      <c r="A60" s="512" t="s">
        <v>244</v>
      </c>
      <c r="B60" s="529" t="s">
        <v>300</v>
      </c>
      <c r="C60" s="510"/>
      <c r="D60" s="510"/>
      <c r="E60" s="510"/>
      <c r="F60" s="510"/>
      <c r="G60" s="510"/>
      <c r="H60" s="510"/>
      <c r="I60" s="510"/>
      <c r="J60" s="510"/>
      <c r="K60" s="510"/>
      <c r="L60" s="510"/>
      <c r="M60" s="510"/>
      <c r="N60" s="510"/>
    </row>
    <row r="61" spans="1:14" s="421" customFormat="1" ht="53.25" customHeight="1">
      <c r="A61" s="512" t="s">
        <v>245</v>
      </c>
      <c r="B61" s="529" t="s">
        <v>297</v>
      </c>
      <c r="C61" s="428"/>
      <c r="D61" s="428"/>
      <c r="E61" s="428"/>
      <c r="F61" s="428"/>
      <c r="G61" s="428"/>
      <c r="H61" s="428"/>
      <c r="I61" s="428"/>
      <c r="J61" s="428"/>
      <c r="K61" s="428"/>
      <c r="L61" s="428"/>
      <c r="M61" s="428"/>
      <c r="N61" s="428"/>
    </row>
    <row r="62" spans="1:14" s="421" customFormat="1" ht="53.25" customHeight="1">
      <c r="A62" s="512" t="s">
        <v>246</v>
      </c>
      <c r="B62" s="529" t="s">
        <v>301</v>
      </c>
      <c r="C62" s="428"/>
      <c r="D62" s="428"/>
      <c r="E62" s="428"/>
      <c r="F62" s="428"/>
      <c r="G62" s="428"/>
      <c r="H62" s="428"/>
      <c r="I62" s="428"/>
      <c r="J62" s="428"/>
      <c r="K62" s="428"/>
      <c r="L62" s="428"/>
      <c r="M62" s="428"/>
      <c r="N62" s="428"/>
    </row>
    <row r="63" spans="1:14" s="421" customFormat="1" ht="53.25" customHeight="1">
      <c r="A63" s="563" t="s">
        <v>328</v>
      </c>
      <c r="B63" s="541" t="s">
        <v>329</v>
      </c>
      <c r="C63" s="428"/>
      <c r="D63" s="428"/>
      <c r="E63" s="428"/>
      <c r="F63" s="428"/>
      <c r="G63" s="428"/>
      <c r="H63" s="573"/>
      <c r="I63" s="428"/>
      <c r="J63" s="428"/>
      <c r="K63" s="428"/>
      <c r="L63" s="428"/>
      <c r="M63" s="428"/>
      <c r="N63" s="428"/>
    </row>
    <row r="64" spans="1:14" s="421" customFormat="1" ht="53.25" customHeight="1">
      <c r="A64" s="563" t="s">
        <v>315</v>
      </c>
      <c r="B64" s="541" t="s">
        <v>316</v>
      </c>
      <c r="C64" s="573"/>
      <c r="D64" s="428"/>
      <c r="E64" s="428"/>
      <c r="F64" s="428"/>
      <c r="G64" s="428"/>
      <c r="H64" s="428"/>
      <c r="I64" s="428"/>
      <c r="J64" s="428"/>
      <c r="K64" s="428"/>
      <c r="L64" s="428"/>
      <c r="M64" s="428"/>
      <c r="N64" s="428"/>
    </row>
    <row r="65" spans="1:14" s="421" customFormat="1" ht="53.25" customHeight="1">
      <c r="A65" s="1562" t="s">
        <v>233</v>
      </c>
      <c r="B65" s="1563"/>
      <c r="C65" s="538"/>
      <c r="D65" s="538"/>
      <c r="E65" s="538"/>
      <c r="F65" s="538"/>
      <c r="G65" s="538"/>
      <c r="H65" s="538"/>
      <c r="I65" s="538"/>
      <c r="J65" s="538"/>
      <c r="K65" s="538"/>
      <c r="L65" s="538"/>
      <c r="M65" s="538"/>
      <c r="N65" s="538"/>
    </row>
    <row r="66" spans="1:14" s="421" customFormat="1" ht="53.25" customHeight="1">
      <c r="A66" s="533" t="s">
        <v>212</v>
      </c>
      <c r="B66" s="551" t="s">
        <v>281</v>
      </c>
      <c r="C66" s="527"/>
      <c r="D66" s="527"/>
      <c r="E66" s="527"/>
      <c r="F66" s="527"/>
      <c r="G66" s="527"/>
      <c r="H66" s="527"/>
      <c r="I66" s="527"/>
      <c r="J66" s="527"/>
      <c r="K66" s="527"/>
      <c r="L66" s="527"/>
      <c r="M66" s="527"/>
      <c r="N66" s="527"/>
    </row>
    <row r="67" spans="1:14" s="421" customFormat="1" ht="53.25" customHeight="1">
      <c r="A67" s="506" t="s">
        <v>24</v>
      </c>
      <c r="B67" s="509" t="s">
        <v>259</v>
      </c>
      <c r="C67" s="428"/>
      <c r="D67" s="428"/>
      <c r="E67" s="428"/>
      <c r="F67" s="428"/>
      <c r="G67" s="428"/>
      <c r="H67" s="428"/>
      <c r="I67" s="428"/>
      <c r="J67" s="428"/>
      <c r="K67" s="574"/>
      <c r="L67" s="428"/>
      <c r="M67" s="428"/>
      <c r="N67" s="428"/>
    </row>
    <row r="68" spans="1:14" ht="33" customHeight="1">
      <c r="A68" s="506" t="s">
        <v>25</v>
      </c>
      <c r="B68" s="509" t="s">
        <v>247</v>
      </c>
      <c r="C68" s="510"/>
      <c r="D68" s="510"/>
      <c r="E68" s="510"/>
      <c r="F68" s="510"/>
      <c r="G68" s="510"/>
      <c r="H68" s="510"/>
      <c r="I68" s="510"/>
      <c r="J68" s="510"/>
      <c r="K68" s="574"/>
      <c r="L68" s="428"/>
      <c r="M68" s="510"/>
      <c r="N68" s="510"/>
    </row>
    <row r="69" spans="1:14" ht="27" customHeight="1">
      <c r="A69" s="533" t="s">
        <v>213</v>
      </c>
      <c r="B69" s="535" t="s">
        <v>302</v>
      </c>
      <c r="C69" s="527"/>
      <c r="D69" s="527"/>
      <c r="E69" s="527"/>
      <c r="F69" s="527"/>
      <c r="G69" s="527"/>
      <c r="H69" s="527"/>
      <c r="I69" s="527"/>
      <c r="J69" s="527"/>
      <c r="K69" s="527"/>
      <c r="L69" s="527"/>
      <c r="M69" s="527"/>
      <c r="N69" s="527"/>
    </row>
    <row r="70" spans="1:14" ht="23.25" customHeight="1">
      <c r="A70" s="506" t="e">
        <f>#REF!</f>
        <v>#REF!</v>
      </c>
      <c r="B70" s="507" t="e">
        <f>#REF!</f>
        <v>#REF!</v>
      </c>
      <c r="C70" s="428"/>
      <c r="D70" s="424"/>
      <c r="E70" s="424"/>
      <c r="F70" s="424"/>
      <c r="G70" s="424"/>
      <c r="H70" s="424"/>
      <c r="I70" s="424"/>
      <c r="J70" s="574"/>
      <c r="K70" s="424"/>
      <c r="L70" s="424"/>
      <c r="M70" s="424"/>
      <c r="N70" s="428"/>
    </row>
    <row r="71" spans="1:14" ht="24" customHeight="1">
      <c r="A71" s="506" t="e">
        <f>#REF!</f>
        <v>#REF!</v>
      </c>
      <c r="B71" s="532" t="e">
        <f>#REF!</f>
        <v>#REF!</v>
      </c>
      <c r="C71" s="428"/>
      <c r="D71" s="424"/>
      <c r="E71" s="424"/>
      <c r="F71" s="424"/>
      <c r="G71" s="424"/>
      <c r="H71" s="424"/>
      <c r="I71" s="424"/>
      <c r="J71" s="424"/>
      <c r="K71" s="424"/>
      <c r="L71" s="424"/>
      <c r="M71" s="424"/>
      <c r="N71" s="574"/>
    </row>
    <row r="72" spans="1:14" ht="24" customHeight="1">
      <c r="A72" s="506" t="e">
        <f>#REF!</f>
        <v>#REF!</v>
      </c>
      <c r="B72" s="617" t="e">
        <f>#REF!</f>
        <v>#REF!</v>
      </c>
      <c r="C72" s="428"/>
      <c r="D72" s="424"/>
      <c r="E72" s="424"/>
      <c r="F72" s="424"/>
      <c r="G72" s="424"/>
      <c r="H72" s="424"/>
      <c r="I72" s="424"/>
      <c r="J72" s="424"/>
      <c r="K72" s="424"/>
      <c r="L72" s="574"/>
      <c r="M72" s="424"/>
      <c r="N72" s="424"/>
    </row>
    <row r="73" spans="1:14" ht="31.5" customHeight="1">
      <c r="A73" s="1564" t="s">
        <v>214</v>
      </c>
      <c r="B73" s="1565"/>
      <c r="C73" s="552"/>
      <c r="D73" s="552"/>
      <c r="E73" s="552"/>
      <c r="F73" s="552"/>
      <c r="G73" s="552"/>
      <c r="H73" s="552"/>
      <c r="I73" s="552"/>
      <c r="J73" s="552"/>
      <c r="K73" s="552"/>
      <c r="L73" s="552"/>
      <c r="M73" s="552"/>
      <c r="N73" s="552"/>
    </row>
    <row r="74" spans="1:14" ht="19.5" customHeight="1">
      <c r="A74" s="1562" t="s">
        <v>215</v>
      </c>
      <c r="B74" s="1563"/>
      <c r="C74" s="538"/>
      <c r="D74" s="538"/>
      <c r="E74" s="538"/>
      <c r="F74" s="538"/>
      <c r="G74" s="538"/>
      <c r="H74" s="538"/>
      <c r="I74" s="538"/>
      <c r="J74" s="538"/>
      <c r="K74" s="538"/>
      <c r="L74" s="538"/>
      <c r="M74" s="538"/>
      <c r="N74" s="538"/>
    </row>
    <row r="75" spans="1:14" ht="19.5" customHeight="1">
      <c r="A75" s="525" t="s">
        <v>216</v>
      </c>
      <c r="B75" s="553" t="s">
        <v>303</v>
      </c>
      <c r="C75" s="527"/>
      <c r="D75" s="527"/>
      <c r="E75" s="527"/>
      <c r="F75" s="527"/>
      <c r="G75" s="527"/>
      <c r="H75" s="527"/>
      <c r="I75" s="527"/>
      <c r="J75" s="527"/>
      <c r="K75" s="527"/>
      <c r="L75" s="527"/>
      <c r="M75" s="527"/>
      <c r="N75" s="527"/>
    </row>
    <row r="76" spans="1:14" ht="19.5" customHeight="1">
      <c r="A76" s="506" t="e">
        <f>#REF!</f>
        <v>#REF!</v>
      </c>
      <c r="B76" s="507" t="e">
        <f>#REF!</f>
        <v>#REF!</v>
      </c>
      <c r="C76" s="425"/>
      <c r="D76" s="574"/>
      <c r="E76" s="425"/>
      <c r="F76" s="425"/>
      <c r="G76" s="425"/>
      <c r="H76" s="425"/>
      <c r="I76" s="425"/>
      <c r="J76" s="425"/>
      <c r="K76" s="425"/>
      <c r="L76" s="425"/>
      <c r="M76" s="425"/>
      <c r="N76" s="510"/>
    </row>
    <row r="77" spans="1:14" ht="29.25" customHeight="1">
      <c r="A77" s="509" t="e">
        <f>#REF!</f>
        <v>#REF!</v>
      </c>
      <c r="B77" s="509" t="e">
        <f>#REF!</f>
        <v>#REF!</v>
      </c>
      <c r="C77" s="510"/>
      <c r="D77" s="510"/>
      <c r="E77" s="510"/>
      <c r="F77" s="574"/>
      <c r="G77" s="510"/>
      <c r="H77" s="510"/>
      <c r="I77" s="574"/>
      <c r="J77" s="510"/>
      <c r="K77" s="510"/>
      <c r="L77" s="425"/>
      <c r="M77" s="510"/>
      <c r="N77" s="510"/>
    </row>
    <row r="78" spans="1:14" ht="29.25" customHeight="1">
      <c r="A78" s="509" t="e">
        <f>#REF!</f>
        <v>#REF!</v>
      </c>
      <c r="B78" s="507" t="e">
        <f>#REF!</f>
        <v>#REF!</v>
      </c>
      <c r="C78" s="510"/>
      <c r="D78" s="510"/>
      <c r="E78" s="510"/>
      <c r="F78" s="510"/>
      <c r="G78" s="574"/>
      <c r="H78" s="510"/>
      <c r="I78" s="574"/>
      <c r="J78" s="510"/>
      <c r="K78" s="510"/>
      <c r="L78" s="574"/>
      <c r="M78" s="510"/>
      <c r="N78" s="510"/>
    </row>
    <row r="79" spans="1:14" ht="24.75" customHeight="1">
      <c r="A79" s="525" t="s">
        <v>217</v>
      </c>
      <c r="B79" s="536" t="s">
        <v>282</v>
      </c>
      <c r="C79" s="527"/>
      <c r="D79" s="527"/>
      <c r="E79" s="527"/>
      <c r="F79" s="527"/>
      <c r="G79" s="527"/>
      <c r="H79" s="527"/>
      <c r="I79" s="527"/>
      <c r="J79" s="527"/>
      <c r="K79" s="527"/>
      <c r="L79" s="527"/>
      <c r="M79" s="527"/>
      <c r="N79" s="527"/>
    </row>
    <row r="80" spans="1:14" ht="44.25" customHeight="1">
      <c r="A80" s="509" t="e">
        <f>#REF!</f>
        <v>#REF!</v>
      </c>
      <c r="B80" s="568" t="e">
        <f>#REF!</f>
        <v>#REF!</v>
      </c>
      <c r="C80" s="510"/>
      <c r="D80" s="510"/>
      <c r="E80" s="510"/>
      <c r="F80" s="510"/>
      <c r="G80" s="510"/>
      <c r="H80" s="510"/>
      <c r="I80" s="510"/>
      <c r="J80" s="574"/>
      <c r="K80" s="510"/>
      <c r="L80" s="510"/>
      <c r="M80" s="510"/>
      <c r="N80" s="510"/>
    </row>
    <row r="81" spans="1:14" ht="24.75" customHeight="1">
      <c r="A81" s="509" t="e">
        <f>#REF!</f>
        <v>#REF!</v>
      </c>
      <c r="B81" s="567" t="e">
        <f>#REF!</f>
        <v>#REF!</v>
      </c>
      <c r="C81" s="510"/>
      <c r="D81" s="510"/>
      <c r="E81" s="510"/>
      <c r="F81" s="510"/>
      <c r="G81" s="510"/>
      <c r="H81" s="510"/>
      <c r="I81" s="510"/>
      <c r="J81" s="510"/>
      <c r="K81" s="510"/>
      <c r="L81" s="510"/>
      <c r="M81" s="510"/>
      <c r="N81" s="574"/>
    </row>
    <row r="82" spans="1:14" ht="24.75" customHeight="1">
      <c r="A82" s="509" t="e">
        <f>#REF!</f>
        <v>#REF!</v>
      </c>
      <c r="B82" s="567" t="e">
        <f>#REF!</f>
        <v>#REF!</v>
      </c>
      <c r="C82" s="510"/>
      <c r="D82" s="510"/>
      <c r="E82" s="510"/>
      <c r="F82" s="510"/>
      <c r="G82" s="510"/>
      <c r="H82" s="510"/>
      <c r="I82" s="574"/>
      <c r="J82" s="510"/>
      <c r="K82" s="574"/>
      <c r="L82" s="510"/>
      <c r="M82" s="510"/>
      <c r="N82" s="510"/>
    </row>
    <row r="83" spans="1:14" ht="40.5" customHeight="1">
      <c r="A83" s="509" t="e">
        <f>#REF!</f>
        <v>#REF!</v>
      </c>
      <c r="B83" s="568" t="e">
        <f>#REF!</f>
        <v>#REF!</v>
      </c>
      <c r="C83" s="510"/>
      <c r="D83" s="510"/>
      <c r="E83" s="510"/>
      <c r="F83" s="510"/>
      <c r="G83" s="510"/>
      <c r="H83" s="510"/>
      <c r="I83" s="510"/>
      <c r="J83" s="510"/>
      <c r="K83" s="510"/>
      <c r="L83" s="510"/>
      <c r="M83" s="510"/>
      <c r="N83" s="510"/>
    </row>
    <row r="84" spans="1:14" ht="40.5" customHeight="1">
      <c r="A84" s="509" t="e">
        <f>#REF!</f>
        <v>#REF!</v>
      </c>
      <c r="B84" s="653" t="e">
        <f>#REF!</f>
        <v>#REF!</v>
      </c>
      <c r="C84" s="510"/>
      <c r="D84" s="574"/>
      <c r="E84" s="510"/>
      <c r="F84" s="510"/>
      <c r="G84" s="574"/>
      <c r="H84" s="510"/>
      <c r="I84" s="510"/>
      <c r="J84" s="574"/>
      <c r="K84" s="510"/>
      <c r="L84" s="510"/>
      <c r="M84" s="574"/>
      <c r="N84" s="510"/>
    </row>
    <row r="85" spans="1:14" ht="26.25" customHeight="1">
      <c r="A85" s="1554" t="s">
        <v>234</v>
      </c>
      <c r="B85" s="1555"/>
      <c r="C85" s="538"/>
      <c r="D85" s="538"/>
      <c r="E85" s="538"/>
      <c r="F85" s="538"/>
      <c r="G85" s="538"/>
      <c r="H85" s="538"/>
      <c r="I85" s="538"/>
      <c r="J85" s="538"/>
      <c r="K85" s="538"/>
      <c r="L85" s="538"/>
      <c r="M85" s="538"/>
      <c r="N85" s="538"/>
    </row>
    <row r="86" spans="1:14" ht="40.5" customHeight="1">
      <c r="A86" s="525" t="s">
        <v>218</v>
      </c>
      <c r="B86" s="526" t="s">
        <v>283</v>
      </c>
      <c r="C86" s="527"/>
      <c r="D86" s="527"/>
      <c r="E86" s="527"/>
      <c r="F86" s="527"/>
      <c r="G86" s="527"/>
      <c r="H86" s="527"/>
      <c r="I86" s="527"/>
      <c r="J86" s="527"/>
      <c r="K86" s="527"/>
      <c r="L86" s="527"/>
      <c r="M86" s="527"/>
      <c r="N86" s="527"/>
    </row>
    <row r="87" spans="1:14" ht="27.75" customHeight="1">
      <c r="A87" s="520" t="s">
        <v>219</v>
      </c>
      <c r="B87" s="537" t="s">
        <v>260</v>
      </c>
      <c r="C87" s="510"/>
      <c r="D87" s="510"/>
      <c r="E87" s="510"/>
      <c r="F87" s="510"/>
      <c r="G87" s="510"/>
      <c r="H87" s="510"/>
      <c r="I87" s="510"/>
      <c r="J87" s="510"/>
      <c r="K87" s="510"/>
      <c r="L87" s="510"/>
      <c r="M87" s="510"/>
      <c r="N87" s="510"/>
    </row>
    <row r="88" spans="1:14" ht="37.5" customHeight="1">
      <c r="A88" s="514" t="s">
        <v>248</v>
      </c>
      <c r="B88" s="539" t="s">
        <v>261</v>
      </c>
      <c r="C88" s="428"/>
      <c r="D88" s="428"/>
      <c r="E88" s="428"/>
      <c r="F88" s="428"/>
      <c r="G88" s="428"/>
      <c r="H88" s="428"/>
      <c r="I88" s="428"/>
      <c r="J88" s="428"/>
      <c r="K88" s="428"/>
      <c r="L88" s="428"/>
      <c r="M88" s="428"/>
      <c r="N88" s="428"/>
    </row>
    <row r="89" spans="1:14" ht="29.25" customHeight="1">
      <c r="A89" s="540" t="s">
        <v>313</v>
      </c>
      <c r="B89" s="539" t="s">
        <v>262</v>
      </c>
      <c r="C89" s="428"/>
      <c r="D89" s="428"/>
      <c r="E89" s="428"/>
      <c r="F89" s="428"/>
      <c r="G89" s="428"/>
      <c r="H89" s="428"/>
      <c r="I89" s="428"/>
      <c r="J89" s="428"/>
      <c r="K89" s="428"/>
      <c r="L89" s="428"/>
      <c r="M89" s="428"/>
      <c r="N89" s="428"/>
    </row>
    <row r="90" spans="1:14" ht="40.5" customHeight="1">
      <c r="A90" s="610" t="s">
        <v>249</v>
      </c>
      <c r="B90" s="539" t="s">
        <v>263</v>
      </c>
      <c r="C90" s="428"/>
      <c r="D90" s="428"/>
      <c r="E90" s="428"/>
      <c r="F90" s="428"/>
      <c r="G90" s="428"/>
      <c r="H90" s="428"/>
      <c r="I90" s="574"/>
      <c r="J90" s="428"/>
      <c r="K90" s="428"/>
      <c r="L90" s="428"/>
      <c r="M90" s="428"/>
      <c r="N90" s="574"/>
    </row>
    <row r="91" spans="1:14" ht="30" customHeight="1">
      <c r="A91" s="521" t="s">
        <v>220</v>
      </c>
      <c r="B91" s="537" t="s">
        <v>304</v>
      </c>
      <c r="C91" s="510"/>
      <c r="D91" s="428"/>
      <c r="E91" s="510"/>
      <c r="F91" s="510"/>
      <c r="G91" s="510"/>
      <c r="H91" s="510"/>
      <c r="I91" s="428"/>
      <c r="J91" s="510"/>
      <c r="K91" s="510"/>
      <c r="L91" s="510"/>
      <c r="M91" s="510"/>
      <c r="N91" s="510"/>
    </row>
    <row r="92" spans="1:14" ht="33" customHeight="1">
      <c r="A92" s="568" t="s">
        <v>221</v>
      </c>
      <c r="B92" s="627" t="s">
        <v>339</v>
      </c>
      <c r="C92" s="510"/>
      <c r="D92" s="510"/>
      <c r="E92" s="574"/>
      <c r="F92" s="510"/>
      <c r="G92" s="510"/>
      <c r="H92" s="510"/>
      <c r="I92" s="510"/>
      <c r="J92" s="510"/>
      <c r="K92" s="574"/>
      <c r="L92" s="510"/>
      <c r="M92" s="510"/>
      <c r="N92" s="510"/>
    </row>
    <row r="93" spans="1:14" ht="31.5" customHeight="1">
      <c r="A93" s="525" t="s">
        <v>222</v>
      </c>
      <c r="B93" s="526" t="s">
        <v>284</v>
      </c>
      <c r="C93" s="527"/>
      <c r="D93" s="527"/>
      <c r="E93" s="527"/>
      <c r="F93" s="527"/>
      <c r="G93" s="527"/>
      <c r="H93" s="527"/>
      <c r="I93" s="527"/>
      <c r="J93" s="527"/>
      <c r="K93" s="527"/>
      <c r="L93" s="527"/>
      <c r="M93" s="527"/>
      <c r="N93" s="527"/>
    </row>
    <row r="94" spans="1:14">
      <c r="A94" s="506" t="e">
        <f>#REF!</f>
        <v>#REF!</v>
      </c>
      <c r="B94" s="507" t="e">
        <f>#REF!</f>
        <v>#REF!</v>
      </c>
      <c r="C94" s="510"/>
      <c r="D94" s="510"/>
      <c r="E94" s="574"/>
      <c r="F94" s="510"/>
      <c r="G94" s="574"/>
      <c r="H94" s="510"/>
      <c r="I94" s="510"/>
      <c r="J94" s="510"/>
      <c r="K94" s="574"/>
      <c r="L94" s="510"/>
      <c r="M94" s="510"/>
      <c r="N94" s="510"/>
    </row>
    <row r="95" spans="1:14" ht="42.75" customHeight="1">
      <c r="A95" s="563" t="e">
        <f>#REF!</f>
        <v>#REF!</v>
      </c>
      <c r="B95" s="542" t="e">
        <f>#REF!</f>
        <v>#REF!</v>
      </c>
      <c r="C95" s="510"/>
      <c r="D95" s="574"/>
      <c r="E95" s="510"/>
      <c r="F95" s="574"/>
      <c r="G95" s="510"/>
      <c r="H95" s="574"/>
      <c r="I95" s="510"/>
      <c r="J95" s="510"/>
      <c r="K95" s="510"/>
      <c r="L95" s="510"/>
      <c r="M95" s="574"/>
      <c r="N95" s="510"/>
    </row>
    <row r="96" spans="1:14">
      <c r="A96" s="561" t="e">
        <f>#REF!</f>
        <v>#REF!</v>
      </c>
      <c r="B96" s="564" t="e">
        <f>#REF!</f>
        <v>#REF!</v>
      </c>
      <c r="C96" s="510"/>
      <c r="D96" s="510"/>
      <c r="E96" s="510"/>
      <c r="F96" s="510"/>
      <c r="G96" s="510"/>
      <c r="H96" s="510"/>
      <c r="I96" s="510"/>
      <c r="J96" s="510"/>
      <c r="K96" s="510"/>
      <c r="L96" s="510"/>
      <c r="M96" s="510"/>
      <c r="N96" s="510"/>
    </row>
    <row r="97" spans="1:14" ht="33" customHeight="1">
      <c r="A97" s="541" t="e">
        <f>#REF!</f>
        <v>#REF!</v>
      </c>
      <c r="B97" s="542" t="e">
        <f>#REF!</f>
        <v>#REF!</v>
      </c>
      <c r="C97" s="510"/>
      <c r="D97" s="510"/>
      <c r="E97" s="510"/>
      <c r="F97" s="510"/>
      <c r="G97" s="510"/>
      <c r="H97" s="510"/>
      <c r="I97" s="510"/>
      <c r="J97" s="510"/>
      <c r="K97" s="510"/>
      <c r="L97" s="574"/>
      <c r="M97" s="510"/>
      <c r="N97" s="510"/>
    </row>
    <row r="98" spans="1:14" s="417" customFormat="1" ht="34.5" customHeight="1">
      <c r="A98" s="525" t="s">
        <v>223</v>
      </c>
      <c r="B98" s="526" t="s">
        <v>305</v>
      </c>
      <c r="C98" s="554"/>
      <c r="D98" s="554"/>
      <c r="E98" s="554"/>
      <c r="F98" s="554"/>
      <c r="G98" s="554"/>
      <c r="H98" s="554"/>
      <c r="I98" s="554"/>
      <c r="J98" s="554"/>
      <c r="K98" s="554"/>
      <c r="L98" s="554"/>
      <c r="M98" s="554"/>
      <c r="N98" s="554"/>
    </row>
    <row r="99" spans="1:14" ht="26.25" customHeight="1">
      <c r="A99" s="543" t="s">
        <v>224</v>
      </c>
      <c r="B99" s="569" t="s">
        <v>285</v>
      </c>
      <c r="C99" s="556"/>
      <c r="D99" s="556"/>
      <c r="E99" s="556"/>
      <c r="F99" s="556"/>
      <c r="G99" s="556"/>
      <c r="H99" s="556"/>
      <c r="I99" s="556"/>
      <c r="J99" s="556"/>
      <c r="K99" s="556"/>
      <c r="L99" s="556"/>
      <c r="M99" s="556"/>
      <c r="N99" s="556"/>
    </row>
    <row r="100" spans="1:14" ht="33" customHeight="1">
      <c r="A100" s="544" t="s">
        <v>325</v>
      </c>
      <c r="B100" s="567" t="s">
        <v>289</v>
      </c>
      <c r="C100" s="510"/>
      <c r="D100" s="524"/>
      <c r="E100" s="510"/>
      <c r="F100" s="510"/>
      <c r="G100" s="510"/>
      <c r="H100" s="510"/>
      <c r="I100" s="510"/>
      <c r="J100" s="510"/>
      <c r="K100" s="574"/>
      <c r="L100" s="510"/>
      <c r="M100" s="510"/>
      <c r="N100" s="510"/>
    </row>
    <row r="101" spans="1:14" ht="33" customHeight="1">
      <c r="A101" s="544" t="s">
        <v>277</v>
      </c>
      <c r="B101" s="618" t="s">
        <v>326</v>
      </c>
      <c r="C101" s="424"/>
      <c r="D101" s="524"/>
      <c r="E101" s="510"/>
      <c r="F101" s="510"/>
      <c r="G101" s="510"/>
      <c r="H101" s="510"/>
      <c r="I101" s="510"/>
      <c r="J101" s="510"/>
      <c r="K101" s="510"/>
      <c r="L101" s="510"/>
      <c r="M101" s="510"/>
      <c r="N101" s="510"/>
    </row>
    <row r="102" spans="1:14" ht="35.25" customHeight="1">
      <c r="A102" s="543" t="s">
        <v>225</v>
      </c>
      <c r="B102" s="571" t="s">
        <v>306</v>
      </c>
      <c r="C102" s="556"/>
      <c r="D102" s="556"/>
      <c r="E102" s="556"/>
      <c r="F102" s="556"/>
      <c r="G102" s="556"/>
      <c r="H102" s="556"/>
      <c r="I102" s="556"/>
      <c r="J102" s="556"/>
      <c r="K102" s="556"/>
      <c r="L102" s="556"/>
      <c r="M102" s="556"/>
      <c r="N102" s="556"/>
    </row>
    <row r="103" spans="1:14" ht="27" customHeight="1">
      <c r="A103" s="544" t="s">
        <v>226</v>
      </c>
      <c r="B103" s="507" t="s">
        <v>327</v>
      </c>
      <c r="C103" s="420"/>
      <c r="D103" s="524"/>
      <c r="E103" s="510"/>
      <c r="F103" s="510"/>
      <c r="G103" s="510"/>
      <c r="H103" s="510"/>
      <c r="I103" s="510"/>
      <c r="J103" s="510"/>
      <c r="K103" s="510"/>
      <c r="L103" s="510"/>
      <c r="M103" s="510"/>
      <c r="N103" s="510"/>
    </row>
    <row r="104" spans="1:14" ht="27.75" customHeight="1">
      <c r="A104" s="544" t="s">
        <v>227</v>
      </c>
      <c r="B104" s="507" t="s">
        <v>290</v>
      </c>
      <c r="C104" s="420"/>
      <c r="D104" s="574"/>
      <c r="E104" s="510"/>
      <c r="F104" s="510"/>
      <c r="G104" s="510"/>
      <c r="H104" s="510"/>
      <c r="I104" s="510"/>
      <c r="J104" s="510"/>
      <c r="K104" s="510"/>
      <c r="L104" s="510"/>
      <c r="M104" s="510"/>
      <c r="N104" s="510"/>
    </row>
    <row r="105" spans="1:14" ht="24.75" customHeight="1">
      <c r="A105" s="543" t="s">
        <v>274</v>
      </c>
      <c r="B105" s="571" t="s">
        <v>273</v>
      </c>
      <c r="C105" s="556"/>
      <c r="D105" s="556"/>
      <c r="E105" s="556"/>
      <c r="F105" s="556"/>
      <c r="G105" s="556"/>
      <c r="H105" s="556"/>
      <c r="I105" s="556"/>
      <c r="J105" s="556"/>
      <c r="K105" s="556"/>
      <c r="L105" s="556"/>
      <c r="M105" s="556"/>
      <c r="N105" s="556"/>
    </row>
    <row r="106" spans="1:14" ht="27" customHeight="1">
      <c r="A106" s="544" t="s">
        <v>309</v>
      </c>
      <c r="B106" s="507" t="s">
        <v>291</v>
      </c>
      <c r="C106" s="510"/>
      <c r="D106" s="510"/>
      <c r="E106" s="510"/>
      <c r="F106" s="510"/>
      <c r="G106" s="510"/>
      <c r="H106" s="510"/>
      <c r="I106" s="510"/>
      <c r="J106" s="510"/>
      <c r="K106" s="574"/>
      <c r="L106" s="510"/>
      <c r="M106" s="510"/>
      <c r="N106" s="510"/>
    </row>
    <row r="107" spans="1:14" ht="36" customHeight="1">
      <c r="A107" s="637" t="s">
        <v>330</v>
      </c>
      <c r="B107" s="638" t="s">
        <v>317</v>
      </c>
      <c r="C107" s="510"/>
      <c r="D107" s="524"/>
      <c r="E107" s="510"/>
      <c r="F107" s="510"/>
      <c r="G107" s="510"/>
      <c r="H107" s="510"/>
      <c r="I107" s="510"/>
      <c r="J107" s="510"/>
      <c r="K107" s="510"/>
      <c r="L107" s="510"/>
      <c r="M107" s="510"/>
      <c r="N107" s="510"/>
    </row>
    <row r="108" spans="1:14" ht="36" customHeight="1">
      <c r="A108" s="544" t="s">
        <v>276</v>
      </c>
      <c r="B108" s="507" t="s">
        <v>335</v>
      </c>
      <c r="C108" s="510"/>
      <c r="D108" s="524"/>
      <c r="E108" s="510"/>
      <c r="F108" s="510"/>
      <c r="G108" s="510"/>
      <c r="H108" s="510"/>
      <c r="I108" s="510"/>
      <c r="J108" s="510"/>
      <c r="K108" s="510"/>
      <c r="L108" s="510"/>
      <c r="M108" s="510"/>
      <c r="N108" s="510"/>
    </row>
    <row r="109" spans="1:14" ht="40.5" customHeight="1">
      <c r="A109" s="544" t="s">
        <v>276</v>
      </c>
      <c r="B109" s="507" t="s">
        <v>346</v>
      </c>
      <c r="C109" s="510"/>
      <c r="D109" s="524"/>
      <c r="E109" s="510"/>
      <c r="F109" s="510"/>
      <c r="G109" s="510"/>
      <c r="H109" s="510"/>
      <c r="I109" s="510"/>
      <c r="J109" s="510"/>
      <c r="K109" s="510"/>
      <c r="L109" s="510"/>
      <c r="M109" s="510"/>
      <c r="N109" s="510"/>
    </row>
    <row r="110" spans="1:14" ht="30.75" customHeight="1">
      <c r="A110" s="543" t="s">
        <v>275</v>
      </c>
      <c r="B110" s="571" t="s">
        <v>292</v>
      </c>
      <c r="C110" s="556"/>
      <c r="D110" s="556"/>
      <c r="E110" s="556"/>
      <c r="F110" s="556"/>
      <c r="G110" s="556"/>
      <c r="H110" s="556"/>
      <c r="I110" s="556"/>
      <c r="J110" s="556"/>
      <c r="K110" s="556"/>
      <c r="L110" s="556"/>
      <c r="M110" s="556"/>
      <c r="N110" s="556"/>
    </row>
    <row r="111" spans="1:14" ht="38.25" customHeight="1">
      <c r="A111" s="544" t="e">
        <f>#REF!</f>
        <v>#REF!</v>
      </c>
      <c r="B111" s="545" t="e">
        <f>#REF!</f>
        <v>#REF!</v>
      </c>
      <c r="C111" s="510"/>
      <c r="D111" s="524"/>
      <c r="E111" s="510"/>
      <c r="F111" s="510"/>
      <c r="G111" s="510"/>
      <c r="H111" s="510"/>
      <c r="I111" s="510"/>
      <c r="J111" s="510"/>
      <c r="K111" s="510"/>
      <c r="L111" s="510"/>
      <c r="M111" s="510"/>
      <c r="N111" s="510"/>
    </row>
    <row r="112" spans="1:14" ht="68.25" customHeight="1">
      <c r="A112" s="544" t="e">
        <f>#REF!</f>
        <v>#REF!</v>
      </c>
      <c r="B112" s="545" t="e">
        <f>#REF!</f>
        <v>#REF!</v>
      </c>
      <c r="C112" s="510"/>
      <c r="D112" s="524"/>
      <c r="E112" s="510"/>
      <c r="F112" s="510"/>
      <c r="G112" s="510"/>
      <c r="H112" s="510"/>
      <c r="I112" s="510"/>
      <c r="J112" s="510"/>
      <c r="K112" s="510"/>
      <c r="L112" s="574"/>
      <c r="M112" s="510"/>
      <c r="N112" s="510"/>
    </row>
    <row r="113" spans="1:14" ht="68.25" customHeight="1">
      <c r="A113" s="544" t="e">
        <f>#REF!</f>
        <v>#REF!</v>
      </c>
      <c r="B113" s="545" t="e">
        <f>#REF!</f>
        <v>#REF!</v>
      </c>
      <c r="C113" s="510"/>
      <c r="D113" s="524"/>
      <c r="E113" s="574"/>
      <c r="F113" s="510"/>
      <c r="G113" s="510"/>
      <c r="H113" s="510"/>
      <c r="I113" s="510"/>
      <c r="J113" s="574"/>
      <c r="K113" s="510"/>
      <c r="L113" s="574"/>
      <c r="M113" s="510"/>
      <c r="N113" s="510"/>
    </row>
    <row r="114" spans="1:14" ht="44.25" customHeight="1">
      <c r="A114" s="544" t="e">
        <f>#REF!</f>
        <v>#REF!</v>
      </c>
      <c r="B114" s="545" t="e">
        <f>#REF!</f>
        <v>#REF!</v>
      </c>
      <c r="C114" s="510"/>
      <c r="D114" s="524"/>
      <c r="E114" s="510"/>
      <c r="F114" s="510"/>
      <c r="G114" s="510"/>
      <c r="H114" s="510"/>
      <c r="I114" s="510"/>
      <c r="J114" s="510"/>
      <c r="K114" s="574"/>
      <c r="L114" s="510"/>
      <c r="M114" s="510"/>
      <c r="N114" s="510"/>
    </row>
    <row r="115" spans="1:14" ht="44.25" customHeight="1">
      <c r="A115" s="544" t="e">
        <f>#REF!</f>
        <v>#REF!</v>
      </c>
      <c r="B115" s="545" t="e">
        <f>#REF!</f>
        <v>#REF!</v>
      </c>
      <c r="C115" s="510"/>
      <c r="D115" s="524"/>
      <c r="E115" s="574"/>
      <c r="F115" s="510"/>
      <c r="G115" s="510"/>
      <c r="H115" s="510"/>
      <c r="I115" s="510"/>
      <c r="J115" s="510"/>
      <c r="K115" s="510"/>
      <c r="L115" s="510"/>
      <c r="M115" s="510"/>
      <c r="N115" s="510"/>
    </row>
    <row r="116" spans="1:14" ht="44.25" customHeight="1">
      <c r="A116" s="544" t="e">
        <f>#REF!</f>
        <v>#REF!</v>
      </c>
      <c r="B116" s="545" t="e">
        <f>#REF!</f>
        <v>#REF!</v>
      </c>
      <c r="C116" s="510"/>
      <c r="D116" s="524"/>
      <c r="E116" s="510"/>
      <c r="F116" s="510"/>
      <c r="G116" s="510"/>
      <c r="H116" s="510"/>
      <c r="I116" s="574"/>
      <c r="J116" s="510"/>
      <c r="K116" s="510"/>
      <c r="L116" s="510"/>
      <c r="M116" s="510"/>
      <c r="N116" s="510"/>
    </row>
    <row r="117" spans="1:14" ht="35.25" customHeight="1">
      <c r="A117" s="570" t="s">
        <v>308</v>
      </c>
      <c r="B117" s="571" t="s">
        <v>331</v>
      </c>
      <c r="C117" s="556"/>
      <c r="D117" s="556"/>
      <c r="E117" s="556"/>
      <c r="F117" s="556"/>
      <c r="G117" s="556"/>
      <c r="H117" s="556"/>
      <c r="I117" s="556"/>
      <c r="J117" s="556"/>
      <c r="K117" s="556"/>
      <c r="L117" s="556"/>
      <c r="M117" s="556"/>
      <c r="N117" s="556"/>
    </row>
    <row r="118" spans="1:14" ht="37.5" customHeight="1">
      <c r="A118" s="544" t="s">
        <v>310</v>
      </c>
      <c r="B118" s="545" t="s">
        <v>332</v>
      </c>
      <c r="C118" s="510"/>
      <c r="D118" s="524"/>
      <c r="E118" s="510"/>
      <c r="F118" s="510"/>
      <c r="G118" s="510"/>
      <c r="H118" s="510"/>
      <c r="I118" s="510"/>
      <c r="J118" s="510"/>
      <c r="K118" s="510"/>
      <c r="L118" s="510"/>
      <c r="M118" s="510"/>
      <c r="N118" s="510"/>
    </row>
    <row r="119" spans="1:14" ht="39" customHeight="1">
      <c r="A119" s="544" t="s">
        <v>311</v>
      </c>
      <c r="B119" s="545" t="s">
        <v>293</v>
      </c>
      <c r="C119" s="510"/>
      <c r="D119" s="524"/>
      <c r="E119" s="510"/>
      <c r="F119" s="510"/>
      <c r="G119" s="510"/>
      <c r="H119" s="510"/>
      <c r="I119" s="510"/>
      <c r="J119" s="510"/>
      <c r="K119" s="510"/>
      <c r="L119" s="510"/>
      <c r="M119" s="510"/>
      <c r="N119" s="510"/>
    </row>
    <row r="120" spans="1:14" ht="39" customHeight="1">
      <c r="A120" s="544" t="s">
        <v>312</v>
      </c>
      <c r="B120" s="545" t="s">
        <v>307</v>
      </c>
      <c r="C120" s="510"/>
      <c r="D120" s="524"/>
      <c r="E120" s="510"/>
      <c r="F120" s="510"/>
      <c r="G120" s="510"/>
      <c r="H120" s="510"/>
      <c r="I120" s="510"/>
      <c r="J120" s="510"/>
      <c r="K120" s="510"/>
      <c r="L120" s="510"/>
      <c r="M120" s="510"/>
      <c r="N120" s="510"/>
    </row>
    <row r="121" spans="1:14" ht="39" customHeight="1">
      <c r="A121" s="544" t="s">
        <v>324</v>
      </c>
      <c r="B121" s="625" t="s">
        <v>333</v>
      </c>
      <c r="C121" s="510"/>
      <c r="D121" s="524"/>
      <c r="E121" s="510"/>
      <c r="F121" s="510"/>
      <c r="G121" s="510"/>
      <c r="H121" s="510"/>
      <c r="I121" s="510"/>
      <c r="J121" s="510"/>
      <c r="K121" s="510"/>
      <c r="L121" s="510"/>
      <c r="M121" s="510"/>
      <c r="N121" s="510"/>
    </row>
    <row r="122" spans="1:14" ht="39" customHeight="1">
      <c r="A122" s="544" t="s">
        <v>334</v>
      </c>
      <c r="B122" s="545" t="s">
        <v>318</v>
      </c>
      <c r="C122" s="510"/>
      <c r="D122" s="524"/>
      <c r="E122" s="510"/>
      <c r="F122" s="510"/>
      <c r="G122" s="510"/>
      <c r="H122" s="510"/>
      <c r="I122" s="510"/>
      <c r="J122" s="510"/>
      <c r="K122" s="510"/>
      <c r="L122" s="510"/>
      <c r="M122" s="510"/>
      <c r="N122" s="510"/>
    </row>
    <row r="123" spans="1:14" ht="39" customHeight="1">
      <c r="A123" s="1552" t="s">
        <v>228</v>
      </c>
      <c r="B123" s="1553"/>
      <c r="C123" s="557"/>
      <c r="D123" s="557"/>
      <c r="E123" s="557"/>
      <c r="F123" s="557"/>
      <c r="G123" s="557"/>
      <c r="H123" s="557"/>
      <c r="I123" s="557"/>
      <c r="J123" s="557"/>
      <c r="K123" s="557"/>
      <c r="L123" s="557"/>
      <c r="M123" s="557"/>
      <c r="N123" s="557"/>
    </row>
    <row r="124" spans="1:14" ht="39" customHeight="1">
      <c r="A124" s="525" t="s">
        <v>229</v>
      </c>
      <c r="B124" s="526" t="s">
        <v>286</v>
      </c>
      <c r="C124" s="534"/>
      <c r="D124" s="534"/>
      <c r="E124" s="534"/>
      <c r="F124" s="534"/>
      <c r="G124" s="534"/>
      <c r="H124" s="534"/>
      <c r="I124" s="534"/>
      <c r="J124" s="534"/>
      <c r="K124" s="534"/>
      <c r="L124" s="534"/>
      <c r="M124" s="534"/>
      <c r="N124" s="534"/>
    </row>
    <row r="125" spans="1:14" ht="22.5" customHeight="1">
      <c r="A125" s="521" t="e">
        <f>#REF!</f>
        <v>#REF!</v>
      </c>
      <c r="B125" s="572" t="e">
        <f>#REF!</f>
        <v>#REF!</v>
      </c>
      <c r="C125" s="427"/>
      <c r="D125" s="427"/>
      <c r="E125" s="427"/>
      <c r="F125" s="427"/>
      <c r="G125" s="427"/>
      <c r="H125" s="427"/>
      <c r="I125" s="427"/>
      <c r="J125" s="427"/>
      <c r="K125" s="427"/>
      <c r="L125" s="427"/>
      <c r="M125" s="427"/>
      <c r="N125" s="427"/>
    </row>
    <row r="126" spans="1:14" ht="36" customHeight="1">
      <c r="A126" s="523" t="e">
        <f>#REF!</f>
        <v>#REF!</v>
      </c>
      <c r="B126" s="513" t="e">
        <f>#REF!</f>
        <v>#REF!</v>
      </c>
      <c r="C126" s="508"/>
      <c r="D126" s="508"/>
      <c r="E126" s="508"/>
      <c r="F126" s="508"/>
      <c r="G126" s="508"/>
      <c r="H126" s="508"/>
      <c r="I126" s="508"/>
      <c r="J126" s="508"/>
      <c r="K126" s="508"/>
      <c r="L126" s="508"/>
      <c r="M126" s="508"/>
      <c r="N126" s="508"/>
    </row>
    <row r="127" spans="1:14" ht="36" customHeight="1">
      <c r="A127" s="523" t="e">
        <f>#REF!</f>
        <v>#REF!</v>
      </c>
      <c r="B127" s="513" t="e">
        <f>#REF!</f>
        <v>#REF!</v>
      </c>
      <c r="C127" s="508"/>
      <c r="D127" s="508"/>
      <c r="E127" s="508"/>
      <c r="F127" s="427"/>
      <c r="G127" s="427"/>
      <c r="H127" s="427"/>
      <c r="I127" s="427"/>
      <c r="J127" s="427"/>
      <c r="K127" s="427"/>
      <c r="L127" s="427"/>
      <c r="M127" s="427"/>
      <c r="N127" s="427"/>
    </row>
    <row r="128" spans="1:14" ht="36" customHeight="1">
      <c r="A128" s="523" t="e">
        <f>#REF!</f>
        <v>#REF!</v>
      </c>
      <c r="B128" s="513" t="e">
        <f>#REF!</f>
        <v>#REF!</v>
      </c>
      <c r="C128" s="508"/>
      <c r="D128" s="508"/>
      <c r="E128" s="508"/>
      <c r="F128" s="427"/>
      <c r="G128" s="427"/>
      <c r="H128" s="427"/>
      <c r="I128" s="427"/>
      <c r="J128" s="427"/>
      <c r="K128" s="427"/>
      <c r="L128" s="427"/>
      <c r="M128" s="427"/>
      <c r="N128" s="427"/>
    </row>
    <row r="129" spans="1:14" ht="36" customHeight="1">
      <c r="A129" s="506" t="e">
        <f>#REF!</f>
        <v>#REF!</v>
      </c>
      <c r="B129" s="507" t="e">
        <f>#REF!</f>
        <v>#REF!</v>
      </c>
      <c r="C129" s="508"/>
      <c r="D129" s="508"/>
      <c r="E129" s="574"/>
      <c r="F129" s="508"/>
      <c r="G129" s="508"/>
      <c r="H129" s="508"/>
      <c r="I129" s="574"/>
      <c r="J129" s="508"/>
      <c r="K129" s="508"/>
      <c r="L129" s="508"/>
      <c r="M129" s="508"/>
      <c r="N129" s="508"/>
    </row>
    <row r="130" spans="1:14" ht="39.75" customHeight="1">
      <c r="A130" s="520" t="e">
        <f>#REF!</f>
        <v>#REF!</v>
      </c>
      <c r="B130" s="511" t="e">
        <f>#REF!</f>
        <v>#REF!</v>
      </c>
      <c r="C130" s="508"/>
      <c r="D130" s="508"/>
      <c r="E130" s="574"/>
      <c r="F130" s="508"/>
      <c r="G130" s="508"/>
      <c r="H130" s="574"/>
      <c r="I130" s="508"/>
      <c r="J130" s="510"/>
      <c r="K130" s="574"/>
      <c r="L130" s="508"/>
      <c r="M130" s="510"/>
      <c r="N130" s="508"/>
    </row>
    <row r="131" spans="1:14" ht="39.75" customHeight="1">
      <c r="A131" s="520" t="e">
        <f>#REF!</f>
        <v>#REF!</v>
      </c>
      <c r="B131" s="511" t="e">
        <f>#REF!</f>
        <v>#REF!</v>
      </c>
      <c r="C131" s="574"/>
      <c r="D131" s="654"/>
      <c r="E131" s="574"/>
      <c r="F131" s="654"/>
      <c r="G131" s="654"/>
      <c r="H131" s="574"/>
      <c r="I131" s="654"/>
      <c r="J131" s="524"/>
      <c r="K131" s="654"/>
      <c r="L131" s="654"/>
      <c r="M131" s="524"/>
      <c r="N131" s="574"/>
    </row>
    <row r="132" spans="1:14" ht="39.75" customHeight="1">
      <c r="A132" s="520" t="e">
        <f>#REF!</f>
        <v>#REF!</v>
      </c>
      <c r="B132" s="511" t="e">
        <f>#REF!</f>
        <v>#REF!</v>
      </c>
      <c r="C132" s="654"/>
      <c r="D132" s="654"/>
      <c r="E132" s="574"/>
      <c r="F132" s="654"/>
      <c r="G132" s="654"/>
      <c r="H132" s="524"/>
      <c r="I132" s="574"/>
      <c r="J132" s="524"/>
      <c r="K132" s="654"/>
      <c r="L132" s="654"/>
      <c r="M132" s="524"/>
      <c r="N132" s="654"/>
    </row>
    <row r="133" spans="1:14" ht="34.5" customHeight="1">
      <c r="A133" s="525" t="s">
        <v>230</v>
      </c>
      <c r="B133" s="536" t="s">
        <v>287</v>
      </c>
      <c r="C133" s="536"/>
      <c r="D133" s="536"/>
      <c r="E133" s="536"/>
      <c r="F133" s="536"/>
      <c r="G133" s="536"/>
      <c r="H133" s="536"/>
      <c r="I133" s="536"/>
      <c r="J133" s="536"/>
      <c r="K133" s="536"/>
      <c r="L133" s="536"/>
      <c r="M133" s="536"/>
      <c r="N133" s="536"/>
    </row>
    <row r="134" spans="1:14" ht="34.5" customHeight="1">
      <c r="A134" s="520" t="e">
        <f>#REF!</f>
        <v>#REF!</v>
      </c>
      <c r="B134" s="511" t="e">
        <f>#REF!</f>
        <v>#REF!</v>
      </c>
      <c r="C134" s="546"/>
      <c r="D134" s="574"/>
      <c r="E134" s="546"/>
      <c r="F134" s="546"/>
      <c r="G134" s="574"/>
      <c r="H134" s="546"/>
      <c r="I134" s="546"/>
      <c r="J134" s="574"/>
      <c r="K134" s="619"/>
      <c r="L134" s="619"/>
      <c r="M134" s="574"/>
      <c r="N134" s="419"/>
    </row>
    <row r="135" spans="1:14" ht="34.5" customHeight="1">
      <c r="A135" s="506" t="e">
        <f>#REF!</f>
        <v>#REF!</v>
      </c>
      <c r="B135" s="507" t="e">
        <f>#REF!</f>
        <v>#REF!</v>
      </c>
      <c r="C135" s="574"/>
      <c r="D135" s="508"/>
      <c r="E135" s="508"/>
      <c r="F135" s="508"/>
      <c r="G135" s="508"/>
      <c r="H135" s="574"/>
      <c r="I135" s="508"/>
      <c r="J135" s="416"/>
      <c r="K135" s="416"/>
      <c r="L135" s="416"/>
      <c r="M135" s="416"/>
      <c r="N135" s="574"/>
    </row>
    <row r="136" spans="1:14" ht="41.25" customHeight="1">
      <c r="A136" s="506" t="e">
        <f>#REF!</f>
        <v>#REF!</v>
      </c>
      <c r="B136" s="507" t="e">
        <f>#REF!</f>
        <v>#REF!</v>
      </c>
      <c r="C136" s="508"/>
      <c r="D136" s="574"/>
      <c r="E136" s="508"/>
      <c r="F136" s="508"/>
      <c r="G136" s="508"/>
      <c r="H136" s="426"/>
      <c r="I136" s="508"/>
      <c r="J136" s="416"/>
      <c r="K136" s="416"/>
      <c r="L136" s="416"/>
      <c r="M136" s="416"/>
      <c r="N136" s="426"/>
    </row>
    <row r="137" spans="1:14" ht="41.25" customHeight="1">
      <c r="A137" s="506" t="e">
        <f>#REF!</f>
        <v>#REF!</v>
      </c>
      <c r="B137" s="507" t="e">
        <f>#REF!</f>
        <v>#REF!</v>
      </c>
      <c r="C137" s="654"/>
      <c r="D137" s="654"/>
      <c r="E137" s="654"/>
      <c r="F137" s="654"/>
      <c r="G137" s="654"/>
      <c r="H137" s="655"/>
      <c r="I137" s="654"/>
      <c r="J137" s="656"/>
      <c r="K137" s="656"/>
      <c r="L137" s="656"/>
      <c r="M137" s="656"/>
      <c r="N137" s="426"/>
    </row>
    <row r="138" spans="1:14" ht="41.25" customHeight="1">
      <c r="A138" s="506" t="e">
        <f>#REF!</f>
        <v>#REF!</v>
      </c>
      <c r="B138" s="507" t="e">
        <f>#REF!</f>
        <v>#REF!</v>
      </c>
      <c r="C138" s="654"/>
      <c r="D138" s="574"/>
      <c r="E138" s="654"/>
      <c r="F138" s="654"/>
      <c r="G138" s="574"/>
      <c r="H138" s="655"/>
      <c r="I138" s="654"/>
      <c r="J138" s="656"/>
      <c r="K138" s="574"/>
      <c r="L138" s="656"/>
      <c r="M138" s="656"/>
      <c r="N138" s="426"/>
    </row>
    <row r="139" spans="1:14" ht="41.25" customHeight="1">
      <c r="A139" s="506" t="e">
        <f>#REF!</f>
        <v>#REF!</v>
      </c>
      <c r="B139" s="507" t="e">
        <f>#REF!</f>
        <v>#REF!</v>
      </c>
      <c r="C139" s="508"/>
      <c r="D139" s="508"/>
      <c r="E139" s="508"/>
      <c r="F139" s="508"/>
      <c r="G139" s="574"/>
      <c r="H139" s="574"/>
      <c r="I139" s="574"/>
      <c r="J139" s="416"/>
      <c r="K139" s="574"/>
      <c r="L139" s="574"/>
      <c r="M139" s="416"/>
      <c r="N139" s="574"/>
    </row>
    <row r="140" spans="1:14" ht="26.25" customHeight="1">
      <c r="A140" s="525" t="s">
        <v>231</v>
      </c>
      <c r="B140" s="526" t="s">
        <v>288</v>
      </c>
      <c r="C140" s="526"/>
      <c r="D140" s="526"/>
      <c r="E140" s="526"/>
      <c r="F140" s="526"/>
      <c r="G140" s="526"/>
      <c r="H140" s="526"/>
      <c r="I140" s="526"/>
      <c r="J140" s="526"/>
      <c r="K140" s="526"/>
      <c r="L140" s="526"/>
      <c r="M140" s="526"/>
      <c r="N140" s="526"/>
    </row>
    <row r="141" spans="1:14" ht="26.25" customHeight="1">
      <c r="A141" s="521" t="e">
        <f>#REF!</f>
        <v>#REF!</v>
      </c>
      <c r="B141" s="507" t="e">
        <f>#REF!</f>
        <v>#REF!</v>
      </c>
      <c r="C141" s="508"/>
      <c r="D141" s="574"/>
      <c r="E141" s="508"/>
      <c r="F141" s="508"/>
      <c r="G141" s="574"/>
      <c r="H141" s="574"/>
      <c r="I141" s="508"/>
      <c r="J141" s="574"/>
      <c r="K141" s="574"/>
      <c r="L141" s="508"/>
      <c r="M141" s="508"/>
      <c r="N141" s="508"/>
    </row>
    <row r="142" spans="1:14" ht="39.75" customHeight="1">
      <c r="A142" s="509" t="e">
        <f>#REF!</f>
        <v>#REF!</v>
      </c>
      <c r="B142" s="507" t="e">
        <f>#REF!</f>
        <v>#REF!</v>
      </c>
      <c r="C142" s="508"/>
      <c r="D142" s="508"/>
      <c r="E142" s="508"/>
      <c r="F142" s="508"/>
      <c r="G142" s="508"/>
      <c r="H142" s="508"/>
      <c r="I142" s="508"/>
      <c r="J142" s="508"/>
      <c r="K142" s="508"/>
      <c r="L142" s="510"/>
      <c r="M142" s="508"/>
      <c r="N142" s="508"/>
    </row>
    <row r="143" spans="1:14" ht="43.5" customHeight="1">
      <c r="A143" s="509" t="e">
        <f>#REF!</f>
        <v>#REF!</v>
      </c>
      <c r="B143" s="507" t="e">
        <f>#REF!</f>
        <v>#REF!</v>
      </c>
      <c r="C143" s="508"/>
      <c r="D143" s="508"/>
      <c r="E143" s="574"/>
      <c r="F143" s="508"/>
      <c r="G143" s="508"/>
      <c r="H143" s="574"/>
      <c r="I143" s="508"/>
      <c r="J143" s="508"/>
      <c r="K143" s="508"/>
      <c r="L143" s="574"/>
      <c r="M143" s="508"/>
      <c r="N143" s="508"/>
    </row>
    <row r="144" spans="1:14" ht="33.75" customHeight="1">
      <c r="A144" s="509" t="e">
        <f>#REF!</f>
        <v>#REF!</v>
      </c>
      <c r="B144" s="532" t="e">
        <f>#REF!</f>
        <v>#REF!</v>
      </c>
      <c r="C144" s="649"/>
      <c r="D144" s="649"/>
      <c r="E144" s="649"/>
      <c r="F144" s="649"/>
      <c r="G144" s="649"/>
      <c r="H144" s="649"/>
      <c r="I144" s="649"/>
      <c r="J144" s="649"/>
      <c r="K144" s="650"/>
      <c r="L144" s="649"/>
      <c r="M144" s="649"/>
      <c r="N144" s="649"/>
    </row>
    <row r="145" spans="1:14" s="422" customFormat="1">
      <c r="A145" s="628" t="s">
        <v>341</v>
      </c>
      <c r="B145" s="648" t="s">
        <v>345</v>
      </c>
      <c r="C145" s="648"/>
      <c r="D145" s="648"/>
      <c r="E145" s="648"/>
      <c r="F145" s="648"/>
      <c r="G145" s="648"/>
      <c r="H145" s="648"/>
      <c r="I145" s="648"/>
      <c r="J145" s="648"/>
      <c r="K145" s="648"/>
      <c r="L145" s="648"/>
      <c r="M145" s="648"/>
      <c r="N145" s="648"/>
    </row>
    <row r="146" spans="1:14" s="422" customFormat="1" ht="24" customHeight="1">
      <c r="A146" s="509">
        <v>30</v>
      </c>
      <c r="B146" s="507" t="s">
        <v>342</v>
      </c>
      <c r="C146" s="574"/>
      <c r="D146" s="574"/>
      <c r="E146" s="574"/>
      <c r="F146" s="574"/>
      <c r="G146" s="574"/>
      <c r="H146" s="574"/>
      <c r="I146" s="574"/>
      <c r="J146" s="574"/>
      <c r="K146" s="574"/>
      <c r="L146" s="574"/>
      <c r="M146" s="574"/>
      <c r="N146" s="574"/>
    </row>
    <row r="147" spans="1:14" s="422" customFormat="1" ht="27" customHeight="1">
      <c r="A147" s="509">
        <v>31</v>
      </c>
      <c r="B147" s="507" t="s">
        <v>343</v>
      </c>
      <c r="C147" s="574"/>
      <c r="D147" s="574"/>
      <c r="E147" s="574"/>
      <c r="F147" s="574"/>
      <c r="G147" s="574"/>
      <c r="H147" s="574"/>
      <c r="I147" s="574"/>
      <c r="J147" s="574"/>
      <c r="K147" s="574"/>
      <c r="L147" s="574"/>
      <c r="M147" s="574"/>
      <c r="N147" s="574"/>
    </row>
    <row r="148" spans="1:14" s="422" customFormat="1" ht="23.25" customHeight="1">
      <c r="A148" s="509">
        <v>32</v>
      </c>
      <c r="B148" s="507" t="s">
        <v>347</v>
      </c>
      <c r="C148" s="508"/>
      <c r="D148" s="508"/>
      <c r="E148" s="574"/>
      <c r="F148" s="508"/>
      <c r="G148" s="574"/>
      <c r="H148" s="574"/>
      <c r="I148" s="508"/>
      <c r="J148" s="574"/>
      <c r="K148" s="508"/>
      <c r="L148" s="574"/>
      <c r="M148" s="508"/>
      <c r="N148" s="508"/>
    </row>
    <row r="149" spans="1:14" s="422" customFormat="1" ht="22.5" customHeight="1">
      <c r="A149" s="509">
        <v>33</v>
      </c>
      <c r="B149" s="507" t="s">
        <v>344</v>
      </c>
      <c r="C149" s="574"/>
      <c r="D149" s="508"/>
      <c r="E149" s="574"/>
      <c r="F149" s="508"/>
      <c r="G149" s="574"/>
      <c r="H149" s="508"/>
      <c r="I149" s="574"/>
      <c r="J149" s="508"/>
      <c r="K149" s="508"/>
      <c r="L149" s="508"/>
      <c r="M149" s="574"/>
      <c r="N149" s="574"/>
    </row>
    <row r="150" spans="1:14" s="422" customFormat="1"/>
    <row r="151" spans="1:14" s="422" customFormat="1"/>
    <row r="152" spans="1:14" s="422" customFormat="1"/>
    <row r="153" spans="1:14" s="422" customFormat="1"/>
    <row r="154" spans="1:14" s="422" customFormat="1"/>
    <row r="155" spans="1:14" s="422" customFormat="1"/>
    <row r="156" spans="1:14" s="422" customFormat="1"/>
    <row r="157" spans="1:14" s="422" customFormat="1"/>
    <row r="158" spans="1:14" s="422" customFormat="1"/>
    <row r="159" spans="1:14" s="422" customFormat="1"/>
    <row r="160" spans="1:14" s="422" customFormat="1"/>
    <row r="161" s="422" customFormat="1"/>
    <row r="162" s="422" customFormat="1"/>
    <row r="163" s="422" customFormat="1"/>
    <row r="164" s="422" customFormat="1"/>
    <row r="165" s="422" customFormat="1"/>
    <row r="166" s="422" customFormat="1"/>
    <row r="167" s="422" customFormat="1"/>
    <row r="168" s="422" customFormat="1"/>
    <row r="169" s="422" customFormat="1"/>
    <row r="170" s="422" customFormat="1"/>
    <row r="171" s="422" customFormat="1"/>
    <row r="172" s="422" customFormat="1"/>
    <row r="173" s="422" customFormat="1"/>
    <row r="174" s="422" customFormat="1"/>
    <row r="175" s="422" customFormat="1"/>
    <row r="176" s="422" customFormat="1"/>
    <row r="177" s="422" customFormat="1"/>
    <row r="178" s="422" customFormat="1"/>
    <row r="179" s="422" customFormat="1"/>
    <row r="180" s="422" customFormat="1"/>
    <row r="181" s="422" customFormat="1"/>
    <row r="182" s="422" customFormat="1"/>
    <row r="183" s="422" customFormat="1"/>
    <row r="184" s="422" customFormat="1"/>
    <row r="185" s="422" customFormat="1"/>
    <row r="186" s="422" customFormat="1"/>
    <row r="187" s="422" customFormat="1"/>
    <row r="188" s="422" customFormat="1"/>
    <row r="189" s="422" customFormat="1"/>
    <row r="190" s="422" customFormat="1"/>
    <row r="191" s="422" customFormat="1"/>
    <row r="192" s="422" customFormat="1"/>
    <row r="193" s="422" customFormat="1"/>
    <row r="194" s="422" customFormat="1"/>
    <row r="195" s="422" customFormat="1"/>
    <row r="196" s="422" customFormat="1"/>
    <row r="197" s="422" customFormat="1"/>
    <row r="198" s="422" customFormat="1"/>
    <row r="199" s="422" customFormat="1"/>
    <row r="200" s="422" customFormat="1"/>
    <row r="201" s="422" customFormat="1"/>
    <row r="202" s="422" customFormat="1"/>
    <row r="203" s="422" customFormat="1"/>
    <row r="204" s="422" customFormat="1"/>
    <row r="205" s="422" customFormat="1"/>
    <row r="206" s="422" customFormat="1"/>
    <row r="207" s="422" customFormat="1"/>
    <row r="208" s="422" customFormat="1"/>
    <row r="209" s="422" customFormat="1"/>
    <row r="210" s="422" customFormat="1"/>
    <row r="211" s="422" customFormat="1"/>
    <row r="212" s="422" customFormat="1"/>
    <row r="213" s="422" customFormat="1"/>
    <row r="214" s="422" customFormat="1"/>
    <row r="215" s="422" customFormat="1"/>
    <row r="216" s="422" customFormat="1"/>
    <row r="217" s="422" customFormat="1"/>
    <row r="218" s="422" customFormat="1"/>
    <row r="219" s="422" customFormat="1"/>
    <row r="220" s="422" customFormat="1"/>
  </sheetData>
  <mergeCells count="12">
    <mergeCell ref="C2:G2"/>
    <mergeCell ref="C3:G3"/>
    <mergeCell ref="C5:G5"/>
    <mergeCell ref="C4:G4"/>
    <mergeCell ref="A123:B123"/>
    <mergeCell ref="A85:B85"/>
    <mergeCell ref="A10:B10"/>
    <mergeCell ref="A11:B11"/>
    <mergeCell ref="A44:B44"/>
    <mergeCell ref="A65:B65"/>
    <mergeCell ref="A73:B73"/>
    <mergeCell ref="A74:B74"/>
  </mergeCells>
  <pageMargins left="0.6" right="0.54" top="0.24" bottom="0.24" header="0.24" footer="0.3"/>
  <pageSetup scale="60" fitToWidth="0" orientation="landscape" horizontalDpi="4294967295" verticalDpi="4294967295"/>
  <headerFooter>
    <oddFooter>&amp;R&amp;10&amp;P\&amp;N</oddFooter>
  </headerFooter>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V197"/>
  <sheetViews>
    <sheetView topLeftCell="I11" zoomScale="120" zoomScaleNormal="120" workbookViewId="0">
      <selection activeCell="I6" sqref="A6:IV185"/>
    </sheetView>
  </sheetViews>
  <sheetFormatPr defaultColWidth="11.33203125" defaultRowHeight="12"/>
  <cols>
    <col min="1" max="1" width="29.6640625" style="814" customWidth="1"/>
    <col min="2" max="2" width="23.88671875" style="673" customWidth="1"/>
    <col min="3" max="3" width="17.88671875" style="673" customWidth="1"/>
    <col min="4" max="4" width="11.88671875" style="815" customWidth="1"/>
    <col min="5" max="5" width="13.33203125" style="673" customWidth="1"/>
    <col min="6" max="6" width="21" style="673" customWidth="1"/>
    <col min="7" max="7" width="21.88671875" style="673" customWidth="1"/>
    <col min="8" max="8" width="35.109375" style="673" customWidth="1"/>
    <col min="9" max="9" width="47.88671875" style="673" customWidth="1"/>
    <col min="10" max="10" width="19.88671875" style="795" customWidth="1"/>
    <col min="11" max="11" width="53" style="673" customWidth="1"/>
    <col min="12" max="12" width="57" style="828" customWidth="1"/>
    <col min="13" max="13" width="13.109375" style="832" customWidth="1"/>
    <col min="14" max="16384" width="11.33203125" style="832"/>
  </cols>
  <sheetData>
    <row r="1" spans="1:256" ht="23.25" customHeight="1">
      <c r="A1" s="670"/>
      <c r="B1" s="671"/>
      <c r="C1" s="674" t="s">
        <v>355</v>
      </c>
      <c r="D1" s="1106"/>
      <c r="E1" s="1107"/>
      <c r="F1" s="1108"/>
      <c r="G1" s="1076"/>
      <c r="H1" s="1076"/>
      <c r="I1" s="1076"/>
      <c r="J1" s="1077"/>
      <c r="K1" s="1076" t="s">
        <v>972</v>
      </c>
      <c r="L1" s="1078"/>
      <c r="M1" s="1079"/>
      <c r="N1" s="1079"/>
      <c r="O1" s="1079"/>
    </row>
    <row r="2" spans="1:256" ht="16.5" customHeight="1">
      <c r="A2" s="670"/>
      <c r="B2" s="671"/>
      <c r="C2" s="674" t="s">
        <v>356</v>
      </c>
      <c r="D2" s="1109"/>
      <c r="E2" s="1110"/>
      <c r="F2" s="1111"/>
      <c r="G2" s="1076"/>
      <c r="H2" s="1076"/>
      <c r="I2" s="1076"/>
      <c r="J2" s="1077"/>
      <c r="K2" s="1076" t="s">
        <v>972</v>
      </c>
      <c r="L2" s="1078"/>
      <c r="M2" s="939"/>
      <c r="N2" s="1079"/>
      <c r="O2" s="1079"/>
    </row>
    <row r="3" spans="1:256" ht="30.75" customHeight="1">
      <c r="A3" s="670"/>
      <c r="B3" s="671"/>
      <c r="C3" s="674" t="s">
        <v>357</v>
      </c>
      <c r="D3" s="1109"/>
      <c r="E3" s="1110"/>
      <c r="F3" s="1111"/>
      <c r="G3" s="1076"/>
      <c r="H3" s="1076"/>
      <c r="I3" s="1076"/>
      <c r="J3" s="1077"/>
      <c r="K3" s="1112" t="s">
        <v>208</v>
      </c>
      <c r="L3" s="1113"/>
      <c r="M3" s="1113"/>
      <c r="N3" s="1113"/>
      <c r="O3" s="1114"/>
    </row>
    <row r="4" spans="1:256" ht="15.75" customHeight="1">
      <c r="A4" s="670"/>
      <c r="B4" s="671"/>
      <c r="C4" s="674" t="s">
        <v>358</v>
      </c>
      <c r="D4" s="1115"/>
      <c r="E4" s="1110"/>
      <c r="F4" s="1111"/>
      <c r="G4" s="1076"/>
      <c r="H4" s="1076"/>
      <c r="I4" s="1076"/>
      <c r="J4" s="1077"/>
      <c r="K4" s="1076" t="s">
        <v>973</v>
      </c>
      <c r="L4" s="1078"/>
      <c r="M4" s="1080"/>
      <c r="N4" s="1079"/>
      <c r="O4" s="1079"/>
    </row>
    <row r="5" spans="1:256" ht="15" customHeight="1">
      <c r="A5" s="670"/>
      <c r="B5" s="671"/>
      <c r="C5" s="674" t="s">
        <v>359</v>
      </c>
      <c r="D5" s="1595"/>
      <c r="E5" s="1595"/>
      <c r="F5" s="1595"/>
      <c r="G5" s="671"/>
      <c r="H5" s="671"/>
      <c r="I5" s="671"/>
      <c r="J5" s="672"/>
      <c r="K5" s="671"/>
      <c r="L5" s="742"/>
      <c r="M5" s="941"/>
    </row>
    <row r="6" spans="1:256">
      <c r="A6" s="670"/>
      <c r="B6" s="671"/>
      <c r="C6" s="671"/>
      <c r="D6" s="615"/>
      <c r="E6" s="671"/>
      <c r="F6" s="671"/>
      <c r="G6" s="671"/>
      <c r="H6" s="671"/>
      <c r="I6" s="671"/>
      <c r="J6" s="672"/>
      <c r="K6" s="671"/>
      <c r="L6" s="742"/>
      <c r="M6" s="941"/>
    </row>
    <row r="7" spans="1:256" ht="15.75" customHeight="1">
      <c r="A7" s="1590" t="s">
        <v>360</v>
      </c>
      <c r="B7" s="1590"/>
      <c r="C7" s="1590"/>
      <c r="D7" s="1590"/>
      <c r="E7" s="1590"/>
      <c r="F7" s="1590"/>
      <c r="G7" s="1590"/>
      <c r="H7" s="1590"/>
      <c r="I7" s="1590"/>
      <c r="J7" s="1590"/>
      <c r="K7" s="1578"/>
      <c r="L7" s="960"/>
      <c r="M7" s="938"/>
    </row>
    <row r="8" spans="1:256">
      <c r="A8" s="1586" t="s">
        <v>361</v>
      </c>
      <c r="B8" s="1571" t="s">
        <v>362</v>
      </c>
      <c r="C8" s="1571" t="s">
        <v>363</v>
      </c>
      <c r="D8" s="1573" t="s">
        <v>364</v>
      </c>
      <c r="E8" s="1571" t="s">
        <v>365</v>
      </c>
      <c r="F8" s="1577" t="s">
        <v>366</v>
      </c>
      <c r="G8" s="1596"/>
      <c r="H8" s="1597"/>
      <c r="I8" s="1569" t="s">
        <v>367</v>
      </c>
      <c r="J8" s="1570"/>
      <c r="K8" s="1577" t="s">
        <v>368</v>
      </c>
      <c r="L8" s="1572" t="s">
        <v>369</v>
      </c>
      <c r="M8" s="938"/>
    </row>
    <row r="9" spans="1:256" ht="134.25" customHeight="1">
      <c r="A9" s="1587"/>
      <c r="B9" s="1572"/>
      <c r="C9" s="1572"/>
      <c r="D9" s="1573"/>
      <c r="E9" s="1572"/>
      <c r="F9" s="675" t="s">
        <v>370</v>
      </c>
      <c r="G9" s="1024" t="s">
        <v>371</v>
      </c>
      <c r="H9" s="1024" t="s">
        <v>372</v>
      </c>
      <c r="I9" s="1024" t="s">
        <v>373</v>
      </c>
      <c r="J9" s="1024" t="s">
        <v>374</v>
      </c>
      <c r="K9" s="1569"/>
      <c r="L9" s="1572"/>
      <c r="M9" s="942"/>
    </row>
    <row r="10" spans="1:256" s="698" customFormat="1" ht="24" customHeight="1">
      <c r="A10" s="689" t="s">
        <v>392</v>
      </c>
      <c r="B10" s="690" t="s">
        <v>393</v>
      </c>
      <c r="C10" s="690" t="s">
        <v>377</v>
      </c>
      <c r="D10" s="691" t="s">
        <v>378</v>
      </c>
      <c r="E10" s="692" t="s">
        <v>379</v>
      </c>
      <c r="F10" s="693">
        <f>63829.13+20000</f>
        <v>83829.13</v>
      </c>
      <c r="G10" s="694">
        <v>1</v>
      </c>
      <c r="H10" s="695">
        <v>0</v>
      </c>
      <c r="I10" s="696">
        <v>42614</v>
      </c>
      <c r="J10" s="690" t="s">
        <v>394</v>
      </c>
      <c r="K10" s="951"/>
      <c r="L10" s="723" t="s">
        <v>395</v>
      </c>
      <c r="M10" s="945"/>
      <c r="N10" s="832"/>
      <c r="O10" s="832"/>
      <c r="P10" s="832"/>
      <c r="Q10" s="832"/>
      <c r="R10" s="832"/>
      <c r="S10" s="832"/>
      <c r="T10" s="832"/>
      <c r="U10" s="832"/>
      <c r="V10" s="832"/>
      <c r="W10" s="832"/>
      <c r="X10" s="832"/>
      <c r="Y10" s="832"/>
      <c r="Z10" s="832"/>
      <c r="AA10" s="832"/>
      <c r="AB10" s="832"/>
      <c r="AC10" s="832"/>
      <c r="AD10" s="832"/>
      <c r="AE10" s="832"/>
      <c r="AF10" s="832"/>
      <c r="AG10" s="832"/>
      <c r="AH10" s="832"/>
      <c r="AI10" s="832"/>
      <c r="AJ10" s="832"/>
      <c r="AK10" s="832"/>
      <c r="AL10" s="832"/>
      <c r="AM10" s="832"/>
      <c r="AN10" s="832"/>
      <c r="AO10" s="832"/>
      <c r="AP10" s="832"/>
      <c r="AQ10" s="832"/>
      <c r="AR10" s="832"/>
      <c r="AS10" s="832"/>
      <c r="AT10" s="832"/>
      <c r="AU10" s="832"/>
      <c r="AV10" s="832"/>
      <c r="AW10" s="832"/>
      <c r="AX10" s="832"/>
      <c r="AY10" s="832"/>
      <c r="AZ10" s="832"/>
      <c r="BA10" s="832"/>
      <c r="BB10" s="832"/>
      <c r="BC10" s="832"/>
      <c r="BD10" s="832"/>
      <c r="BE10" s="832"/>
      <c r="BF10" s="832"/>
      <c r="BG10" s="832"/>
      <c r="BH10" s="832"/>
      <c r="BI10" s="832"/>
      <c r="BJ10" s="832"/>
      <c r="BK10" s="832"/>
      <c r="BL10" s="832"/>
      <c r="BM10" s="832"/>
      <c r="BN10" s="832"/>
      <c r="BO10" s="832"/>
      <c r="BP10" s="832"/>
      <c r="BQ10" s="832"/>
      <c r="BR10" s="832"/>
      <c r="BS10" s="832"/>
      <c r="BT10" s="832"/>
      <c r="BU10" s="832"/>
      <c r="BV10" s="832"/>
      <c r="BW10" s="832"/>
      <c r="BX10" s="832"/>
      <c r="BY10" s="832"/>
      <c r="BZ10" s="832"/>
      <c r="CA10" s="832"/>
      <c r="CB10" s="832"/>
      <c r="CC10" s="832"/>
      <c r="CD10" s="832"/>
      <c r="CE10" s="832"/>
      <c r="CF10" s="832"/>
      <c r="CG10" s="832"/>
      <c r="CH10" s="832"/>
      <c r="CI10" s="832"/>
      <c r="CJ10" s="832"/>
      <c r="CK10" s="832"/>
      <c r="CL10" s="832"/>
      <c r="CM10" s="832"/>
      <c r="CN10" s="832"/>
      <c r="CO10" s="832"/>
      <c r="CP10" s="832"/>
      <c r="CQ10" s="832"/>
      <c r="CR10" s="832"/>
      <c r="CS10" s="832"/>
      <c r="CT10" s="832"/>
      <c r="CU10" s="832"/>
      <c r="CV10" s="832"/>
      <c r="CW10" s="832"/>
      <c r="CX10" s="832"/>
      <c r="CY10" s="832"/>
      <c r="CZ10" s="832"/>
      <c r="DA10" s="832"/>
      <c r="DB10" s="832"/>
      <c r="DC10" s="832"/>
      <c r="DD10" s="832"/>
      <c r="DE10" s="832"/>
      <c r="DF10" s="832"/>
      <c r="DG10" s="832"/>
      <c r="DH10" s="832"/>
      <c r="DI10" s="832"/>
      <c r="DJ10" s="832"/>
      <c r="DK10" s="832"/>
      <c r="DL10" s="832"/>
      <c r="DM10" s="832"/>
      <c r="DN10" s="832"/>
      <c r="DO10" s="832"/>
      <c r="DP10" s="832"/>
      <c r="DQ10" s="832"/>
      <c r="DR10" s="832"/>
      <c r="DS10" s="832"/>
      <c r="DT10" s="832"/>
      <c r="DU10" s="832"/>
      <c r="DV10" s="832"/>
      <c r="DW10" s="832"/>
      <c r="DX10" s="832"/>
      <c r="DY10" s="832"/>
      <c r="DZ10" s="832"/>
      <c r="EA10" s="832"/>
      <c r="EB10" s="832"/>
      <c r="EC10" s="832"/>
      <c r="ED10" s="832"/>
      <c r="EE10" s="832"/>
      <c r="EF10" s="832"/>
      <c r="EG10" s="832"/>
      <c r="EH10" s="832"/>
      <c r="EI10" s="832"/>
      <c r="EJ10" s="832"/>
      <c r="EK10" s="832"/>
      <c r="EL10" s="832"/>
      <c r="EM10" s="832"/>
      <c r="EN10" s="832"/>
      <c r="EO10" s="832"/>
      <c r="EP10" s="832"/>
      <c r="EQ10" s="832"/>
      <c r="ER10" s="832"/>
      <c r="ES10" s="832"/>
      <c r="ET10" s="832"/>
      <c r="EU10" s="832"/>
      <c r="EV10" s="832"/>
      <c r="EW10" s="832"/>
      <c r="EX10" s="832"/>
      <c r="EY10" s="832"/>
      <c r="EZ10" s="832"/>
      <c r="FA10" s="832"/>
      <c r="FB10" s="832"/>
      <c r="FC10" s="832"/>
      <c r="FD10" s="832"/>
      <c r="FE10" s="832"/>
      <c r="FF10" s="832"/>
      <c r="FG10" s="832"/>
      <c r="FH10" s="832"/>
      <c r="FI10" s="832"/>
      <c r="FJ10" s="832"/>
      <c r="FK10" s="832"/>
      <c r="FL10" s="832"/>
      <c r="FM10" s="832"/>
      <c r="FN10" s="832"/>
      <c r="FO10" s="832"/>
      <c r="FP10" s="832"/>
      <c r="FQ10" s="832"/>
      <c r="FR10" s="832"/>
      <c r="FS10" s="832"/>
      <c r="FT10" s="832"/>
      <c r="FU10" s="832"/>
      <c r="FV10" s="832"/>
      <c r="FW10" s="832"/>
      <c r="FX10" s="832"/>
      <c r="FY10" s="832"/>
      <c r="FZ10" s="832"/>
      <c r="GA10" s="832"/>
      <c r="GB10" s="832"/>
      <c r="GC10" s="832"/>
      <c r="GD10" s="832"/>
      <c r="GE10" s="832"/>
      <c r="GF10" s="832"/>
      <c r="GG10" s="832"/>
      <c r="GH10" s="832"/>
      <c r="GI10" s="832"/>
      <c r="GJ10" s="832"/>
      <c r="GK10" s="832"/>
      <c r="GL10" s="832"/>
      <c r="GM10" s="832"/>
      <c r="GN10" s="832"/>
      <c r="GO10" s="832"/>
      <c r="GP10" s="832"/>
      <c r="GQ10" s="832"/>
      <c r="GR10" s="832"/>
      <c r="GS10" s="832"/>
      <c r="GT10" s="832"/>
      <c r="GU10" s="832"/>
      <c r="GV10" s="832"/>
      <c r="GW10" s="832"/>
      <c r="GX10" s="832"/>
      <c r="GY10" s="832"/>
      <c r="GZ10" s="832"/>
      <c r="HA10" s="832"/>
      <c r="HB10" s="832"/>
      <c r="HC10" s="832"/>
      <c r="HD10" s="832"/>
      <c r="HE10" s="832"/>
      <c r="HF10" s="832"/>
      <c r="HG10" s="832"/>
      <c r="HH10" s="832"/>
      <c r="HI10" s="832"/>
      <c r="HJ10" s="832"/>
      <c r="HK10" s="832"/>
      <c r="HL10" s="832"/>
      <c r="HM10" s="832"/>
      <c r="HN10" s="832"/>
      <c r="HO10" s="832"/>
      <c r="HP10" s="832"/>
      <c r="HQ10" s="832"/>
      <c r="HR10" s="832"/>
      <c r="HS10" s="832"/>
      <c r="HT10" s="832"/>
      <c r="HU10" s="832"/>
      <c r="HV10" s="832"/>
      <c r="HW10" s="832"/>
      <c r="HX10" s="832"/>
      <c r="HY10" s="832"/>
      <c r="HZ10" s="832"/>
      <c r="IA10" s="832"/>
      <c r="IB10" s="832"/>
      <c r="IC10" s="832"/>
      <c r="ID10" s="832"/>
      <c r="IE10" s="832"/>
      <c r="IF10" s="832"/>
      <c r="IG10" s="832"/>
      <c r="IH10" s="832"/>
      <c r="II10" s="832"/>
      <c r="IJ10" s="832"/>
      <c r="IK10" s="832"/>
      <c r="IL10" s="832"/>
      <c r="IM10" s="832"/>
      <c r="IN10" s="832"/>
      <c r="IO10" s="832"/>
      <c r="IP10" s="832"/>
      <c r="IQ10" s="832"/>
      <c r="IR10" s="832"/>
      <c r="IS10" s="832"/>
      <c r="IT10" s="832"/>
      <c r="IU10" s="832"/>
      <c r="IV10" s="832"/>
    </row>
    <row r="11" spans="1:256" s="897" customFormat="1" ht="25.5" customHeight="1">
      <c r="A11" s="888" t="s">
        <v>375</v>
      </c>
      <c r="B11" s="889" t="s">
        <v>376</v>
      </c>
      <c r="C11" s="889" t="s">
        <v>377</v>
      </c>
      <c r="D11" s="890" t="s">
        <v>378</v>
      </c>
      <c r="E11" s="891" t="s">
        <v>379</v>
      </c>
      <c r="F11" s="892">
        <v>60000</v>
      </c>
      <c r="G11" s="893">
        <v>1</v>
      </c>
      <c r="H11" s="894">
        <v>0</v>
      </c>
      <c r="I11" s="889" t="s">
        <v>380</v>
      </c>
      <c r="J11" s="889" t="s">
        <v>381</v>
      </c>
      <c r="K11" s="895" t="s">
        <v>382</v>
      </c>
      <c r="L11" s="889" t="s">
        <v>383</v>
      </c>
      <c r="M11" s="943"/>
      <c r="N11" s="938"/>
      <c r="O11" s="938"/>
      <c r="P11" s="938"/>
      <c r="Q11" s="938"/>
      <c r="R11" s="938"/>
      <c r="S11" s="938"/>
      <c r="T11" s="938"/>
      <c r="U11" s="938"/>
      <c r="V11" s="938"/>
      <c r="W11" s="938"/>
      <c r="X11" s="938"/>
      <c r="Y11" s="938"/>
      <c r="Z11" s="938"/>
      <c r="AA11" s="938"/>
      <c r="AB11" s="938"/>
      <c r="AC11" s="938"/>
      <c r="AD11" s="938"/>
      <c r="AE11" s="938"/>
      <c r="AF11" s="938"/>
      <c r="AG11" s="938"/>
      <c r="AH11" s="938"/>
      <c r="AI11" s="938"/>
      <c r="AJ11" s="938"/>
      <c r="AK11" s="938"/>
      <c r="AL11" s="938"/>
      <c r="AM11" s="938"/>
      <c r="AN11" s="938"/>
      <c r="AO11" s="938"/>
      <c r="AP11" s="938"/>
      <c r="AQ11" s="938"/>
      <c r="AR11" s="938"/>
      <c r="AS11" s="938"/>
      <c r="AT11" s="938"/>
      <c r="AU11" s="938"/>
      <c r="AV11" s="938"/>
      <c r="AW11" s="938"/>
      <c r="AX11" s="938"/>
      <c r="AY11" s="938"/>
      <c r="AZ11" s="938"/>
      <c r="BA11" s="938"/>
      <c r="BB11" s="938"/>
      <c r="BC11" s="938"/>
      <c r="BD11" s="938"/>
      <c r="BE11" s="938"/>
      <c r="BF11" s="938"/>
      <c r="BG11" s="938"/>
      <c r="BH11" s="938"/>
      <c r="BI11" s="938"/>
      <c r="BJ11" s="938"/>
      <c r="BK11" s="938"/>
      <c r="BL11" s="938"/>
      <c r="BM11" s="938"/>
      <c r="BN11" s="938"/>
      <c r="BO11" s="938"/>
      <c r="BP11" s="938"/>
      <c r="BQ11" s="938"/>
      <c r="BR11" s="938"/>
      <c r="BS11" s="938"/>
      <c r="BT11" s="938"/>
      <c r="BU11" s="938"/>
      <c r="BV11" s="938"/>
      <c r="BW11" s="938"/>
      <c r="BX11" s="938"/>
      <c r="BY11" s="938"/>
      <c r="BZ11" s="938"/>
      <c r="CA11" s="938"/>
      <c r="CB11" s="938"/>
      <c r="CC11" s="938"/>
      <c r="CD11" s="938"/>
      <c r="CE11" s="938"/>
      <c r="CF11" s="938"/>
      <c r="CG11" s="938"/>
      <c r="CH11" s="938"/>
      <c r="CI11" s="938"/>
      <c r="CJ11" s="938"/>
      <c r="CK11" s="938"/>
      <c r="CL11" s="938"/>
      <c r="CM11" s="938"/>
      <c r="CN11" s="938"/>
      <c r="CO11" s="938"/>
      <c r="CP11" s="938"/>
      <c r="CQ11" s="938"/>
      <c r="CR11" s="938"/>
      <c r="CS11" s="938"/>
      <c r="CT11" s="938"/>
      <c r="CU11" s="938"/>
      <c r="CV11" s="938"/>
      <c r="CW11" s="938"/>
      <c r="CX11" s="938"/>
      <c r="CY11" s="938"/>
      <c r="CZ11" s="938"/>
      <c r="DA11" s="938"/>
      <c r="DB11" s="938"/>
      <c r="DC11" s="938"/>
      <c r="DD11" s="938"/>
      <c r="DE11" s="938"/>
      <c r="DF11" s="938"/>
      <c r="DG11" s="938"/>
      <c r="DH11" s="938"/>
      <c r="DI11" s="938"/>
      <c r="DJ11" s="938"/>
      <c r="DK11" s="938"/>
      <c r="DL11" s="938"/>
      <c r="DM11" s="938"/>
      <c r="DN11" s="938"/>
      <c r="DO11" s="938"/>
      <c r="DP11" s="938"/>
      <c r="DQ11" s="938"/>
      <c r="DR11" s="938"/>
      <c r="DS11" s="938"/>
      <c r="DT11" s="938"/>
      <c r="DU11" s="938"/>
      <c r="DV11" s="938"/>
      <c r="DW11" s="938"/>
      <c r="DX11" s="938"/>
      <c r="DY11" s="938"/>
      <c r="DZ11" s="938"/>
      <c r="EA11" s="938"/>
      <c r="EB11" s="938"/>
      <c r="EC11" s="938"/>
      <c r="ED11" s="938"/>
      <c r="EE11" s="938"/>
      <c r="EF11" s="938"/>
      <c r="EG11" s="938"/>
      <c r="EH11" s="938"/>
      <c r="EI11" s="938"/>
      <c r="EJ11" s="938"/>
      <c r="EK11" s="938"/>
      <c r="EL11" s="938"/>
      <c r="EM11" s="938"/>
      <c r="EN11" s="938"/>
      <c r="EO11" s="938"/>
      <c r="EP11" s="938"/>
      <c r="EQ11" s="938"/>
      <c r="ER11" s="938"/>
      <c r="ES11" s="938"/>
      <c r="ET11" s="938"/>
      <c r="EU11" s="938"/>
      <c r="EV11" s="938"/>
      <c r="EW11" s="938"/>
      <c r="EX11" s="938"/>
      <c r="EY11" s="938"/>
      <c r="EZ11" s="938"/>
      <c r="FA11" s="938"/>
      <c r="FB11" s="938"/>
      <c r="FC11" s="938"/>
      <c r="FD11" s="938"/>
      <c r="FE11" s="938"/>
      <c r="FF11" s="938"/>
      <c r="FG11" s="938"/>
      <c r="FH11" s="938"/>
      <c r="FI11" s="938"/>
      <c r="FJ11" s="938"/>
      <c r="FK11" s="938"/>
      <c r="FL11" s="938"/>
      <c r="FM11" s="938"/>
      <c r="FN11" s="938"/>
      <c r="FO11" s="938"/>
      <c r="FP11" s="938"/>
      <c r="FQ11" s="938"/>
      <c r="FR11" s="938"/>
      <c r="FS11" s="938"/>
      <c r="FT11" s="938"/>
      <c r="FU11" s="938"/>
      <c r="FV11" s="938"/>
      <c r="FW11" s="938"/>
      <c r="FX11" s="938"/>
      <c r="FY11" s="938"/>
      <c r="FZ11" s="938"/>
      <c r="GA11" s="938"/>
      <c r="GB11" s="938"/>
      <c r="GC11" s="938"/>
      <c r="GD11" s="938"/>
      <c r="GE11" s="938"/>
      <c r="GF11" s="938"/>
      <c r="GG11" s="938"/>
      <c r="GH11" s="938"/>
      <c r="GI11" s="938"/>
      <c r="GJ11" s="938"/>
      <c r="GK11" s="938"/>
      <c r="GL11" s="938"/>
      <c r="GM11" s="938"/>
      <c r="GN11" s="938"/>
      <c r="GO11" s="938"/>
      <c r="GP11" s="938"/>
      <c r="GQ11" s="938"/>
      <c r="GR11" s="938"/>
      <c r="GS11" s="938"/>
      <c r="GT11" s="938"/>
      <c r="GU11" s="938"/>
      <c r="GV11" s="938"/>
      <c r="GW11" s="938"/>
      <c r="GX11" s="938"/>
      <c r="GY11" s="938"/>
      <c r="GZ11" s="938"/>
      <c r="HA11" s="938"/>
      <c r="HB11" s="938"/>
      <c r="HC11" s="938"/>
      <c r="HD11" s="938"/>
      <c r="HE11" s="938"/>
      <c r="HF11" s="938"/>
      <c r="HG11" s="938"/>
      <c r="HH11" s="938"/>
      <c r="HI11" s="938"/>
      <c r="HJ11" s="938"/>
      <c r="HK11" s="938"/>
      <c r="HL11" s="938"/>
      <c r="HM11" s="938"/>
      <c r="HN11" s="938"/>
      <c r="HO11" s="938"/>
      <c r="HP11" s="938"/>
      <c r="HQ11" s="938"/>
      <c r="HR11" s="938"/>
      <c r="HS11" s="938"/>
      <c r="HT11" s="938"/>
      <c r="HU11" s="938"/>
      <c r="HV11" s="938"/>
      <c r="HW11" s="938"/>
      <c r="HX11" s="938"/>
      <c r="HY11" s="938"/>
      <c r="HZ11" s="938"/>
      <c r="IA11" s="938"/>
      <c r="IB11" s="938"/>
      <c r="IC11" s="938"/>
      <c r="ID11" s="938"/>
      <c r="IE11" s="938"/>
      <c r="IF11" s="938"/>
      <c r="IG11" s="938"/>
      <c r="IH11" s="938"/>
      <c r="II11" s="938"/>
      <c r="IJ11" s="938"/>
      <c r="IK11" s="938"/>
      <c r="IL11" s="938"/>
      <c r="IM11" s="938"/>
      <c r="IN11" s="938"/>
      <c r="IO11" s="938"/>
      <c r="IP11" s="938"/>
      <c r="IQ11" s="938"/>
      <c r="IR11" s="938"/>
      <c r="IS11" s="938"/>
      <c r="IT11" s="938"/>
      <c r="IU11" s="938"/>
      <c r="IV11" s="938"/>
    </row>
    <row r="12" spans="1:256" s="897" customFormat="1" ht="23.25" customHeight="1">
      <c r="A12" s="898" t="s">
        <v>384</v>
      </c>
      <c r="B12" s="899" t="s">
        <v>853</v>
      </c>
      <c r="C12" s="889" t="s">
        <v>854</v>
      </c>
      <c r="D12" s="890" t="s">
        <v>378</v>
      </c>
      <c r="E12" s="891" t="s">
        <v>379</v>
      </c>
      <c r="F12" s="900">
        <v>25750</v>
      </c>
      <c r="G12" s="893">
        <v>1</v>
      </c>
      <c r="H12" s="894">
        <v>0</v>
      </c>
      <c r="I12" s="901" t="s">
        <v>385</v>
      </c>
      <c r="J12" s="901" t="s">
        <v>380</v>
      </c>
      <c r="K12" s="902"/>
      <c r="L12" s="901" t="s">
        <v>383</v>
      </c>
      <c r="M12" s="944"/>
      <c r="N12" s="938"/>
      <c r="O12" s="938"/>
      <c r="P12" s="938"/>
      <c r="Q12" s="938"/>
      <c r="R12" s="938"/>
      <c r="S12" s="938"/>
      <c r="T12" s="938"/>
      <c r="U12" s="938"/>
      <c r="V12" s="938"/>
      <c r="W12" s="938"/>
      <c r="X12" s="938"/>
      <c r="Y12" s="938"/>
      <c r="Z12" s="938"/>
      <c r="AA12" s="938"/>
      <c r="AB12" s="938"/>
      <c r="AC12" s="938"/>
      <c r="AD12" s="938"/>
      <c r="AE12" s="938"/>
      <c r="AF12" s="938"/>
      <c r="AG12" s="938"/>
      <c r="AH12" s="938"/>
      <c r="AI12" s="938"/>
      <c r="AJ12" s="938"/>
      <c r="AK12" s="938"/>
      <c r="AL12" s="938"/>
      <c r="AM12" s="938"/>
      <c r="AN12" s="938"/>
      <c r="AO12" s="938"/>
      <c r="AP12" s="938"/>
      <c r="AQ12" s="938"/>
      <c r="AR12" s="938"/>
      <c r="AS12" s="938"/>
      <c r="AT12" s="938"/>
      <c r="AU12" s="938"/>
      <c r="AV12" s="938"/>
      <c r="AW12" s="938"/>
      <c r="AX12" s="938"/>
      <c r="AY12" s="938"/>
      <c r="AZ12" s="938"/>
      <c r="BA12" s="938"/>
      <c r="BB12" s="938"/>
      <c r="BC12" s="938"/>
      <c r="BD12" s="938"/>
      <c r="BE12" s="938"/>
      <c r="BF12" s="938"/>
      <c r="BG12" s="938"/>
      <c r="BH12" s="938"/>
      <c r="BI12" s="938"/>
      <c r="BJ12" s="938"/>
      <c r="BK12" s="938"/>
      <c r="BL12" s="938"/>
      <c r="BM12" s="938"/>
      <c r="BN12" s="938"/>
      <c r="BO12" s="938"/>
      <c r="BP12" s="938"/>
      <c r="BQ12" s="938"/>
      <c r="BR12" s="938"/>
      <c r="BS12" s="938"/>
      <c r="BT12" s="938"/>
      <c r="BU12" s="938"/>
      <c r="BV12" s="938"/>
      <c r="BW12" s="938"/>
      <c r="BX12" s="938"/>
      <c r="BY12" s="938"/>
      <c r="BZ12" s="938"/>
      <c r="CA12" s="938"/>
      <c r="CB12" s="938"/>
      <c r="CC12" s="938"/>
      <c r="CD12" s="938"/>
      <c r="CE12" s="938"/>
      <c r="CF12" s="938"/>
      <c r="CG12" s="938"/>
      <c r="CH12" s="938"/>
      <c r="CI12" s="938"/>
      <c r="CJ12" s="938"/>
      <c r="CK12" s="938"/>
      <c r="CL12" s="938"/>
      <c r="CM12" s="938"/>
      <c r="CN12" s="938"/>
      <c r="CO12" s="938"/>
      <c r="CP12" s="938"/>
      <c r="CQ12" s="938"/>
      <c r="CR12" s="938"/>
      <c r="CS12" s="938"/>
      <c r="CT12" s="938"/>
      <c r="CU12" s="938"/>
      <c r="CV12" s="938"/>
      <c r="CW12" s="938"/>
      <c r="CX12" s="938"/>
      <c r="CY12" s="938"/>
      <c r="CZ12" s="938"/>
      <c r="DA12" s="938"/>
      <c r="DB12" s="938"/>
      <c r="DC12" s="938"/>
      <c r="DD12" s="938"/>
      <c r="DE12" s="938"/>
      <c r="DF12" s="938"/>
      <c r="DG12" s="938"/>
      <c r="DH12" s="938"/>
      <c r="DI12" s="938"/>
      <c r="DJ12" s="938"/>
      <c r="DK12" s="938"/>
      <c r="DL12" s="938"/>
      <c r="DM12" s="938"/>
      <c r="DN12" s="938"/>
      <c r="DO12" s="938"/>
      <c r="DP12" s="938"/>
      <c r="DQ12" s="938"/>
      <c r="DR12" s="938"/>
      <c r="DS12" s="938"/>
      <c r="DT12" s="938"/>
      <c r="DU12" s="938"/>
      <c r="DV12" s="938"/>
      <c r="DW12" s="938"/>
      <c r="DX12" s="938"/>
      <c r="DY12" s="938"/>
      <c r="DZ12" s="938"/>
      <c r="EA12" s="938"/>
      <c r="EB12" s="938"/>
      <c r="EC12" s="938"/>
      <c r="ED12" s="938"/>
      <c r="EE12" s="938"/>
      <c r="EF12" s="938"/>
      <c r="EG12" s="938"/>
      <c r="EH12" s="938"/>
      <c r="EI12" s="938"/>
      <c r="EJ12" s="938"/>
      <c r="EK12" s="938"/>
      <c r="EL12" s="938"/>
      <c r="EM12" s="938"/>
      <c r="EN12" s="938"/>
      <c r="EO12" s="938"/>
      <c r="EP12" s="938"/>
      <c r="EQ12" s="938"/>
      <c r="ER12" s="938"/>
      <c r="ES12" s="938"/>
      <c r="ET12" s="938"/>
      <c r="EU12" s="938"/>
      <c r="EV12" s="938"/>
      <c r="EW12" s="938"/>
      <c r="EX12" s="938"/>
      <c r="EY12" s="938"/>
      <c r="EZ12" s="938"/>
      <c r="FA12" s="938"/>
      <c r="FB12" s="938"/>
      <c r="FC12" s="938"/>
      <c r="FD12" s="938"/>
      <c r="FE12" s="938"/>
      <c r="FF12" s="938"/>
      <c r="FG12" s="938"/>
      <c r="FH12" s="938"/>
      <c r="FI12" s="938"/>
      <c r="FJ12" s="938"/>
      <c r="FK12" s="938"/>
      <c r="FL12" s="938"/>
      <c r="FM12" s="938"/>
      <c r="FN12" s="938"/>
      <c r="FO12" s="938"/>
      <c r="FP12" s="938"/>
      <c r="FQ12" s="938"/>
      <c r="FR12" s="938"/>
      <c r="FS12" s="938"/>
      <c r="FT12" s="938"/>
      <c r="FU12" s="938"/>
      <c r="FV12" s="938"/>
      <c r="FW12" s="938"/>
      <c r="FX12" s="938"/>
      <c r="FY12" s="938"/>
      <c r="FZ12" s="938"/>
      <c r="GA12" s="938"/>
      <c r="GB12" s="938"/>
      <c r="GC12" s="938"/>
      <c r="GD12" s="938"/>
      <c r="GE12" s="938"/>
      <c r="GF12" s="938"/>
      <c r="GG12" s="938"/>
      <c r="GH12" s="938"/>
      <c r="GI12" s="938"/>
      <c r="GJ12" s="938"/>
      <c r="GK12" s="938"/>
      <c r="GL12" s="938"/>
      <c r="GM12" s="938"/>
      <c r="GN12" s="938"/>
      <c r="GO12" s="938"/>
      <c r="GP12" s="938"/>
      <c r="GQ12" s="938"/>
      <c r="GR12" s="938"/>
      <c r="GS12" s="938"/>
      <c r="GT12" s="938"/>
      <c r="GU12" s="938"/>
      <c r="GV12" s="938"/>
      <c r="GW12" s="938"/>
      <c r="GX12" s="938"/>
      <c r="GY12" s="938"/>
      <c r="GZ12" s="938"/>
      <c r="HA12" s="938"/>
      <c r="HB12" s="938"/>
      <c r="HC12" s="938"/>
      <c r="HD12" s="938"/>
      <c r="HE12" s="938"/>
      <c r="HF12" s="938"/>
      <c r="HG12" s="938"/>
      <c r="HH12" s="938"/>
      <c r="HI12" s="938"/>
      <c r="HJ12" s="938"/>
      <c r="HK12" s="938"/>
      <c r="HL12" s="938"/>
      <c r="HM12" s="938"/>
      <c r="HN12" s="938"/>
      <c r="HO12" s="938"/>
      <c r="HP12" s="938"/>
      <c r="HQ12" s="938"/>
      <c r="HR12" s="938"/>
      <c r="HS12" s="938"/>
      <c r="HT12" s="938"/>
      <c r="HU12" s="938"/>
      <c r="HV12" s="938"/>
      <c r="HW12" s="938"/>
      <c r="HX12" s="938"/>
      <c r="HY12" s="938"/>
      <c r="HZ12" s="938"/>
      <c r="IA12" s="938"/>
      <c r="IB12" s="938"/>
      <c r="IC12" s="938"/>
      <c r="ID12" s="938"/>
      <c r="IE12" s="938"/>
      <c r="IF12" s="938"/>
      <c r="IG12" s="938"/>
      <c r="IH12" s="938"/>
      <c r="II12" s="938"/>
      <c r="IJ12" s="938"/>
      <c r="IK12" s="938"/>
      <c r="IL12" s="938"/>
      <c r="IM12" s="938"/>
      <c r="IN12" s="938"/>
      <c r="IO12" s="938"/>
      <c r="IP12" s="938"/>
      <c r="IQ12" s="938"/>
      <c r="IR12" s="938"/>
      <c r="IS12" s="938"/>
      <c r="IT12" s="938"/>
      <c r="IU12" s="938"/>
      <c r="IV12" s="938"/>
    </row>
    <row r="13" spans="1:256" s="906" customFormat="1" ht="24" customHeight="1">
      <c r="A13" s="898" t="s">
        <v>386</v>
      </c>
      <c r="B13" s="889" t="s">
        <v>387</v>
      </c>
      <c r="C13" s="889" t="s">
        <v>388</v>
      </c>
      <c r="D13" s="903" t="s">
        <v>378</v>
      </c>
      <c r="E13" s="901" t="s">
        <v>389</v>
      </c>
      <c r="F13" s="892">
        <v>18000</v>
      </c>
      <c r="G13" s="904">
        <v>1</v>
      </c>
      <c r="H13" s="894">
        <v>0</v>
      </c>
      <c r="I13" s="901" t="s">
        <v>390</v>
      </c>
      <c r="J13" s="901" t="s">
        <v>391</v>
      </c>
      <c r="K13" s="902"/>
      <c r="L13" s="901" t="s">
        <v>383</v>
      </c>
      <c r="M13" s="945"/>
      <c r="N13" s="832"/>
      <c r="O13" s="832"/>
      <c r="P13" s="832"/>
      <c r="Q13" s="832"/>
      <c r="R13" s="832"/>
      <c r="S13" s="832"/>
      <c r="T13" s="832"/>
      <c r="U13" s="832"/>
      <c r="V13" s="832"/>
      <c r="W13" s="832"/>
      <c r="X13" s="832"/>
      <c r="Y13" s="832"/>
      <c r="Z13" s="832"/>
      <c r="AA13" s="832"/>
      <c r="AB13" s="832"/>
      <c r="AC13" s="832"/>
      <c r="AD13" s="832"/>
      <c r="AE13" s="832"/>
      <c r="AF13" s="832"/>
      <c r="AG13" s="832"/>
      <c r="AH13" s="832"/>
      <c r="AI13" s="832"/>
      <c r="AJ13" s="832"/>
      <c r="AK13" s="832"/>
      <c r="AL13" s="832"/>
      <c r="AM13" s="832"/>
      <c r="AN13" s="832"/>
      <c r="AO13" s="832"/>
      <c r="AP13" s="832"/>
      <c r="AQ13" s="832"/>
      <c r="AR13" s="832"/>
      <c r="AS13" s="832"/>
      <c r="AT13" s="832"/>
      <c r="AU13" s="832"/>
      <c r="AV13" s="832"/>
      <c r="AW13" s="832"/>
      <c r="AX13" s="832"/>
      <c r="AY13" s="832"/>
      <c r="AZ13" s="832"/>
      <c r="BA13" s="832"/>
      <c r="BB13" s="832"/>
      <c r="BC13" s="832"/>
      <c r="BD13" s="832"/>
      <c r="BE13" s="832"/>
      <c r="BF13" s="832"/>
      <c r="BG13" s="832"/>
      <c r="BH13" s="832"/>
      <c r="BI13" s="832"/>
      <c r="BJ13" s="832"/>
      <c r="BK13" s="832"/>
      <c r="BL13" s="832"/>
      <c r="BM13" s="832"/>
      <c r="BN13" s="832"/>
      <c r="BO13" s="832"/>
      <c r="BP13" s="832"/>
      <c r="BQ13" s="832"/>
      <c r="BR13" s="832"/>
      <c r="BS13" s="832"/>
      <c r="BT13" s="832"/>
      <c r="BU13" s="832"/>
      <c r="BV13" s="832"/>
      <c r="BW13" s="832"/>
      <c r="BX13" s="832"/>
      <c r="BY13" s="832"/>
      <c r="BZ13" s="832"/>
      <c r="CA13" s="832"/>
      <c r="CB13" s="832"/>
      <c r="CC13" s="832"/>
      <c r="CD13" s="832"/>
      <c r="CE13" s="832"/>
      <c r="CF13" s="832"/>
      <c r="CG13" s="832"/>
      <c r="CH13" s="832"/>
      <c r="CI13" s="832"/>
      <c r="CJ13" s="832"/>
      <c r="CK13" s="832"/>
      <c r="CL13" s="832"/>
      <c r="CM13" s="832"/>
      <c r="CN13" s="832"/>
      <c r="CO13" s="832"/>
      <c r="CP13" s="832"/>
      <c r="CQ13" s="832"/>
      <c r="CR13" s="832"/>
      <c r="CS13" s="832"/>
      <c r="CT13" s="832"/>
      <c r="CU13" s="832"/>
      <c r="CV13" s="832"/>
      <c r="CW13" s="832"/>
      <c r="CX13" s="832"/>
      <c r="CY13" s="832"/>
      <c r="CZ13" s="832"/>
      <c r="DA13" s="832"/>
      <c r="DB13" s="832"/>
      <c r="DC13" s="832"/>
      <c r="DD13" s="832"/>
      <c r="DE13" s="832"/>
      <c r="DF13" s="832"/>
      <c r="DG13" s="832"/>
      <c r="DH13" s="832"/>
      <c r="DI13" s="832"/>
      <c r="DJ13" s="832"/>
      <c r="DK13" s="832"/>
      <c r="DL13" s="832"/>
      <c r="DM13" s="832"/>
      <c r="DN13" s="832"/>
      <c r="DO13" s="832"/>
      <c r="DP13" s="832"/>
      <c r="DQ13" s="832"/>
      <c r="DR13" s="832"/>
      <c r="DS13" s="832"/>
      <c r="DT13" s="832"/>
      <c r="DU13" s="832"/>
      <c r="DV13" s="832"/>
      <c r="DW13" s="832"/>
      <c r="DX13" s="832"/>
      <c r="DY13" s="832"/>
      <c r="DZ13" s="832"/>
      <c r="EA13" s="832"/>
      <c r="EB13" s="832"/>
      <c r="EC13" s="832"/>
      <c r="ED13" s="832"/>
      <c r="EE13" s="832"/>
      <c r="EF13" s="832"/>
      <c r="EG13" s="832"/>
      <c r="EH13" s="832"/>
      <c r="EI13" s="832"/>
      <c r="EJ13" s="832"/>
      <c r="EK13" s="832"/>
      <c r="EL13" s="832"/>
      <c r="EM13" s="832"/>
      <c r="EN13" s="832"/>
      <c r="EO13" s="832"/>
      <c r="EP13" s="832"/>
      <c r="EQ13" s="832"/>
      <c r="ER13" s="832"/>
      <c r="ES13" s="832"/>
      <c r="ET13" s="832"/>
      <c r="EU13" s="832"/>
      <c r="EV13" s="832"/>
      <c r="EW13" s="832"/>
      <c r="EX13" s="832"/>
      <c r="EY13" s="832"/>
      <c r="EZ13" s="832"/>
      <c r="FA13" s="832"/>
      <c r="FB13" s="832"/>
      <c r="FC13" s="832"/>
      <c r="FD13" s="832"/>
      <c r="FE13" s="832"/>
      <c r="FF13" s="832"/>
      <c r="FG13" s="832"/>
      <c r="FH13" s="832"/>
      <c r="FI13" s="832"/>
      <c r="FJ13" s="832"/>
      <c r="FK13" s="832"/>
      <c r="FL13" s="832"/>
      <c r="FM13" s="832"/>
      <c r="FN13" s="832"/>
      <c r="FO13" s="832"/>
      <c r="FP13" s="832"/>
      <c r="FQ13" s="832"/>
      <c r="FR13" s="832"/>
      <c r="FS13" s="832"/>
      <c r="FT13" s="832"/>
      <c r="FU13" s="832"/>
      <c r="FV13" s="832"/>
      <c r="FW13" s="832"/>
      <c r="FX13" s="832"/>
      <c r="FY13" s="832"/>
      <c r="FZ13" s="832"/>
      <c r="GA13" s="832"/>
      <c r="GB13" s="832"/>
      <c r="GC13" s="832"/>
      <c r="GD13" s="832"/>
      <c r="GE13" s="832"/>
      <c r="GF13" s="832"/>
      <c r="GG13" s="832"/>
      <c r="GH13" s="832"/>
      <c r="GI13" s="832"/>
      <c r="GJ13" s="832"/>
      <c r="GK13" s="832"/>
      <c r="GL13" s="832"/>
      <c r="GM13" s="832"/>
      <c r="GN13" s="832"/>
      <c r="GO13" s="832"/>
      <c r="GP13" s="832"/>
      <c r="GQ13" s="832"/>
      <c r="GR13" s="832"/>
      <c r="GS13" s="832"/>
      <c r="GT13" s="832"/>
      <c r="GU13" s="832"/>
      <c r="GV13" s="832"/>
      <c r="GW13" s="832"/>
      <c r="GX13" s="832"/>
      <c r="GY13" s="832"/>
      <c r="GZ13" s="832"/>
      <c r="HA13" s="832"/>
      <c r="HB13" s="832"/>
      <c r="HC13" s="832"/>
      <c r="HD13" s="832"/>
      <c r="HE13" s="832"/>
      <c r="HF13" s="832"/>
      <c r="HG13" s="832"/>
      <c r="HH13" s="832"/>
      <c r="HI13" s="832"/>
      <c r="HJ13" s="832"/>
      <c r="HK13" s="832"/>
      <c r="HL13" s="832"/>
      <c r="HM13" s="832"/>
      <c r="HN13" s="832"/>
      <c r="HO13" s="832"/>
      <c r="HP13" s="832"/>
      <c r="HQ13" s="832"/>
      <c r="HR13" s="832"/>
      <c r="HS13" s="832"/>
      <c r="HT13" s="832"/>
      <c r="HU13" s="832"/>
      <c r="HV13" s="832"/>
      <c r="HW13" s="832"/>
      <c r="HX13" s="832"/>
      <c r="HY13" s="832"/>
      <c r="HZ13" s="832"/>
      <c r="IA13" s="832"/>
      <c r="IB13" s="832"/>
      <c r="IC13" s="832"/>
      <c r="ID13" s="832"/>
      <c r="IE13" s="832"/>
      <c r="IF13" s="832"/>
      <c r="IG13" s="832"/>
      <c r="IH13" s="832"/>
      <c r="II13" s="832"/>
      <c r="IJ13" s="832"/>
      <c r="IK13" s="832"/>
      <c r="IL13" s="832"/>
      <c r="IM13" s="832"/>
      <c r="IN13" s="832"/>
      <c r="IO13" s="832"/>
      <c r="IP13" s="832"/>
      <c r="IQ13" s="832"/>
      <c r="IR13" s="832"/>
      <c r="IS13" s="832"/>
      <c r="IT13" s="832"/>
      <c r="IU13" s="832"/>
      <c r="IV13" s="832"/>
    </row>
    <row r="14" spans="1:256" s="906" customFormat="1" ht="48">
      <c r="A14" s="982" t="s">
        <v>888</v>
      </c>
      <c r="B14" s="888" t="s">
        <v>847</v>
      </c>
      <c r="C14" s="888" t="s">
        <v>816</v>
      </c>
      <c r="D14" s="907" t="s">
        <v>421</v>
      </c>
      <c r="E14" s="891" t="s">
        <v>379</v>
      </c>
      <c r="F14" s="892">
        <v>8500</v>
      </c>
      <c r="G14" s="893">
        <v>1</v>
      </c>
      <c r="H14" s="996">
        <v>0</v>
      </c>
      <c r="I14" s="889" t="s">
        <v>889</v>
      </c>
      <c r="J14" s="910" t="s">
        <v>889</v>
      </c>
      <c r="K14" s="998" t="s">
        <v>961</v>
      </c>
      <c r="L14" s="901" t="s">
        <v>383</v>
      </c>
      <c r="M14" s="905"/>
      <c r="N14" s="905"/>
      <c r="O14" s="905"/>
      <c r="P14" s="905"/>
      <c r="Q14" s="905"/>
      <c r="R14" s="905"/>
      <c r="S14" s="905"/>
      <c r="T14" s="905"/>
      <c r="U14" s="905"/>
      <c r="V14" s="905"/>
      <c r="W14" s="905"/>
      <c r="X14" s="905"/>
      <c r="Y14" s="905"/>
      <c r="Z14" s="905"/>
      <c r="AA14" s="905"/>
      <c r="AB14" s="905"/>
      <c r="AC14" s="905"/>
      <c r="AD14" s="905"/>
      <c r="AE14" s="905"/>
      <c r="AF14" s="905"/>
      <c r="AG14" s="905"/>
      <c r="AH14" s="905"/>
      <c r="AI14" s="905"/>
      <c r="AJ14" s="905"/>
      <c r="AK14" s="905"/>
      <c r="AL14" s="905"/>
      <c r="AM14" s="905"/>
      <c r="AN14" s="905"/>
      <c r="AO14" s="905"/>
      <c r="AP14" s="905"/>
      <c r="AQ14" s="905"/>
      <c r="AR14" s="905"/>
      <c r="AS14" s="905"/>
      <c r="AT14" s="905"/>
      <c r="AU14" s="905"/>
      <c r="AV14" s="905"/>
      <c r="AW14" s="905"/>
      <c r="AX14" s="905"/>
      <c r="AY14" s="905"/>
      <c r="AZ14" s="905"/>
      <c r="BA14" s="905"/>
      <c r="BB14" s="905"/>
      <c r="BC14" s="905"/>
      <c r="BD14" s="905"/>
      <c r="BE14" s="905"/>
      <c r="BF14" s="905"/>
      <c r="BG14" s="905"/>
      <c r="BH14" s="905"/>
      <c r="BI14" s="905"/>
      <c r="BJ14" s="905"/>
      <c r="BK14" s="905"/>
      <c r="BL14" s="905"/>
      <c r="BM14" s="905"/>
      <c r="BN14" s="905"/>
      <c r="BO14" s="905"/>
      <c r="BP14" s="905"/>
      <c r="BQ14" s="905"/>
      <c r="BR14" s="905"/>
      <c r="BS14" s="905"/>
      <c r="BT14" s="905"/>
      <c r="BU14" s="905"/>
      <c r="BV14" s="905"/>
      <c r="BW14" s="905"/>
      <c r="BX14" s="905"/>
      <c r="BY14" s="905"/>
      <c r="BZ14" s="905"/>
      <c r="CA14" s="905"/>
      <c r="CB14" s="905"/>
      <c r="CC14" s="905"/>
      <c r="CD14" s="905"/>
      <c r="CE14" s="905"/>
      <c r="CF14" s="905"/>
      <c r="CG14" s="905"/>
      <c r="CH14" s="905"/>
      <c r="CI14" s="905"/>
      <c r="CJ14" s="905"/>
      <c r="CK14" s="905"/>
      <c r="CL14" s="905"/>
      <c r="CM14" s="905"/>
      <c r="CN14" s="905"/>
      <c r="CO14" s="905"/>
      <c r="CP14" s="905"/>
      <c r="CQ14" s="905"/>
      <c r="CR14" s="905"/>
      <c r="CS14" s="905"/>
      <c r="CT14" s="905"/>
      <c r="CU14" s="905"/>
      <c r="CV14" s="905"/>
      <c r="CW14" s="905"/>
      <c r="CX14" s="905"/>
      <c r="CY14" s="905"/>
      <c r="CZ14" s="905"/>
      <c r="DA14" s="905"/>
      <c r="DB14" s="905"/>
      <c r="DC14" s="905"/>
      <c r="DD14" s="905"/>
      <c r="DE14" s="905"/>
      <c r="DF14" s="905"/>
      <c r="DG14" s="905"/>
      <c r="DH14" s="905"/>
      <c r="DI14" s="905"/>
      <c r="DJ14" s="905"/>
      <c r="DK14" s="905"/>
      <c r="DL14" s="905"/>
      <c r="DM14" s="905"/>
      <c r="DN14" s="905"/>
      <c r="DO14" s="905"/>
      <c r="DP14" s="905"/>
      <c r="DQ14" s="905"/>
      <c r="DR14" s="905"/>
      <c r="DS14" s="905"/>
      <c r="DT14" s="905"/>
      <c r="DU14" s="905"/>
      <c r="DV14" s="905"/>
      <c r="DW14" s="905"/>
      <c r="DX14" s="905"/>
      <c r="DY14" s="905"/>
      <c r="DZ14" s="905"/>
      <c r="EA14" s="905"/>
      <c r="EB14" s="905"/>
      <c r="EC14" s="905"/>
      <c r="ED14" s="905"/>
      <c r="EE14" s="905"/>
      <c r="EF14" s="905"/>
      <c r="EG14" s="905"/>
      <c r="EH14" s="905"/>
      <c r="EI14" s="905"/>
      <c r="EJ14" s="905"/>
      <c r="EK14" s="905"/>
      <c r="EL14" s="905"/>
      <c r="EM14" s="905"/>
      <c r="EN14" s="905"/>
      <c r="EO14" s="905"/>
      <c r="EP14" s="905"/>
      <c r="EQ14" s="905"/>
      <c r="ER14" s="905"/>
      <c r="ES14" s="905"/>
      <c r="ET14" s="905"/>
      <c r="EU14" s="905"/>
      <c r="EV14" s="905"/>
      <c r="EW14" s="905"/>
      <c r="EX14" s="905"/>
      <c r="EY14" s="905"/>
      <c r="EZ14" s="905"/>
      <c r="FA14" s="905"/>
      <c r="FB14" s="905"/>
      <c r="FC14" s="905"/>
      <c r="FD14" s="905"/>
      <c r="FE14" s="905"/>
      <c r="FF14" s="905"/>
      <c r="FG14" s="905"/>
      <c r="FH14" s="905"/>
      <c r="FI14" s="905"/>
      <c r="FJ14" s="905"/>
      <c r="FK14" s="905"/>
      <c r="FL14" s="905"/>
      <c r="FM14" s="905"/>
      <c r="FN14" s="905"/>
      <c r="FO14" s="905"/>
      <c r="FP14" s="905"/>
      <c r="FQ14" s="905"/>
      <c r="FR14" s="905"/>
      <c r="FS14" s="905"/>
      <c r="FT14" s="905"/>
      <c r="FU14" s="905"/>
      <c r="FV14" s="905"/>
      <c r="FW14" s="905"/>
      <c r="FX14" s="905"/>
      <c r="FY14" s="905"/>
      <c r="FZ14" s="905"/>
      <c r="GA14" s="905"/>
      <c r="GB14" s="905"/>
      <c r="GC14" s="905"/>
      <c r="GD14" s="905"/>
      <c r="GE14" s="905"/>
      <c r="GF14" s="905"/>
      <c r="GG14" s="905"/>
      <c r="GH14" s="905"/>
      <c r="GI14" s="905"/>
      <c r="GJ14" s="905"/>
      <c r="GK14" s="905"/>
      <c r="GL14" s="905"/>
      <c r="GM14" s="905"/>
      <c r="GN14" s="905"/>
      <c r="GO14" s="905"/>
      <c r="GP14" s="905"/>
      <c r="GQ14" s="905"/>
      <c r="GR14" s="905"/>
      <c r="GS14" s="905"/>
      <c r="GT14" s="905"/>
      <c r="GU14" s="905"/>
      <c r="GV14" s="905"/>
      <c r="GW14" s="905"/>
      <c r="GX14" s="905"/>
      <c r="GY14" s="905"/>
      <c r="GZ14" s="905"/>
      <c r="HA14" s="905"/>
      <c r="HB14" s="905"/>
      <c r="HC14" s="905"/>
      <c r="HD14" s="905"/>
      <c r="HE14" s="905"/>
      <c r="HF14" s="905"/>
      <c r="HG14" s="905"/>
      <c r="HH14" s="905"/>
      <c r="HI14" s="905"/>
      <c r="HJ14" s="905"/>
      <c r="HK14" s="905"/>
      <c r="HL14" s="905"/>
      <c r="HM14" s="905"/>
      <c r="HN14" s="905"/>
      <c r="HO14" s="905"/>
      <c r="HP14" s="905"/>
      <c r="HQ14" s="905"/>
      <c r="HR14" s="905"/>
      <c r="HS14" s="905"/>
      <c r="HT14" s="905"/>
      <c r="HU14" s="905"/>
      <c r="HV14" s="905"/>
      <c r="HW14" s="905"/>
      <c r="HX14" s="905"/>
      <c r="HY14" s="905"/>
      <c r="HZ14" s="905"/>
      <c r="IA14" s="905"/>
      <c r="IB14" s="905"/>
      <c r="IC14" s="905"/>
      <c r="ID14" s="905"/>
      <c r="IE14" s="905"/>
      <c r="IF14" s="905"/>
      <c r="IG14" s="905"/>
      <c r="IH14" s="905"/>
      <c r="II14" s="905"/>
      <c r="IJ14" s="905"/>
      <c r="IK14" s="905"/>
      <c r="IL14" s="905"/>
      <c r="IM14" s="905"/>
      <c r="IN14" s="905"/>
      <c r="IO14" s="905"/>
      <c r="IP14" s="905"/>
      <c r="IQ14" s="905"/>
      <c r="IR14" s="905"/>
      <c r="IS14" s="905"/>
      <c r="IT14" s="905"/>
      <c r="IU14" s="905"/>
      <c r="IV14" s="905"/>
    </row>
    <row r="15" spans="1:256" s="751" customFormat="1" ht="32.25" customHeight="1">
      <c r="A15" s="684" t="s">
        <v>396</v>
      </c>
      <c r="B15" s="677" t="s">
        <v>397</v>
      </c>
      <c r="C15" s="677" t="s">
        <v>398</v>
      </c>
      <c r="D15" s="884" t="s">
        <v>421</v>
      </c>
      <c r="E15" s="679" t="s">
        <v>379</v>
      </c>
      <c r="F15" s="768">
        <v>0</v>
      </c>
      <c r="G15" s="681">
        <v>1</v>
      </c>
      <c r="H15" s="682">
        <v>0</v>
      </c>
      <c r="I15" s="843">
        <v>42644</v>
      </c>
      <c r="J15" s="885">
        <v>42675</v>
      </c>
      <c r="K15" s="686"/>
      <c r="L15" s="677" t="s">
        <v>399</v>
      </c>
      <c r="M15" s="945"/>
      <c r="N15" s="832"/>
      <c r="O15" s="832"/>
      <c r="P15" s="832"/>
      <c r="Q15" s="832"/>
      <c r="R15" s="832"/>
      <c r="S15" s="832"/>
      <c r="T15" s="832"/>
      <c r="U15" s="832"/>
      <c r="V15" s="832"/>
      <c r="W15" s="832"/>
      <c r="X15" s="832"/>
      <c r="Y15" s="832"/>
      <c r="Z15" s="832"/>
      <c r="AA15" s="832"/>
      <c r="AB15" s="832"/>
      <c r="AC15" s="832"/>
      <c r="AD15" s="832"/>
      <c r="AE15" s="832"/>
      <c r="AF15" s="832"/>
      <c r="AG15" s="832"/>
      <c r="AH15" s="832"/>
      <c r="AI15" s="832"/>
      <c r="AJ15" s="832"/>
      <c r="AK15" s="832"/>
      <c r="AL15" s="832"/>
      <c r="AM15" s="832"/>
      <c r="AN15" s="832"/>
      <c r="AO15" s="832"/>
      <c r="AP15" s="832"/>
      <c r="AQ15" s="832"/>
      <c r="AR15" s="832"/>
      <c r="AS15" s="832"/>
      <c r="AT15" s="832"/>
      <c r="AU15" s="832"/>
      <c r="AV15" s="832"/>
      <c r="AW15" s="832"/>
      <c r="AX15" s="832"/>
      <c r="AY15" s="832"/>
      <c r="AZ15" s="832"/>
      <c r="BA15" s="832"/>
      <c r="BB15" s="832"/>
      <c r="BC15" s="832"/>
      <c r="BD15" s="832"/>
      <c r="BE15" s="832"/>
      <c r="BF15" s="832"/>
      <c r="BG15" s="832"/>
      <c r="BH15" s="832"/>
      <c r="BI15" s="832"/>
      <c r="BJ15" s="832"/>
      <c r="BK15" s="832"/>
      <c r="BL15" s="832"/>
      <c r="BM15" s="832"/>
      <c r="BN15" s="832"/>
      <c r="BO15" s="832"/>
      <c r="BP15" s="832"/>
      <c r="BQ15" s="832"/>
      <c r="BR15" s="832"/>
      <c r="BS15" s="832"/>
      <c r="BT15" s="832"/>
      <c r="BU15" s="832"/>
      <c r="BV15" s="832"/>
      <c r="BW15" s="832"/>
      <c r="BX15" s="832"/>
      <c r="BY15" s="832"/>
      <c r="BZ15" s="832"/>
      <c r="CA15" s="832"/>
      <c r="CB15" s="832"/>
      <c r="CC15" s="832"/>
      <c r="CD15" s="832"/>
      <c r="CE15" s="832"/>
      <c r="CF15" s="832"/>
      <c r="CG15" s="832"/>
      <c r="CH15" s="832"/>
      <c r="CI15" s="832"/>
      <c r="CJ15" s="832"/>
      <c r="CK15" s="832"/>
      <c r="CL15" s="832"/>
      <c r="CM15" s="832"/>
      <c r="CN15" s="832"/>
      <c r="CO15" s="832"/>
      <c r="CP15" s="832"/>
      <c r="CQ15" s="832"/>
      <c r="CR15" s="832"/>
      <c r="CS15" s="832"/>
      <c r="CT15" s="832"/>
      <c r="CU15" s="832"/>
      <c r="CV15" s="832"/>
      <c r="CW15" s="832"/>
      <c r="CX15" s="832"/>
      <c r="CY15" s="832"/>
      <c r="CZ15" s="832"/>
      <c r="DA15" s="832"/>
      <c r="DB15" s="832"/>
      <c r="DC15" s="832"/>
      <c r="DD15" s="832"/>
      <c r="DE15" s="832"/>
      <c r="DF15" s="832"/>
      <c r="DG15" s="832"/>
      <c r="DH15" s="832"/>
      <c r="DI15" s="832"/>
      <c r="DJ15" s="832"/>
      <c r="DK15" s="832"/>
      <c r="DL15" s="832"/>
      <c r="DM15" s="832"/>
      <c r="DN15" s="832"/>
      <c r="DO15" s="832"/>
      <c r="DP15" s="832"/>
      <c r="DQ15" s="832"/>
      <c r="DR15" s="832"/>
      <c r="DS15" s="832"/>
      <c r="DT15" s="832"/>
      <c r="DU15" s="832"/>
      <c r="DV15" s="832"/>
      <c r="DW15" s="832"/>
      <c r="DX15" s="832"/>
      <c r="DY15" s="832"/>
      <c r="DZ15" s="832"/>
      <c r="EA15" s="832"/>
      <c r="EB15" s="832"/>
      <c r="EC15" s="832"/>
      <c r="ED15" s="832"/>
      <c r="EE15" s="832"/>
      <c r="EF15" s="832"/>
      <c r="EG15" s="832"/>
      <c r="EH15" s="832"/>
      <c r="EI15" s="832"/>
      <c r="EJ15" s="832"/>
      <c r="EK15" s="832"/>
      <c r="EL15" s="832"/>
      <c r="EM15" s="832"/>
      <c r="EN15" s="832"/>
      <c r="EO15" s="832"/>
      <c r="EP15" s="832"/>
      <c r="EQ15" s="832"/>
      <c r="ER15" s="832"/>
      <c r="ES15" s="832"/>
      <c r="ET15" s="832"/>
      <c r="EU15" s="832"/>
      <c r="EV15" s="832"/>
      <c r="EW15" s="832"/>
      <c r="EX15" s="832"/>
      <c r="EY15" s="832"/>
      <c r="EZ15" s="832"/>
      <c r="FA15" s="832"/>
      <c r="FB15" s="832"/>
      <c r="FC15" s="832"/>
      <c r="FD15" s="832"/>
      <c r="FE15" s="832"/>
      <c r="FF15" s="832"/>
      <c r="FG15" s="832"/>
      <c r="FH15" s="832"/>
      <c r="FI15" s="832"/>
      <c r="FJ15" s="832"/>
      <c r="FK15" s="832"/>
      <c r="FL15" s="832"/>
      <c r="FM15" s="832"/>
      <c r="FN15" s="832"/>
      <c r="FO15" s="832"/>
      <c r="FP15" s="832"/>
      <c r="FQ15" s="832"/>
      <c r="FR15" s="832"/>
      <c r="FS15" s="832"/>
      <c r="FT15" s="832"/>
      <c r="FU15" s="832"/>
      <c r="FV15" s="832"/>
      <c r="FW15" s="832"/>
      <c r="FX15" s="832"/>
      <c r="FY15" s="832"/>
      <c r="FZ15" s="832"/>
      <c r="GA15" s="832"/>
      <c r="GB15" s="832"/>
      <c r="GC15" s="832"/>
      <c r="GD15" s="832"/>
      <c r="GE15" s="832"/>
      <c r="GF15" s="832"/>
      <c r="GG15" s="832"/>
      <c r="GH15" s="832"/>
      <c r="GI15" s="832"/>
      <c r="GJ15" s="832"/>
      <c r="GK15" s="832"/>
      <c r="GL15" s="832"/>
      <c r="GM15" s="832"/>
      <c r="GN15" s="832"/>
      <c r="GO15" s="832"/>
      <c r="GP15" s="832"/>
      <c r="GQ15" s="832"/>
      <c r="GR15" s="832"/>
      <c r="GS15" s="832"/>
      <c r="GT15" s="832"/>
      <c r="GU15" s="832"/>
      <c r="GV15" s="832"/>
      <c r="GW15" s="832"/>
      <c r="GX15" s="832"/>
      <c r="GY15" s="832"/>
      <c r="GZ15" s="832"/>
      <c r="HA15" s="832"/>
      <c r="HB15" s="832"/>
      <c r="HC15" s="832"/>
      <c r="HD15" s="832"/>
      <c r="HE15" s="832"/>
      <c r="HF15" s="832"/>
      <c r="HG15" s="832"/>
      <c r="HH15" s="832"/>
      <c r="HI15" s="832"/>
      <c r="HJ15" s="832"/>
      <c r="HK15" s="832"/>
      <c r="HL15" s="832"/>
      <c r="HM15" s="832"/>
      <c r="HN15" s="832"/>
      <c r="HO15" s="832"/>
      <c r="HP15" s="832"/>
      <c r="HQ15" s="832"/>
      <c r="HR15" s="832"/>
      <c r="HS15" s="832"/>
      <c r="HT15" s="832"/>
      <c r="HU15" s="832"/>
      <c r="HV15" s="832"/>
      <c r="HW15" s="832"/>
      <c r="HX15" s="832"/>
      <c r="HY15" s="832"/>
      <c r="HZ15" s="832"/>
      <c r="IA15" s="832"/>
      <c r="IB15" s="832"/>
      <c r="IC15" s="832"/>
      <c r="ID15" s="832"/>
      <c r="IE15" s="832"/>
      <c r="IF15" s="832"/>
      <c r="IG15" s="832"/>
      <c r="IH15" s="832"/>
      <c r="II15" s="832"/>
      <c r="IJ15" s="832"/>
      <c r="IK15" s="832"/>
      <c r="IL15" s="832"/>
      <c r="IM15" s="832"/>
      <c r="IN15" s="832"/>
      <c r="IO15" s="832"/>
      <c r="IP15" s="832"/>
      <c r="IQ15" s="832"/>
      <c r="IR15" s="832"/>
      <c r="IS15" s="832"/>
      <c r="IT15" s="832"/>
      <c r="IU15" s="832"/>
      <c r="IV15" s="832"/>
    </row>
    <row r="16" spans="1:256" s="906" customFormat="1" ht="24" customHeight="1">
      <c r="A16" s="898" t="s">
        <v>400</v>
      </c>
      <c r="B16" s="889" t="s">
        <v>401</v>
      </c>
      <c r="C16" s="889" t="s">
        <v>402</v>
      </c>
      <c r="D16" s="907" t="s">
        <v>421</v>
      </c>
      <c r="E16" s="891" t="s">
        <v>379</v>
      </c>
      <c r="F16" s="892">
        <v>3000</v>
      </c>
      <c r="G16" s="893">
        <v>1</v>
      </c>
      <c r="H16" s="894">
        <v>0</v>
      </c>
      <c r="I16" s="889" t="s">
        <v>381</v>
      </c>
      <c r="J16" s="910" t="s">
        <v>403</v>
      </c>
      <c r="K16" s="902"/>
      <c r="L16" s="901" t="s">
        <v>383</v>
      </c>
      <c r="M16" s="945"/>
      <c r="N16" s="832"/>
      <c r="O16" s="832"/>
      <c r="P16" s="832"/>
      <c r="Q16" s="832"/>
      <c r="R16" s="832"/>
      <c r="S16" s="832"/>
      <c r="T16" s="832"/>
      <c r="U16" s="832"/>
      <c r="V16" s="832"/>
      <c r="W16" s="832"/>
      <c r="X16" s="832"/>
      <c r="Y16" s="832"/>
      <c r="Z16" s="832"/>
      <c r="AA16" s="832"/>
      <c r="AB16" s="832"/>
      <c r="AC16" s="832"/>
      <c r="AD16" s="832"/>
      <c r="AE16" s="832"/>
      <c r="AF16" s="832"/>
      <c r="AG16" s="832"/>
      <c r="AH16" s="832"/>
      <c r="AI16" s="832"/>
      <c r="AJ16" s="832"/>
      <c r="AK16" s="832"/>
      <c r="AL16" s="832"/>
      <c r="AM16" s="832"/>
      <c r="AN16" s="832"/>
      <c r="AO16" s="832"/>
      <c r="AP16" s="832"/>
      <c r="AQ16" s="832"/>
      <c r="AR16" s="832"/>
      <c r="AS16" s="832"/>
      <c r="AT16" s="832"/>
      <c r="AU16" s="832"/>
      <c r="AV16" s="832"/>
      <c r="AW16" s="832"/>
      <c r="AX16" s="832"/>
      <c r="AY16" s="832"/>
      <c r="AZ16" s="832"/>
      <c r="BA16" s="832"/>
      <c r="BB16" s="832"/>
      <c r="BC16" s="832"/>
      <c r="BD16" s="832"/>
      <c r="BE16" s="832"/>
      <c r="BF16" s="832"/>
      <c r="BG16" s="832"/>
      <c r="BH16" s="832"/>
      <c r="BI16" s="832"/>
      <c r="BJ16" s="832"/>
      <c r="BK16" s="832"/>
      <c r="BL16" s="832"/>
      <c r="BM16" s="832"/>
      <c r="BN16" s="832"/>
      <c r="BO16" s="832"/>
      <c r="BP16" s="832"/>
      <c r="BQ16" s="832"/>
      <c r="BR16" s="832"/>
      <c r="BS16" s="832"/>
      <c r="BT16" s="832"/>
      <c r="BU16" s="832"/>
      <c r="BV16" s="832"/>
      <c r="BW16" s="832"/>
      <c r="BX16" s="832"/>
      <c r="BY16" s="832"/>
      <c r="BZ16" s="832"/>
      <c r="CA16" s="832"/>
      <c r="CB16" s="832"/>
      <c r="CC16" s="832"/>
      <c r="CD16" s="832"/>
      <c r="CE16" s="832"/>
      <c r="CF16" s="832"/>
      <c r="CG16" s="832"/>
      <c r="CH16" s="832"/>
      <c r="CI16" s="832"/>
      <c r="CJ16" s="832"/>
      <c r="CK16" s="832"/>
      <c r="CL16" s="832"/>
      <c r="CM16" s="832"/>
      <c r="CN16" s="832"/>
      <c r="CO16" s="832"/>
      <c r="CP16" s="832"/>
      <c r="CQ16" s="832"/>
      <c r="CR16" s="832"/>
      <c r="CS16" s="832"/>
      <c r="CT16" s="832"/>
      <c r="CU16" s="832"/>
      <c r="CV16" s="832"/>
      <c r="CW16" s="832"/>
      <c r="CX16" s="832"/>
      <c r="CY16" s="832"/>
      <c r="CZ16" s="832"/>
      <c r="DA16" s="832"/>
      <c r="DB16" s="832"/>
      <c r="DC16" s="832"/>
      <c r="DD16" s="832"/>
      <c r="DE16" s="832"/>
      <c r="DF16" s="832"/>
      <c r="DG16" s="832"/>
      <c r="DH16" s="832"/>
      <c r="DI16" s="832"/>
      <c r="DJ16" s="832"/>
      <c r="DK16" s="832"/>
      <c r="DL16" s="832"/>
      <c r="DM16" s="832"/>
      <c r="DN16" s="832"/>
      <c r="DO16" s="832"/>
      <c r="DP16" s="832"/>
      <c r="DQ16" s="832"/>
      <c r="DR16" s="832"/>
      <c r="DS16" s="832"/>
      <c r="DT16" s="832"/>
      <c r="DU16" s="832"/>
      <c r="DV16" s="832"/>
      <c r="DW16" s="832"/>
      <c r="DX16" s="832"/>
      <c r="DY16" s="832"/>
      <c r="DZ16" s="832"/>
      <c r="EA16" s="832"/>
      <c r="EB16" s="832"/>
      <c r="EC16" s="832"/>
      <c r="ED16" s="832"/>
      <c r="EE16" s="832"/>
      <c r="EF16" s="832"/>
      <c r="EG16" s="832"/>
      <c r="EH16" s="832"/>
      <c r="EI16" s="832"/>
      <c r="EJ16" s="832"/>
      <c r="EK16" s="832"/>
      <c r="EL16" s="832"/>
      <c r="EM16" s="832"/>
      <c r="EN16" s="832"/>
      <c r="EO16" s="832"/>
      <c r="EP16" s="832"/>
      <c r="EQ16" s="832"/>
      <c r="ER16" s="832"/>
      <c r="ES16" s="832"/>
      <c r="ET16" s="832"/>
      <c r="EU16" s="832"/>
      <c r="EV16" s="832"/>
      <c r="EW16" s="832"/>
      <c r="EX16" s="832"/>
      <c r="EY16" s="832"/>
      <c r="EZ16" s="832"/>
      <c r="FA16" s="832"/>
      <c r="FB16" s="832"/>
      <c r="FC16" s="832"/>
      <c r="FD16" s="832"/>
      <c r="FE16" s="832"/>
      <c r="FF16" s="832"/>
      <c r="FG16" s="832"/>
      <c r="FH16" s="832"/>
      <c r="FI16" s="832"/>
      <c r="FJ16" s="832"/>
      <c r="FK16" s="832"/>
      <c r="FL16" s="832"/>
      <c r="FM16" s="832"/>
      <c r="FN16" s="832"/>
      <c r="FO16" s="832"/>
      <c r="FP16" s="832"/>
      <c r="FQ16" s="832"/>
      <c r="FR16" s="832"/>
      <c r="FS16" s="832"/>
      <c r="FT16" s="832"/>
      <c r="FU16" s="832"/>
      <c r="FV16" s="832"/>
      <c r="FW16" s="832"/>
      <c r="FX16" s="832"/>
      <c r="FY16" s="832"/>
      <c r="FZ16" s="832"/>
      <c r="GA16" s="832"/>
      <c r="GB16" s="832"/>
      <c r="GC16" s="832"/>
      <c r="GD16" s="832"/>
      <c r="GE16" s="832"/>
      <c r="GF16" s="832"/>
      <c r="GG16" s="832"/>
      <c r="GH16" s="832"/>
      <c r="GI16" s="832"/>
      <c r="GJ16" s="832"/>
      <c r="GK16" s="832"/>
      <c r="GL16" s="832"/>
      <c r="GM16" s="832"/>
      <c r="GN16" s="832"/>
      <c r="GO16" s="832"/>
      <c r="GP16" s="832"/>
      <c r="GQ16" s="832"/>
      <c r="GR16" s="832"/>
      <c r="GS16" s="832"/>
      <c r="GT16" s="832"/>
      <c r="GU16" s="832"/>
      <c r="GV16" s="832"/>
      <c r="GW16" s="832"/>
      <c r="GX16" s="832"/>
      <c r="GY16" s="832"/>
      <c r="GZ16" s="832"/>
      <c r="HA16" s="832"/>
      <c r="HB16" s="832"/>
      <c r="HC16" s="832"/>
      <c r="HD16" s="832"/>
      <c r="HE16" s="832"/>
      <c r="HF16" s="832"/>
      <c r="HG16" s="832"/>
      <c r="HH16" s="832"/>
      <c r="HI16" s="832"/>
      <c r="HJ16" s="832"/>
      <c r="HK16" s="832"/>
      <c r="HL16" s="832"/>
      <c r="HM16" s="832"/>
      <c r="HN16" s="832"/>
      <c r="HO16" s="832"/>
      <c r="HP16" s="832"/>
      <c r="HQ16" s="832"/>
      <c r="HR16" s="832"/>
      <c r="HS16" s="832"/>
      <c r="HT16" s="832"/>
      <c r="HU16" s="832"/>
      <c r="HV16" s="832"/>
      <c r="HW16" s="832"/>
      <c r="HX16" s="832"/>
      <c r="HY16" s="832"/>
      <c r="HZ16" s="832"/>
      <c r="IA16" s="832"/>
      <c r="IB16" s="832"/>
      <c r="IC16" s="832"/>
      <c r="ID16" s="832"/>
      <c r="IE16" s="832"/>
      <c r="IF16" s="832"/>
      <c r="IG16" s="832"/>
      <c r="IH16" s="832"/>
      <c r="II16" s="832"/>
      <c r="IJ16" s="832"/>
      <c r="IK16" s="832"/>
      <c r="IL16" s="832"/>
      <c r="IM16" s="832"/>
      <c r="IN16" s="832"/>
      <c r="IO16" s="832"/>
      <c r="IP16" s="832"/>
      <c r="IQ16" s="832"/>
      <c r="IR16" s="832"/>
      <c r="IS16" s="832"/>
      <c r="IT16" s="832"/>
      <c r="IU16" s="832"/>
      <c r="IV16" s="832"/>
    </row>
    <row r="17" spans="1:256">
      <c r="A17" s="703" t="s">
        <v>35</v>
      </c>
      <c r="B17" s="704"/>
      <c r="C17" s="704"/>
      <c r="D17" s="704"/>
      <c r="E17" s="704"/>
      <c r="F17" s="705">
        <f xml:space="preserve"> SUM(F10:F16)</f>
        <v>199079.13</v>
      </c>
      <c r="G17" s="704"/>
      <c r="H17" s="704"/>
      <c r="I17" s="704"/>
      <c r="J17" s="706"/>
      <c r="K17" s="704"/>
      <c r="L17" s="961"/>
    </row>
    <row r="18" spans="1:256" ht="12.6" thickBot="1">
      <c r="A18" s="670"/>
      <c r="B18" s="671"/>
      <c r="C18" s="671"/>
      <c r="D18" s="615"/>
      <c r="E18" s="671"/>
      <c r="F18" s="671"/>
      <c r="G18" s="671"/>
      <c r="H18" s="671"/>
      <c r="I18" s="671"/>
      <c r="J18" s="672"/>
      <c r="K18" s="671"/>
      <c r="L18" s="742"/>
    </row>
    <row r="19" spans="1:256">
      <c r="A19" s="1591" t="s">
        <v>404</v>
      </c>
      <c r="B19" s="1592"/>
      <c r="C19" s="1592"/>
      <c r="D19" s="1592"/>
      <c r="E19" s="1592"/>
      <c r="F19" s="1592"/>
      <c r="G19" s="1592"/>
      <c r="H19" s="1592"/>
      <c r="I19" s="1592"/>
      <c r="J19" s="1592"/>
      <c r="K19" s="1594"/>
      <c r="L19" s="960"/>
    </row>
    <row r="20" spans="1:256">
      <c r="A20" s="1586" t="s">
        <v>361</v>
      </c>
      <c r="B20" s="1571" t="s">
        <v>362</v>
      </c>
      <c r="C20" s="1571" t="s">
        <v>363</v>
      </c>
      <c r="D20" s="1573" t="s">
        <v>364</v>
      </c>
      <c r="E20" s="1571" t="s">
        <v>365</v>
      </c>
      <c r="F20" s="1569" t="s">
        <v>366</v>
      </c>
      <c r="G20" s="1574"/>
      <c r="H20" s="1575"/>
      <c r="I20" s="1569" t="s">
        <v>367</v>
      </c>
      <c r="J20" s="1570"/>
      <c r="K20" s="1577" t="s">
        <v>368</v>
      </c>
      <c r="L20" s="1572" t="s">
        <v>369</v>
      </c>
    </row>
    <row r="21" spans="1:256" ht="126" customHeight="1">
      <c r="A21" s="1587"/>
      <c r="B21" s="1572"/>
      <c r="C21" s="1572"/>
      <c r="D21" s="1573"/>
      <c r="E21" s="1572"/>
      <c r="F21" s="675" t="s">
        <v>370</v>
      </c>
      <c r="G21" s="1024" t="s">
        <v>371</v>
      </c>
      <c r="H21" s="1024" t="s">
        <v>372</v>
      </c>
      <c r="I21" s="1024" t="s">
        <v>405</v>
      </c>
      <c r="J21" s="1024" t="s">
        <v>374</v>
      </c>
      <c r="K21" s="1569"/>
      <c r="L21" s="1572"/>
      <c r="M21" s="945"/>
    </row>
    <row r="22" spans="1:256" s="751" customFormat="1" ht="72">
      <c r="A22" s="676" t="s">
        <v>406</v>
      </c>
      <c r="B22" s="677" t="s">
        <v>407</v>
      </c>
      <c r="C22" s="677" t="s">
        <v>855</v>
      </c>
      <c r="D22" s="707" t="s">
        <v>378</v>
      </c>
      <c r="E22" s="677" t="s">
        <v>389</v>
      </c>
      <c r="F22" s="702"/>
      <c r="G22" s="708">
        <v>1</v>
      </c>
      <c r="H22" s="682">
        <v>0</v>
      </c>
      <c r="I22" s="677" t="s">
        <v>380</v>
      </c>
      <c r="J22" s="677" t="s">
        <v>380</v>
      </c>
      <c r="K22" s="721" t="s">
        <v>818</v>
      </c>
      <c r="L22" s="677" t="s">
        <v>408</v>
      </c>
      <c r="M22" s="832"/>
      <c r="N22" s="832"/>
      <c r="O22" s="832"/>
      <c r="P22" s="832"/>
      <c r="Q22" s="832"/>
      <c r="R22" s="832"/>
      <c r="S22" s="832"/>
      <c r="T22" s="832"/>
      <c r="U22" s="832"/>
      <c r="V22" s="832"/>
      <c r="W22" s="832"/>
      <c r="X22" s="832"/>
      <c r="Y22" s="832"/>
      <c r="Z22" s="832"/>
      <c r="AA22" s="832"/>
      <c r="AB22" s="832"/>
      <c r="AC22" s="832"/>
      <c r="AD22" s="832"/>
      <c r="AE22" s="832"/>
      <c r="AF22" s="832"/>
      <c r="AG22" s="832"/>
      <c r="AH22" s="832"/>
      <c r="AI22" s="832"/>
      <c r="AJ22" s="832"/>
      <c r="AK22" s="832"/>
      <c r="AL22" s="832"/>
      <c r="AM22" s="832"/>
      <c r="AN22" s="832"/>
      <c r="AO22" s="832"/>
      <c r="AP22" s="832"/>
      <c r="AQ22" s="832"/>
      <c r="AR22" s="832"/>
      <c r="AS22" s="832"/>
      <c r="AT22" s="832"/>
      <c r="AU22" s="832"/>
      <c r="AV22" s="832"/>
      <c r="AW22" s="832"/>
      <c r="AX22" s="832"/>
      <c r="AY22" s="832"/>
      <c r="AZ22" s="832"/>
      <c r="BA22" s="832"/>
      <c r="BB22" s="832"/>
      <c r="BC22" s="832"/>
      <c r="BD22" s="832"/>
      <c r="BE22" s="832"/>
      <c r="BF22" s="832"/>
      <c r="BG22" s="832"/>
      <c r="BH22" s="832"/>
      <c r="BI22" s="832"/>
      <c r="BJ22" s="832"/>
      <c r="BK22" s="832"/>
      <c r="BL22" s="832"/>
      <c r="BM22" s="832"/>
      <c r="BN22" s="832"/>
      <c r="BO22" s="832"/>
      <c r="BP22" s="832"/>
      <c r="BQ22" s="832"/>
      <c r="BR22" s="832"/>
      <c r="BS22" s="832"/>
      <c r="BT22" s="832"/>
      <c r="BU22" s="832"/>
      <c r="BV22" s="832"/>
      <c r="BW22" s="832"/>
      <c r="BX22" s="832"/>
      <c r="BY22" s="832"/>
      <c r="BZ22" s="832"/>
      <c r="CA22" s="832"/>
      <c r="CB22" s="832"/>
      <c r="CC22" s="832"/>
      <c r="CD22" s="832"/>
      <c r="CE22" s="832"/>
      <c r="CF22" s="832"/>
      <c r="CG22" s="832"/>
      <c r="CH22" s="832"/>
      <c r="CI22" s="832"/>
      <c r="CJ22" s="832"/>
      <c r="CK22" s="832"/>
      <c r="CL22" s="832"/>
      <c r="CM22" s="832"/>
      <c r="CN22" s="832"/>
      <c r="CO22" s="832"/>
      <c r="CP22" s="832"/>
      <c r="CQ22" s="832"/>
      <c r="CR22" s="832"/>
      <c r="CS22" s="832"/>
      <c r="CT22" s="832"/>
      <c r="CU22" s="832"/>
      <c r="CV22" s="832"/>
      <c r="CW22" s="832"/>
      <c r="CX22" s="832"/>
      <c r="CY22" s="832"/>
      <c r="CZ22" s="832"/>
      <c r="DA22" s="832"/>
      <c r="DB22" s="832"/>
      <c r="DC22" s="832"/>
      <c r="DD22" s="832"/>
      <c r="DE22" s="832"/>
      <c r="DF22" s="832"/>
      <c r="DG22" s="832"/>
      <c r="DH22" s="832"/>
      <c r="DI22" s="832"/>
      <c r="DJ22" s="832"/>
      <c r="DK22" s="832"/>
      <c r="DL22" s="832"/>
      <c r="DM22" s="832"/>
      <c r="DN22" s="832"/>
      <c r="DO22" s="832"/>
      <c r="DP22" s="832"/>
      <c r="DQ22" s="832"/>
      <c r="DR22" s="832"/>
      <c r="DS22" s="832"/>
      <c r="DT22" s="832"/>
      <c r="DU22" s="832"/>
      <c r="DV22" s="832"/>
      <c r="DW22" s="832"/>
      <c r="DX22" s="832"/>
      <c r="DY22" s="832"/>
      <c r="DZ22" s="832"/>
      <c r="EA22" s="832"/>
      <c r="EB22" s="832"/>
      <c r="EC22" s="832"/>
      <c r="ED22" s="832"/>
      <c r="EE22" s="832"/>
      <c r="EF22" s="832"/>
      <c r="EG22" s="832"/>
      <c r="EH22" s="832"/>
      <c r="EI22" s="832"/>
      <c r="EJ22" s="832"/>
      <c r="EK22" s="832"/>
      <c r="EL22" s="832"/>
      <c r="EM22" s="832"/>
      <c r="EN22" s="832"/>
      <c r="EO22" s="832"/>
      <c r="EP22" s="832"/>
      <c r="EQ22" s="832"/>
      <c r="ER22" s="832"/>
      <c r="ES22" s="832"/>
      <c r="ET22" s="832"/>
      <c r="EU22" s="832"/>
      <c r="EV22" s="832"/>
      <c r="EW22" s="832"/>
      <c r="EX22" s="832"/>
      <c r="EY22" s="832"/>
      <c r="EZ22" s="832"/>
      <c r="FA22" s="832"/>
      <c r="FB22" s="832"/>
      <c r="FC22" s="832"/>
      <c r="FD22" s="832"/>
      <c r="FE22" s="832"/>
      <c r="FF22" s="832"/>
      <c r="FG22" s="832"/>
      <c r="FH22" s="832"/>
      <c r="FI22" s="832"/>
      <c r="FJ22" s="832"/>
      <c r="FK22" s="832"/>
      <c r="FL22" s="832"/>
      <c r="FM22" s="832"/>
      <c r="FN22" s="832"/>
      <c r="FO22" s="832"/>
      <c r="FP22" s="832"/>
      <c r="FQ22" s="832"/>
      <c r="FR22" s="832"/>
      <c r="FS22" s="832"/>
      <c r="FT22" s="832"/>
      <c r="FU22" s="832"/>
      <c r="FV22" s="832"/>
      <c r="FW22" s="832"/>
      <c r="FX22" s="832"/>
      <c r="FY22" s="832"/>
      <c r="FZ22" s="832"/>
      <c r="GA22" s="832"/>
      <c r="GB22" s="832"/>
      <c r="GC22" s="832"/>
      <c r="GD22" s="832"/>
      <c r="GE22" s="832"/>
      <c r="GF22" s="832"/>
      <c r="GG22" s="832"/>
      <c r="GH22" s="832"/>
      <c r="GI22" s="832"/>
      <c r="GJ22" s="832"/>
      <c r="GK22" s="832"/>
      <c r="GL22" s="832"/>
      <c r="GM22" s="832"/>
      <c r="GN22" s="832"/>
      <c r="GO22" s="832"/>
      <c r="GP22" s="832"/>
      <c r="GQ22" s="832"/>
      <c r="GR22" s="832"/>
      <c r="GS22" s="832"/>
      <c r="GT22" s="832"/>
      <c r="GU22" s="832"/>
      <c r="GV22" s="832"/>
      <c r="GW22" s="832"/>
      <c r="GX22" s="832"/>
      <c r="GY22" s="832"/>
      <c r="GZ22" s="832"/>
      <c r="HA22" s="832"/>
      <c r="HB22" s="832"/>
      <c r="HC22" s="832"/>
      <c r="HD22" s="832"/>
      <c r="HE22" s="832"/>
      <c r="HF22" s="832"/>
      <c r="HG22" s="832"/>
      <c r="HH22" s="832"/>
      <c r="HI22" s="832"/>
      <c r="HJ22" s="832"/>
      <c r="HK22" s="832"/>
      <c r="HL22" s="832"/>
      <c r="HM22" s="832"/>
      <c r="HN22" s="832"/>
      <c r="HO22" s="832"/>
      <c r="HP22" s="832"/>
      <c r="HQ22" s="832"/>
      <c r="HR22" s="832"/>
      <c r="HS22" s="832"/>
      <c r="HT22" s="832"/>
      <c r="HU22" s="832"/>
      <c r="HV22" s="832"/>
      <c r="HW22" s="832"/>
      <c r="HX22" s="832"/>
      <c r="HY22" s="832"/>
      <c r="HZ22" s="832"/>
      <c r="IA22" s="832"/>
      <c r="IB22" s="832"/>
      <c r="IC22" s="832"/>
      <c r="ID22" s="832"/>
      <c r="IE22" s="832"/>
      <c r="IF22" s="832"/>
      <c r="IG22" s="832"/>
      <c r="IH22" s="832"/>
      <c r="II22" s="832"/>
      <c r="IJ22" s="832"/>
      <c r="IK22" s="832"/>
      <c r="IL22" s="832"/>
      <c r="IM22" s="832"/>
      <c r="IN22" s="832"/>
      <c r="IO22" s="832"/>
      <c r="IP22" s="832"/>
      <c r="IQ22" s="832"/>
      <c r="IR22" s="832"/>
      <c r="IS22" s="832"/>
      <c r="IT22" s="832"/>
      <c r="IU22" s="832"/>
      <c r="IV22" s="832"/>
    </row>
    <row r="23" spans="1:256" s="751" customFormat="1" ht="72">
      <c r="A23" s="684" t="s">
        <v>409</v>
      </c>
      <c r="B23" s="677" t="s">
        <v>410</v>
      </c>
      <c r="C23" s="677" t="s">
        <v>411</v>
      </c>
      <c r="D23" s="687" t="s">
        <v>378</v>
      </c>
      <c r="E23" s="685" t="s">
        <v>389</v>
      </c>
      <c r="F23" s="702"/>
      <c r="G23" s="710">
        <v>1</v>
      </c>
      <c r="H23" s="682">
        <v>0</v>
      </c>
      <c r="I23" s="685" t="s">
        <v>412</v>
      </c>
      <c r="J23" s="685" t="s">
        <v>413</v>
      </c>
      <c r="K23" s="721" t="s">
        <v>819</v>
      </c>
      <c r="L23" s="677" t="s">
        <v>414</v>
      </c>
      <c r="M23" s="832"/>
      <c r="N23" s="832"/>
      <c r="O23" s="832"/>
      <c r="P23" s="832"/>
      <c r="Q23" s="832"/>
      <c r="R23" s="832"/>
      <c r="S23" s="832"/>
      <c r="T23" s="832"/>
      <c r="U23" s="832"/>
      <c r="V23" s="832"/>
      <c r="W23" s="832"/>
      <c r="X23" s="832"/>
      <c r="Y23" s="832"/>
      <c r="Z23" s="832"/>
      <c r="AA23" s="832"/>
      <c r="AB23" s="832"/>
      <c r="AC23" s="832"/>
      <c r="AD23" s="832"/>
      <c r="AE23" s="832"/>
      <c r="AF23" s="832"/>
      <c r="AG23" s="832"/>
      <c r="AH23" s="832"/>
      <c r="AI23" s="832"/>
      <c r="AJ23" s="832"/>
      <c r="AK23" s="832"/>
      <c r="AL23" s="832"/>
      <c r="AM23" s="832"/>
      <c r="AN23" s="832"/>
      <c r="AO23" s="832"/>
      <c r="AP23" s="832"/>
      <c r="AQ23" s="832"/>
      <c r="AR23" s="832"/>
      <c r="AS23" s="832"/>
      <c r="AT23" s="832"/>
      <c r="AU23" s="832"/>
      <c r="AV23" s="832"/>
      <c r="AW23" s="832"/>
      <c r="AX23" s="832"/>
      <c r="AY23" s="832"/>
      <c r="AZ23" s="832"/>
      <c r="BA23" s="832"/>
      <c r="BB23" s="832"/>
      <c r="BC23" s="832"/>
      <c r="BD23" s="832"/>
      <c r="BE23" s="832"/>
      <c r="BF23" s="832"/>
      <c r="BG23" s="832"/>
      <c r="BH23" s="832"/>
      <c r="BI23" s="832"/>
      <c r="BJ23" s="832"/>
      <c r="BK23" s="832"/>
      <c r="BL23" s="832"/>
      <c r="BM23" s="832"/>
      <c r="BN23" s="832"/>
      <c r="BO23" s="832"/>
      <c r="BP23" s="832"/>
      <c r="BQ23" s="832"/>
      <c r="BR23" s="832"/>
      <c r="BS23" s="832"/>
      <c r="BT23" s="832"/>
      <c r="BU23" s="832"/>
      <c r="BV23" s="832"/>
      <c r="BW23" s="832"/>
      <c r="BX23" s="832"/>
      <c r="BY23" s="832"/>
      <c r="BZ23" s="832"/>
      <c r="CA23" s="832"/>
      <c r="CB23" s="832"/>
      <c r="CC23" s="832"/>
      <c r="CD23" s="832"/>
      <c r="CE23" s="832"/>
      <c r="CF23" s="832"/>
      <c r="CG23" s="832"/>
      <c r="CH23" s="832"/>
      <c r="CI23" s="832"/>
      <c r="CJ23" s="832"/>
      <c r="CK23" s="832"/>
      <c r="CL23" s="832"/>
      <c r="CM23" s="832"/>
      <c r="CN23" s="832"/>
      <c r="CO23" s="832"/>
      <c r="CP23" s="832"/>
      <c r="CQ23" s="832"/>
      <c r="CR23" s="832"/>
      <c r="CS23" s="832"/>
      <c r="CT23" s="832"/>
      <c r="CU23" s="832"/>
      <c r="CV23" s="832"/>
      <c r="CW23" s="832"/>
      <c r="CX23" s="832"/>
      <c r="CY23" s="832"/>
      <c r="CZ23" s="832"/>
      <c r="DA23" s="832"/>
      <c r="DB23" s="832"/>
      <c r="DC23" s="832"/>
      <c r="DD23" s="832"/>
      <c r="DE23" s="832"/>
      <c r="DF23" s="832"/>
      <c r="DG23" s="832"/>
      <c r="DH23" s="832"/>
      <c r="DI23" s="832"/>
      <c r="DJ23" s="832"/>
      <c r="DK23" s="832"/>
      <c r="DL23" s="832"/>
      <c r="DM23" s="832"/>
      <c r="DN23" s="832"/>
      <c r="DO23" s="832"/>
      <c r="DP23" s="832"/>
      <c r="DQ23" s="832"/>
      <c r="DR23" s="832"/>
      <c r="DS23" s="832"/>
      <c r="DT23" s="832"/>
      <c r="DU23" s="832"/>
      <c r="DV23" s="832"/>
      <c r="DW23" s="832"/>
      <c r="DX23" s="832"/>
      <c r="DY23" s="832"/>
      <c r="DZ23" s="832"/>
      <c r="EA23" s="832"/>
      <c r="EB23" s="832"/>
      <c r="EC23" s="832"/>
      <c r="ED23" s="832"/>
      <c r="EE23" s="832"/>
      <c r="EF23" s="832"/>
      <c r="EG23" s="832"/>
      <c r="EH23" s="832"/>
      <c r="EI23" s="832"/>
      <c r="EJ23" s="832"/>
      <c r="EK23" s="832"/>
      <c r="EL23" s="832"/>
      <c r="EM23" s="832"/>
      <c r="EN23" s="832"/>
      <c r="EO23" s="832"/>
      <c r="EP23" s="832"/>
      <c r="EQ23" s="832"/>
      <c r="ER23" s="832"/>
      <c r="ES23" s="832"/>
      <c r="ET23" s="832"/>
      <c r="EU23" s="832"/>
      <c r="EV23" s="832"/>
      <c r="EW23" s="832"/>
      <c r="EX23" s="832"/>
      <c r="EY23" s="832"/>
      <c r="EZ23" s="832"/>
      <c r="FA23" s="832"/>
      <c r="FB23" s="832"/>
      <c r="FC23" s="832"/>
      <c r="FD23" s="832"/>
      <c r="FE23" s="832"/>
      <c r="FF23" s="832"/>
      <c r="FG23" s="832"/>
      <c r="FH23" s="832"/>
      <c r="FI23" s="832"/>
      <c r="FJ23" s="832"/>
      <c r="FK23" s="832"/>
      <c r="FL23" s="832"/>
      <c r="FM23" s="832"/>
      <c r="FN23" s="832"/>
      <c r="FO23" s="832"/>
      <c r="FP23" s="832"/>
      <c r="FQ23" s="832"/>
      <c r="FR23" s="832"/>
      <c r="FS23" s="832"/>
      <c r="FT23" s="832"/>
      <c r="FU23" s="832"/>
      <c r="FV23" s="832"/>
      <c r="FW23" s="832"/>
      <c r="FX23" s="832"/>
      <c r="FY23" s="832"/>
      <c r="FZ23" s="832"/>
      <c r="GA23" s="832"/>
      <c r="GB23" s="832"/>
      <c r="GC23" s="832"/>
      <c r="GD23" s="832"/>
      <c r="GE23" s="832"/>
      <c r="GF23" s="832"/>
      <c r="GG23" s="832"/>
      <c r="GH23" s="832"/>
      <c r="GI23" s="832"/>
      <c r="GJ23" s="832"/>
      <c r="GK23" s="832"/>
      <c r="GL23" s="832"/>
      <c r="GM23" s="832"/>
      <c r="GN23" s="832"/>
      <c r="GO23" s="832"/>
      <c r="GP23" s="832"/>
      <c r="GQ23" s="832"/>
      <c r="GR23" s="832"/>
      <c r="GS23" s="832"/>
      <c r="GT23" s="832"/>
      <c r="GU23" s="832"/>
      <c r="GV23" s="832"/>
      <c r="GW23" s="832"/>
      <c r="GX23" s="832"/>
      <c r="GY23" s="832"/>
      <c r="GZ23" s="832"/>
      <c r="HA23" s="832"/>
      <c r="HB23" s="832"/>
      <c r="HC23" s="832"/>
      <c r="HD23" s="832"/>
      <c r="HE23" s="832"/>
      <c r="HF23" s="832"/>
      <c r="HG23" s="832"/>
      <c r="HH23" s="832"/>
      <c r="HI23" s="832"/>
      <c r="HJ23" s="832"/>
      <c r="HK23" s="832"/>
      <c r="HL23" s="832"/>
      <c r="HM23" s="832"/>
      <c r="HN23" s="832"/>
      <c r="HO23" s="832"/>
      <c r="HP23" s="832"/>
      <c r="HQ23" s="832"/>
      <c r="HR23" s="832"/>
      <c r="HS23" s="832"/>
      <c r="HT23" s="832"/>
      <c r="HU23" s="832"/>
      <c r="HV23" s="832"/>
      <c r="HW23" s="832"/>
      <c r="HX23" s="832"/>
      <c r="HY23" s="832"/>
      <c r="HZ23" s="832"/>
      <c r="IA23" s="832"/>
      <c r="IB23" s="832"/>
      <c r="IC23" s="832"/>
      <c r="ID23" s="832"/>
      <c r="IE23" s="832"/>
      <c r="IF23" s="832"/>
      <c r="IG23" s="832"/>
      <c r="IH23" s="832"/>
      <c r="II23" s="832"/>
      <c r="IJ23" s="832"/>
      <c r="IK23" s="832"/>
      <c r="IL23" s="832"/>
      <c r="IM23" s="832"/>
      <c r="IN23" s="832"/>
      <c r="IO23" s="832"/>
      <c r="IP23" s="832"/>
      <c r="IQ23" s="832"/>
      <c r="IR23" s="832"/>
      <c r="IS23" s="832"/>
      <c r="IT23" s="832"/>
      <c r="IU23" s="832"/>
      <c r="IV23" s="832"/>
    </row>
    <row r="24" spans="1:256">
      <c r="A24" s="711"/>
      <c r="B24" s="700"/>
      <c r="C24" s="700"/>
      <c r="D24" s="700"/>
      <c r="E24" s="700"/>
      <c r="F24" s="700"/>
      <c r="G24" s="700"/>
      <c r="H24" s="700"/>
      <c r="I24" s="700"/>
      <c r="J24" s="712"/>
      <c r="K24" s="713"/>
      <c r="L24" s="962"/>
    </row>
    <row r="25" spans="1:256" ht="18.75" customHeight="1">
      <c r="A25" s="714" t="s">
        <v>35</v>
      </c>
      <c r="B25" s="715"/>
      <c r="C25" s="715"/>
      <c r="D25" s="715"/>
      <c r="E25" s="715"/>
      <c r="F25" s="715">
        <f>SUM(F22:F24)</f>
        <v>0</v>
      </c>
      <c r="G25" s="715"/>
      <c r="H25" s="715"/>
      <c r="I25" s="715"/>
      <c r="J25" s="716"/>
      <c r="K25" s="715"/>
      <c r="L25" s="963"/>
      <c r="M25" s="946"/>
    </row>
    <row r="26" spans="1:256" ht="12.6" thickBot="1">
      <c r="A26" s="670"/>
      <c r="B26" s="671"/>
      <c r="C26" s="671"/>
      <c r="D26" s="615"/>
      <c r="E26" s="671"/>
      <c r="F26" s="671"/>
      <c r="G26" s="671"/>
      <c r="H26" s="671"/>
      <c r="I26" s="671"/>
      <c r="J26" s="672"/>
      <c r="K26" s="671"/>
      <c r="L26" s="742"/>
    </row>
    <row r="27" spans="1:256">
      <c r="A27" s="1591" t="s">
        <v>415</v>
      </c>
      <c r="B27" s="1592"/>
      <c r="C27" s="1592"/>
      <c r="D27" s="1592"/>
      <c r="E27" s="1592"/>
      <c r="F27" s="1592"/>
      <c r="G27" s="1592"/>
      <c r="H27" s="1592"/>
      <c r="I27" s="1592"/>
      <c r="J27" s="1592"/>
      <c r="K27" s="1593"/>
      <c r="L27" s="960"/>
    </row>
    <row r="28" spans="1:256">
      <c r="A28" s="1586" t="s">
        <v>361</v>
      </c>
      <c r="B28" s="1571" t="s">
        <v>362</v>
      </c>
      <c r="C28" s="1571" t="s">
        <v>363</v>
      </c>
      <c r="D28" s="1573" t="s">
        <v>364</v>
      </c>
      <c r="E28" s="1571" t="s">
        <v>365</v>
      </c>
      <c r="F28" s="1569" t="s">
        <v>366</v>
      </c>
      <c r="G28" s="1574"/>
      <c r="H28" s="1575"/>
      <c r="I28" s="1569" t="s">
        <v>367</v>
      </c>
      <c r="J28" s="1570"/>
      <c r="K28" s="1577" t="s">
        <v>368</v>
      </c>
      <c r="L28" s="1572" t="s">
        <v>369</v>
      </c>
    </row>
    <row r="29" spans="1:256" ht="126.75" customHeight="1">
      <c r="A29" s="1587"/>
      <c r="B29" s="1572"/>
      <c r="C29" s="1572"/>
      <c r="D29" s="1573"/>
      <c r="E29" s="1572"/>
      <c r="F29" s="675" t="s">
        <v>370</v>
      </c>
      <c r="G29" s="1024" t="s">
        <v>371</v>
      </c>
      <c r="H29" s="1024" t="s">
        <v>372</v>
      </c>
      <c r="I29" s="1024" t="s">
        <v>416</v>
      </c>
      <c r="J29" s="1024" t="s">
        <v>417</v>
      </c>
      <c r="K29" s="1569"/>
      <c r="L29" s="1572"/>
      <c r="M29" s="946"/>
    </row>
    <row r="30" spans="1:256" s="751" customFormat="1" ht="23.25" customHeight="1">
      <c r="A30" s="717" t="s">
        <v>418</v>
      </c>
      <c r="B30" s="709" t="s">
        <v>419</v>
      </c>
      <c r="C30" s="709" t="s">
        <v>420</v>
      </c>
      <c r="D30" s="718" t="s">
        <v>421</v>
      </c>
      <c r="E30" s="709" t="s">
        <v>379</v>
      </c>
      <c r="F30" s="719"/>
      <c r="G30" s="720">
        <v>1</v>
      </c>
      <c r="H30" s="682">
        <v>0</v>
      </c>
      <c r="I30" s="709" t="s">
        <v>381</v>
      </c>
      <c r="J30" s="709" t="s">
        <v>381</v>
      </c>
      <c r="K30" s="721" t="s">
        <v>820</v>
      </c>
      <c r="L30" s="709" t="s">
        <v>422</v>
      </c>
      <c r="M30" s="832"/>
      <c r="N30" s="832"/>
      <c r="O30" s="832"/>
      <c r="P30" s="832"/>
      <c r="Q30" s="832"/>
      <c r="R30" s="832"/>
      <c r="S30" s="832"/>
      <c r="T30" s="832"/>
      <c r="U30" s="832"/>
      <c r="V30" s="832"/>
      <c r="W30" s="832"/>
      <c r="X30" s="832"/>
      <c r="Y30" s="832"/>
      <c r="Z30" s="832"/>
      <c r="AA30" s="832"/>
      <c r="AB30" s="832"/>
      <c r="AC30" s="832"/>
      <c r="AD30" s="832"/>
      <c r="AE30" s="832"/>
      <c r="AF30" s="832"/>
      <c r="AG30" s="832"/>
      <c r="AH30" s="832"/>
      <c r="AI30" s="832"/>
      <c r="AJ30" s="832"/>
      <c r="AK30" s="832"/>
      <c r="AL30" s="832"/>
      <c r="AM30" s="832"/>
      <c r="AN30" s="832"/>
      <c r="AO30" s="832"/>
      <c r="AP30" s="832"/>
      <c r="AQ30" s="832"/>
      <c r="AR30" s="832"/>
      <c r="AS30" s="832"/>
      <c r="AT30" s="832"/>
      <c r="AU30" s="832"/>
      <c r="AV30" s="832"/>
      <c r="AW30" s="832"/>
      <c r="AX30" s="832"/>
      <c r="AY30" s="832"/>
      <c r="AZ30" s="832"/>
      <c r="BA30" s="832"/>
      <c r="BB30" s="832"/>
      <c r="BC30" s="832"/>
      <c r="BD30" s="832"/>
      <c r="BE30" s="832"/>
      <c r="BF30" s="832"/>
      <c r="BG30" s="832"/>
      <c r="BH30" s="832"/>
      <c r="BI30" s="832"/>
      <c r="BJ30" s="832"/>
      <c r="BK30" s="832"/>
      <c r="BL30" s="832"/>
      <c r="BM30" s="832"/>
      <c r="BN30" s="832"/>
      <c r="BO30" s="832"/>
      <c r="BP30" s="832"/>
      <c r="BQ30" s="832"/>
      <c r="BR30" s="832"/>
      <c r="BS30" s="832"/>
      <c r="BT30" s="832"/>
      <c r="BU30" s="832"/>
      <c r="BV30" s="832"/>
      <c r="BW30" s="832"/>
      <c r="BX30" s="832"/>
      <c r="BY30" s="832"/>
      <c r="BZ30" s="832"/>
      <c r="CA30" s="832"/>
      <c r="CB30" s="832"/>
      <c r="CC30" s="832"/>
      <c r="CD30" s="832"/>
      <c r="CE30" s="832"/>
      <c r="CF30" s="832"/>
      <c r="CG30" s="832"/>
      <c r="CH30" s="832"/>
      <c r="CI30" s="832"/>
      <c r="CJ30" s="832"/>
      <c r="CK30" s="832"/>
      <c r="CL30" s="832"/>
      <c r="CM30" s="832"/>
      <c r="CN30" s="832"/>
      <c r="CO30" s="832"/>
      <c r="CP30" s="832"/>
      <c r="CQ30" s="832"/>
      <c r="CR30" s="832"/>
      <c r="CS30" s="832"/>
      <c r="CT30" s="832"/>
      <c r="CU30" s="832"/>
      <c r="CV30" s="832"/>
      <c r="CW30" s="832"/>
      <c r="CX30" s="832"/>
      <c r="CY30" s="832"/>
      <c r="CZ30" s="832"/>
      <c r="DA30" s="832"/>
      <c r="DB30" s="832"/>
      <c r="DC30" s="832"/>
      <c r="DD30" s="832"/>
      <c r="DE30" s="832"/>
      <c r="DF30" s="832"/>
      <c r="DG30" s="832"/>
      <c r="DH30" s="832"/>
      <c r="DI30" s="832"/>
      <c r="DJ30" s="832"/>
      <c r="DK30" s="832"/>
      <c r="DL30" s="832"/>
      <c r="DM30" s="832"/>
      <c r="DN30" s="832"/>
      <c r="DO30" s="832"/>
      <c r="DP30" s="832"/>
      <c r="DQ30" s="832"/>
      <c r="DR30" s="832"/>
      <c r="DS30" s="832"/>
      <c r="DT30" s="832"/>
      <c r="DU30" s="832"/>
      <c r="DV30" s="832"/>
      <c r="DW30" s="832"/>
      <c r="DX30" s="832"/>
      <c r="DY30" s="832"/>
      <c r="DZ30" s="832"/>
      <c r="EA30" s="832"/>
      <c r="EB30" s="832"/>
      <c r="EC30" s="832"/>
      <c r="ED30" s="832"/>
      <c r="EE30" s="832"/>
      <c r="EF30" s="832"/>
      <c r="EG30" s="832"/>
      <c r="EH30" s="832"/>
      <c r="EI30" s="832"/>
      <c r="EJ30" s="832"/>
      <c r="EK30" s="832"/>
      <c r="EL30" s="832"/>
      <c r="EM30" s="832"/>
      <c r="EN30" s="832"/>
      <c r="EO30" s="832"/>
      <c r="EP30" s="832"/>
      <c r="EQ30" s="832"/>
      <c r="ER30" s="832"/>
      <c r="ES30" s="832"/>
      <c r="ET30" s="832"/>
      <c r="EU30" s="832"/>
      <c r="EV30" s="832"/>
      <c r="EW30" s="832"/>
      <c r="EX30" s="832"/>
      <c r="EY30" s="832"/>
      <c r="EZ30" s="832"/>
      <c r="FA30" s="832"/>
      <c r="FB30" s="832"/>
      <c r="FC30" s="832"/>
      <c r="FD30" s="832"/>
      <c r="FE30" s="832"/>
      <c r="FF30" s="832"/>
      <c r="FG30" s="832"/>
      <c r="FH30" s="832"/>
      <c r="FI30" s="832"/>
      <c r="FJ30" s="832"/>
      <c r="FK30" s="832"/>
      <c r="FL30" s="832"/>
      <c r="FM30" s="832"/>
      <c r="FN30" s="832"/>
      <c r="FO30" s="832"/>
      <c r="FP30" s="832"/>
      <c r="FQ30" s="832"/>
      <c r="FR30" s="832"/>
      <c r="FS30" s="832"/>
      <c r="FT30" s="832"/>
      <c r="FU30" s="832"/>
      <c r="FV30" s="832"/>
      <c r="FW30" s="832"/>
      <c r="FX30" s="832"/>
      <c r="FY30" s="832"/>
      <c r="FZ30" s="832"/>
      <c r="GA30" s="832"/>
      <c r="GB30" s="832"/>
      <c r="GC30" s="832"/>
      <c r="GD30" s="832"/>
      <c r="GE30" s="832"/>
      <c r="GF30" s="832"/>
      <c r="GG30" s="832"/>
      <c r="GH30" s="832"/>
      <c r="GI30" s="832"/>
      <c r="GJ30" s="832"/>
      <c r="GK30" s="832"/>
      <c r="GL30" s="832"/>
      <c r="GM30" s="832"/>
      <c r="GN30" s="832"/>
      <c r="GO30" s="832"/>
      <c r="GP30" s="832"/>
      <c r="GQ30" s="832"/>
      <c r="GR30" s="832"/>
      <c r="GS30" s="832"/>
      <c r="GT30" s="832"/>
      <c r="GU30" s="832"/>
      <c r="GV30" s="832"/>
      <c r="GW30" s="832"/>
      <c r="GX30" s="832"/>
      <c r="GY30" s="832"/>
      <c r="GZ30" s="832"/>
      <c r="HA30" s="832"/>
      <c r="HB30" s="832"/>
      <c r="HC30" s="832"/>
      <c r="HD30" s="832"/>
      <c r="HE30" s="832"/>
      <c r="HF30" s="832"/>
      <c r="HG30" s="832"/>
      <c r="HH30" s="832"/>
      <c r="HI30" s="832"/>
      <c r="HJ30" s="832"/>
      <c r="HK30" s="832"/>
      <c r="HL30" s="832"/>
      <c r="HM30" s="832"/>
      <c r="HN30" s="832"/>
      <c r="HO30" s="832"/>
      <c r="HP30" s="832"/>
      <c r="HQ30" s="832"/>
      <c r="HR30" s="832"/>
      <c r="HS30" s="832"/>
      <c r="HT30" s="832"/>
      <c r="HU30" s="832"/>
      <c r="HV30" s="832"/>
      <c r="HW30" s="832"/>
      <c r="HX30" s="832"/>
      <c r="HY30" s="832"/>
      <c r="HZ30" s="832"/>
      <c r="IA30" s="832"/>
      <c r="IB30" s="832"/>
      <c r="IC30" s="832"/>
      <c r="ID30" s="832"/>
      <c r="IE30" s="832"/>
      <c r="IF30" s="832"/>
      <c r="IG30" s="832"/>
      <c r="IH30" s="832"/>
      <c r="II30" s="832"/>
      <c r="IJ30" s="832"/>
      <c r="IK30" s="832"/>
      <c r="IL30" s="832"/>
      <c r="IM30" s="832"/>
      <c r="IN30" s="832"/>
      <c r="IO30" s="832"/>
      <c r="IP30" s="832"/>
      <c r="IQ30" s="832"/>
      <c r="IR30" s="832"/>
      <c r="IS30" s="832"/>
      <c r="IT30" s="832"/>
      <c r="IU30" s="832"/>
      <c r="IV30" s="832"/>
    </row>
    <row r="31" spans="1:256" s="751" customFormat="1" ht="23.25" customHeight="1">
      <c r="A31" s="717" t="s">
        <v>423</v>
      </c>
      <c r="B31" s="709" t="s">
        <v>424</v>
      </c>
      <c r="C31" s="709" t="s">
        <v>425</v>
      </c>
      <c r="D31" s="718"/>
      <c r="E31" s="709" t="s">
        <v>379</v>
      </c>
      <c r="F31" s="719"/>
      <c r="G31" s="720">
        <v>1</v>
      </c>
      <c r="H31" s="682">
        <v>0</v>
      </c>
      <c r="I31" s="709" t="s">
        <v>413</v>
      </c>
      <c r="J31" s="709" t="s">
        <v>413</v>
      </c>
      <c r="K31" s="721" t="s">
        <v>426</v>
      </c>
      <c r="L31" s="709" t="s">
        <v>427</v>
      </c>
      <c r="M31" s="832"/>
      <c r="N31" s="832"/>
      <c r="O31" s="832"/>
      <c r="P31" s="832"/>
      <c r="Q31" s="832"/>
      <c r="R31" s="832"/>
      <c r="S31" s="832"/>
      <c r="T31" s="832"/>
      <c r="U31" s="832"/>
      <c r="V31" s="832"/>
      <c r="W31" s="832"/>
      <c r="X31" s="832"/>
      <c r="Y31" s="832"/>
      <c r="Z31" s="832"/>
      <c r="AA31" s="832"/>
      <c r="AB31" s="832"/>
      <c r="AC31" s="832"/>
      <c r="AD31" s="832"/>
      <c r="AE31" s="832"/>
      <c r="AF31" s="832"/>
      <c r="AG31" s="832"/>
      <c r="AH31" s="832"/>
      <c r="AI31" s="832"/>
      <c r="AJ31" s="832"/>
      <c r="AK31" s="832"/>
      <c r="AL31" s="832"/>
      <c r="AM31" s="832"/>
      <c r="AN31" s="832"/>
      <c r="AO31" s="832"/>
      <c r="AP31" s="832"/>
      <c r="AQ31" s="832"/>
      <c r="AR31" s="832"/>
      <c r="AS31" s="832"/>
      <c r="AT31" s="832"/>
      <c r="AU31" s="832"/>
      <c r="AV31" s="832"/>
      <c r="AW31" s="832"/>
      <c r="AX31" s="832"/>
      <c r="AY31" s="832"/>
      <c r="AZ31" s="832"/>
      <c r="BA31" s="832"/>
      <c r="BB31" s="832"/>
      <c r="BC31" s="832"/>
      <c r="BD31" s="832"/>
      <c r="BE31" s="832"/>
      <c r="BF31" s="832"/>
      <c r="BG31" s="832"/>
      <c r="BH31" s="832"/>
      <c r="BI31" s="832"/>
      <c r="BJ31" s="832"/>
      <c r="BK31" s="832"/>
      <c r="BL31" s="832"/>
      <c r="BM31" s="832"/>
      <c r="BN31" s="832"/>
      <c r="BO31" s="832"/>
      <c r="BP31" s="832"/>
      <c r="BQ31" s="832"/>
      <c r="BR31" s="832"/>
      <c r="BS31" s="832"/>
      <c r="BT31" s="832"/>
      <c r="BU31" s="832"/>
      <c r="BV31" s="832"/>
      <c r="BW31" s="832"/>
      <c r="BX31" s="832"/>
      <c r="BY31" s="832"/>
      <c r="BZ31" s="832"/>
      <c r="CA31" s="832"/>
      <c r="CB31" s="832"/>
      <c r="CC31" s="832"/>
      <c r="CD31" s="832"/>
      <c r="CE31" s="832"/>
      <c r="CF31" s="832"/>
      <c r="CG31" s="832"/>
      <c r="CH31" s="832"/>
      <c r="CI31" s="832"/>
      <c r="CJ31" s="832"/>
      <c r="CK31" s="832"/>
      <c r="CL31" s="832"/>
      <c r="CM31" s="832"/>
      <c r="CN31" s="832"/>
      <c r="CO31" s="832"/>
      <c r="CP31" s="832"/>
      <c r="CQ31" s="832"/>
      <c r="CR31" s="832"/>
      <c r="CS31" s="832"/>
      <c r="CT31" s="832"/>
      <c r="CU31" s="832"/>
      <c r="CV31" s="832"/>
      <c r="CW31" s="832"/>
      <c r="CX31" s="832"/>
      <c r="CY31" s="832"/>
      <c r="CZ31" s="832"/>
      <c r="DA31" s="832"/>
      <c r="DB31" s="832"/>
      <c r="DC31" s="832"/>
      <c r="DD31" s="832"/>
      <c r="DE31" s="832"/>
      <c r="DF31" s="832"/>
      <c r="DG31" s="832"/>
      <c r="DH31" s="832"/>
      <c r="DI31" s="832"/>
      <c r="DJ31" s="832"/>
      <c r="DK31" s="832"/>
      <c r="DL31" s="832"/>
      <c r="DM31" s="832"/>
      <c r="DN31" s="832"/>
      <c r="DO31" s="832"/>
      <c r="DP31" s="832"/>
      <c r="DQ31" s="832"/>
      <c r="DR31" s="832"/>
      <c r="DS31" s="832"/>
      <c r="DT31" s="832"/>
      <c r="DU31" s="832"/>
      <c r="DV31" s="832"/>
      <c r="DW31" s="832"/>
      <c r="DX31" s="832"/>
      <c r="DY31" s="832"/>
      <c r="DZ31" s="832"/>
      <c r="EA31" s="832"/>
      <c r="EB31" s="832"/>
      <c r="EC31" s="832"/>
      <c r="ED31" s="832"/>
      <c r="EE31" s="832"/>
      <c r="EF31" s="832"/>
      <c r="EG31" s="832"/>
      <c r="EH31" s="832"/>
      <c r="EI31" s="832"/>
      <c r="EJ31" s="832"/>
      <c r="EK31" s="832"/>
      <c r="EL31" s="832"/>
      <c r="EM31" s="832"/>
      <c r="EN31" s="832"/>
      <c r="EO31" s="832"/>
      <c r="EP31" s="832"/>
      <c r="EQ31" s="832"/>
      <c r="ER31" s="832"/>
      <c r="ES31" s="832"/>
      <c r="ET31" s="832"/>
      <c r="EU31" s="832"/>
      <c r="EV31" s="832"/>
      <c r="EW31" s="832"/>
      <c r="EX31" s="832"/>
      <c r="EY31" s="832"/>
      <c r="EZ31" s="832"/>
      <c r="FA31" s="832"/>
      <c r="FB31" s="832"/>
      <c r="FC31" s="832"/>
      <c r="FD31" s="832"/>
      <c r="FE31" s="832"/>
      <c r="FF31" s="832"/>
      <c r="FG31" s="832"/>
      <c r="FH31" s="832"/>
      <c r="FI31" s="832"/>
      <c r="FJ31" s="832"/>
      <c r="FK31" s="832"/>
      <c r="FL31" s="832"/>
      <c r="FM31" s="832"/>
      <c r="FN31" s="832"/>
      <c r="FO31" s="832"/>
      <c r="FP31" s="832"/>
      <c r="FQ31" s="832"/>
      <c r="FR31" s="832"/>
      <c r="FS31" s="832"/>
      <c r="FT31" s="832"/>
      <c r="FU31" s="832"/>
      <c r="FV31" s="832"/>
      <c r="FW31" s="832"/>
      <c r="FX31" s="832"/>
      <c r="FY31" s="832"/>
      <c r="FZ31" s="832"/>
      <c r="GA31" s="832"/>
      <c r="GB31" s="832"/>
      <c r="GC31" s="832"/>
      <c r="GD31" s="832"/>
      <c r="GE31" s="832"/>
      <c r="GF31" s="832"/>
      <c r="GG31" s="832"/>
      <c r="GH31" s="832"/>
      <c r="GI31" s="832"/>
      <c r="GJ31" s="832"/>
      <c r="GK31" s="832"/>
      <c r="GL31" s="832"/>
      <c r="GM31" s="832"/>
      <c r="GN31" s="832"/>
      <c r="GO31" s="832"/>
      <c r="GP31" s="832"/>
      <c r="GQ31" s="832"/>
      <c r="GR31" s="832"/>
      <c r="GS31" s="832"/>
      <c r="GT31" s="832"/>
      <c r="GU31" s="832"/>
      <c r="GV31" s="832"/>
      <c r="GW31" s="832"/>
      <c r="GX31" s="832"/>
      <c r="GY31" s="832"/>
      <c r="GZ31" s="832"/>
      <c r="HA31" s="832"/>
      <c r="HB31" s="832"/>
      <c r="HC31" s="832"/>
      <c r="HD31" s="832"/>
      <c r="HE31" s="832"/>
      <c r="HF31" s="832"/>
      <c r="HG31" s="832"/>
      <c r="HH31" s="832"/>
      <c r="HI31" s="832"/>
      <c r="HJ31" s="832"/>
      <c r="HK31" s="832"/>
      <c r="HL31" s="832"/>
      <c r="HM31" s="832"/>
      <c r="HN31" s="832"/>
      <c r="HO31" s="832"/>
      <c r="HP31" s="832"/>
      <c r="HQ31" s="832"/>
      <c r="HR31" s="832"/>
      <c r="HS31" s="832"/>
      <c r="HT31" s="832"/>
      <c r="HU31" s="832"/>
      <c r="HV31" s="832"/>
      <c r="HW31" s="832"/>
      <c r="HX31" s="832"/>
      <c r="HY31" s="832"/>
      <c r="HZ31" s="832"/>
      <c r="IA31" s="832"/>
      <c r="IB31" s="832"/>
      <c r="IC31" s="832"/>
      <c r="ID31" s="832"/>
      <c r="IE31" s="832"/>
      <c r="IF31" s="832"/>
      <c r="IG31" s="832"/>
      <c r="IH31" s="832"/>
      <c r="II31" s="832"/>
      <c r="IJ31" s="832"/>
      <c r="IK31" s="832"/>
      <c r="IL31" s="832"/>
      <c r="IM31" s="832"/>
      <c r="IN31" s="832"/>
      <c r="IO31" s="832"/>
      <c r="IP31" s="832"/>
      <c r="IQ31" s="832"/>
      <c r="IR31" s="832"/>
      <c r="IS31" s="832"/>
      <c r="IT31" s="832"/>
      <c r="IU31" s="832"/>
      <c r="IV31" s="832"/>
    </row>
    <row r="32" spans="1:256" s="698" customFormat="1" ht="50.1" customHeight="1">
      <c r="A32" s="722" t="s">
        <v>428</v>
      </c>
      <c r="B32" s="723" t="s">
        <v>978</v>
      </c>
      <c r="C32" s="723" t="s">
        <v>429</v>
      </c>
      <c r="D32" s="724" t="s">
        <v>430</v>
      </c>
      <c r="E32" s="725" t="s">
        <v>379</v>
      </c>
      <c r="F32" s="726">
        <f>30000+84405+10000+40000+10000+30000+15000+15000+265595+100000+6+ 15000+2287.66+82706.34</f>
        <v>700000</v>
      </c>
      <c r="G32" s="694">
        <v>1</v>
      </c>
      <c r="H32" s="694">
        <v>0</v>
      </c>
      <c r="I32" s="727">
        <v>42614</v>
      </c>
      <c r="J32" s="727">
        <v>42675</v>
      </c>
      <c r="K32" s="783" t="s">
        <v>431</v>
      </c>
      <c r="L32" s="723" t="s">
        <v>395</v>
      </c>
      <c r="M32" s="832"/>
      <c r="N32" s="832"/>
      <c r="O32" s="832"/>
      <c r="P32" s="832"/>
      <c r="Q32" s="832"/>
      <c r="R32" s="832"/>
      <c r="S32" s="832"/>
      <c r="T32" s="832"/>
      <c r="U32" s="832"/>
      <c r="V32" s="832"/>
      <c r="W32" s="832"/>
      <c r="X32" s="832"/>
      <c r="Y32" s="832"/>
      <c r="Z32" s="832"/>
      <c r="AA32" s="832"/>
      <c r="AB32" s="832"/>
      <c r="AC32" s="832"/>
      <c r="AD32" s="832"/>
      <c r="AE32" s="832"/>
      <c r="AF32" s="832"/>
      <c r="AG32" s="832"/>
      <c r="AH32" s="832"/>
      <c r="AI32" s="832"/>
      <c r="AJ32" s="832"/>
      <c r="AK32" s="832"/>
      <c r="AL32" s="832"/>
      <c r="AM32" s="832"/>
      <c r="AN32" s="832"/>
      <c r="AO32" s="832"/>
      <c r="AP32" s="832"/>
      <c r="AQ32" s="832"/>
      <c r="AR32" s="832"/>
      <c r="AS32" s="832"/>
      <c r="AT32" s="832"/>
      <c r="AU32" s="832"/>
      <c r="AV32" s="832"/>
      <c r="AW32" s="832"/>
      <c r="AX32" s="832"/>
      <c r="AY32" s="832"/>
      <c r="AZ32" s="832"/>
      <c r="BA32" s="832"/>
      <c r="BB32" s="832"/>
      <c r="BC32" s="832"/>
      <c r="BD32" s="832"/>
      <c r="BE32" s="832"/>
      <c r="BF32" s="832"/>
      <c r="BG32" s="832"/>
      <c r="BH32" s="832"/>
      <c r="BI32" s="832"/>
      <c r="BJ32" s="832"/>
      <c r="BK32" s="832"/>
      <c r="BL32" s="832"/>
      <c r="BM32" s="832"/>
      <c r="BN32" s="832"/>
      <c r="BO32" s="832"/>
      <c r="BP32" s="832"/>
      <c r="BQ32" s="832"/>
      <c r="BR32" s="832"/>
      <c r="BS32" s="832"/>
      <c r="BT32" s="832"/>
      <c r="BU32" s="832"/>
      <c r="BV32" s="832"/>
      <c r="BW32" s="832"/>
      <c r="BX32" s="832"/>
      <c r="BY32" s="832"/>
      <c r="BZ32" s="832"/>
      <c r="CA32" s="832"/>
      <c r="CB32" s="832"/>
      <c r="CC32" s="832"/>
      <c r="CD32" s="832"/>
      <c r="CE32" s="832"/>
      <c r="CF32" s="832"/>
      <c r="CG32" s="832"/>
      <c r="CH32" s="832"/>
      <c r="CI32" s="832"/>
      <c r="CJ32" s="832"/>
      <c r="CK32" s="832"/>
      <c r="CL32" s="832"/>
      <c r="CM32" s="832"/>
      <c r="CN32" s="832"/>
      <c r="CO32" s="832"/>
      <c r="CP32" s="832"/>
      <c r="CQ32" s="832"/>
      <c r="CR32" s="832"/>
      <c r="CS32" s="832"/>
      <c r="CT32" s="832"/>
      <c r="CU32" s="832"/>
      <c r="CV32" s="832"/>
      <c r="CW32" s="832"/>
      <c r="CX32" s="832"/>
      <c r="CY32" s="832"/>
      <c r="CZ32" s="832"/>
      <c r="DA32" s="832"/>
      <c r="DB32" s="832"/>
      <c r="DC32" s="832"/>
      <c r="DD32" s="832"/>
      <c r="DE32" s="832"/>
      <c r="DF32" s="832"/>
      <c r="DG32" s="832"/>
      <c r="DH32" s="832"/>
      <c r="DI32" s="832"/>
      <c r="DJ32" s="832"/>
      <c r="DK32" s="832"/>
      <c r="DL32" s="832"/>
      <c r="DM32" s="832"/>
      <c r="DN32" s="832"/>
      <c r="DO32" s="832"/>
      <c r="DP32" s="832"/>
      <c r="DQ32" s="832"/>
      <c r="DR32" s="832"/>
      <c r="DS32" s="832"/>
      <c r="DT32" s="832"/>
      <c r="DU32" s="832"/>
      <c r="DV32" s="832"/>
      <c r="DW32" s="832"/>
      <c r="DX32" s="832"/>
      <c r="DY32" s="832"/>
      <c r="DZ32" s="832"/>
      <c r="EA32" s="832"/>
      <c r="EB32" s="832"/>
      <c r="EC32" s="832"/>
      <c r="ED32" s="832"/>
      <c r="EE32" s="832"/>
      <c r="EF32" s="832"/>
      <c r="EG32" s="832"/>
      <c r="EH32" s="832"/>
      <c r="EI32" s="832"/>
      <c r="EJ32" s="832"/>
      <c r="EK32" s="832"/>
      <c r="EL32" s="832"/>
      <c r="EM32" s="832"/>
      <c r="EN32" s="832"/>
      <c r="EO32" s="832"/>
      <c r="EP32" s="832"/>
      <c r="EQ32" s="832"/>
      <c r="ER32" s="832"/>
      <c r="ES32" s="832"/>
      <c r="ET32" s="832"/>
      <c r="EU32" s="832"/>
      <c r="EV32" s="832"/>
      <c r="EW32" s="832"/>
      <c r="EX32" s="832"/>
      <c r="EY32" s="832"/>
      <c r="EZ32" s="832"/>
      <c r="FA32" s="832"/>
      <c r="FB32" s="832"/>
      <c r="FC32" s="832"/>
      <c r="FD32" s="832"/>
      <c r="FE32" s="832"/>
      <c r="FF32" s="832"/>
      <c r="FG32" s="832"/>
      <c r="FH32" s="832"/>
      <c r="FI32" s="832"/>
      <c r="FJ32" s="832"/>
      <c r="FK32" s="832"/>
      <c r="FL32" s="832"/>
      <c r="FM32" s="832"/>
      <c r="FN32" s="832"/>
      <c r="FO32" s="832"/>
      <c r="FP32" s="832"/>
      <c r="FQ32" s="832"/>
      <c r="FR32" s="832"/>
      <c r="FS32" s="832"/>
      <c r="FT32" s="832"/>
      <c r="FU32" s="832"/>
      <c r="FV32" s="832"/>
      <c r="FW32" s="832"/>
      <c r="FX32" s="832"/>
      <c r="FY32" s="832"/>
      <c r="FZ32" s="832"/>
      <c r="GA32" s="832"/>
      <c r="GB32" s="832"/>
      <c r="GC32" s="832"/>
      <c r="GD32" s="832"/>
      <c r="GE32" s="832"/>
      <c r="GF32" s="832"/>
      <c r="GG32" s="832"/>
      <c r="GH32" s="832"/>
      <c r="GI32" s="832"/>
      <c r="GJ32" s="832"/>
      <c r="GK32" s="832"/>
      <c r="GL32" s="832"/>
      <c r="GM32" s="832"/>
      <c r="GN32" s="832"/>
      <c r="GO32" s="832"/>
      <c r="GP32" s="832"/>
      <c r="GQ32" s="832"/>
      <c r="GR32" s="832"/>
      <c r="GS32" s="832"/>
      <c r="GT32" s="832"/>
      <c r="GU32" s="832"/>
      <c r="GV32" s="832"/>
      <c r="GW32" s="832"/>
      <c r="GX32" s="832"/>
      <c r="GY32" s="832"/>
      <c r="GZ32" s="832"/>
      <c r="HA32" s="832"/>
      <c r="HB32" s="832"/>
      <c r="HC32" s="832"/>
      <c r="HD32" s="832"/>
      <c r="HE32" s="832"/>
      <c r="HF32" s="832"/>
      <c r="HG32" s="832"/>
      <c r="HH32" s="832"/>
      <c r="HI32" s="832"/>
      <c r="HJ32" s="832"/>
      <c r="HK32" s="832"/>
      <c r="HL32" s="832"/>
      <c r="HM32" s="832"/>
      <c r="HN32" s="832"/>
      <c r="HO32" s="832"/>
      <c r="HP32" s="832"/>
      <c r="HQ32" s="832"/>
      <c r="HR32" s="832"/>
      <c r="HS32" s="832"/>
      <c r="HT32" s="832"/>
      <c r="HU32" s="832"/>
      <c r="HV32" s="832"/>
      <c r="HW32" s="832"/>
      <c r="HX32" s="832"/>
      <c r="HY32" s="832"/>
      <c r="HZ32" s="832"/>
      <c r="IA32" s="832"/>
      <c r="IB32" s="832"/>
      <c r="IC32" s="832"/>
      <c r="ID32" s="832"/>
      <c r="IE32" s="832"/>
      <c r="IF32" s="832"/>
      <c r="IG32" s="832"/>
      <c r="IH32" s="832"/>
      <c r="II32" s="832"/>
      <c r="IJ32" s="832"/>
      <c r="IK32" s="832"/>
      <c r="IL32" s="832"/>
      <c r="IM32" s="832"/>
      <c r="IN32" s="832"/>
      <c r="IO32" s="832"/>
      <c r="IP32" s="832"/>
      <c r="IQ32" s="832"/>
      <c r="IR32" s="832"/>
      <c r="IS32" s="832"/>
      <c r="IT32" s="832"/>
      <c r="IU32" s="832"/>
      <c r="IV32" s="832"/>
    </row>
    <row r="33" spans="1:256" s="751" customFormat="1" ht="23.25" customHeight="1">
      <c r="A33" s="717" t="s">
        <v>432</v>
      </c>
      <c r="B33" s="709" t="s">
        <v>433</v>
      </c>
      <c r="C33" s="709" t="s">
        <v>434</v>
      </c>
      <c r="D33" s="718" t="s">
        <v>378</v>
      </c>
      <c r="E33" s="709" t="s">
        <v>379</v>
      </c>
      <c r="F33" s="719"/>
      <c r="G33" s="720">
        <v>1</v>
      </c>
      <c r="H33" s="682">
        <v>0</v>
      </c>
      <c r="I33" s="709" t="s">
        <v>381</v>
      </c>
      <c r="J33" s="709" t="s">
        <v>381</v>
      </c>
      <c r="K33" s="721" t="s">
        <v>821</v>
      </c>
      <c r="L33" s="709" t="s">
        <v>422</v>
      </c>
      <c r="M33" s="832"/>
      <c r="N33" s="832"/>
      <c r="O33" s="832"/>
      <c r="P33" s="832"/>
      <c r="Q33" s="832"/>
      <c r="R33" s="832"/>
      <c r="S33" s="832"/>
      <c r="T33" s="832"/>
      <c r="U33" s="832"/>
      <c r="V33" s="832"/>
      <c r="W33" s="832"/>
      <c r="X33" s="832"/>
      <c r="Y33" s="832"/>
      <c r="Z33" s="832"/>
      <c r="AA33" s="832"/>
      <c r="AB33" s="832"/>
      <c r="AC33" s="832"/>
      <c r="AD33" s="832"/>
      <c r="AE33" s="832"/>
      <c r="AF33" s="832"/>
      <c r="AG33" s="832"/>
      <c r="AH33" s="832"/>
      <c r="AI33" s="832"/>
      <c r="AJ33" s="832"/>
      <c r="AK33" s="832"/>
      <c r="AL33" s="832"/>
      <c r="AM33" s="832"/>
      <c r="AN33" s="832"/>
      <c r="AO33" s="832"/>
      <c r="AP33" s="832"/>
      <c r="AQ33" s="832"/>
      <c r="AR33" s="832"/>
      <c r="AS33" s="832"/>
      <c r="AT33" s="832"/>
      <c r="AU33" s="832"/>
      <c r="AV33" s="832"/>
      <c r="AW33" s="832"/>
      <c r="AX33" s="832"/>
      <c r="AY33" s="832"/>
      <c r="AZ33" s="832"/>
      <c r="BA33" s="832"/>
      <c r="BB33" s="832"/>
      <c r="BC33" s="832"/>
      <c r="BD33" s="832"/>
      <c r="BE33" s="832"/>
      <c r="BF33" s="832"/>
      <c r="BG33" s="832"/>
      <c r="BH33" s="832"/>
      <c r="BI33" s="832"/>
      <c r="BJ33" s="832"/>
      <c r="BK33" s="832"/>
      <c r="BL33" s="832"/>
      <c r="BM33" s="832"/>
      <c r="BN33" s="832"/>
      <c r="BO33" s="832"/>
      <c r="BP33" s="832"/>
      <c r="BQ33" s="832"/>
      <c r="BR33" s="832"/>
      <c r="BS33" s="832"/>
      <c r="BT33" s="832"/>
      <c r="BU33" s="832"/>
      <c r="BV33" s="832"/>
      <c r="BW33" s="832"/>
      <c r="BX33" s="832"/>
      <c r="BY33" s="832"/>
      <c r="BZ33" s="832"/>
      <c r="CA33" s="832"/>
      <c r="CB33" s="832"/>
      <c r="CC33" s="832"/>
      <c r="CD33" s="832"/>
      <c r="CE33" s="832"/>
      <c r="CF33" s="832"/>
      <c r="CG33" s="832"/>
      <c r="CH33" s="832"/>
      <c r="CI33" s="832"/>
      <c r="CJ33" s="832"/>
      <c r="CK33" s="832"/>
      <c r="CL33" s="832"/>
      <c r="CM33" s="832"/>
      <c r="CN33" s="832"/>
      <c r="CO33" s="832"/>
      <c r="CP33" s="832"/>
      <c r="CQ33" s="832"/>
      <c r="CR33" s="832"/>
      <c r="CS33" s="832"/>
      <c r="CT33" s="832"/>
      <c r="CU33" s="832"/>
      <c r="CV33" s="832"/>
      <c r="CW33" s="832"/>
      <c r="CX33" s="832"/>
      <c r="CY33" s="832"/>
      <c r="CZ33" s="832"/>
      <c r="DA33" s="832"/>
      <c r="DB33" s="832"/>
      <c r="DC33" s="832"/>
      <c r="DD33" s="832"/>
      <c r="DE33" s="832"/>
      <c r="DF33" s="832"/>
      <c r="DG33" s="832"/>
      <c r="DH33" s="832"/>
      <c r="DI33" s="832"/>
      <c r="DJ33" s="832"/>
      <c r="DK33" s="832"/>
      <c r="DL33" s="832"/>
      <c r="DM33" s="832"/>
      <c r="DN33" s="832"/>
      <c r="DO33" s="832"/>
      <c r="DP33" s="832"/>
      <c r="DQ33" s="832"/>
      <c r="DR33" s="832"/>
      <c r="DS33" s="832"/>
      <c r="DT33" s="832"/>
      <c r="DU33" s="832"/>
      <c r="DV33" s="832"/>
      <c r="DW33" s="832"/>
      <c r="DX33" s="832"/>
      <c r="DY33" s="832"/>
      <c r="DZ33" s="832"/>
      <c r="EA33" s="832"/>
      <c r="EB33" s="832"/>
      <c r="EC33" s="832"/>
      <c r="ED33" s="832"/>
      <c r="EE33" s="832"/>
      <c r="EF33" s="832"/>
      <c r="EG33" s="832"/>
      <c r="EH33" s="832"/>
      <c r="EI33" s="832"/>
      <c r="EJ33" s="832"/>
      <c r="EK33" s="832"/>
      <c r="EL33" s="832"/>
      <c r="EM33" s="832"/>
      <c r="EN33" s="832"/>
      <c r="EO33" s="832"/>
      <c r="EP33" s="832"/>
      <c r="EQ33" s="832"/>
      <c r="ER33" s="832"/>
      <c r="ES33" s="832"/>
      <c r="ET33" s="832"/>
      <c r="EU33" s="832"/>
      <c r="EV33" s="832"/>
      <c r="EW33" s="832"/>
      <c r="EX33" s="832"/>
      <c r="EY33" s="832"/>
      <c r="EZ33" s="832"/>
      <c r="FA33" s="832"/>
      <c r="FB33" s="832"/>
      <c r="FC33" s="832"/>
      <c r="FD33" s="832"/>
      <c r="FE33" s="832"/>
      <c r="FF33" s="832"/>
      <c r="FG33" s="832"/>
      <c r="FH33" s="832"/>
      <c r="FI33" s="832"/>
      <c r="FJ33" s="832"/>
      <c r="FK33" s="832"/>
      <c r="FL33" s="832"/>
      <c r="FM33" s="832"/>
      <c r="FN33" s="832"/>
      <c r="FO33" s="832"/>
      <c r="FP33" s="832"/>
      <c r="FQ33" s="832"/>
      <c r="FR33" s="832"/>
      <c r="FS33" s="832"/>
      <c r="FT33" s="832"/>
      <c r="FU33" s="832"/>
      <c r="FV33" s="832"/>
      <c r="FW33" s="832"/>
      <c r="FX33" s="832"/>
      <c r="FY33" s="832"/>
      <c r="FZ33" s="832"/>
      <c r="GA33" s="832"/>
      <c r="GB33" s="832"/>
      <c r="GC33" s="832"/>
      <c r="GD33" s="832"/>
      <c r="GE33" s="832"/>
      <c r="GF33" s="832"/>
      <c r="GG33" s="832"/>
      <c r="GH33" s="832"/>
      <c r="GI33" s="832"/>
      <c r="GJ33" s="832"/>
      <c r="GK33" s="832"/>
      <c r="GL33" s="832"/>
      <c r="GM33" s="832"/>
      <c r="GN33" s="832"/>
      <c r="GO33" s="832"/>
      <c r="GP33" s="832"/>
      <c r="GQ33" s="832"/>
      <c r="GR33" s="832"/>
      <c r="GS33" s="832"/>
      <c r="GT33" s="832"/>
      <c r="GU33" s="832"/>
      <c r="GV33" s="832"/>
      <c r="GW33" s="832"/>
      <c r="GX33" s="832"/>
      <c r="GY33" s="832"/>
      <c r="GZ33" s="832"/>
      <c r="HA33" s="832"/>
      <c r="HB33" s="832"/>
      <c r="HC33" s="832"/>
      <c r="HD33" s="832"/>
      <c r="HE33" s="832"/>
      <c r="HF33" s="832"/>
      <c r="HG33" s="832"/>
      <c r="HH33" s="832"/>
      <c r="HI33" s="832"/>
      <c r="HJ33" s="832"/>
      <c r="HK33" s="832"/>
      <c r="HL33" s="832"/>
      <c r="HM33" s="832"/>
      <c r="HN33" s="832"/>
      <c r="HO33" s="832"/>
      <c r="HP33" s="832"/>
      <c r="HQ33" s="832"/>
      <c r="HR33" s="832"/>
      <c r="HS33" s="832"/>
      <c r="HT33" s="832"/>
      <c r="HU33" s="832"/>
      <c r="HV33" s="832"/>
      <c r="HW33" s="832"/>
      <c r="HX33" s="832"/>
      <c r="HY33" s="832"/>
      <c r="HZ33" s="832"/>
      <c r="IA33" s="832"/>
      <c r="IB33" s="832"/>
      <c r="IC33" s="832"/>
      <c r="ID33" s="832"/>
      <c r="IE33" s="832"/>
      <c r="IF33" s="832"/>
      <c r="IG33" s="832"/>
      <c r="IH33" s="832"/>
      <c r="II33" s="832"/>
      <c r="IJ33" s="832"/>
      <c r="IK33" s="832"/>
      <c r="IL33" s="832"/>
      <c r="IM33" s="832"/>
      <c r="IN33" s="832"/>
      <c r="IO33" s="832"/>
      <c r="IP33" s="832"/>
      <c r="IQ33" s="832"/>
      <c r="IR33" s="832"/>
      <c r="IS33" s="832"/>
      <c r="IT33" s="832"/>
      <c r="IU33" s="832"/>
      <c r="IV33" s="832"/>
    </row>
    <row r="34" spans="1:256" s="751" customFormat="1" ht="23.25" customHeight="1">
      <c r="A34" s="717" t="s">
        <v>435</v>
      </c>
      <c r="B34" s="709" t="s">
        <v>436</v>
      </c>
      <c r="C34" s="709" t="s">
        <v>437</v>
      </c>
      <c r="D34" s="718" t="s">
        <v>378</v>
      </c>
      <c r="E34" s="709" t="s">
        <v>379</v>
      </c>
      <c r="F34" s="833"/>
      <c r="G34" s="720">
        <v>1</v>
      </c>
      <c r="H34" s="682">
        <v>0</v>
      </c>
      <c r="I34" s="709" t="s">
        <v>380</v>
      </c>
      <c r="J34" s="709" t="s">
        <v>381</v>
      </c>
      <c r="K34" s="721" t="s">
        <v>438</v>
      </c>
      <c r="L34" s="709" t="s">
        <v>422</v>
      </c>
      <c r="M34" s="832"/>
      <c r="N34" s="832"/>
      <c r="O34" s="832"/>
      <c r="P34" s="832"/>
      <c r="Q34" s="832"/>
      <c r="R34" s="832"/>
      <c r="S34" s="832"/>
      <c r="T34" s="832"/>
      <c r="U34" s="832"/>
      <c r="V34" s="832"/>
      <c r="W34" s="832"/>
      <c r="X34" s="832"/>
      <c r="Y34" s="832"/>
      <c r="Z34" s="832"/>
      <c r="AA34" s="832"/>
      <c r="AB34" s="832"/>
      <c r="AC34" s="832"/>
      <c r="AD34" s="832"/>
      <c r="AE34" s="832"/>
      <c r="AF34" s="832"/>
      <c r="AG34" s="832"/>
      <c r="AH34" s="832"/>
      <c r="AI34" s="832"/>
      <c r="AJ34" s="832"/>
      <c r="AK34" s="832"/>
      <c r="AL34" s="832"/>
      <c r="AM34" s="832"/>
      <c r="AN34" s="832"/>
      <c r="AO34" s="832"/>
      <c r="AP34" s="832"/>
      <c r="AQ34" s="832"/>
      <c r="AR34" s="832"/>
      <c r="AS34" s="832"/>
      <c r="AT34" s="832"/>
      <c r="AU34" s="832"/>
      <c r="AV34" s="832"/>
      <c r="AW34" s="832"/>
      <c r="AX34" s="832"/>
      <c r="AY34" s="832"/>
      <c r="AZ34" s="832"/>
      <c r="BA34" s="832"/>
      <c r="BB34" s="832"/>
      <c r="BC34" s="832"/>
      <c r="BD34" s="832"/>
      <c r="BE34" s="832"/>
      <c r="BF34" s="832"/>
      <c r="BG34" s="832"/>
      <c r="BH34" s="832"/>
      <c r="BI34" s="832"/>
      <c r="BJ34" s="832"/>
      <c r="BK34" s="832"/>
      <c r="BL34" s="832"/>
      <c r="BM34" s="832"/>
      <c r="BN34" s="832"/>
      <c r="BO34" s="832"/>
      <c r="BP34" s="832"/>
      <c r="BQ34" s="832"/>
      <c r="BR34" s="832"/>
      <c r="BS34" s="832"/>
      <c r="BT34" s="832"/>
      <c r="BU34" s="832"/>
      <c r="BV34" s="832"/>
      <c r="BW34" s="832"/>
      <c r="BX34" s="832"/>
      <c r="BY34" s="832"/>
      <c r="BZ34" s="832"/>
      <c r="CA34" s="832"/>
      <c r="CB34" s="832"/>
      <c r="CC34" s="832"/>
      <c r="CD34" s="832"/>
      <c r="CE34" s="832"/>
      <c r="CF34" s="832"/>
      <c r="CG34" s="832"/>
      <c r="CH34" s="832"/>
      <c r="CI34" s="832"/>
      <c r="CJ34" s="832"/>
      <c r="CK34" s="832"/>
      <c r="CL34" s="832"/>
      <c r="CM34" s="832"/>
      <c r="CN34" s="832"/>
      <c r="CO34" s="832"/>
      <c r="CP34" s="832"/>
      <c r="CQ34" s="832"/>
      <c r="CR34" s="832"/>
      <c r="CS34" s="832"/>
      <c r="CT34" s="832"/>
      <c r="CU34" s="832"/>
      <c r="CV34" s="832"/>
      <c r="CW34" s="832"/>
      <c r="CX34" s="832"/>
      <c r="CY34" s="832"/>
      <c r="CZ34" s="832"/>
      <c r="DA34" s="832"/>
      <c r="DB34" s="832"/>
      <c r="DC34" s="832"/>
      <c r="DD34" s="832"/>
      <c r="DE34" s="832"/>
      <c r="DF34" s="832"/>
      <c r="DG34" s="832"/>
      <c r="DH34" s="832"/>
      <c r="DI34" s="832"/>
      <c r="DJ34" s="832"/>
      <c r="DK34" s="832"/>
      <c r="DL34" s="832"/>
      <c r="DM34" s="832"/>
      <c r="DN34" s="832"/>
      <c r="DO34" s="832"/>
      <c r="DP34" s="832"/>
      <c r="DQ34" s="832"/>
      <c r="DR34" s="832"/>
      <c r="DS34" s="832"/>
      <c r="DT34" s="832"/>
      <c r="DU34" s="832"/>
      <c r="DV34" s="832"/>
      <c r="DW34" s="832"/>
      <c r="DX34" s="832"/>
      <c r="DY34" s="832"/>
      <c r="DZ34" s="832"/>
      <c r="EA34" s="832"/>
      <c r="EB34" s="832"/>
      <c r="EC34" s="832"/>
      <c r="ED34" s="832"/>
      <c r="EE34" s="832"/>
      <c r="EF34" s="832"/>
      <c r="EG34" s="832"/>
      <c r="EH34" s="832"/>
      <c r="EI34" s="832"/>
      <c r="EJ34" s="832"/>
      <c r="EK34" s="832"/>
      <c r="EL34" s="832"/>
      <c r="EM34" s="832"/>
      <c r="EN34" s="832"/>
      <c r="EO34" s="832"/>
      <c r="EP34" s="832"/>
      <c r="EQ34" s="832"/>
      <c r="ER34" s="832"/>
      <c r="ES34" s="832"/>
      <c r="ET34" s="832"/>
      <c r="EU34" s="832"/>
      <c r="EV34" s="832"/>
      <c r="EW34" s="832"/>
      <c r="EX34" s="832"/>
      <c r="EY34" s="832"/>
      <c r="EZ34" s="832"/>
      <c r="FA34" s="832"/>
      <c r="FB34" s="832"/>
      <c r="FC34" s="832"/>
      <c r="FD34" s="832"/>
      <c r="FE34" s="832"/>
      <c r="FF34" s="832"/>
      <c r="FG34" s="832"/>
      <c r="FH34" s="832"/>
      <c r="FI34" s="832"/>
      <c r="FJ34" s="832"/>
      <c r="FK34" s="832"/>
      <c r="FL34" s="832"/>
      <c r="FM34" s="832"/>
      <c r="FN34" s="832"/>
      <c r="FO34" s="832"/>
      <c r="FP34" s="832"/>
      <c r="FQ34" s="832"/>
      <c r="FR34" s="832"/>
      <c r="FS34" s="832"/>
      <c r="FT34" s="832"/>
      <c r="FU34" s="832"/>
      <c r="FV34" s="832"/>
      <c r="FW34" s="832"/>
      <c r="FX34" s="832"/>
      <c r="FY34" s="832"/>
      <c r="FZ34" s="832"/>
      <c r="GA34" s="832"/>
      <c r="GB34" s="832"/>
      <c r="GC34" s="832"/>
      <c r="GD34" s="832"/>
      <c r="GE34" s="832"/>
      <c r="GF34" s="832"/>
      <c r="GG34" s="832"/>
      <c r="GH34" s="832"/>
      <c r="GI34" s="832"/>
      <c r="GJ34" s="832"/>
      <c r="GK34" s="832"/>
      <c r="GL34" s="832"/>
      <c r="GM34" s="832"/>
      <c r="GN34" s="832"/>
      <c r="GO34" s="832"/>
      <c r="GP34" s="832"/>
      <c r="GQ34" s="832"/>
      <c r="GR34" s="832"/>
      <c r="GS34" s="832"/>
      <c r="GT34" s="832"/>
      <c r="GU34" s="832"/>
      <c r="GV34" s="832"/>
      <c r="GW34" s="832"/>
      <c r="GX34" s="832"/>
      <c r="GY34" s="832"/>
      <c r="GZ34" s="832"/>
      <c r="HA34" s="832"/>
      <c r="HB34" s="832"/>
      <c r="HC34" s="832"/>
      <c r="HD34" s="832"/>
      <c r="HE34" s="832"/>
      <c r="HF34" s="832"/>
      <c r="HG34" s="832"/>
      <c r="HH34" s="832"/>
      <c r="HI34" s="832"/>
      <c r="HJ34" s="832"/>
      <c r="HK34" s="832"/>
      <c r="HL34" s="832"/>
      <c r="HM34" s="832"/>
      <c r="HN34" s="832"/>
      <c r="HO34" s="832"/>
      <c r="HP34" s="832"/>
      <c r="HQ34" s="832"/>
      <c r="HR34" s="832"/>
      <c r="HS34" s="832"/>
      <c r="HT34" s="832"/>
      <c r="HU34" s="832"/>
      <c r="HV34" s="832"/>
      <c r="HW34" s="832"/>
      <c r="HX34" s="832"/>
      <c r="HY34" s="832"/>
      <c r="HZ34" s="832"/>
      <c r="IA34" s="832"/>
      <c r="IB34" s="832"/>
      <c r="IC34" s="832"/>
      <c r="ID34" s="832"/>
      <c r="IE34" s="832"/>
      <c r="IF34" s="832"/>
      <c r="IG34" s="832"/>
      <c r="IH34" s="832"/>
      <c r="II34" s="832"/>
      <c r="IJ34" s="832"/>
      <c r="IK34" s="832"/>
      <c r="IL34" s="832"/>
      <c r="IM34" s="832"/>
      <c r="IN34" s="832"/>
      <c r="IO34" s="832"/>
      <c r="IP34" s="832"/>
      <c r="IQ34" s="832"/>
      <c r="IR34" s="832"/>
      <c r="IS34" s="832"/>
      <c r="IT34" s="832"/>
      <c r="IU34" s="832"/>
      <c r="IV34" s="832"/>
    </row>
    <row r="35" spans="1:256" s="906" customFormat="1" ht="51" customHeight="1">
      <c r="A35" s="913" t="s">
        <v>442</v>
      </c>
      <c r="B35" s="932" t="s">
        <v>913</v>
      </c>
      <c r="C35" s="932" t="s">
        <v>443</v>
      </c>
      <c r="D35" s="909" t="s">
        <v>378</v>
      </c>
      <c r="E35" s="912" t="s">
        <v>379</v>
      </c>
      <c r="F35" s="933">
        <f>10000+10000+5000+25000</f>
        <v>50000</v>
      </c>
      <c r="G35" s="916">
        <v>1</v>
      </c>
      <c r="H35" s="894">
        <v>0</v>
      </c>
      <c r="I35" s="932" t="s">
        <v>444</v>
      </c>
      <c r="J35" s="934">
        <v>42644</v>
      </c>
      <c r="K35" s="1017" t="s">
        <v>431</v>
      </c>
      <c r="L35" s="912" t="s">
        <v>449</v>
      </c>
      <c r="M35" s="1018"/>
      <c r="N35" s="905"/>
      <c r="O35" s="905"/>
      <c r="P35" s="905"/>
      <c r="Q35" s="905"/>
      <c r="R35" s="905"/>
      <c r="S35" s="905"/>
      <c r="T35" s="905"/>
      <c r="U35" s="905"/>
      <c r="V35" s="905"/>
      <c r="W35" s="905"/>
      <c r="X35" s="905"/>
      <c r="Y35" s="905"/>
      <c r="Z35" s="905"/>
      <c r="AA35" s="905"/>
      <c r="AB35" s="905"/>
      <c r="AC35" s="905"/>
      <c r="AD35" s="905"/>
      <c r="AE35" s="905"/>
      <c r="AF35" s="905"/>
      <c r="AG35" s="905"/>
      <c r="AH35" s="905"/>
      <c r="AI35" s="905"/>
      <c r="AJ35" s="905"/>
      <c r="AK35" s="905"/>
      <c r="AL35" s="905"/>
      <c r="AM35" s="905"/>
      <c r="AN35" s="905"/>
      <c r="AO35" s="905"/>
      <c r="AP35" s="905"/>
      <c r="AQ35" s="905"/>
      <c r="AR35" s="905"/>
      <c r="AS35" s="905"/>
      <c r="AT35" s="905"/>
      <c r="AU35" s="905"/>
      <c r="AV35" s="905"/>
      <c r="AW35" s="905"/>
      <c r="AX35" s="905"/>
      <c r="AY35" s="905"/>
      <c r="AZ35" s="905"/>
      <c r="BA35" s="905"/>
      <c r="BB35" s="905"/>
      <c r="BC35" s="905"/>
      <c r="BD35" s="905"/>
      <c r="BE35" s="905"/>
      <c r="BF35" s="905"/>
      <c r="BG35" s="905"/>
      <c r="BH35" s="905"/>
      <c r="BI35" s="905"/>
      <c r="BJ35" s="905"/>
      <c r="BK35" s="905"/>
      <c r="BL35" s="905"/>
      <c r="BM35" s="905"/>
      <c r="BN35" s="905"/>
      <c r="BO35" s="905"/>
      <c r="BP35" s="905"/>
      <c r="BQ35" s="905"/>
      <c r="BR35" s="905"/>
      <c r="BS35" s="905"/>
      <c r="BT35" s="905"/>
      <c r="BU35" s="905"/>
      <c r="BV35" s="905"/>
      <c r="BW35" s="905"/>
      <c r="BX35" s="905"/>
      <c r="BY35" s="905"/>
      <c r="BZ35" s="905"/>
      <c r="CA35" s="905"/>
      <c r="CB35" s="905"/>
      <c r="CC35" s="905"/>
      <c r="CD35" s="905"/>
      <c r="CE35" s="905"/>
      <c r="CF35" s="905"/>
      <c r="CG35" s="905"/>
      <c r="CH35" s="905"/>
      <c r="CI35" s="905"/>
      <c r="CJ35" s="905"/>
      <c r="CK35" s="905"/>
      <c r="CL35" s="905"/>
      <c r="CM35" s="905"/>
      <c r="CN35" s="905"/>
      <c r="CO35" s="905"/>
      <c r="CP35" s="905"/>
      <c r="CQ35" s="905"/>
      <c r="CR35" s="905"/>
      <c r="CS35" s="905"/>
      <c r="CT35" s="905"/>
      <c r="CU35" s="905"/>
      <c r="CV35" s="905"/>
      <c r="CW35" s="905"/>
      <c r="CX35" s="905"/>
      <c r="CY35" s="905"/>
      <c r="CZ35" s="905"/>
      <c r="DA35" s="905"/>
      <c r="DB35" s="905"/>
      <c r="DC35" s="905"/>
      <c r="DD35" s="905"/>
      <c r="DE35" s="905"/>
      <c r="DF35" s="905"/>
      <c r="DG35" s="905"/>
      <c r="DH35" s="905"/>
      <c r="DI35" s="905"/>
      <c r="DJ35" s="905"/>
      <c r="DK35" s="905"/>
      <c r="DL35" s="905"/>
      <c r="DM35" s="905"/>
      <c r="DN35" s="905"/>
      <c r="DO35" s="905"/>
      <c r="DP35" s="905"/>
      <c r="DQ35" s="905"/>
      <c r="DR35" s="905"/>
      <c r="DS35" s="905"/>
      <c r="DT35" s="905"/>
      <c r="DU35" s="905"/>
      <c r="DV35" s="905"/>
      <c r="DW35" s="905"/>
      <c r="DX35" s="905"/>
      <c r="DY35" s="905"/>
      <c r="DZ35" s="905"/>
      <c r="EA35" s="905"/>
      <c r="EB35" s="905"/>
      <c r="EC35" s="905"/>
      <c r="ED35" s="905"/>
      <c r="EE35" s="905"/>
      <c r="EF35" s="905"/>
      <c r="EG35" s="905"/>
      <c r="EH35" s="905"/>
      <c r="EI35" s="905"/>
      <c r="EJ35" s="905"/>
      <c r="EK35" s="905"/>
      <c r="EL35" s="905"/>
      <c r="EM35" s="905"/>
      <c r="EN35" s="905"/>
      <c r="EO35" s="905"/>
      <c r="EP35" s="905"/>
      <c r="EQ35" s="905"/>
      <c r="ER35" s="905"/>
      <c r="ES35" s="905"/>
      <c r="ET35" s="905"/>
      <c r="EU35" s="905"/>
      <c r="EV35" s="905"/>
      <c r="EW35" s="905"/>
      <c r="EX35" s="905"/>
      <c r="EY35" s="905"/>
      <c r="EZ35" s="905"/>
      <c r="FA35" s="905"/>
      <c r="FB35" s="905"/>
      <c r="FC35" s="905"/>
      <c r="FD35" s="905"/>
      <c r="FE35" s="905"/>
      <c r="FF35" s="905"/>
      <c r="FG35" s="905"/>
      <c r="FH35" s="905"/>
      <c r="FI35" s="905"/>
      <c r="FJ35" s="905"/>
      <c r="FK35" s="905"/>
      <c r="FL35" s="905"/>
      <c r="FM35" s="905"/>
      <c r="FN35" s="905"/>
      <c r="FO35" s="905"/>
      <c r="FP35" s="905"/>
      <c r="FQ35" s="905"/>
      <c r="FR35" s="905"/>
      <c r="FS35" s="905"/>
      <c r="FT35" s="905"/>
      <c r="FU35" s="905"/>
      <c r="FV35" s="905"/>
      <c r="FW35" s="905"/>
      <c r="FX35" s="905"/>
      <c r="FY35" s="905"/>
      <c r="FZ35" s="905"/>
      <c r="GA35" s="905"/>
      <c r="GB35" s="905"/>
      <c r="GC35" s="905"/>
      <c r="GD35" s="905"/>
      <c r="GE35" s="905"/>
      <c r="GF35" s="905"/>
      <c r="GG35" s="905"/>
      <c r="GH35" s="905"/>
      <c r="GI35" s="905"/>
      <c r="GJ35" s="905"/>
      <c r="GK35" s="905"/>
      <c r="GL35" s="905"/>
      <c r="GM35" s="905"/>
      <c r="GN35" s="905"/>
      <c r="GO35" s="905"/>
      <c r="GP35" s="905"/>
      <c r="GQ35" s="905"/>
      <c r="GR35" s="905"/>
      <c r="GS35" s="905"/>
      <c r="GT35" s="905"/>
      <c r="GU35" s="905"/>
      <c r="GV35" s="905"/>
      <c r="GW35" s="905"/>
      <c r="GX35" s="905"/>
      <c r="GY35" s="905"/>
      <c r="GZ35" s="905"/>
      <c r="HA35" s="905"/>
      <c r="HB35" s="905"/>
      <c r="HC35" s="905"/>
      <c r="HD35" s="905"/>
      <c r="HE35" s="905"/>
      <c r="HF35" s="905"/>
      <c r="HG35" s="905"/>
      <c r="HH35" s="905"/>
      <c r="HI35" s="905"/>
      <c r="HJ35" s="905"/>
      <c r="HK35" s="905"/>
      <c r="HL35" s="905"/>
      <c r="HM35" s="905"/>
      <c r="HN35" s="905"/>
      <c r="HO35" s="905"/>
      <c r="HP35" s="905"/>
      <c r="HQ35" s="905"/>
      <c r="HR35" s="905"/>
      <c r="HS35" s="905"/>
      <c r="HT35" s="905"/>
      <c r="HU35" s="905"/>
      <c r="HV35" s="905"/>
      <c r="HW35" s="905"/>
      <c r="HX35" s="905"/>
      <c r="HY35" s="905"/>
      <c r="HZ35" s="905"/>
      <c r="IA35" s="905"/>
      <c r="IB35" s="905"/>
      <c r="IC35" s="905"/>
      <c r="ID35" s="905"/>
      <c r="IE35" s="905"/>
      <c r="IF35" s="905"/>
      <c r="IG35" s="905"/>
      <c r="IH35" s="905"/>
      <c r="II35" s="905"/>
      <c r="IJ35" s="905"/>
      <c r="IK35" s="905"/>
      <c r="IL35" s="905"/>
      <c r="IM35" s="905"/>
      <c r="IN35" s="905"/>
      <c r="IO35" s="905"/>
      <c r="IP35" s="905"/>
      <c r="IQ35" s="905"/>
      <c r="IR35" s="905"/>
      <c r="IS35" s="905"/>
      <c r="IT35" s="905"/>
      <c r="IU35" s="905"/>
      <c r="IV35" s="905"/>
    </row>
    <row r="36" spans="1:256" s="906" customFormat="1" ht="23.25" customHeight="1">
      <c r="A36" s="913" t="s">
        <v>445</v>
      </c>
      <c r="B36" s="912" t="s">
        <v>446</v>
      </c>
      <c r="C36" s="912" t="s">
        <v>447</v>
      </c>
      <c r="D36" s="914" t="s">
        <v>378</v>
      </c>
      <c r="E36" s="912" t="s">
        <v>379</v>
      </c>
      <c r="F36" s="915">
        <v>35500</v>
      </c>
      <c r="G36" s="916">
        <v>1</v>
      </c>
      <c r="H36" s="894">
        <v>0</v>
      </c>
      <c r="I36" s="912" t="s">
        <v>380</v>
      </c>
      <c r="J36" s="912" t="s">
        <v>381</v>
      </c>
      <c r="K36" s="917" t="s">
        <v>448</v>
      </c>
      <c r="L36" s="912" t="s">
        <v>449</v>
      </c>
      <c r="M36" s="832"/>
      <c r="N36" s="832"/>
      <c r="O36" s="832"/>
      <c r="P36" s="832"/>
      <c r="Q36" s="832"/>
      <c r="R36" s="832"/>
      <c r="S36" s="832"/>
      <c r="T36" s="832"/>
      <c r="U36" s="832"/>
      <c r="V36" s="832"/>
      <c r="W36" s="832"/>
      <c r="X36" s="832"/>
      <c r="Y36" s="832"/>
      <c r="Z36" s="832"/>
      <c r="AA36" s="832"/>
      <c r="AB36" s="832"/>
      <c r="AC36" s="832"/>
      <c r="AD36" s="832"/>
      <c r="AE36" s="832"/>
      <c r="AF36" s="832"/>
      <c r="AG36" s="832"/>
      <c r="AH36" s="832"/>
      <c r="AI36" s="832"/>
      <c r="AJ36" s="832"/>
      <c r="AK36" s="832"/>
      <c r="AL36" s="832"/>
      <c r="AM36" s="832"/>
      <c r="AN36" s="832"/>
      <c r="AO36" s="832"/>
      <c r="AP36" s="832"/>
      <c r="AQ36" s="832"/>
      <c r="AR36" s="832"/>
      <c r="AS36" s="832"/>
      <c r="AT36" s="832"/>
      <c r="AU36" s="832"/>
      <c r="AV36" s="832"/>
      <c r="AW36" s="832"/>
      <c r="AX36" s="832"/>
      <c r="AY36" s="832"/>
      <c r="AZ36" s="832"/>
      <c r="BA36" s="832"/>
      <c r="BB36" s="832"/>
      <c r="BC36" s="832"/>
      <c r="BD36" s="832"/>
      <c r="BE36" s="832"/>
      <c r="BF36" s="832"/>
      <c r="BG36" s="832"/>
      <c r="BH36" s="832"/>
      <c r="BI36" s="832"/>
      <c r="BJ36" s="832"/>
      <c r="BK36" s="832"/>
      <c r="BL36" s="832"/>
      <c r="BM36" s="832"/>
      <c r="BN36" s="832"/>
      <c r="BO36" s="832"/>
      <c r="BP36" s="832"/>
      <c r="BQ36" s="832"/>
      <c r="BR36" s="832"/>
      <c r="BS36" s="832"/>
      <c r="BT36" s="832"/>
      <c r="BU36" s="832"/>
      <c r="BV36" s="832"/>
      <c r="BW36" s="832"/>
      <c r="BX36" s="832"/>
      <c r="BY36" s="832"/>
      <c r="BZ36" s="832"/>
      <c r="CA36" s="832"/>
      <c r="CB36" s="832"/>
      <c r="CC36" s="832"/>
      <c r="CD36" s="832"/>
      <c r="CE36" s="832"/>
      <c r="CF36" s="832"/>
      <c r="CG36" s="832"/>
      <c r="CH36" s="832"/>
      <c r="CI36" s="832"/>
      <c r="CJ36" s="832"/>
      <c r="CK36" s="832"/>
      <c r="CL36" s="832"/>
      <c r="CM36" s="832"/>
      <c r="CN36" s="832"/>
      <c r="CO36" s="832"/>
      <c r="CP36" s="832"/>
      <c r="CQ36" s="832"/>
      <c r="CR36" s="832"/>
      <c r="CS36" s="832"/>
      <c r="CT36" s="832"/>
      <c r="CU36" s="832"/>
      <c r="CV36" s="832"/>
      <c r="CW36" s="832"/>
      <c r="CX36" s="832"/>
      <c r="CY36" s="832"/>
      <c r="CZ36" s="832"/>
      <c r="DA36" s="832"/>
      <c r="DB36" s="832"/>
      <c r="DC36" s="832"/>
      <c r="DD36" s="832"/>
      <c r="DE36" s="832"/>
      <c r="DF36" s="832"/>
      <c r="DG36" s="832"/>
      <c r="DH36" s="832"/>
      <c r="DI36" s="832"/>
      <c r="DJ36" s="832"/>
      <c r="DK36" s="832"/>
      <c r="DL36" s="832"/>
      <c r="DM36" s="832"/>
      <c r="DN36" s="832"/>
      <c r="DO36" s="832"/>
      <c r="DP36" s="832"/>
      <c r="DQ36" s="832"/>
      <c r="DR36" s="832"/>
      <c r="DS36" s="832"/>
      <c r="DT36" s="832"/>
      <c r="DU36" s="832"/>
      <c r="DV36" s="832"/>
      <c r="DW36" s="832"/>
      <c r="DX36" s="832"/>
      <c r="DY36" s="832"/>
      <c r="DZ36" s="832"/>
      <c r="EA36" s="832"/>
      <c r="EB36" s="832"/>
      <c r="EC36" s="832"/>
      <c r="ED36" s="832"/>
      <c r="EE36" s="832"/>
      <c r="EF36" s="832"/>
      <c r="EG36" s="832"/>
      <c r="EH36" s="832"/>
      <c r="EI36" s="832"/>
      <c r="EJ36" s="832"/>
      <c r="EK36" s="832"/>
      <c r="EL36" s="832"/>
      <c r="EM36" s="832"/>
      <c r="EN36" s="832"/>
      <c r="EO36" s="832"/>
      <c r="EP36" s="832"/>
      <c r="EQ36" s="832"/>
      <c r="ER36" s="832"/>
      <c r="ES36" s="832"/>
      <c r="ET36" s="832"/>
      <c r="EU36" s="832"/>
      <c r="EV36" s="832"/>
      <c r="EW36" s="832"/>
      <c r="EX36" s="832"/>
      <c r="EY36" s="832"/>
      <c r="EZ36" s="832"/>
      <c r="FA36" s="832"/>
      <c r="FB36" s="832"/>
      <c r="FC36" s="832"/>
      <c r="FD36" s="832"/>
      <c r="FE36" s="832"/>
      <c r="FF36" s="832"/>
      <c r="FG36" s="832"/>
      <c r="FH36" s="832"/>
      <c r="FI36" s="832"/>
      <c r="FJ36" s="832"/>
      <c r="FK36" s="832"/>
      <c r="FL36" s="832"/>
      <c r="FM36" s="832"/>
      <c r="FN36" s="832"/>
      <c r="FO36" s="832"/>
      <c r="FP36" s="832"/>
      <c r="FQ36" s="832"/>
      <c r="FR36" s="832"/>
      <c r="FS36" s="832"/>
      <c r="FT36" s="832"/>
      <c r="FU36" s="832"/>
      <c r="FV36" s="832"/>
      <c r="FW36" s="832"/>
      <c r="FX36" s="832"/>
      <c r="FY36" s="832"/>
      <c r="FZ36" s="832"/>
      <c r="GA36" s="832"/>
      <c r="GB36" s="832"/>
      <c r="GC36" s="832"/>
      <c r="GD36" s="832"/>
      <c r="GE36" s="832"/>
      <c r="GF36" s="832"/>
      <c r="GG36" s="832"/>
      <c r="GH36" s="832"/>
      <c r="GI36" s="832"/>
      <c r="GJ36" s="832"/>
      <c r="GK36" s="832"/>
      <c r="GL36" s="832"/>
      <c r="GM36" s="832"/>
      <c r="GN36" s="832"/>
      <c r="GO36" s="832"/>
      <c r="GP36" s="832"/>
      <c r="GQ36" s="832"/>
      <c r="GR36" s="832"/>
      <c r="GS36" s="832"/>
      <c r="GT36" s="832"/>
      <c r="GU36" s="832"/>
      <c r="GV36" s="832"/>
      <c r="GW36" s="832"/>
      <c r="GX36" s="832"/>
      <c r="GY36" s="832"/>
      <c r="GZ36" s="832"/>
      <c r="HA36" s="832"/>
      <c r="HB36" s="832"/>
      <c r="HC36" s="832"/>
      <c r="HD36" s="832"/>
      <c r="HE36" s="832"/>
      <c r="HF36" s="832"/>
      <c r="HG36" s="832"/>
      <c r="HH36" s="832"/>
      <c r="HI36" s="832"/>
      <c r="HJ36" s="832"/>
      <c r="HK36" s="832"/>
      <c r="HL36" s="832"/>
      <c r="HM36" s="832"/>
      <c r="HN36" s="832"/>
      <c r="HO36" s="832"/>
      <c r="HP36" s="832"/>
      <c r="HQ36" s="832"/>
      <c r="HR36" s="832"/>
      <c r="HS36" s="832"/>
      <c r="HT36" s="832"/>
      <c r="HU36" s="832"/>
      <c r="HV36" s="832"/>
      <c r="HW36" s="832"/>
      <c r="HX36" s="832"/>
      <c r="HY36" s="832"/>
      <c r="HZ36" s="832"/>
      <c r="IA36" s="832"/>
      <c r="IB36" s="832"/>
      <c r="IC36" s="832"/>
      <c r="ID36" s="832"/>
      <c r="IE36" s="832"/>
      <c r="IF36" s="832"/>
      <c r="IG36" s="832"/>
      <c r="IH36" s="832"/>
      <c r="II36" s="832"/>
      <c r="IJ36" s="832"/>
      <c r="IK36" s="832"/>
      <c r="IL36" s="832"/>
      <c r="IM36" s="832"/>
      <c r="IN36" s="832"/>
      <c r="IO36" s="832"/>
      <c r="IP36" s="832"/>
      <c r="IQ36" s="832"/>
      <c r="IR36" s="832"/>
      <c r="IS36" s="832"/>
      <c r="IT36" s="832"/>
      <c r="IU36" s="832"/>
      <c r="IV36" s="832"/>
    </row>
    <row r="37" spans="1:256" s="906" customFormat="1" ht="34.5" customHeight="1">
      <c r="A37" s="898" t="s">
        <v>439</v>
      </c>
      <c r="B37" s="889" t="s">
        <v>440</v>
      </c>
      <c r="C37" s="889" t="s">
        <v>441</v>
      </c>
      <c r="D37" s="914" t="s">
        <v>378</v>
      </c>
      <c r="E37" s="892" t="s">
        <v>379</v>
      </c>
      <c r="F37" s="1019">
        <v>30000</v>
      </c>
      <c r="G37" s="894">
        <v>1</v>
      </c>
      <c r="H37" s="911">
        <v>0</v>
      </c>
      <c r="I37" s="925">
        <v>42614</v>
      </c>
      <c r="J37" s="1020">
        <v>42644</v>
      </c>
      <c r="K37" s="917" t="s">
        <v>431</v>
      </c>
      <c r="L37" s="912" t="s">
        <v>449</v>
      </c>
      <c r="M37" s="1018"/>
      <c r="N37" s="905"/>
      <c r="O37" s="905"/>
      <c r="P37" s="905"/>
      <c r="Q37" s="905"/>
      <c r="R37" s="905"/>
      <c r="S37" s="905"/>
      <c r="T37" s="905"/>
      <c r="U37" s="905"/>
      <c r="V37" s="905"/>
      <c r="W37" s="905"/>
      <c r="X37" s="905"/>
      <c r="Y37" s="905"/>
      <c r="Z37" s="905"/>
      <c r="AA37" s="905"/>
      <c r="AB37" s="905"/>
      <c r="AC37" s="905"/>
      <c r="AD37" s="905"/>
      <c r="AE37" s="905"/>
      <c r="AF37" s="905"/>
      <c r="AG37" s="905"/>
      <c r="AH37" s="905"/>
      <c r="AI37" s="905"/>
      <c r="AJ37" s="905"/>
      <c r="AK37" s="905"/>
      <c r="AL37" s="905"/>
      <c r="AM37" s="905"/>
      <c r="AN37" s="905"/>
      <c r="AO37" s="905"/>
      <c r="AP37" s="905"/>
      <c r="AQ37" s="905"/>
      <c r="AR37" s="905"/>
      <c r="AS37" s="905"/>
      <c r="AT37" s="905"/>
      <c r="AU37" s="905"/>
      <c r="AV37" s="905"/>
      <c r="AW37" s="905"/>
      <c r="AX37" s="905"/>
      <c r="AY37" s="905"/>
      <c r="AZ37" s="905"/>
      <c r="BA37" s="905"/>
      <c r="BB37" s="905"/>
      <c r="BC37" s="905"/>
      <c r="BD37" s="905"/>
      <c r="BE37" s="905"/>
      <c r="BF37" s="905"/>
      <c r="BG37" s="905"/>
      <c r="BH37" s="905"/>
      <c r="BI37" s="905"/>
      <c r="BJ37" s="905"/>
      <c r="BK37" s="905"/>
      <c r="BL37" s="905"/>
      <c r="BM37" s="905"/>
      <c r="BN37" s="905"/>
      <c r="BO37" s="905"/>
      <c r="BP37" s="905"/>
      <c r="BQ37" s="905"/>
      <c r="BR37" s="905"/>
      <c r="BS37" s="905"/>
      <c r="BT37" s="905"/>
      <c r="BU37" s="905"/>
      <c r="BV37" s="905"/>
      <c r="BW37" s="905"/>
      <c r="BX37" s="905"/>
      <c r="BY37" s="905"/>
      <c r="BZ37" s="905"/>
      <c r="CA37" s="905"/>
      <c r="CB37" s="905"/>
      <c r="CC37" s="905"/>
      <c r="CD37" s="905"/>
      <c r="CE37" s="905"/>
      <c r="CF37" s="905"/>
      <c r="CG37" s="905"/>
      <c r="CH37" s="905"/>
      <c r="CI37" s="905"/>
      <c r="CJ37" s="905"/>
      <c r="CK37" s="905"/>
      <c r="CL37" s="905"/>
      <c r="CM37" s="905"/>
      <c r="CN37" s="905"/>
      <c r="CO37" s="905"/>
      <c r="CP37" s="905"/>
      <c r="CQ37" s="905"/>
      <c r="CR37" s="905"/>
      <c r="CS37" s="905"/>
      <c r="CT37" s="905"/>
      <c r="CU37" s="905"/>
      <c r="CV37" s="905"/>
      <c r="CW37" s="905"/>
      <c r="CX37" s="905"/>
      <c r="CY37" s="905"/>
      <c r="CZ37" s="905"/>
      <c r="DA37" s="905"/>
      <c r="DB37" s="905"/>
      <c r="DC37" s="905"/>
      <c r="DD37" s="905"/>
      <c r="DE37" s="905"/>
      <c r="DF37" s="905"/>
      <c r="DG37" s="905"/>
      <c r="DH37" s="905"/>
      <c r="DI37" s="905"/>
      <c r="DJ37" s="905"/>
      <c r="DK37" s="905"/>
      <c r="DL37" s="905"/>
      <c r="DM37" s="905"/>
      <c r="DN37" s="905"/>
      <c r="DO37" s="905"/>
      <c r="DP37" s="905"/>
      <c r="DQ37" s="905"/>
      <c r="DR37" s="905"/>
      <c r="DS37" s="905"/>
      <c r="DT37" s="905"/>
      <c r="DU37" s="905"/>
      <c r="DV37" s="905"/>
      <c r="DW37" s="905"/>
      <c r="DX37" s="905"/>
      <c r="DY37" s="905"/>
      <c r="DZ37" s="905"/>
      <c r="EA37" s="905"/>
      <c r="EB37" s="905"/>
      <c r="EC37" s="905"/>
      <c r="ED37" s="905"/>
      <c r="EE37" s="905"/>
      <c r="EF37" s="905"/>
      <c r="EG37" s="905"/>
      <c r="EH37" s="905"/>
      <c r="EI37" s="905"/>
      <c r="EJ37" s="905"/>
      <c r="EK37" s="905"/>
      <c r="EL37" s="905"/>
      <c r="EM37" s="905"/>
      <c r="EN37" s="905"/>
      <c r="EO37" s="905"/>
      <c r="EP37" s="905"/>
      <c r="EQ37" s="905"/>
      <c r="ER37" s="905"/>
      <c r="ES37" s="905"/>
      <c r="ET37" s="905"/>
      <c r="EU37" s="905"/>
      <c r="EV37" s="905"/>
      <c r="EW37" s="905"/>
      <c r="EX37" s="905"/>
      <c r="EY37" s="905"/>
      <c r="EZ37" s="905"/>
      <c r="FA37" s="905"/>
      <c r="FB37" s="905"/>
      <c r="FC37" s="905"/>
      <c r="FD37" s="905"/>
      <c r="FE37" s="905"/>
      <c r="FF37" s="905"/>
      <c r="FG37" s="905"/>
      <c r="FH37" s="905"/>
      <c r="FI37" s="905"/>
      <c r="FJ37" s="905"/>
      <c r="FK37" s="905"/>
      <c r="FL37" s="905"/>
      <c r="FM37" s="905"/>
      <c r="FN37" s="905"/>
      <c r="FO37" s="905"/>
      <c r="FP37" s="905"/>
      <c r="FQ37" s="905"/>
      <c r="FR37" s="905"/>
      <c r="FS37" s="905"/>
      <c r="FT37" s="905"/>
      <c r="FU37" s="905"/>
      <c r="FV37" s="905"/>
      <c r="FW37" s="905"/>
      <c r="FX37" s="905"/>
      <c r="FY37" s="905"/>
      <c r="FZ37" s="905"/>
      <c r="GA37" s="905"/>
      <c r="GB37" s="905"/>
      <c r="GC37" s="905"/>
      <c r="GD37" s="905"/>
      <c r="GE37" s="905"/>
      <c r="GF37" s="905"/>
      <c r="GG37" s="905"/>
      <c r="GH37" s="905"/>
      <c r="GI37" s="905"/>
      <c r="GJ37" s="905"/>
      <c r="GK37" s="905"/>
      <c r="GL37" s="905"/>
      <c r="GM37" s="905"/>
      <c r="GN37" s="905"/>
      <c r="GO37" s="905"/>
      <c r="GP37" s="905"/>
      <c r="GQ37" s="905"/>
      <c r="GR37" s="905"/>
      <c r="GS37" s="905"/>
      <c r="GT37" s="905"/>
      <c r="GU37" s="905"/>
      <c r="GV37" s="905"/>
      <c r="GW37" s="905"/>
      <c r="GX37" s="905"/>
      <c r="GY37" s="905"/>
      <c r="GZ37" s="905"/>
      <c r="HA37" s="905"/>
      <c r="HB37" s="905"/>
      <c r="HC37" s="905"/>
      <c r="HD37" s="905"/>
      <c r="HE37" s="905"/>
      <c r="HF37" s="905"/>
      <c r="HG37" s="905"/>
      <c r="HH37" s="905"/>
      <c r="HI37" s="905"/>
      <c r="HJ37" s="905"/>
      <c r="HK37" s="905"/>
      <c r="HL37" s="905"/>
      <c r="HM37" s="905"/>
      <c r="HN37" s="905"/>
      <c r="HO37" s="905"/>
      <c r="HP37" s="905"/>
      <c r="HQ37" s="905"/>
      <c r="HR37" s="905"/>
      <c r="HS37" s="905"/>
      <c r="HT37" s="905"/>
      <c r="HU37" s="905"/>
      <c r="HV37" s="905"/>
      <c r="HW37" s="905"/>
      <c r="HX37" s="905"/>
      <c r="HY37" s="905"/>
      <c r="HZ37" s="905"/>
      <c r="IA37" s="905"/>
      <c r="IB37" s="905"/>
      <c r="IC37" s="905"/>
      <c r="ID37" s="905"/>
      <c r="IE37" s="905"/>
      <c r="IF37" s="905"/>
      <c r="IG37" s="905"/>
      <c r="IH37" s="905"/>
      <c r="II37" s="905"/>
      <c r="IJ37" s="905"/>
      <c r="IK37" s="905"/>
      <c r="IL37" s="905"/>
      <c r="IM37" s="905"/>
      <c r="IN37" s="905"/>
      <c r="IO37" s="905"/>
      <c r="IP37" s="905"/>
      <c r="IQ37" s="905"/>
      <c r="IR37" s="905"/>
      <c r="IS37" s="905"/>
      <c r="IT37" s="905"/>
      <c r="IU37" s="905"/>
      <c r="IV37" s="905"/>
    </row>
    <row r="38" spans="1:256" s="906" customFormat="1" ht="23.25" customHeight="1">
      <c r="A38" s="913" t="s">
        <v>450</v>
      </c>
      <c r="B38" s="912" t="s">
        <v>407</v>
      </c>
      <c r="C38" s="912" t="s">
        <v>451</v>
      </c>
      <c r="D38" s="914" t="s">
        <v>378</v>
      </c>
      <c r="E38" s="912" t="s">
        <v>379</v>
      </c>
      <c r="F38" s="915">
        <v>26000</v>
      </c>
      <c r="G38" s="916">
        <v>1</v>
      </c>
      <c r="H38" s="894">
        <v>0</v>
      </c>
      <c r="I38" s="912" t="s">
        <v>381</v>
      </c>
      <c r="J38" s="912" t="s">
        <v>381</v>
      </c>
      <c r="K38" s="917"/>
      <c r="L38" s="912" t="s">
        <v>449</v>
      </c>
      <c r="M38" s="832"/>
      <c r="N38" s="832"/>
      <c r="O38" s="832"/>
      <c r="P38" s="832"/>
      <c r="Q38" s="832"/>
      <c r="R38" s="832"/>
      <c r="S38" s="832"/>
      <c r="T38" s="832"/>
      <c r="U38" s="832"/>
      <c r="V38" s="832"/>
      <c r="W38" s="832"/>
      <c r="X38" s="832"/>
      <c r="Y38" s="832"/>
      <c r="Z38" s="832"/>
      <c r="AA38" s="832"/>
      <c r="AB38" s="832"/>
      <c r="AC38" s="832"/>
      <c r="AD38" s="832"/>
      <c r="AE38" s="832"/>
      <c r="AF38" s="832"/>
      <c r="AG38" s="832"/>
      <c r="AH38" s="832"/>
      <c r="AI38" s="832"/>
      <c r="AJ38" s="832"/>
      <c r="AK38" s="832"/>
      <c r="AL38" s="832"/>
      <c r="AM38" s="832"/>
      <c r="AN38" s="832"/>
      <c r="AO38" s="832"/>
      <c r="AP38" s="832"/>
      <c r="AQ38" s="832"/>
      <c r="AR38" s="832"/>
      <c r="AS38" s="832"/>
      <c r="AT38" s="832"/>
      <c r="AU38" s="832"/>
      <c r="AV38" s="832"/>
      <c r="AW38" s="832"/>
      <c r="AX38" s="832"/>
      <c r="AY38" s="832"/>
      <c r="AZ38" s="832"/>
      <c r="BA38" s="832"/>
      <c r="BB38" s="832"/>
      <c r="BC38" s="832"/>
      <c r="BD38" s="832"/>
      <c r="BE38" s="832"/>
      <c r="BF38" s="832"/>
      <c r="BG38" s="832"/>
      <c r="BH38" s="832"/>
      <c r="BI38" s="832"/>
      <c r="BJ38" s="832"/>
      <c r="BK38" s="832"/>
      <c r="BL38" s="832"/>
      <c r="BM38" s="832"/>
      <c r="BN38" s="832"/>
      <c r="BO38" s="832"/>
      <c r="BP38" s="832"/>
      <c r="BQ38" s="832"/>
      <c r="BR38" s="832"/>
      <c r="BS38" s="832"/>
      <c r="BT38" s="832"/>
      <c r="BU38" s="832"/>
      <c r="BV38" s="832"/>
      <c r="BW38" s="832"/>
      <c r="BX38" s="832"/>
      <c r="BY38" s="832"/>
      <c r="BZ38" s="832"/>
      <c r="CA38" s="832"/>
      <c r="CB38" s="832"/>
      <c r="CC38" s="832"/>
      <c r="CD38" s="832"/>
      <c r="CE38" s="832"/>
      <c r="CF38" s="832"/>
      <c r="CG38" s="832"/>
      <c r="CH38" s="832"/>
      <c r="CI38" s="832"/>
      <c r="CJ38" s="832"/>
      <c r="CK38" s="832"/>
      <c r="CL38" s="832"/>
      <c r="CM38" s="832"/>
      <c r="CN38" s="832"/>
      <c r="CO38" s="832"/>
      <c r="CP38" s="832"/>
      <c r="CQ38" s="832"/>
      <c r="CR38" s="832"/>
      <c r="CS38" s="832"/>
      <c r="CT38" s="832"/>
      <c r="CU38" s="832"/>
      <c r="CV38" s="832"/>
      <c r="CW38" s="832"/>
      <c r="CX38" s="832"/>
      <c r="CY38" s="832"/>
      <c r="CZ38" s="832"/>
      <c r="DA38" s="832"/>
      <c r="DB38" s="832"/>
      <c r="DC38" s="832"/>
      <c r="DD38" s="832"/>
      <c r="DE38" s="832"/>
      <c r="DF38" s="832"/>
      <c r="DG38" s="832"/>
      <c r="DH38" s="832"/>
      <c r="DI38" s="832"/>
      <c r="DJ38" s="832"/>
      <c r="DK38" s="832"/>
      <c r="DL38" s="832"/>
      <c r="DM38" s="832"/>
      <c r="DN38" s="832"/>
      <c r="DO38" s="832"/>
      <c r="DP38" s="832"/>
      <c r="DQ38" s="832"/>
      <c r="DR38" s="832"/>
      <c r="DS38" s="832"/>
      <c r="DT38" s="832"/>
      <c r="DU38" s="832"/>
      <c r="DV38" s="832"/>
      <c r="DW38" s="832"/>
      <c r="DX38" s="832"/>
      <c r="DY38" s="832"/>
      <c r="DZ38" s="832"/>
      <c r="EA38" s="832"/>
      <c r="EB38" s="832"/>
      <c r="EC38" s="832"/>
      <c r="ED38" s="832"/>
      <c r="EE38" s="832"/>
      <c r="EF38" s="832"/>
      <c r="EG38" s="832"/>
      <c r="EH38" s="832"/>
      <c r="EI38" s="832"/>
      <c r="EJ38" s="832"/>
      <c r="EK38" s="832"/>
      <c r="EL38" s="832"/>
      <c r="EM38" s="832"/>
      <c r="EN38" s="832"/>
      <c r="EO38" s="832"/>
      <c r="EP38" s="832"/>
      <c r="EQ38" s="832"/>
      <c r="ER38" s="832"/>
      <c r="ES38" s="832"/>
      <c r="ET38" s="832"/>
      <c r="EU38" s="832"/>
      <c r="EV38" s="832"/>
      <c r="EW38" s="832"/>
      <c r="EX38" s="832"/>
      <c r="EY38" s="832"/>
      <c r="EZ38" s="832"/>
      <c r="FA38" s="832"/>
      <c r="FB38" s="832"/>
      <c r="FC38" s="832"/>
      <c r="FD38" s="832"/>
      <c r="FE38" s="832"/>
      <c r="FF38" s="832"/>
      <c r="FG38" s="832"/>
      <c r="FH38" s="832"/>
      <c r="FI38" s="832"/>
      <c r="FJ38" s="832"/>
      <c r="FK38" s="832"/>
      <c r="FL38" s="832"/>
      <c r="FM38" s="832"/>
      <c r="FN38" s="832"/>
      <c r="FO38" s="832"/>
      <c r="FP38" s="832"/>
      <c r="FQ38" s="832"/>
      <c r="FR38" s="832"/>
      <c r="FS38" s="832"/>
      <c r="FT38" s="832"/>
      <c r="FU38" s="832"/>
      <c r="FV38" s="832"/>
      <c r="FW38" s="832"/>
      <c r="FX38" s="832"/>
      <c r="FY38" s="832"/>
      <c r="FZ38" s="832"/>
      <c r="GA38" s="832"/>
      <c r="GB38" s="832"/>
      <c r="GC38" s="832"/>
      <c r="GD38" s="832"/>
      <c r="GE38" s="832"/>
      <c r="GF38" s="832"/>
      <c r="GG38" s="832"/>
      <c r="GH38" s="832"/>
      <c r="GI38" s="832"/>
      <c r="GJ38" s="832"/>
      <c r="GK38" s="832"/>
      <c r="GL38" s="832"/>
      <c r="GM38" s="832"/>
      <c r="GN38" s="832"/>
      <c r="GO38" s="832"/>
      <c r="GP38" s="832"/>
      <c r="GQ38" s="832"/>
      <c r="GR38" s="832"/>
      <c r="GS38" s="832"/>
      <c r="GT38" s="832"/>
      <c r="GU38" s="832"/>
      <c r="GV38" s="832"/>
      <c r="GW38" s="832"/>
      <c r="GX38" s="832"/>
      <c r="GY38" s="832"/>
      <c r="GZ38" s="832"/>
      <c r="HA38" s="832"/>
      <c r="HB38" s="832"/>
      <c r="HC38" s="832"/>
      <c r="HD38" s="832"/>
      <c r="HE38" s="832"/>
      <c r="HF38" s="832"/>
      <c r="HG38" s="832"/>
      <c r="HH38" s="832"/>
      <c r="HI38" s="832"/>
      <c r="HJ38" s="832"/>
      <c r="HK38" s="832"/>
      <c r="HL38" s="832"/>
      <c r="HM38" s="832"/>
      <c r="HN38" s="832"/>
      <c r="HO38" s="832"/>
      <c r="HP38" s="832"/>
      <c r="HQ38" s="832"/>
      <c r="HR38" s="832"/>
      <c r="HS38" s="832"/>
      <c r="HT38" s="832"/>
      <c r="HU38" s="832"/>
      <c r="HV38" s="832"/>
      <c r="HW38" s="832"/>
      <c r="HX38" s="832"/>
      <c r="HY38" s="832"/>
      <c r="HZ38" s="832"/>
      <c r="IA38" s="832"/>
      <c r="IB38" s="832"/>
      <c r="IC38" s="832"/>
      <c r="ID38" s="832"/>
      <c r="IE38" s="832"/>
      <c r="IF38" s="832"/>
      <c r="IG38" s="832"/>
      <c r="IH38" s="832"/>
      <c r="II38" s="832"/>
      <c r="IJ38" s="832"/>
      <c r="IK38" s="832"/>
      <c r="IL38" s="832"/>
      <c r="IM38" s="832"/>
      <c r="IN38" s="832"/>
      <c r="IO38" s="832"/>
      <c r="IP38" s="832"/>
      <c r="IQ38" s="832"/>
      <c r="IR38" s="832"/>
      <c r="IS38" s="832"/>
      <c r="IT38" s="832"/>
      <c r="IU38" s="832"/>
      <c r="IV38" s="832"/>
    </row>
    <row r="39" spans="1:256" s="906" customFormat="1" ht="23.25" customHeight="1">
      <c r="A39" s="913" t="s">
        <v>452</v>
      </c>
      <c r="B39" s="912" t="s">
        <v>453</v>
      </c>
      <c r="C39" s="912" t="s">
        <v>454</v>
      </c>
      <c r="D39" s="914" t="s">
        <v>378</v>
      </c>
      <c r="E39" s="912" t="s">
        <v>379</v>
      </c>
      <c r="F39" s="915">
        <v>20000</v>
      </c>
      <c r="G39" s="916">
        <v>1</v>
      </c>
      <c r="H39" s="894">
        <v>0</v>
      </c>
      <c r="I39" s="912" t="s">
        <v>455</v>
      </c>
      <c r="J39" s="912" t="s">
        <v>455</v>
      </c>
      <c r="K39" s="917"/>
      <c r="L39" s="912" t="s">
        <v>449</v>
      </c>
      <c r="M39" s="832"/>
      <c r="N39" s="832"/>
      <c r="O39" s="832"/>
      <c r="P39" s="832"/>
      <c r="Q39" s="832"/>
      <c r="R39" s="832"/>
      <c r="S39" s="832"/>
      <c r="T39" s="832"/>
      <c r="U39" s="832"/>
      <c r="V39" s="832"/>
      <c r="W39" s="832"/>
      <c r="X39" s="832"/>
      <c r="Y39" s="832"/>
      <c r="Z39" s="832"/>
      <c r="AA39" s="832"/>
      <c r="AB39" s="832"/>
      <c r="AC39" s="832"/>
      <c r="AD39" s="832"/>
      <c r="AE39" s="832"/>
      <c r="AF39" s="832"/>
      <c r="AG39" s="832"/>
      <c r="AH39" s="832"/>
      <c r="AI39" s="832"/>
      <c r="AJ39" s="832"/>
      <c r="AK39" s="832"/>
      <c r="AL39" s="832"/>
      <c r="AM39" s="832"/>
      <c r="AN39" s="832"/>
      <c r="AO39" s="832"/>
      <c r="AP39" s="832"/>
      <c r="AQ39" s="832"/>
      <c r="AR39" s="832"/>
      <c r="AS39" s="832"/>
      <c r="AT39" s="832"/>
      <c r="AU39" s="832"/>
      <c r="AV39" s="832"/>
      <c r="AW39" s="832"/>
      <c r="AX39" s="832"/>
      <c r="AY39" s="832"/>
      <c r="AZ39" s="832"/>
      <c r="BA39" s="832"/>
      <c r="BB39" s="832"/>
      <c r="BC39" s="832"/>
      <c r="BD39" s="832"/>
      <c r="BE39" s="832"/>
      <c r="BF39" s="832"/>
      <c r="BG39" s="832"/>
      <c r="BH39" s="832"/>
      <c r="BI39" s="832"/>
      <c r="BJ39" s="832"/>
      <c r="BK39" s="832"/>
      <c r="BL39" s="832"/>
      <c r="BM39" s="832"/>
      <c r="BN39" s="832"/>
      <c r="BO39" s="832"/>
      <c r="BP39" s="832"/>
      <c r="BQ39" s="832"/>
      <c r="BR39" s="832"/>
      <c r="BS39" s="832"/>
      <c r="BT39" s="832"/>
      <c r="BU39" s="832"/>
      <c r="BV39" s="832"/>
      <c r="BW39" s="832"/>
      <c r="BX39" s="832"/>
      <c r="BY39" s="832"/>
      <c r="BZ39" s="832"/>
      <c r="CA39" s="832"/>
      <c r="CB39" s="832"/>
      <c r="CC39" s="832"/>
      <c r="CD39" s="832"/>
      <c r="CE39" s="832"/>
      <c r="CF39" s="832"/>
      <c r="CG39" s="832"/>
      <c r="CH39" s="832"/>
      <c r="CI39" s="832"/>
      <c r="CJ39" s="832"/>
      <c r="CK39" s="832"/>
      <c r="CL39" s="832"/>
      <c r="CM39" s="832"/>
      <c r="CN39" s="832"/>
      <c r="CO39" s="832"/>
      <c r="CP39" s="832"/>
      <c r="CQ39" s="832"/>
      <c r="CR39" s="832"/>
      <c r="CS39" s="832"/>
      <c r="CT39" s="832"/>
      <c r="CU39" s="832"/>
      <c r="CV39" s="832"/>
      <c r="CW39" s="832"/>
      <c r="CX39" s="832"/>
      <c r="CY39" s="832"/>
      <c r="CZ39" s="832"/>
      <c r="DA39" s="832"/>
      <c r="DB39" s="832"/>
      <c r="DC39" s="832"/>
      <c r="DD39" s="832"/>
      <c r="DE39" s="832"/>
      <c r="DF39" s="832"/>
      <c r="DG39" s="832"/>
      <c r="DH39" s="832"/>
      <c r="DI39" s="832"/>
      <c r="DJ39" s="832"/>
      <c r="DK39" s="832"/>
      <c r="DL39" s="832"/>
      <c r="DM39" s="832"/>
      <c r="DN39" s="832"/>
      <c r="DO39" s="832"/>
      <c r="DP39" s="832"/>
      <c r="DQ39" s="832"/>
      <c r="DR39" s="832"/>
      <c r="DS39" s="832"/>
      <c r="DT39" s="832"/>
      <c r="DU39" s="832"/>
      <c r="DV39" s="832"/>
      <c r="DW39" s="832"/>
      <c r="DX39" s="832"/>
      <c r="DY39" s="832"/>
      <c r="DZ39" s="832"/>
      <c r="EA39" s="832"/>
      <c r="EB39" s="832"/>
      <c r="EC39" s="832"/>
      <c r="ED39" s="832"/>
      <c r="EE39" s="832"/>
      <c r="EF39" s="832"/>
      <c r="EG39" s="832"/>
      <c r="EH39" s="832"/>
      <c r="EI39" s="832"/>
      <c r="EJ39" s="832"/>
      <c r="EK39" s="832"/>
      <c r="EL39" s="832"/>
      <c r="EM39" s="832"/>
      <c r="EN39" s="832"/>
      <c r="EO39" s="832"/>
      <c r="EP39" s="832"/>
      <c r="EQ39" s="832"/>
      <c r="ER39" s="832"/>
      <c r="ES39" s="832"/>
      <c r="ET39" s="832"/>
      <c r="EU39" s="832"/>
      <c r="EV39" s="832"/>
      <c r="EW39" s="832"/>
      <c r="EX39" s="832"/>
      <c r="EY39" s="832"/>
      <c r="EZ39" s="832"/>
      <c r="FA39" s="832"/>
      <c r="FB39" s="832"/>
      <c r="FC39" s="832"/>
      <c r="FD39" s="832"/>
      <c r="FE39" s="832"/>
      <c r="FF39" s="832"/>
      <c r="FG39" s="832"/>
      <c r="FH39" s="832"/>
      <c r="FI39" s="832"/>
      <c r="FJ39" s="832"/>
      <c r="FK39" s="832"/>
      <c r="FL39" s="832"/>
      <c r="FM39" s="832"/>
      <c r="FN39" s="832"/>
      <c r="FO39" s="832"/>
      <c r="FP39" s="832"/>
      <c r="FQ39" s="832"/>
      <c r="FR39" s="832"/>
      <c r="FS39" s="832"/>
      <c r="FT39" s="832"/>
      <c r="FU39" s="832"/>
      <c r="FV39" s="832"/>
      <c r="FW39" s="832"/>
      <c r="FX39" s="832"/>
      <c r="FY39" s="832"/>
      <c r="FZ39" s="832"/>
      <c r="GA39" s="832"/>
      <c r="GB39" s="832"/>
      <c r="GC39" s="832"/>
      <c r="GD39" s="832"/>
      <c r="GE39" s="832"/>
      <c r="GF39" s="832"/>
      <c r="GG39" s="832"/>
      <c r="GH39" s="832"/>
      <c r="GI39" s="832"/>
      <c r="GJ39" s="832"/>
      <c r="GK39" s="832"/>
      <c r="GL39" s="832"/>
      <c r="GM39" s="832"/>
      <c r="GN39" s="832"/>
      <c r="GO39" s="832"/>
      <c r="GP39" s="832"/>
      <c r="GQ39" s="832"/>
      <c r="GR39" s="832"/>
      <c r="GS39" s="832"/>
      <c r="GT39" s="832"/>
      <c r="GU39" s="832"/>
      <c r="GV39" s="832"/>
      <c r="GW39" s="832"/>
      <c r="GX39" s="832"/>
      <c r="GY39" s="832"/>
      <c r="GZ39" s="832"/>
      <c r="HA39" s="832"/>
      <c r="HB39" s="832"/>
      <c r="HC39" s="832"/>
      <c r="HD39" s="832"/>
      <c r="HE39" s="832"/>
      <c r="HF39" s="832"/>
      <c r="HG39" s="832"/>
      <c r="HH39" s="832"/>
      <c r="HI39" s="832"/>
      <c r="HJ39" s="832"/>
      <c r="HK39" s="832"/>
      <c r="HL39" s="832"/>
      <c r="HM39" s="832"/>
      <c r="HN39" s="832"/>
      <c r="HO39" s="832"/>
      <c r="HP39" s="832"/>
      <c r="HQ39" s="832"/>
      <c r="HR39" s="832"/>
      <c r="HS39" s="832"/>
      <c r="HT39" s="832"/>
      <c r="HU39" s="832"/>
      <c r="HV39" s="832"/>
      <c r="HW39" s="832"/>
      <c r="HX39" s="832"/>
      <c r="HY39" s="832"/>
      <c r="HZ39" s="832"/>
      <c r="IA39" s="832"/>
      <c r="IB39" s="832"/>
      <c r="IC39" s="832"/>
      <c r="ID39" s="832"/>
      <c r="IE39" s="832"/>
      <c r="IF39" s="832"/>
      <c r="IG39" s="832"/>
      <c r="IH39" s="832"/>
      <c r="II39" s="832"/>
      <c r="IJ39" s="832"/>
      <c r="IK39" s="832"/>
      <c r="IL39" s="832"/>
      <c r="IM39" s="832"/>
      <c r="IN39" s="832"/>
      <c r="IO39" s="832"/>
      <c r="IP39" s="832"/>
      <c r="IQ39" s="832"/>
      <c r="IR39" s="832"/>
      <c r="IS39" s="832"/>
      <c r="IT39" s="832"/>
      <c r="IU39" s="832"/>
      <c r="IV39" s="832"/>
    </row>
    <row r="40" spans="1:256" s="751" customFormat="1" ht="23.25" customHeight="1">
      <c r="A40" s="717" t="s">
        <v>456</v>
      </c>
      <c r="B40" s="709" t="s">
        <v>457</v>
      </c>
      <c r="C40" s="709" t="s">
        <v>458</v>
      </c>
      <c r="D40" s="718" t="s">
        <v>378</v>
      </c>
      <c r="E40" s="709" t="s">
        <v>379</v>
      </c>
      <c r="F40" s="719"/>
      <c r="G40" s="720">
        <v>1</v>
      </c>
      <c r="H40" s="682">
        <v>0</v>
      </c>
      <c r="I40" s="709" t="s">
        <v>459</v>
      </c>
      <c r="J40" s="709" t="s">
        <v>460</v>
      </c>
      <c r="K40" s="721" t="s">
        <v>822</v>
      </c>
      <c r="L40" s="709" t="s">
        <v>422</v>
      </c>
      <c r="M40" s="832"/>
      <c r="N40" s="832"/>
      <c r="O40" s="832"/>
      <c r="P40" s="832"/>
      <c r="Q40" s="832"/>
      <c r="R40" s="832"/>
      <c r="S40" s="832"/>
      <c r="T40" s="832"/>
      <c r="U40" s="832"/>
      <c r="V40" s="832"/>
      <c r="W40" s="832"/>
      <c r="X40" s="832"/>
      <c r="Y40" s="832"/>
      <c r="Z40" s="832"/>
      <c r="AA40" s="832"/>
      <c r="AB40" s="832"/>
      <c r="AC40" s="832"/>
      <c r="AD40" s="832"/>
      <c r="AE40" s="832"/>
      <c r="AF40" s="832"/>
      <c r="AG40" s="832"/>
      <c r="AH40" s="832"/>
      <c r="AI40" s="832"/>
      <c r="AJ40" s="832"/>
      <c r="AK40" s="832"/>
      <c r="AL40" s="832"/>
      <c r="AM40" s="832"/>
      <c r="AN40" s="832"/>
      <c r="AO40" s="832"/>
      <c r="AP40" s="832"/>
      <c r="AQ40" s="832"/>
      <c r="AR40" s="832"/>
      <c r="AS40" s="832"/>
      <c r="AT40" s="832"/>
      <c r="AU40" s="832"/>
      <c r="AV40" s="832"/>
      <c r="AW40" s="832"/>
      <c r="AX40" s="832"/>
      <c r="AY40" s="832"/>
      <c r="AZ40" s="832"/>
      <c r="BA40" s="832"/>
      <c r="BB40" s="832"/>
      <c r="BC40" s="832"/>
      <c r="BD40" s="832"/>
      <c r="BE40" s="832"/>
      <c r="BF40" s="832"/>
      <c r="BG40" s="832"/>
      <c r="BH40" s="832"/>
      <c r="BI40" s="832"/>
      <c r="BJ40" s="832"/>
      <c r="BK40" s="832"/>
      <c r="BL40" s="832"/>
      <c r="BM40" s="832"/>
      <c r="BN40" s="832"/>
      <c r="BO40" s="832"/>
      <c r="BP40" s="832"/>
      <c r="BQ40" s="832"/>
      <c r="BR40" s="832"/>
      <c r="BS40" s="832"/>
      <c r="BT40" s="832"/>
      <c r="BU40" s="832"/>
      <c r="BV40" s="832"/>
      <c r="BW40" s="832"/>
      <c r="BX40" s="832"/>
      <c r="BY40" s="832"/>
      <c r="BZ40" s="832"/>
      <c r="CA40" s="832"/>
      <c r="CB40" s="832"/>
      <c r="CC40" s="832"/>
      <c r="CD40" s="832"/>
      <c r="CE40" s="832"/>
      <c r="CF40" s="832"/>
      <c r="CG40" s="832"/>
      <c r="CH40" s="832"/>
      <c r="CI40" s="832"/>
      <c r="CJ40" s="832"/>
      <c r="CK40" s="832"/>
      <c r="CL40" s="832"/>
      <c r="CM40" s="832"/>
      <c r="CN40" s="832"/>
      <c r="CO40" s="832"/>
      <c r="CP40" s="832"/>
      <c r="CQ40" s="832"/>
      <c r="CR40" s="832"/>
      <c r="CS40" s="832"/>
      <c r="CT40" s="832"/>
      <c r="CU40" s="832"/>
      <c r="CV40" s="832"/>
      <c r="CW40" s="832"/>
      <c r="CX40" s="832"/>
      <c r="CY40" s="832"/>
      <c r="CZ40" s="832"/>
      <c r="DA40" s="832"/>
      <c r="DB40" s="832"/>
      <c r="DC40" s="832"/>
      <c r="DD40" s="832"/>
      <c r="DE40" s="832"/>
      <c r="DF40" s="832"/>
      <c r="DG40" s="832"/>
      <c r="DH40" s="832"/>
      <c r="DI40" s="832"/>
      <c r="DJ40" s="832"/>
      <c r="DK40" s="832"/>
      <c r="DL40" s="832"/>
      <c r="DM40" s="832"/>
      <c r="DN40" s="832"/>
      <c r="DO40" s="832"/>
      <c r="DP40" s="832"/>
      <c r="DQ40" s="832"/>
      <c r="DR40" s="832"/>
      <c r="DS40" s="832"/>
      <c r="DT40" s="832"/>
      <c r="DU40" s="832"/>
      <c r="DV40" s="832"/>
      <c r="DW40" s="832"/>
      <c r="DX40" s="832"/>
      <c r="DY40" s="832"/>
      <c r="DZ40" s="832"/>
      <c r="EA40" s="832"/>
      <c r="EB40" s="832"/>
      <c r="EC40" s="832"/>
      <c r="ED40" s="832"/>
      <c r="EE40" s="832"/>
      <c r="EF40" s="832"/>
      <c r="EG40" s="832"/>
      <c r="EH40" s="832"/>
      <c r="EI40" s="832"/>
      <c r="EJ40" s="832"/>
      <c r="EK40" s="832"/>
      <c r="EL40" s="832"/>
      <c r="EM40" s="832"/>
      <c r="EN40" s="832"/>
      <c r="EO40" s="832"/>
      <c r="EP40" s="832"/>
      <c r="EQ40" s="832"/>
      <c r="ER40" s="832"/>
      <c r="ES40" s="832"/>
      <c r="ET40" s="832"/>
      <c r="EU40" s="832"/>
      <c r="EV40" s="832"/>
      <c r="EW40" s="832"/>
      <c r="EX40" s="832"/>
      <c r="EY40" s="832"/>
      <c r="EZ40" s="832"/>
      <c r="FA40" s="832"/>
      <c r="FB40" s="832"/>
      <c r="FC40" s="832"/>
      <c r="FD40" s="832"/>
      <c r="FE40" s="832"/>
      <c r="FF40" s="832"/>
      <c r="FG40" s="832"/>
      <c r="FH40" s="832"/>
      <c r="FI40" s="832"/>
      <c r="FJ40" s="832"/>
      <c r="FK40" s="832"/>
      <c r="FL40" s="832"/>
      <c r="FM40" s="832"/>
      <c r="FN40" s="832"/>
      <c r="FO40" s="832"/>
      <c r="FP40" s="832"/>
      <c r="FQ40" s="832"/>
      <c r="FR40" s="832"/>
      <c r="FS40" s="832"/>
      <c r="FT40" s="832"/>
      <c r="FU40" s="832"/>
      <c r="FV40" s="832"/>
      <c r="FW40" s="832"/>
      <c r="FX40" s="832"/>
      <c r="FY40" s="832"/>
      <c r="FZ40" s="832"/>
      <c r="GA40" s="832"/>
      <c r="GB40" s="832"/>
      <c r="GC40" s="832"/>
      <c r="GD40" s="832"/>
      <c r="GE40" s="832"/>
      <c r="GF40" s="832"/>
      <c r="GG40" s="832"/>
      <c r="GH40" s="832"/>
      <c r="GI40" s="832"/>
      <c r="GJ40" s="832"/>
      <c r="GK40" s="832"/>
      <c r="GL40" s="832"/>
      <c r="GM40" s="832"/>
      <c r="GN40" s="832"/>
      <c r="GO40" s="832"/>
      <c r="GP40" s="832"/>
      <c r="GQ40" s="832"/>
      <c r="GR40" s="832"/>
      <c r="GS40" s="832"/>
      <c r="GT40" s="832"/>
      <c r="GU40" s="832"/>
      <c r="GV40" s="832"/>
      <c r="GW40" s="832"/>
      <c r="GX40" s="832"/>
      <c r="GY40" s="832"/>
      <c r="GZ40" s="832"/>
      <c r="HA40" s="832"/>
      <c r="HB40" s="832"/>
      <c r="HC40" s="832"/>
      <c r="HD40" s="832"/>
      <c r="HE40" s="832"/>
      <c r="HF40" s="832"/>
      <c r="HG40" s="832"/>
      <c r="HH40" s="832"/>
      <c r="HI40" s="832"/>
      <c r="HJ40" s="832"/>
      <c r="HK40" s="832"/>
      <c r="HL40" s="832"/>
      <c r="HM40" s="832"/>
      <c r="HN40" s="832"/>
      <c r="HO40" s="832"/>
      <c r="HP40" s="832"/>
      <c r="HQ40" s="832"/>
      <c r="HR40" s="832"/>
      <c r="HS40" s="832"/>
      <c r="HT40" s="832"/>
      <c r="HU40" s="832"/>
      <c r="HV40" s="832"/>
      <c r="HW40" s="832"/>
      <c r="HX40" s="832"/>
      <c r="HY40" s="832"/>
      <c r="HZ40" s="832"/>
      <c r="IA40" s="832"/>
      <c r="IB40" s="832"/>
      <c r="IC40" s="832"/>
      <c r="ID40" s="832"/>
      <c r="IE40" s="832"/>
      <c r="IF40" s="832"/>
      <c r="IG40" s="832"/>
      <c r="IH40" s="832"/>
      <c r="II40" s="832"/>
      <c r="IJ40" s="832"/>
      <c r="IK40" s="832"/>
      <c r="IL40" s="832"/>
      <c r="IM40" s="832"/>
      <c r="IN40" s="832"/>
      <c r="IO40" s="832"/>
      <c r="IP40" s="832"/>
      <c r="IQ40" s="832"/>
      <c r="IR40" s="832"/>
      <c r="IS40" s="832"/>
      <c r="IT40" s="832"/>
      <c r="IU40" s="832"/>
      <c r="IV40" s="832"/>
    </row>
    <row r="41" spans="1:256" s="751" customFormat="1" ht="23.25" customHeight="1">
      <c r="A41" s="717" t="s">
        <v>461</v>
      </c>
      <c r="B41" s="709" t="s">
        <v>462</v>
      </c>
      <c r="C41" s="709" t="s">
        <v>463</v>
      </c>
      <c r="D41" s="718" t="s">
        <v>378</v>
      </c>
      <c r="E41" s="709" t="s">
        <v>379</v>
      </c>
      <c r="F41" s="719"/>
      <c r="G41" s="720">
        <v>1</v>
      </c>
      <c r="H41" s="682">
        <v>0</v>
      </c>
      <c r="I41" s="709" t="s">
        <v>380</v>
      </c>
      <c r="J41" s="709" t="s">
        <v>464</v>
      </c>
      <c r="K41" s="721" t="s">
        <v>465</v>
      </c>
      <c r="L41" s="709" t="s">
        <v>422</v>
      </c>
      <c r="M41" s="832"/>
      <c r="N41" s="832"/>
      <c r="O41" s="832"/>
      <c r="P41" s="832"/>
      <c r="Q41" s="832"/>
      <c r="R41" s="832"/>
      <c r="S41" s="832"/>
      <c r="T41" s="832"/>
      <c r="U41" s="832"/>
      <c r="V41" s="832"/>
      <c r="W41" s="832"/>
      <c r="X41" s="832"/>
      <c r="Y41" s="832"/>
      <c r="Z41" s="832"/>
      <c r="AA41" s="832"/>
      <c r="AB41" s="832"/>
      <c r="AC41" s="832"/>
      <c r="AD41" s="832"/>
      <c r="AE41" s="832"/>
      <c r="AF41" s="832"/>
      <c r="AG41" s="832"/>
      <c r="AH41" s="832"/>
      <c r="AI41" s="832"/>
      <c r="AJ41" s="832"/>
      <c r="AK41" s="832"/>
      <c r="AL41" s="832"/>
      <c r="AM41" s="832"/>
      <c r="AN41" s="832"/>
      <c r="AO41" s="832"/>
      <c r="AP41" s="832"/>
      <c r="AQ41" s="832"/>
      <c r="AR41" s="832"/>
      <c r="AS41" s="832"/>
      <c r="AT41" s="832"/>
      <c r="AU41" s="832"/>
      <c r="AV41" s="832"/>
      <c r="AW41" s="832"/>
      <c r="AX41" s="832"/>
      <c r="AY41" s="832"/>
      <c r="AZ41" s="832"/>
      <c r="BA41" s="832"/>
      <c r="BB41" s="832"/>
      <c r="BC41" s="832"/>
      <c r="BD41" s="832"/>
      <c r="BE41" s="832"/>
      <c r="BF41" s="832"/>
      <c r="BG41" s="832"/>
      <c r="BH41" s="832"/>
      <c r="BI41" s="832"/>
      <c r="BJ41" s="832"/>
      <c r="BK41" s="832"/>
      <c r="BL41" s="832"/>
      <c r="BM41" s="832"/>
      <c r="BN41" s="832"/>
      <c r="BO41" s="832"/>
      <c r="BP41" s="832"/>
      <c r="BQ41" s="832"/>
      <c r="BR41" s="832"/>
      <c r="BS41" s="832"/>
      <c r="BT41" s="832"/>
      <c r="BU41" s="832"/>
      <c r="BV41" s="832"/>
      <c r="BW41" s="832"/>
      <c r="BX41" s="832"/>
      <c r="BY41" s="832"/>
      <c r="BZ41" s="832"/>
      <c r="CA41" s="832"/>
      <c r="CB41" s="832"/>
      <c r="CC41" s="832"/>
      <c r="CD41" s="832"/>
      <c r="CE41" s="832"/>
      <c r="CF41" s="832"/>
      <c r="CG41" s="832"/>
      <c r="CH41" s="832"/>
      <c r="CI41" s="832"/>
      <c r="CJ41" s="832"/>
      <c r="CK41" s="832"/>
      <c r="CL41" s="832"/>
      <c r="CM41" s="832"/>
      <c r="CN41" s="832"/>
      <c r="CO41" s="832"/>
      <c r="CP41" s="832"/>
      <c r="CQ41" s="832"/>
      <c r="CR41" s="832"/>
      <c r="CS41" s="832"/>
      <c r="CT41" s="832"/>
      <c r="CU41" s="832"/>
      <c r="CV41" s="832"/>
      <c r="CW41" s="832"/>
      <c r="CX41" s="832"/>
      <c r="CY41" s="832"/>
      <c r="CZ41" s="832"/>
      <c r="DA41" s="832"/>
      <c r="DB41" s="832"/>
      <c r="DC41" s="832"/>
      <c r="DD41" s="832"/>
      <c r="DE41" s="832"/>
      <c r="DF41" s="832"/>
      <c r="DG41" s="832"/>
      <c r="DH41" s="832"/>
      <c r="DI41" s="832"/>
      <c r="DJ41" s="832"/>
      <c r="DK41" s="832"/>
      <c r="DL41" s="832"/>
      <c r="DM41" s="832"/>
      <c r="DN41" s="832"/>
      <c r="DO41" s="832"/>
      <c r="DP41" s="832"/>
      <c r="DQ41" s="832"/>
      <c r="DR41" s="832"/>
      <c r="DS41" s="832"/>
      <c r="DT41" s="832"/>
      <c r="DU41" s="832"/>
      <c r="DV41" s="832"/>
      <c r="DW41" s="832"/>
      <c r="DX41" s="832"/>
      <c r="DY41" s="832"/>
      <c r="DZ41" s="832"/>
      <c r="EA41" s="832"/>
      <c r="EB41" s="832"/>
      <c r="EC41" s="832"/>
      <c r="ED41" s="832"/>
      <c r="EE41" s="832"/>
      <c r="EF41" s="832"/>
      <c r="EG41" s="832"/>
      <c r="EH41" s="832"/>
      <c r="EI41" s="832"/>
      <c r="EJ41" s="832"/>
      <c r="EK41" s="832"/>
      <c r="EL41" s="832"/>
      <c r="EM41" s="832"/>
      <c r="EN41" s="832"/>
      <c r="EO41" s="832"/>
      <c r="EP41" s="832"/>
      <c r="EQ41" s="832"/>
      <c r="ER41" s="832"/>
      <c r="ES41" s="832"/>
      <c r="ET41" s="832"/>
      <c r="EU41" s="832"/>
      <c r="EV41" s="832"/>
      <c r="EW41" s="832"/>
      <c r="EX41" s="832"/>
      <c r="EY41" s="832"/>
      <c r="EZ41" s="832"/>
      <c r="FA41" s="832"/>
      <c r="FB41" s="832"/>
      <c r="FC41" s="832"/>
      <c r="FD41" s="832"/>
      <c r="FE41" s="832"/>
      <c r="FF41" s="832"/>
      <c r="FG41" s="832"/>
      <c r="FH41" s="832"/>
      <c r="FI41" s="832"/>
      <c r="FJ41" s="832"/>
      <c r="FK41" s="832"/>
      <c r="FL41" s="832"/>
      <c r="FM41" s="832"/>
      <c r="FN41" s="832"/>
      <c r="FO41" s="832"/>
      <c r="FP41" s="832"/>
      <c r="FQ41" s="832"/>
      <c r="FR41" s="832"/>
      <c r="FS41" s="832"/>
      <c r="FT41" s="832"/>
      <c r="FU41" s="832"/>
      <c r="FV41" s="832"/>
      <c r="FW41" s="832"/>
      <c r="FX41" s="832"/>
      <c r="FY41" s="832"/>
      <c r="FZ41" s="832"/>
      <c r="GA41" s="832"/>
      <c r="GB41" s="832"/>
      <c r="GC41" s="832"/>
      <c r="GD41" s="832"/>
      <c r="GE41" s="832"/>
      <c r="GF41" s="832"/>
      <c r="GG41" s="832"/>
      <c r="GH41" s="832"/>
      <c r="GI41" s="832"/>
      <c r="GJ41" s="832"/>
      <c r="GK41" s="832"/>
      <c r="GL41" s="832"/>
      <c r="GM41" s="832"/>
      <c r="GN41" s="832"/>
      <c r="GO41" s="832"/>
      <c r="GP41" s="832"/>
      <c r="GQ41" s="832"/>
      <c r="GR41" s="832"/>
      <c r="GS41" s="832"/>
      <c r="GT41" s="832"/>
      <c r="GU41" s="832"/>
      <c r="GV41" s="832"/>
      <c r="GW41" s="832"/>
      <c r="GX41" s="832"/>
      <c r="GY41" s="832"/>
      <c r="GZ41" s="832"/>
      <c r="HA41" s="832"/>
      <c r="HB41" s="832"/>
      <c r="HC41" s="832"/>
      <c r="HD41" s="832"/>
      <c r="HE41" s="832"/>
      <c r="HF41" s="832"/>
      <c r="HG41" s="832"/>
      <c r="HH41" s="832"/>
      <c r="HI41" s="832"/>
      <c r="HJ41" s="832"/>
      <c r="HK41" s="832"/>
      <c r="HL41" s="832"/>
      <c r="HM41" s="832"/>
      <c r="HN41" s="832"/>
      <c r="HO41" s="832"/>
      <c r="HP41" s="832"/>
      <c r="HQ41" s="832"/>
      <c r="HR41" s="832"/>
      <c r="HS41" s="832"/>
      <c r="HT41" s="832"/>
      <c r="HU41" s="832"/>
      <c r="HV41" s="832"/>
      <c r="HW41" s="832"/>
      <c r="HX41" s="832"/>
      <c r="HY41" s="832"/>
      <c r="HZ41" s="832"/>
      <c r="IA41" s="832"/>
      <c r="IB41" s="832"/>
      <c r="IC41" s="832"/>
      <c r="ID41" s="832"/>
      <c r="IE41" s="832"/>
      <c r="IF41" s="832"/>
      <c r="IG41" s="832"/>
      <c r="IH41" s="832"/>
      <c r="II41" s="832"/>
      <c r="IJ41" s="832"/>
      <c r="IK41" s="832"/>
      <c r="IL41" s="832"/>
      <c r="IM41" s="832"/>
      <c r="IN41" s="832"/>
      <c r="IO41" s="832"/>
      <c r="IP41" s="832"/>
      <c r="IQ41" s="832"/>
      <c r="IR41" s="832"/>
      <c r="IS41" s="832"/>
      <c r="IT41" s="832"/>
      <c r="IU41" s="832"/>
      <c r="IV41" s="832"/>
    </row>
    <row r="42" spans="1:256" s="906" customFormat="1" ht="23.25" customHeight="1">
      <c r="A42" s="913" t="s">
        <v>466</v>
      </c>
      <c r="B42" s="912" t="s">
        <v>467</v>
      </c>
      <c r="C42" s="912" t="s">
        <v>468</v>
      </c>
      <c r="D42" s="914" t="s">
        <v>421</v>
      </c>
      <c r="E42" s="912" t="s">
        <v>379</v>
      </c>
      <c r="F42" s="915">
        <v>8000</v>
      </c>
      <c r="G42" s="916">
        <v>1</v>
      </c>
      <c r="H42" s="894">
        <v>0</v>
      </c>
      <c r="I42" s="912" t="s">
        <v>469</v>
      </c>
      <c r="J42" s="912" t="s">
        <v>470</v>
      </c>
      <c r="K42" s="917" t="s">
        <v>471</v>
      </c>
      <c r="L42" s="912" t="s">
        <v>449</v>
      </c>
      <c r="M42" s="832"/>
      <c r="N42" s="832"/>
      <c r="O42" s="832"/>
      <c r="P42" s="832"/>
      <c r="Q42" s="832"/>
      <c r="R42" s="832"/>
      <c r="S42" s="832"/>
      <c r="T42" s="832"/>
      <c r="U42" s="832"/>
      <c r="V42" s="832"/>
      <c r="W42" s="832"/>
      <c r="X42" s="832"/>
      <c r="Y42" s="832"/>
      <c r="Z42" s="832"/>
      <c r="AA42" s="832"/>
      <c r="AB42" s="832"/>
      <c r="AC42" s="832"/>
      <c r="AD42" s="832"/>
      <c r="AE42" s="832"/>
      <c r="AF42" s="832"/>
      <c r="AG42" s="832"/>
      <c r="AH42" s="832"/>
      <c r="AI42" s="832"/>
      <c r="AJ42" s="832"/>
      <c r="AK42" s="832"/>
      <c r="AL42" s="832"/>
      <c r="AM42" s="832"/>
      <c r="AN42" s="832"/>
      <c r="AO42" s="832"/>
      <c r="AP42" s="832"/>
      <c r="AQ42" s="832"/>
      <c r="AR42" s="832"/>
      <c r="AS42" s="832"/>
      <c r="AT42" s="832"/>
      <c r="AU42" s="832"/>
      <c r="AV42" s="832"/>
      <c r="AW42" s="832"/>
      <c r="AX42" s="832"/>
      <c r="AY42" s="832"/>
      <c r="AZ42" s="832"/>
      <c r="BA42" s="832"/>
      <c r="BB42" s="832"/>
      <c r="BC42" s="832"/>
      <c r="BD42" s="832"/>
      <c r="BE42" s="832"/>
      <c r="BF42" s="832"/>
      <c r="BG42" s="832"/>
      <c r="BH42" s="832"/>
      <c r="BI42" s="832"/>
      <c r="BJ42" s="832"/>
      <c r="BK42" s="832"/>
      <c r="BL42" s="832"/>
      <c r="BM42" s="832"/>
      <c r="BN42" s="832"/>
      <c r="BO42" s="832"/>
      <c r="BP42" s="832"/>
      <c r="BQ42" s="832"/>
      <c r="BR42" s="832"/>
      <c r="BS42" s="832"/>
      <c r="BT42" s="832"/>
      <c r="BU42" s="832"/>
      <c r="BV42" s="832"/>
      <c r="BW42" s="832"/>
      <c r="BX42" s="832"/>
      <c r="BY42" s="832"/>
      <c r="BZ42" s="832"/>
      <c r="CA42" s="832"/>
      <c r="CB42" s="832"/>
      <c r="CC42" s="832"/>
      <c r="CD42" s="832"/>
      <c r="CE42" s="832"/>
      <c r="CF42" s="832"/>
      <c r="CG42" s="832"/>
      <c r="CH42" s="832"/>
      <c r="CI42" s="832"/>
      <c r="CJ42" s="832"/>
      <c r="CK42" s="832"/>
      <c r="CL42" s="832"/>
      <c r="CM42" s="832"/>
      <c r="CN42" s="832"/>
      <c r="CO42" s="832"/>
      <c r="CP42" s="832"/>
      <c r="CQ42" s="832"/>
      <c r="CR42" s="832"/>
      <c r="CS42" s="832"/>
      <c r="CT42" s="832"/>
      <c r="CU42" s="832"/>
      <c r="CV42" s="832"/>
      <c r="CW42" s="832"/>
      <c r="CX42" s="832"/>
      <c r="CY42" s="832"/>
      <c r="CZ42" s="832"/>
      <c r="DA42" s="832"/>
      <c r="DB42" s="832"/>
      <c r="DC42" s="832"/>
      <c r="DD42" s="832"/>
      <c r="DE42" s="832"/>
      <c r="DF42" s="832"/>
      <c r="DG42" s="832"/>
      <c r="DH42" s="832"/>
      <c r="DI42" s="832"/>
      <c r="DJ42" s="832"/>
      <c r="DK42" s="832"/>
      <c r="DL42" s="832"/>
      <c r="DM42" s="832"/>
      <c r="DN42" s="832"/>
      <c r="DO42" s="832"/>
      <c r="DP42" s="832"/>
      <c r="DQ42" s="832"/>
      <c r="DR42" s="832"/>
      <c r="DS42" s="832"/>
      <c r="DT42" s="832"/>
      <c r="DU42" s="832"/>
      <c r="DV42" s="832"/>
      <c r="DW42" s="832"/>
      <c r="DX42" s="832"/>
      <c r="DY42" s="832"/>
      <c r="DZ42" s="832"/>
      <c r="EA42" s="832"/>
      <c r="EB42" s="832"/>
      <c r="EC42" s="832"/>
      <c r="ED42" s="832"/>
      <c r="EE42" s="832"/>
      <c r="EF42" s="832"/>
      <c r="EG42" s="832"/>
      <c r="EH42" s="832"/>
      <c r="EI42" s="832"/>
      <c r="EJ42" s="832"/>
      <c r="EK42" s="832"/>
      <c r="EL42" s="832"/>
      <c r="EM42" s="832"/>
      <c r="EN42" s="832"/>
      <c r="EO42" s="832"/>
      <c r="EP42" s="832"/>
      <c r="EQ42" s="832"/>
      <c r="ER42" s="832"/>
      <c r="ES42" s="832"/>
      <c r="ET42" s="832"/>
      <c r="EU42" s="832"/>
      <c r="EV42" s="832"/>
      <c r="EW42" s="832"/>
      <c r="EX42" s="832"/>
      <c r="EY42" s="832"/>
      <c r="EZ42" s="832"/>
      <c r="FA42" s="832"/>
      <c r="FB42" s="832"/>
      <c r="FC42" s="832"/>
      <c r="FD42" s="832"/>
      <c r="FE42" s="832"/>
      <c r="FF42" s="832"/>
      <c r="FG42" s="832"/>
      <c r="FH42" s="832"/>
      <c r="FI42" s="832"/>
      <c r="FJ42" s="832"/>
      <c r="FK42" s="832"/>
      <c r="FL42" s="832"/>
      <c r="FM42" s="832"/>
      <c r="FN42" s="832"/>
      <c r="FO42" s="832"/>
      <c r="FP42" s="832"/>
      <c r="FQ42" s="832"/>
      <c r="FR42" s="832"/>
      <c r="FS42" s="832"/>
      <c r="FT42" s="832"/>
      <c r="FU42" s="832"/>
      <c r="FV42" s="832"/>
      <c r="FW42" s="832"/>
      <c r="FX42" s="832"/>
      <c r="FY42" s="832"/>
      <c r="FZ42" s="832"/>
      <c r="GA42" s="832"/>
      <c r="GB42" s="832"/>
      <c r="GC42" s="832"/>
      <c r="GD42" s="832"/>
      <c r="GE42" s="832"/>
      <c r="GF42" s="832"/>
      <c r="GG42" s="832"/>
      <c r="GH42" s="832"/>
      <c r="GI42" s="832"/>
      <c r="GJ42" s="832"/>
      <c r="GK42" s="832"/>
      <c r="GL42" s="832"/>
      <c r="GM42" s="832"/>
      <c r="GN42" s="832"/>
      <c r="GO42" s="832"/>
      <c r="GP42" s="832"/>
      <c r="GQ42" s="832"/>
      <c r="GR42" s="832"/>
      <c r="GS42" s="832"/>
      <c r="GT42" s="832"/>
      <c r="GU42" s="832"/>
      <c r="GV42" s="832"/>
      <c r="GW42" s="832"/>
      <c r="GX42" s="832"/>
      <c r="GY42" s="832"/>
      <c r="GZ42" s="832"/>
      <c r="HA42" s="832"/>
      <c r="HB42" s="832"/>
      <c r="HC42" s="832"/>
      <c r="HD42" s="832"/>
      <c r="HE42" s="832"/>
      <c r="HF42" s="832"/>
      <c r="HG42" s="832"/>
      <c r="HH42" s="832"/>
      <c r="HI42" s="832"/>
      <c r="HJ42" s="832"/>
      <c r="HK42" s="832"/>
      <c r="HL42" s="832"/>
      <c r="HM42" s="832"/>
      <c r="HN42" s="832"/>
      <c r="HO42" s="832"/>
      <c r="HP42" s="832"/>
      <c r="HQ42" s="832"/>
      <c r="HR42" s="832"/>
      <c r="HS42" s="832"/>
      <c r="HT42" s="832"/>
      <c r="HU42" s="832"/>
      <c r="HV42" s="832"/>
      <c r="HW42" s="832"/>
      <c r="HX42" s="832"/>
      <c r="HY42" s="832"/>
      <c r="HZ42" s="832"/>
      <c r="IA42" s="832"/>
      <c r="IB42" s="832"/>
      <c r="IC42" s="832"/>
      <c r="ID42" s="832"/>
      <c r="IE42" s="832"/>
      <c r="IF42" s="832"/>
      <c r="IG42" s="832"/>
      <c r="IH42" s="832"/>
      <c r="II42" s="832"/>
      <c r="IJ42" s="832"/>
      <c r="IK42" s="832"/>
      <c r="IL42" s="832"/>
      <c r="IM42" s="832"/>
      <c r="IN42" s="832"/>
      <c r="IO42" s="832"/>
      <c r="IP42" s="832"/>
      <c r="IQ42" s="832"/>
      <c r="IR42" s="832"/>
      <c r="IS42" s="832"/>
      <c r="IT42" s="832"/>
      <c r="IU42" s="832"/>
      <c r="IV42" s="832"/>
    </row>
    <row r="43" spans="1:256" s="906" customFormat="1" ht="23.25" customHeight="1">
      <c r="A43" s="913" t="s">
        <v>472</v>
      </c>
      <c r="B43" s="912" t="s">
        <v>473</v>
      </c>
      <c r="C43" s="912" t="s">
        <v>474</v>
      </c>
      <c r="D43" s="914" t="s">
        <v>378</v>
      </c>
      <c r="E43" s="912" t="s">
        <v>379</v>
      </c>
      <c r="F43" s="915">
        <v>6000</v>
      </c>
      <c r="G43" s="916">
        <v>1</v>
      </c>
      <c r="H43" s="894">
        <v>0</v>
      </c>
      <c r="I43" s="912" t="s">
        <v>455</v>
      </c>
      <c r="J43" s="912" t="s">
        <v>455</v>
      </c>
      <c r="K43" s="917"/>
      <c r="L43" s="912" t="s">
        <v>449</v>
      </c>
      <c r="M43" s="832"/>
      <c r="N43" s="832"/>
      <c r="O43" s="832"/>
      <c r="P43" s="832"/>
      <c r="Q43" s="832"/>
      <c r="R43" s="832"/>
      <c r="S43" s="832"/>
      <c r="T43" s="832"/>
      <c r="U43" s="832"/>
      <c r="V43" s="832"/>
      <c r="W43" s="832"/>
      <c r="X43" s="832"/>
      <c r="Y43" s="832"/>
      <c r="Z43" s="832"/>
      <c r="AA43" s="832"/>
      <c r="AB43" s="832"/>
      <c r="AC43" s="832"/>
      <c r="AD43" s="832"/>
      <c r="AE43" s="832"/>
      <c r="AF43" s="832"/>
      <c r="AG43" s="832"/>
      <c r="AH43" s="832"/>
      <c r="AI43" s="832"/>
      <c r="AJ43" s="832"/>
      <c r="AK43" s="832"/>
      <c r="AL43" s="832"/>
      <c r="AM43" s="832"/>
      <c r="AN43" s="832"/>
      <c r="AO43" s="832"/>
      <c r="AP43" s="832"/>
      <c r="AQ43" s="832"/>
      <c r="AR43" s="832"/>
      <c r="AS43" s="832"/>
      <c r="AT43" s="832"/>
      <c r="AU43" s="832"/>
      <c r="AV43" s="832"/>
      <c r="AW43" s="832"/>
      <c r="AX43" s="832"/>
      <c r="AY43" s="832"/>
      <c r="AZ43" s="832"/>
      <c r="BA43" s="832"/>
      <c r="BB43" s="832"/>
      <c r="BC43" s="832"/>
      <c r="BD43" s="832"/>
      <c r="BE43" s="832"/>
      <c r="BF43" s="832"/>
      <c r="BG43" s="832"/>
      <c r="BH43" s="832"/>
      <c r="BI43" s="832"/>
      <c r="BJ43" s="832"/>
      <c r="BK43" s="832"/>
      <c r="BL43" s="832"/>
      <c r="BM43" s="832"/>
      <c r="BN43" s="832"/>
      <c r="BO43" s="832"/>
      <c r="BP43" s="832"/>
      <c r="BQ43" s="832"/>
      <c r="BR43" s="832"/>
      <c r="BS43" s="832"/>
      <c r="BT43" s="832"/>
      <c r="BU43" s="832"/>
      <c r="BV43" s="832"/>
      <c r="BW43" s="832"/>
      <c r="BX43" s="832"/>
      <c r="BY43" s="832"/>
      <c r="BZ43" s="832"/>
      <c r="CA43" s="832"/>
      <c r="CB43" s="832"/>
      <c r="CC43" s="832"/>
      <c r="CD43" s="832"/>
      <c r="CE43" s="832"/>
      <c r="CF43" s="832"/>
      <c r="CG43" s="832"/>
      <c r="CH43" s="832"/>
      <c r="CI43" s="832"/>
      <c r="CJ43" s="832"/>
      <c r="CK43" s="832"/>
      <c r="CL43" s="832"/>
      <c r="CM43" s="832"/>
      <c r="CN43" s="832"/>
      <c r="CO43" s="832"/>
      <c r="CP43" s="832"/>
      <c r="CQ43" s="832"/>
      <c r="CR43" s="832"/>
      <c r="CS43" s="832"/>
      <c r="CT43" s="832"/>
      <c r="CU43" s="832"/>
      <c r="CV43" s="832"/>
      <c r="CW43" s="832"/>
      <c r="CX43" s="832"/>
      <c r="CY43" s="832"/>
      <c r="CZ43" s="832"/>
      <c r="DA43" s="832"/>
      <c r="DB43" s="832"/>
      <c r="DC43" s="832"/>
      <c r="DD43" s="832"/>
      <c r="DE43" s="832"/>
      <c r="DF43" s="832"/>
      <c r="DG43" s="832"/>
      <c r="DH43" s="832"/>
      <c r="DI43" s="832"/>
      <c r="DJ43" s="832"/>
      <c r="DK43" s="832"/>
      <c r="DL43" s="832"/>
      <c r="DM43" s="832"/>
      <c r="DN43" s="832"/>
      <c r="DO43" s="832"/>
      <c r="DP43" s="832"/>
      <c r="DQ43" s="832"/>
      <c r="DR43" s="832"/>
      <c r="DS43" s="832"/>
      <c r="DT43" s="832"/>
      <c r="DU43" s="832"/>
      <c r="DV43" s="832"/>
      <c r="DW43" s="832"/>
      <c r="DX43" s="832"/>
      <c r="DY43" s="832"/>
      <c r="DZ43" s="832"/>
      <c r="EA43" s="832"/>
      <c r="EB43" s="832"/>
      <c r="EC43" s="832"/>
      <c r="ED43" s="832"/>
      <c r="EE43" s="832"/>
      <c r="EF43" s="832"/>
      <c r="EG43" s="832"/>
      <c r="EH43" s="832"/>
      <c r="EI43" s="832"/>
      <c r="EJ43" s="832"/>
      <c r="EK43" s="832"/>
      <c r="EL43" s="832"/>
      <c r="EM43" s="832"/>
      <c r="EN43" s="832"/>
      <c r="EO43" s="832"/>
      <c r="EP43" s="832"/>
      <c r="EQ43" s="832"/>
      <c r="ER43" s="832"/>
      <c r="ES43" s="832"/>
      <c r="ET43" s="832"/>
      <c r="EU43" s="832"/>
      <c r="EV43" s="832"/>
      <c r="EW43" s="832"/>
      <c r="EX43" s="832"/>
      <c r="EY43" s="832"/>
      <c r="EZ43" s="832"/>
      <c r="FA43" s="832"/>
      <c r="FB43" s="832"/>
      <c r="FC43" s="832"/>
      <c r="FD43" s="832"/>
      <c r="FE43" s="832"/>
      <c r="FF43" s="832"/>
      <c r="FG43" s="832"/>
      <c r="FH43" s="832"/>
      <c r="FI43" s="832"/>
      <c r="FJ43" s="832"/>
      <c r="FK43" s="832"/>
      <c r="FL43" s="832"/>
      <c r="FM43" s="832"/>
      <c r="FN43" s="832"/>
      <c r="FO43" s="832"/>
      <c r="FP43" s="832"/>
      <c r="FQ43" s="832"/>
      <c r="FR43" s="832"/>
      <c r="FS43" s="832"/>
      <c r="FT43" s="832"/>
      <c r="FU43" s="832"/>
      <c r="FV43" s="832"/>
      <c r="FW43" s="832"/>
      <c r="FX43" s="832"/>
      <c r="FY43" s="832"/>
      <c r="FZ43" s="832"/>
      <c r="GA43" s="832"/>
      <c r="GB43" s="832"/>
      <c r="GC43" s="832"/>
      <c r="GD43" s="832"/>
      <c r="GE43" s="832"/>
      <c r="GF43" s="832"/>
      <c r="GG43" s="832"/>
      <c r="GH43" s="832"/>
      <c r="GI43" s="832"/>
      <c r="GJ43" s="832"/>
      <c r="GK43" s="832"/>
      <c r="GL43" s="832"/>
      <c r="GM43" s="832"/>
      <c r="GN43" s="832"/>
      <c r="GO43" s="832"/>
      <c r="GP43" s="832"/>
      <c r="GQ43" s="832"/>
      <c r="GR43" s="832"/>
      <c r="GS43" s="832"/>
      <c r="GT43" s="832"/>
      <c r="GU43" s="832"/>
      <c r="GV43" s="832"/>
      <c r="GW43" s="832"/>
      <c r="GX43" s="832"/>
      <c r="GY43" s="832"/>
      <c r="GZ43" s="832"/>
      <c r="HA43" s="832"/>
      <c r="HB43" s="832"/>
      <c r="HC43" s="832"/>
      <c r="HD43" s="832"/>
      <c r="HE43" s="832"/>
      <c r="HF43" s="832"/>
      <c r="HG43" s="832"/>
      <c r="HH43" s="832"/>
      <c r="HI43" s="832"/>
      <c r="HJ43" s="832"/>
      <c r="HK43" s="832"/>
      <c r="HL43" s="832"/>
      <c r="HM43" s="832"/>
      <c r="HN43" s="832"/>
      <c r="HO43" s="832"/>
      <c r="HP43" s="832"/>
      <c r="HQ43" s="832"/>
      <c r="HR43" s="832"/>
      <c r="HS43" s="832"/>
      <c r="HT43" s="832"/>
      <c r="HU43" s="832"/>
      <c r="HV43" s="832"/>
      <c r="HW43" s="832"/>
      <c r="HX43" s="832"/>
      <c r="HY43" s="832"/>
      <c r="HZ43" s="832"/>
      <c r="IA43" s="832"/>
      <c r="IB43" s="832"/>
      <c r="IC43" s="832"/>
      <c r="ID43" s="832"/>
      <c r="IE43" s="832"/>
      <c r="IF43" s="832"/>
      <c r="IG43" s="832"/>
      <c r="IH43" s="832"/>
      <c r="II43" s="832"/>
      <c r="IJ43" s="832"/>
      <c r="IK43" s="832"/>
      <c r="IL43" s="832"/>
      <c r="IM43" s="832"/>
      <c r="IN43" s="832"/>
      <c r="IO43" s="832"/>
      <c r="IP43" s="832"/>
      <c r="IQ43" s="832"/>
      <c r="IR43" s="832"/>
      <c r="IS43" s="832"/>
      <c r="IT43" s="832"/>
      <c r="IU43" s="832"/>
      <c r="IV43" s="832"/>
    </row>
    <row r="44" spans="1:256" s="698" customFormat="1" ht="29.1" customHeight="1">
      <c r="A44" s="732" t="s">
        <v>915</v>
      </c>
      <c r="B44" s="690" t="s">
        <v>916</v>
      </c>
      <c r="C44" s="690" t="s">
        <v>917</v>
      </c>
      <c r="D44" s="729" t="s">
        <v>421</v>
      </c>
      <c r="E44" s="723" t="s">
        <v>379</v>
      </c>
      <c r="F44" s="733">
        <v>100000</v>
      </c>
      <c r="G44" s="731">
        <v>1</v>
      </c>
      <c r="H44" s="692">
        <v>0</v>
      </c>
      <c r="I44" s="690" t="s">
        <v>958</v>
      </c>
      <c r="J44" s="690" t="s">
        <v>959</v>
      </c>
      <c r="K44" s="697" t="s">
        <v>963</v>
      </c>
      <c r="L44" s="723" t="s">
        <v>395</v>
      </c>
      <c r="M44" s="946"/>
      <c r="N44" s="832"/>
      <c r="O44" s="832"/>
      <c r="P44" s="832"/>
      <c r="Q44" s="832"/>
      <c r="R44" s="832"/>
      <c r="S44" s="832"/>
      <c r="T44" s="832"/>
      <c r="U44" s="832"/>
      <c r="V44" s="832"/>
      <c r="W44" s="832"/>
      <c r="X44" s="832"/>
      <c r="Y44" s="832"/>
      <c r="Z44" s="832"/>
      <c r="AA44" s="832"/>
      <c r="AB44" s="832"/>
      <c r="AC44" s="832"/>
      <c r="AD44" s="832"/>
      <c r="AE44" s="832"/>
      <c r="AF44" s="832"/>
      <c r="AG44" s="832"/>
      <c r="AH44" s="832"/>
      <c r="AI44" s="832"/>
      <c r="AJ44" s="832"/>
      <c r="AK44" s="832"/>
      <c r="AL44" s="832"/>
      <c r="AM44" s="832"/>
      <c r="AN44" s="832"/>
      <c r="AO44" s="832"/>
      <c r="AP44" s="832"/>
      <c r="AQ44" s="832"/>
      <c r="AR44" s="832"/>
      <c r="AS44" s="832"/>
      <c r="AT44" s="832"/>
      <c r="AU44" s="832"/>
      <c r="AV44" s="832"/>
      <c r="AW44" s="832"/>
      <c r="AX44" s="832"/>
      <c r="AY44" s="832"/>
      <c r="AZ44" s="832"/>
      <c r="BA44" s="832"/>
      <c r="BB44" s="832"/>
      <c r="BC44" s="832"/>
      <c r="BD44" s="832"/>
      <c r="BE44" s="832"/>
      <c r="BF44" s="832"/>
      <c r="BG44" s="832"/>
      <c r="BH44" s="832"/>
      <c r="BI44" s="832"/>
      <c r="BJ44" s="832"/>
      <c r="BK44" s="832"/>
      <c r="BL44" s="832"/>
      <c r="BM44" s="832"/>
      <c r="BN44" s="832"/>
      <c r="BO44" s="832"/>
      <c r="BP44" s="832"/>
      <c r="BQ44" s="832"/>
      <c r="BR44" s="832"/>
      <c r="BS44" s="832"/>
      <c r="BT44" s="832"/>
      <c r="BU44" s="832"/>
      <c r="BV44" s="832"/>
      <c r="BW44" s="832"/>
      <c r="BX44" s="832"/>
      <c r="BY44" s="832"/>
      <c r="BZ44" s="832"/>
      <c r="CA44" s="832"/>
      <c r="CB44" s="832"/>
      <c r="CC44" s="832"/>
      <c r="CD44" s="832"/>
      <c r="CE44" s="832"/>
      <c r="CF44" s="832"/>
      <c r="CG44" s="832"/>
      <c r="CH44" s="832"/>
      <c r="CI44" s="832"/>
      <c r="CJ44" s="832"/>
      <c r="CK44" s="832"/>
      <c r="CL44" s="832"/>
      <c r="CM44" s="832"/>
      <c r="CN44" s="832"/>
      <c r="CO44" s="832"/>
      <c r="CP44" s="832"/>
      <c r="CQ44" s="832"/>
      <c r="CR44" s="832"/>
      <c r="CS44" s="832"/>
      <c r="CT44" s="832"/>
      <c r="CU44" s="832"/>
      <c r="CV44" s="832"/>
      <c r="CW44" s="832"/>
      <c r="CX44" s="832"/>
      <c r="CY44" s="832"/>
      <c r="CZ44" s="832"/>
      <c r="DA44" s="832"/>
      <c r="DB44" s="832"/>
      <c r="DC44" s="832"/>
      <c r="DD44" s="832"/>
      <c r="DE44" s="832"/>
      <c r="DF44" s="832"/>
      <c r="DG44" s="832"/>
      <c r="DH44" s="832"/>
      <c r="DI44" s="832"/>
      <c r="DJ44" s="832"/>
      <c r="DK44" s="832"/>
      <c r="DL44" s="832"/>
      <c r="DM44" s="832"/>
      <c r="DN44" s="832"/>
      <c r="DO44" s="832"/>
      <c r="DP44" s="832"/>
      <c r="DQ44" s="832"/>
      <c r="DR44" s="832"/>
      <c r="DS44" s="832"/>
      <c r="DT44" s="832"/>
      <c r="DU44" s="832"/>
      <c r="DV44" s="832"/>
      <c r="DW44" s="832"/>
      <c r="DX44" s="832"/>
      <c r="DY44" s="832"/>
      <c r="DZ44" s="832"/>
      <c r="EA44" s="832"/>
      <c r="EB44" s="832"/>
      <c r="EC44" s="832"/>
      <c r="ED44" s="832"/>
      <c r="EE44" s="832"/>
      <c r="EF44" s="832"/>
      <c r="EG44" s="832"/>
      <c r="EH44" s="832"/>
      <c r="EI44" s="832"/>
      <c r="EJ44" s="832"/>
      <c r="EK44" s="832"/>
      <c r="EL44" s="832"/>
      <c r="EM44" s="832"/>
      <c r="EN44" s="832"/>
      <c r="EO44" s="832"/>
      <c r="EP44" s="832"/>
      <c r="EQ44" s="832"/>
      <c r="ER44" s="832"/>
      <c r="ES44" s="832"/>
      <c r="ET44" s="832"/>
      <c r="EU44" s="832"/>
      <c r="EV44" s="832"/>
      <c r="EW44" s="832"/>
      <c r="EX44" s="832"/>
      <c r="EY44" s="832"/>
      <c r="EZ44" s="832"/>
      <c r="FA44" s="832"/>
      <c r="FB44" s="832"/>
      <c r="FC44" s="832"/>
      <c r="FD44" s="832"/>
      <c r="FE44" s="832"/>
      <c r="FF44" s="832"/>
      <c r="FG44" s="832"/>
      <c r="FH44" s="832"/>
      <c r="FI44" s="832"/>
      <c r="FJ44" s="832"/>
      <c r="FK44" s="832"/>
      <c r="FL44" s="832"/>
      <c r="FM44" s="832"/>
      <c r="FN44" s="832"/>
      <c r="FO44" s="832"/>
      <c r="FP44" s="832"/>
      <c r="FQ44" s="832"/>
      <c r="FR44" s="832"/>
      <c r="FS44" s="832"/>
      <c r="FT44" s="832"/>
      <c r="FU44" s="832"/>
      <c r="FV44" s="832"/>
      <c r="FW44" s="832"/>
      <c r="FX44" s="832"/>
      <c r="FY44" s="832"/>
      <c r="FZ44" s="832"/>
      <c r="GA44" s="832"/>
      <c r="GB44" s="832"/>
      <c r="GC44" s="832"/>
      <c r="GD44" s="832"/>
      <c r="GE44" s="832"/>
      <c r="GF44" s="832"/>
      <c r="GG44" s="832"/>
      <c r="GH44" s="832"/>
      <c r="GI44" s="832"/>
      <c r="GJ44" s="832"/>
      <c r="GK44" s="832"/>
      <c r="GL44" s="832"/>
      <c r="GM44" s="832"/>
      <c r="GN44" s="832"/>
      <c r="GO44" s="832"/>
      <c r="GP44" s="832"/>
      <c r="GQ44" s="832"/>
      <c r="GR44" s="832"/>
      <c r="GS44" s="832"/>
      <c r="GT44" s="832"/>
      <c r="GU44" s="832"/>
      <c r="GV44" s="832"/>
      <c r="GW44" s="832"/>
      <c r="GX44" s="832"/>
      <c r="GY44" s="832"/>
      <c r="GZ44" s="832"/>
      <c r="HA44" s="832"/>
      <c r="HB44" s="832"/>
      <c r="HC44" s="832"/>
      <c r="HD44" s="832"/>
      <c r="HE44" s="832"/>
      <c r="HF44" s="832"/>
      <c r="HG44" s="832"/>
      <c r="HH44" s="832"/>
      <c r="HI44" s="832"/>
      <c r="HJ44" s="832"/>
      <c r="HK44" s="832"/>
      <c r="HL44" s="832"/>
      <c r="HM44" s="832"/>
      <c r="HN44" s="832"/>
      <c r="HO44" s="832"/>
      <c r="HP44" s="832"/>
      <c r="HQ44" s="832"/>
      <c r="HR44" s="832"/>
      <c r="HS44" s="832"/>
      <c r="HT44" s="832"/>
      <c r="HU44" s="832"/>
      <c r="HV44" s="832"/>
      <c r="HW44" s="832"/>
      <c r="HX44" s="832"/>
      <c r="HY44" s="832"/>
      <c r="HZ44" s="832"/>
      <c r="IA44" s="832"/>
      <c r="IB44" s="832"/>
      <c r="IC44" s="832"/>
      <c r="ID44" s="832"/>
      <c r="IE44" s="832"/>
      <c r="IF44" s="832"/>
      <c r="IG44" s="832"/>
      <c r="IH44" s="832"/>
      <c r="II44" s="832"/>
      <c r="IJ44" s="832"/>
      <c r="IK44" s="832"/>
      <c r="IL44" s="832"/>
      <c r="IM44" s="832"/>
      <c r="IN44" s="832"/>
      <c r="IO44" s="832"/>
      <c r="IP44" s="832"/>
      <c r="IQ44" s="832"/>
      <c r="IR44" s="832"/>
      <c r="IS44" s="832"/>
      <c r="IT44" s="832"/>
      <c r="IU44" s="832"/>
      <c r="IV44" s="832"/>
    </row>
    <row r="45" spans="1:256" s="906" customFormat="1" ht="23.25" customHeight="1">
      <c r="A45" s="898" t="s">
        <v>475</v>
      </c>
      <c r="B45" s="889" t="s">
        <v>476</v>
      </c>
      <c r="C45" s="889" t="s">
        <v>477</v>
      </c>
      <c r="D45" s="903" t="s">
        <v>378</v>
      </c>
      <c r="E45" s="912" t="s">
        <v>379</v>
      </c>
      <c r="F45" s="892">
        <v>5800</v>
      </c>
      <c r="G45" s="916">
        <v>1</v>
      </c>
      <c r="H45" s="894">
        <v>0</v>
      </c>
      <c r="I45" s="889" t="s">
        <v>478</v>
      </c>
      <c r="J45" s="901" t="s">
        <v>478</v>
      </c>
      <c r="K45" s="952"/>
      <c r="L45" s="912" t="s">
        <v>449</v>
      </c>
      <c r="M45" s="832"/>
      <c r="N45" s="832"/>
      <c r="O45" s="832"/>
      <c r="P45" s="832"/>
      <c r="Q45" s="832"/>
      <c r="R45" s="832"/>
      <c r="S45" s="832"/>
      <c r="T45" s="832"/>
      <c r="U45" s="832"/>
      <c r="V45" s="832"/>
      <c r="W45" s="832"/>
      <c r="X45" s="832"/>
      <c r="Y45" s="832"/>
      <c r="Z45" s="832"/>
      <c r="AA45" s="832"/>
      <c r="AB45" s="832"/>
      <c r="AC45" s="832"/>
      <c r="AD45" s="832"/>
      <c r="AE45" s="832"/>
      <c r="AF45" s="832"/>
      <c r="AG45" s="832"/>
      <c r="AH45" s="832"/>
      <c r="AI45" s="832"/>
      <c r="AJ45" s="832"/>
      <c r="AK45" s="832"/>
      <c r="AL45" s="832"/>
      <c r="AM45" s="832"/>
      <c r="AN45" s="832"/>
      <c r="AO45" s="832"/>
      <c r="AP45" s="832"/>
      <c r="AQ45" s="832"/>
      <c r="AR45" s="832"/>
      <c r="AS45" s="832"/>
      <c r="AT45" s="832"/>
      <c r="AU45" s="832"/>
      <c r="AV45" s="832"/>
      <c r="AW45" s="832"/>
      <c r="AX45" s="832"/>
      <c r="AY45" s="832"/>
      <c r="AZ45" s="832"/>
      <c r="BA45" s="832"/>
      <c r="BB45" s="832"/>
      <c r="BC45" s="832"/>
      <c r="BD45" s="832"/>
      <c r="BE45" s="832"/>
      <c r="BF45" s="832"/>
      <c r="BG45" s="832"/>
      <c r="BH45" s="832"/>
      <c r="BI45" s="832"/>
      <c r="BJ45" s="832"/>
      <c r="BK45" s="832"/>
      <c r="BL45" s="832"/>
      <c r="BM45" s="832"/>
      <c r="BN45" s="832"/>
      <c r="BO45" s="832"/>
      <c r="BP45" s="832"/>
      <c r="BQ45" s="832"/>
      <c r="BR45" s="832"/>
      <c r="BS45" s="832"/>
      <c r="BT45" s="832"/>
      <c r="BU45" s="832"/>
      <c r="BV45" s="832"/>
      <c r="BW45" s="832"/>
      <c r="BX45" s="832"/>
      <c r="BY45" s="832"/>
      <c r="BZ45" s="832"/>
      <c r="CA45" s="832"/>
      <c r="CB45" s="832"/>
      <c r="CC45" s="832"/>
      <c r="CD45" s="832"/>
      <c r="CE45" s="832"/>
      <c r="CF45" s="832"/>
      <c r="CG45" s="832"/>
      <c r="CH45" s="832"/>
      <c r="CI45" s="832"/>
      <c r="CJ45" s="832"/>
      <c r="CK45" s="832"/>
      <c r="CL45" s="832"/>
      <c r="CM45" s="832"/>
      <c r="CN45" s="832"/>
      <c r="CO45" s="832"/>
      <c r="CP45" s="832"/>
      <c r="CQ45" s="832"/>
      <c r="CR45" s="832"/>
      <c r="CS45" s="832"/>
      <c r="CT45" s="832"/>
      <c r="CU45" s="832"/>
      <c r="CV45" s="832"/>
      <c r="CW45" s="832"/>
      <c r="CX45" s="832"/>
      <c r="CY45" s="832"/>
      <c r="CZ45" s="832"/>
      <c r="DA45" s="832"/>
      <c r="DB45" s="832"/>
      <c r="DC45" s="832"/>
      <c r="DD45" s="832"/>
      <c r="DE45" s="832"/>
      <c r="DF45" s="832"/>
      <c r="DG45" s="832"/>
      <c r="DH45" s="832"/>
      <c r="DI45" s="832"/>
      <c r="DJ45" s="832"/>
      <c r="DK45" s="832"/>
      <c r="DL45" s="832"/>
      <c r="DM45" s="832"/>
      <c r="DN45" s="832"/>
      <c r="DO45" s="832"/>
      <c r="DP45" s="832"/>
      <c r="DQ45" s="832"/>
      <c r="DR45" s="832"/>
      <c r="DS45" s="832"/>
      <c r="DT45" s="832"/>
      <c r="DU45" s="832"/>
      <c r="DV45" s="832"/>
      <c r="DW45" s="832"/>
      <c r="DX45" s="832"/>
      <c r="DY45" s="832"/>
      <c r="DZ45" s="832"/>
      <c r="EA45" s="832"/>
      <c r="EB45" s="832"/>
      <c r="EC45" s="832"/>
      <c r="ED45" s="832"/>
      <c r="EE45" s="832"/>
      <c r="EF45" s="832"/>
      <c r="EG45" s="832"/>
      <c r="EH45" s="832"/>
      <c r="EI45" s="832"/>
      <c r="EJ45" s="832"/>
      <c r="EK45" s="832"/>
      <c r="EL45" s="832"/>
      <c r="EM45" s="832"/>
      <c r="EN45" s="832"/>
      <c r="EO45" s="832"/>
      <c r="EP45" s="832"/>
      <c r="EQ45" s="832"/>
      <c r="ER45" s="832"/>
      <c r="ES45" s="832"/>
      <c r="ET45" s="832"/>
      <c r="EU45" s="832"/>
      <c r="EV45" s="832"/>
      <c r="EW45" s="832"/>
      <c r="EX45" s="832"/>
      <c r="EY45" s="832"/>
      <c r="EZ45" s="832"/>
      <c r="FA45" s="832"/>
      <c r="FB45" s="832"/>
      <c r="FC45" s="832"/>
      <c r="FD45" s="832"/>
      <c r="FE45" s="832"/>
      <c r="FF45" s="832"/>
      <c r="FG45" s="832"/>
      <c r="FH45" s="832"/>
      <c r="FI45" s="832"/>
      <c r="FJ45" s="832"/>
      <c r="FK45" s="832"/>
      <c r="FL45" s="832"/>
      <c r="FM45" s="832"/>
      <c r="FN45" s="832"/>
      <c r="FO45" s="832"/>
      <c r="FP45" s="832"/>
      <c r="FQ45" s="832"/>
      <c r="FR45" s="832"/>
      <c r="FS45" s="832"/>
      <c r="FT45" s="832"/>
      <c r="FU45" s="832"/>
      <c r="FV45" s="832"/>
      <c r="FW45" s="832"/>
      <c r="FX45" s="832"/>
      <c r="FY45" s="832"/>
      <c r="FZ45" s="832"/>
      <c r="GA45" s="832"/>
      <c r="GB45" s="832"/>
      <c r="GC45" s="832"/>
      <c r="GD45" s="832"/>
      <c r="GE45" s="832"/>
      <c r="GF45" s="832"/>
      <c r="GG45" s="832"/>
      <c r="GH45" s="832"/>
      <c r="GI45" s="832"/>
      <c r="GJ45" s="832"/>
      <c r="GK45" s="832"/>
      <c r="GL45" s="832"/>
      <c r="GM45" s="832"/>
      <c r="GN45" s="832"/>
      <c r="GO45" s="832"/>
      <c r="GP45" s="832"/>
      <c r="GQ45" s="832"/>
      <c r="GR45" s="832"/>
      <c r="GS45" s="832"/>
      <c r="GT45" s="832"/>
      <c r="GU45" s="832"/>
      <c r="GV45" s="832"/>
      <c r="GW45" s="832"/>
      <c r="GX45" s="832"/>
      <c r="GY45" s="832"/>
      <c r="GZ45" s="832"/>
      <c r="HA45" s="832"/>
      <c r="HB45" s="832"/>
      <c r="HC45" s="832"/>
      <c r="HD45" s="832"/>
      <c r="HE45" s="832"/>
      <c r="HF45" s="832"/>
      <c r="HG45" s="832"/>
      <c r="HH45" s="832"/>
      <c r="HI45" s="832"/>
      <c r="HJ45" s="832"/>
      <c r="HK45" s="832"/>
      <c r="HL45" s="832"/>
      <c r="HM45" s="832"/>
      <c r="HN45" s="832"/>
      <c r="HO45" s="832"/>
      <c r="HP45" s="832"/>
      <c r="HQ45" s="832"/>
      <c r="HR45" s="832"/>
      <c r="HS45" s="832"/>
      <c r="HT45" s="832"/>
      <c r="HU45" s="832"/>
      <c r="HV45" s="832"/>
      <c r="HW45" s="832"/>
      <c r="HX45" s="832"/>
      <c r="HY45" s="832"/>
      <c r="HZ45" s="832"/>
      <c r="IA45" s="832"/>
      <c r="IB45" s="832"/>
      <c r="IC45" s="832"/>
      <c r="ID45" s="832"/>
      <c r="IE45" s="832"/>
      <c r="IF45" s="832"/>
      <c r="IG45" s="832"/>
      <c r="IH45" s="832"/>
      <c r="II45" s="832"/>
      <c r="IJ45" s="832"/>
      <c r="IK45" s="832"/>
      <c r="IL45" s="832"/>
      <c r="IM45" s="832"/>
      <c r="IN45" s="832"/>
      <c r="IO45" s="832"/>
      <c r="IP45" s="832"/>
      <c r="IQ45" s="832"/>
      <c r="IR45" s="832"/>
      <c r="IS45" s="832"/>
      <c r="IT45" s="832"/>
      <c r="IU45" s="832"/>
      <c r="IV45" s="832"/>
    </row>
    <row r="46" spans="1:256" s="906" customFormat="1" ht="23.25" customHeight="1">
      <c r="A46" s="898" t="s">
        <v>479</v>
      </c>
      <c r="B46" s="889" t="s">
        <v>480</v>
      </c>
      <c r="C46" s="889" t="s">
        <v>481</v>
      </c>
      <c r="D46" s="903" t="s">
        <v>378</v>
      </c>
      <c r="E46" s="912" t="s">
        <v>379</v>
      </c>
      <c r="F46" s="892">
        <v>4400</v>
      </c>
      <c r="G46" s="916">
        <v>1</v>
      </c>
      <c r="H46" s="894">
        <v>0</v>
      </c>
      <c r="I46" s="901" t="s">
        <v>460</v>
      </c>
      <c r="J46" s="901" t="s">
        <v>460</v>
      </c>
      <c r="K46" s="952"/>
      <c r="L46" s="912" t="s">
        <v>449</v>
      </c>
      <c r="M46" s="832"/>
      <c r="N46" s="832"/>
      <c r="O46" s="832"/>
      <c r="P46" s="832"/>
      <c r="Q46" s="832"/>
      <c r="R46" s="832"/>
      <c r="S46" s="832"/>
      <c r="T46" s="832"/>
      <c r="U46" s="832"/>
      <c r="V46" s="832"/>
      <c r="W46" s="832"/>
      <c r="X46" s="832"/>
      <c r="Y46" s="832"/>
      <c r="Z46" s="832"/>
      <c r="AA46" s="832"/>
      <c r="AB46" s="832"/>
      <c r="AC46" s="832"/>
      <c r="AD46" s="832"/>
      <c r="AE46" s="832"/>
      <c r="AF46" s="832"/>
      <c r="AG46" s="832"/>
      <c r="AH46" s="832"/>
      <c r="AI46" s="832"/>
      <c r="AJ46" s="832"/>
      <c r="AK46" s="832"/>
      <c r="AL46" s="832"/>
      <c r="AM46" s="832"/>
      <c r="AN46" s="832"/>
      <c r="AO46" s="832"/>
      <c r="AP46" s="832"/>
      <c r="AQ46" s="832"/>
      <c r="AR46" s="832"/>
      <c r="AS46" s="832"/>
      <c r="AT46" s="832"/>
      <c r="AU46" s="832"/>
      <c r="AV46" s="832"/>
      <c r="AW46" s="832"/>
      <c r="AX46" s="832"/>
      <c r="AY46" s="832"/>
      <c r="AZ46" s="832"/>
      <c r="BA46" s="832"/>
      <c r="BB46" s="832"/>
      <c r="BC46" s="832"/>
      <c r="BD46" s="832"/>
      <c r="BE46" s="832"/>
      <c r="BF46" s="832"/>
      <c r="BG46" s="832"/>
      <c r="BH46" s="832"/>
      <c r="BI46" s="832"/>
      <c r="BJ46" s="832"/>
      <c r="BK46" s="832"/>
      <c r="BL46" s="832"/>
      <c r="BM46" s="832"/>
      <c r="BN46" s="832"/>
      <c r="BO46" s="832"/>
      <c r="BP46" s="832"/>
      <c r="BQ46" s="832"/>
      <c r="BR46" s="832"/>
      <c r="BS46" s="832"/>
      <c r="BT46" s="832"/>
      <c r="BU46" s="832"/>
      <c r="BV46" s="832"/>
      <c r="BW46" s="832"/>
      <c r="BX46" s="832"/>
      <c r="BY46" s="832"/>
      <c r="BZ46" s="832"/>
      <c r="CA46" s="832"/>
      <c r="CB46" s="832"/>
      <c r="CC46" s="832"/>
      <c r="CD46" s="832"/>
      <c r="CE46" s="832"/>
      <c r="CF46" s="832"/>
      <c r="CG46" s="832"/>
      <c r="CH46" s="832"/>
      <c r="CI46" s="832"/>
      <c r="CJ46" s="832"/>
      <c r="CK46" s="832"/>
      <c r="CL46" s="832"/>
      <c r="CM46" s="832"/>
      <c r="CN46" s="832"/>
      <c r="CO46" s="832"/>
      <c r="CP46" s="832"/>
      <c r="CQ46" s="832"/>
      <c r="CR46" s="832"/>
      <c r="CS46" s="832"/>
      <c r="CT46" s="832"/>
      <c r="CU46" s="832"/>
      <c r="CV46" s="832"/>
      <c r="CW46" s="832"/>
      <c r="CX46" s="832"/>
      <c r="CY46" s="832"/>
      <c r="CZ46" s="832"/>
      <c r="DA46" s="832"/>
      <c r="DB46" s="832"/>
      <c r="DC46" s="832"/>
      <c r="DD46" s="832"/>
      <c r="DE46" s="832"/>
      <c r="DF46" s="832"/>
      <c r="DG46" s="832"/>
      <c r="DH46" s="832"/>
      <c r="DI46" s="832"/>
      <c r="DJ46" s="832"/>
      <c r="DK46" s="832"/>
      <c r="DL46" s="832"/>
      <c r="DM46" s="832"/>
      <c r="DN46" s="832"/>
      <c r="DO46" s="832"/>
      <c r="DP46" s="832"/>
      <c r="DQ46" s="832"/>
      <c r="DR46" s="832"/>
      <c r="DS46" s="832"/>
      <c r="DT46" s="832"/>
      <c r="DU46" s="832"/>
      <c r="DV46" s="832"/>
      <c r="DW46" s="832"/>
      <c r="DX46" s="832"/>
      <c r="DY46" s="832"/>
      <c r="DZ46" s="832"/>
      <c r="EA46" s="832"/>
      <c r="EB46" s="832"/>
      <c r="EC46" s="832"/>
      <c r="ED46" s="832"/>
      <c r="EE46" s="832"/>
      <c r="EF46" s="832"/>
      <c r="EG46" s="832"/>
      <c r="EH46" s="832"/>
      <c r="EI46" s="832"/>
      <c r="EJ46" s="832"/>
      <c r="EK46" s="832"/>
      <c r="EL46" s="832"/>
      <c r="EM46" s="832"/>
      <c r="EN46" s="832"/>
      <c r="EO46" s="832"/>
      <c r="EP46" s="832"/>
      <c r="EQ46" s="832"/>
      <c r="ER46" s="832"/>
      <c r="ES46" s="832"/>
      <c r="ET46" s="832"/>
      <c r="EU46" s="832"/>
      <c r="EV46" s="832"/>
      <c r="EW46" s="832"/>
      <c r="EX46" s="832"/>
      <c r="EY46" s="832"/>
      <c r="EZ46" s="832"/>
      <c r="FA46" s="832"/>
      <c r="FB46" s="832"/>
      <c r="FC46" s="832"/>
      <c r="FD46" s="832"/>
      <c r="FE46" s="832"/>
      <c r="FF46" s="832"/>
      <c r="FG46" s="832"/>
      <c r="FH46" s="832"/>
      <c r="FI46" s="832"/>
      <c r="FJ46" s="832"/>
      <c r="FK46" s="832"/>
      <c r="FL46" s="832"/>
      <c r="FM46" s="832"/>
      <c r="FN46" s="832"/>
      <c r="FO46" s="832"/>
      <c r="FP46" s="832"/>
      <c r="FQ46" s="832"/>
      <c r="FR46" s="832"/>
      <c r="FS46" s="832"/>
      <c r="FT46" s="832"/>
      <c r="FU46" s="832"/>
      <c r="FV46" s="832"/>
      <c r="FW46" s="832"/>
      <c r="FX46" s="832"/>
      <c r="FY46" s="832"/>
      <c r="FZ46" s="832"/>
      <c r="GA46" s="832"/>
      <c r="GB46" s="832"/>
      <c r="GC46" s="832"/>
      <c r="GD46" s="832"/>
      <c r="GE46" s="832"/>
      <c r="GF46" s="832"/>
      <c r="GG46" s="832"/>
      <c r="GH46" s="832"/>
      <c r="GI46" s="832"/>
      <c r="GJ46" s="832"/>
      <c r="GK46" s="832"/>
      <c r="GL46" s="832"/>
      <c r="GM46" s="832"/>
      <c r="GN46" s="832"/>
      <c r="GO46" s="832"/>
      <c r="GP46" s="832"/>
      <c r="GQ46" s="832"/>
      <c r="GR46" s="832"/>
      <c r="GS46" s="832"/>
      <c r="GT46" s="832"/>
      <c r="GU46" s="832"/>
      <c r="GV46" s="832"/>
      <c r="GW46" s="832"/>
      <c r="GX46" s="832"/>
      <c r="GY46" s="832"/>
      <c r="GZ46" s="832"/>
      <c r="HA46" s="832"/>
      <c r="HB46" s="832"/>
      <c r="HC46" s="832"/>
      <c r="HD46" s="832"/>
      <c r="HE46" s="832"/>
      <c r="HF46" s="832"/>
      <c r="HG46" s="832"/>
      <c r="HH46" s="832"/>
      <c r="HI46" s="832"/>
      <c r="HJ46" s="832"/>
      <c r="HK46" s="832"/>
      <c r="HL46" s="832"/>
      <c r="HM46" s="832"/>
      <c r="HN46" s="832"/>
      <c r="HO46" s="832"/>
      <c r="HP46" s="832"/>
      <c r="HQ46" s="832"/>
      <c r="HR46" s="832"/>
      <c r="HS46" s="832"/>
      <c r="HT46" s="832"/>
      <c r="HU46" s="832"/>
      <c r="HV46" s="832"/>
      <c r="HW46" s="832"/>
      <c r="HX46" s="832"/>
      <c r="HY46" s="832"/>
      <c r="HZ46" s="832"/>
      <c r="IA46" s="832"/>
      <c r="IB46" s="832"/>
      <c r="IC46" s="832"/>
      <c r="ID46" s="832"/>
      <c r="IE46" s="832"/>
      <c r="IF46" s="832"/>
      <c r="IG46" s="832"/>
      <c r="IH46" s="832"/>
      <c r="II46" s="832"/>
      <c r="IJ46" s="832"/>
      <c r="IK46" s="832"/>
      <c r="IL46" s="832"/>
      <c r="IM46" s="832"/>
      <c r="IN46" s="832"/>
      <c r="IO46" s="832"/>
      <c r="IP46" s="832"/>
      <c r="IQ46" s="832"/>
      <c r="IR46" s="832"/>
      <c r="IS46" s="832"/>
      <c r="IT46" s="832"/>
      <c r="IU46" s="832"/>
      <c r="IV46" s="832"/>
    </row>
    <row r="47" spans="1:256" s="906" customFormat="1" ht="23.25" customHeight="1">
      <c r="A47" s="898" t="s">
        <v>482</v>
      </c>
      <c r="B47" s="889" t="s">
        <v>483</v>
      </c>
      <c r="C47" s="889" t="s">
        <v>856</v>
      </c>
      <c r="D47" s="903" t="s">
        <v>421</v>
      </c>
      <c r="E47" s="912" t="s">
        <v>379</v>
      </c>
      <c r="F47" s="892">
        <v>4000</v>
      </c>
      <c r="G47" s="916">
        <v>1</v>
      </c>
      <c r="H47" s="894">
        <v>0</v>
      </c>
      <c r="I47" s="901" t="s">
        <v>455</v>
      </c>
      <c r="J47" s="901" t="s">
        <v>455</v>
      </c>
      <c r="K47" s="917" t="s">
        <v>484</v>
      </c>
      <c r="L47" s="912" t="s">
        <v>449</v>
      </c>
      <c r="M47" s="832"/>
      <c r="N47" s="832"/>
      <c r="O47" s="832"/>
      <c r="P47" s="832"/>
      <c r="Q47" s="832"/>
      <c r="R47" s="832"/>
      <c r="S47" s="832"/>
      <c r="T47" s="832"/>
      <c r="U47" s="832"/>
      <c r="V47" s="832"/>
      <c r="W47" s="832"/>
      <c r="X47" s="832"/>
      <c r="Y47" s="832"/>
      <c r="Z47" s="832"/>
      <c r="AA47" s="832"/>
      <c r="AB47" s="832"/>
      <c r="AC47" s="832"/>
      <c r="AD47" s="832"/>
      <c r="AE47" s="832"/>
      <c r="AF47" s="832"/>
      <c r="AG47" s="832"/>
      <c r="AH47" s="832"/>
      <c r="AI47" s="832"/>
      <c r="AJ47" s="832"/>
      <c r="AK47" s="832"/>
      <c r="AL47" s="832"/>
      <c r="AM47" s="832"/>
      <c r="AN47" s="832"/>
      <c r="AO47" s="832"/>
      <c r="AP47" s="832"/>
      <c r="AQ47" s="832"/>
      <c r="AR47" s="832"/>
      <c r="AS47" s="832"/>
      <c r="AT47" s="832"/>
      <c r="AU47" s="832"/>
      <c r="AV47" s="832"/>
      <c r="AW47" s="832"/>
      <c r="AX47" s="832"/>
      <c r="AY47" s="832"/>
      <c r="AZ47" s="832"/>
      <c r="BA47" s="832"/>
      <c r="BB47" s="832"/>
      <c r="BC47" s="832"/>
      <c r="BD47" s="832"/>
      <c r="BE47" s="832"/>
      <c r="BF47" s="832"/>
      <c r="BG47" s="832"/>
      <c r="BH47" s="832"/>
      <c r="BI47" s="832"/>
      <c r="BJ47" s="832"/>
      <c r="BK47" s="832"/>
      <c r="BL47" s="832"/>
      <c r="BM47" s="832"/>
      <c r="BN47" s="832"/>
      <c r="BO47" s="832"/>
      <c r="BP47" s="832"/>
      <c r="BQ47" s="832"/>
      <c r="BR47" s="832"/>
      <c r="BS47" s="832"/>
      <c r="BT47" s="832"/>
      <c r="BU47" s="832"/>
      <c r="BV47" s="832"/>
      <c r="BW47" s="832"/>
      <c r="BX47" s="832"/>
      <c r="BY47" s="832"/>
      <c r="BZ47" s="832"/>
      <c r="CA47" s="832"/>
      <c r="CB47" s="832"/>
      <c r="CC47" s="832"/>
      <c r="CD47" s="832"/>
      <c r="CE47" s="832"/>
      <c r="CF47" s="832"/>
      <c r="CG47" s="832"/>
      <c r="CH47" s="832"/>
      <c r="CI47" s="832"/>
      <c r="CJ47" s="832"/>
      <c r="CK47" s="832"/>
      <c r="CL47" s="832"/>
      <c r="CM47" s="832"/>
      <c r="CN47" s="832"/>
      <c r="CO47" s="832"/>
      <c r="CP47" s="832"/>
      <c r="CQ47" s="832"/>
      <c r="CR47" s="832"/>
      <c r="CS47" s="832"/>
      <c r="CT47" s="832"/>
      <c r="CU47" s="832"/>
      <c r="CV47" s="832"/>
      <c r="CW47" s="832"/>
      <c r="CX47" s="832"/>
      <c r="CY47" s="832"/>
      <c r="CZ47" s="832"/>
      <c r="DA47" s="832"/>
      <c r="DB47" s="832"/>
      <c r="DC47" s="832"/>
      <c r="DD47" s="832"/>
      <c r="DE47" s="832"/>
      <c r="DF47" s="832"/>
      <c r="DG47" s="832"/>
      <c r="DH47" s="832"/>
      <c r="DI47" s="832"/>
      <c r="DJ47" s="832"/>
      <c r="DK47" s="832"/>
      <c r="DL47" s="832"/>
      <c r="DM47" s="832"/>
      <c r="DN47" s="832"/>
      <c r="DO47" s="832"/>
      <c r="DP47" s="832"/>
      <c r="DQ47" s="832"/>
      <c r="DR47" s="832"/>
      <c r="DS47" s="832"/>
      <c r="DT47" s="832"/>
      <c r="DU47" s="832"/>
      <c r="DV47" s="832"/>
      <c r="DW47" s="832"/>
      <c r="DX47" s="832"/>
      <c r="DY47" s="832"/>
      <c r="DZ47" s="832"/>
      <c r="EA47" s="832"/>
      <c r="EB47" s="832"/>
      <c r="EC47" s="832"/>
      <c r="ED47" s="832"/>
      <c r="EE47" s="832"/>
      <c r="EF47" s="832"/>
      <c r="EG47" s="832"/>
      <c r="EH47" s="832"/>
      <c r="EI47" s="832"/>
      <c r="EJ47" s="832"/>
      <c r="EK47" s="832"/>
      <c r="EL47" s="832"/>
      <c r="EM47" s="832"/>
      <c r="EN47" s="832"/>
      <c r="EO47" s="832"/>
      <c r="EP47" s="832"/>
      <c r="EQ47" s="832"/>
      <c r="ER47" s="832"/>
      <c r="ES47" s="832"/>
      <c r="ET47" s="832"/>
      <c r="EU47" s="832"/>
      <c r="EV47" s="832"/>
      <c r="EW47" s="832"/>
      <c r="EX47" s="832"/>
      <c r="EY47" s="832"/>
      <c r="EZ47" s="832"/>
      <c r="FA47" s="832"/>
      <c r="FB47" s="832"/>
      <c r="FC47" s="832"/>
      <c r="FD47" s="832"/>
      <c r="FE47" s="832"/>
      <c r="FF47" s="832"/>
      <c r="FG47" s="832"/>
      <c r="FH47" s="832"/>
      <c r="FI47" s="832"/>
      <c r="FJ47" s="832"/>
      <c r="FK47" s="832"/>
      <c r="FL47" s="832"/>
      <c r="FM47" s="832"/>
      <c r="FN47" s="832"/>
      <c r="FO47" s="832"/>
      <c r="FP47" s="832"/>
      <c r="FQ47" s="832"/>
      <c r="FR47" s="832"/>
      <c r="FS47" s="832"/>
      <c r="FT47" s="832"/>
      <c r="FU47" s="832"/>
      <c r="FV47" s="832"/>
      <c r="FW47" s="832"/>
      <c r="FX47" s="832"/>
      <c r="FY47" s="832"/>
      <c r="FZ47" s="832"/>
      <c r="GA47" s="832"/>
      <c r="GB47" s="832"/>
      <c r="GC47" s="832"/>
      <c r="GD47" s="832"/>
      <c r="GE47" s="832"/>
      <c r="GF47" s="832"/>
      <c r="GG47" s="832"/>
      <c r="GH47" s="832"/>
      <c r="GI47" s="832"/>
      <c r="GJ47" s="832"/>
      <c r="GK47" s="832"/>
      <c r="GL47" s="832"/>
      <c r="GM47" s="832"/>
      <c r="GN47" s="832"/>
      <c r="GO47" s="832"/>
      <c r="GP47" s="832"/>
      <c r="GQ47" s="832"/>
      <c r="GR47" s="832"/>
      <c r="GS47" s="832"/>
      <c r="GT47" s="832"/>
      <c r="GU47" s="832"/>
      <c r="GV47" s="832"/>
      <c r="GW47" s="832"/>
      <c r="GX47" s="832"/>
      <c r="GY47" s="832"/>
      <c r="GZ47" s="832"/>
      <c r="HA47" s="832"/>
      <c r="HB47" s="832"/>
      <c r="HC47" s="832"/>
      <c r="HD47" s="832"/>
      <c r="HE47" s="832"/>
      <c r="HF47" s="832"/>
      <c r="HG47" s="832"/>
      <c r="HH47" s="832"/>
      <c r="HI47" s="832"/>
      <c r="HJ47" s="832"/>
      <c r="HK47" s="832"/>
      <c r="HL47" s="832"/>
      <c r="HM47" s="832"/>
      <c r="HN47" s="832"/>
      <c r="HO47" s="832"/>
      <c r="HP47" s="832"/>
      <c r="HQ47" s="832"/>
      <c r="HR47" s="832"/>
      <c r="HS47" s="832"/>
      <c r="HT47" s="832"/>
      <c r="HU47" s="832"/>
      <c r="HV47" s="832"/>
      <c r="HW47" s="832"/>
      <c r="HX47" s="832"/>
      <c r="HY47" s="832"/>
      <c r="HZ47" s="832"/>
      <c r="IA47" s="832"/>
      <c r="IB47" s="832"/>
      <c r="IC47" s="832"/>
      <c r="ID47" s="832"/>
      <c r="IE47" s="832"/>
      <c r="IF47" s="832"/>
      <c r="IG47" s="832"/>
      <c r="IH47" s="832"/>
      <c r="II47" s="832"/>
      <c r="IJ47" s="832"/>
      <c r="IK47" s="832"/>
      <c r="IL47" s="832"/>
      <c r="IM47" s="832"/>
      <c r="IN47" s="832"/>
      <c r="IO47" s="832"/>
      <c r="IP47" s="832"/>
      <c r="IQ47" s="832"/>
      <c r="IR47" s="832"/>
      <c r="IS47" s="832"/>
      <c r="IT47" s="832"/>
      <c r="IU47" s="832"/>
      <c r="IV47" s="832"/>
    </row>
    <row r="48" spans="1:256" s="906" customFormat="1" ht="23.25" customHeight="1">
      <c r="A48" s="898" t="s">
        <v>485</v>
      </c>
      <c r="B48" s="889" t="s">
        <v>486</v>
      </c>
      <c r="C48" s="889" t="s">
        <v>487</v>
      </c>
      <c r="D48" s="903" t="s">
        <v>421</v>
      </c>
      <c r="E48" s="912" t="s">
        <v>379</v>
      </c>
      <c r="F48" s="892">
        <v>2000</v>
      </c>
      <c r="G48" s="916">
        <v>1</v>
      </c>
      <c r="H48" s="894">
        <v>0</v>
      </c>
      <c r="I48" s="901" t="s">
        <v>455</v>
      </c>
      <c r="J48" s="901" t="s">
        <v>455</v>
      </c>
      <c r="K48" s="917" t="s">
        <v>488</v>
      </c>
      <c r="L48" s="912" t="s">
        <v>449</v>
      </c>
      <c r="M48" s="832"/>
      <c r="N48" s="832"/>
      <c r="O48" s="832"/>
      <c r="P48" s="832"/>
      <c r="Q48" s="832"/>
      <c r="R48" s="832"/>
      <c r="S48" s="832"/>
      <c r="T48" s="832"/>
      <c r="U48" s="832"/>
      <c r="V48" s="832"/>
      <c r="W48" s="832"/>
      <c r="X48" s="832"/>
      <c r="Y48" s="832"/>
      <c r="Z48" s="832"/>
      <c r="AA48" s="832"/>
      <c r="AB48" s="832"/>
      <c r="AC48" s="832"/>
      <c r="AD48" s="832"/>
      <c r="AE48" s="832"/>
      <c r="AF48" s="832"/>
      <c r="AG48" s="832"/>
      <c r="AH48" s="832"/>
      <c r="AI48" s="832"/>
      <c r="AJ48" s="832"/>
      <c r="AK48" s="832"/>
      <c r="AL48" s="832"/>
      <c r="AM48" s="832"/>
      <c r="AN48" s="832"/>
      <c r="AO48" s="832"/>
      <c r="AP48" s="832"/>
      <c r="AQ48" s="832"/>
      <c r="AR48" s="832"/>
      <c r="AS48" s="832"/>
      <c r="AT48" s="832"/>
      <c r="AU48" s="832"/>
      <c r="AV48" s="832"/>
      <c r="AW48" s="832"/>
      <c r="AX48" s="832"/>
      <c r="AY48" s="832"/>
      <c r="AZ48" s="832"/>
      <c r="BA48" s="832"/>
      <c r="BB48" s="832"/>
      <c r="BC48" s="832"/>
      <c r="BD48" s="832"/>
      <c r="BE48" s="832"/>
      <c r="BF48" s="832"/>
      <c r="BG48" s="832"/>
      <c r="BH48" s="832"/>
      <c r="BI48" s="832"/>
      <c r="BJ48" s="832"/>
      <c r="BK48" s="832"/>
      <c r="BL48" s="832"/>
      <c r="BM48" s="832"/>
      <c r="BN48" s="832"/>
      <c r="BO48" s="832"/>
      <c r="BP48" s="832"/>
      <c r="BQ48" s="832"/>
      <c r="BR48" s="832"/>
      <c r="BS48" s="832"/>
      <c r="BT48" s="832"/>
      <c r="BU48" s="832"/>
      <c r="BV48" s="832"/>
      <c r="BW48" s="832"/>
      <c r="BX48" s="832"/>
      <c r="BY48" s="832"/>
      <c r="BZ48" s="832"/>
      <c r="CA48" s="832"/>
      <c r="CB48" s="832"/>
      <c r="CC48" s="832"/>
      <c r="CD48" s="832"/>
      <c r="CE48" s="832"/>
      <c r="CF48" s="832"/>
      <c r="CG48" s="832"/>
      <c r="CH48" s="832"/>
      <c r="CI48" s="832"/>
      <c r="CJ48" s="832"/>
      <c r="CK48" s="832"/>
      <c r="CL48" s="832"/>
      <c r="CM48" s="832"/>
      <c r="CN48" s="832"/>
      <c r="CO48" s="832"/>
      <c r="CP48" s="832"/>
      <c r="CQ48" s="832"/>
      <c r="CR48" s="832"/>
      <c r="CS48" s="832"/>
      <c r="CT48" s="832"/>
      <c r="CU48" s="832"/>
      <c r="CV48" s="832"/>
      <c r="CW48" s="832"/>
      <c r="CX48" s="832"/>
      <c r="CY48" s="832"/>
      <c r="CZ48" s="832"/>
      <c r="DA48" s="832"/>
      <c r="DB48" s="832"/>
      <c r="DC48" s="832"/>
      <c r="DD48" s="832"/>
      <c r="DE48" s="832"/>
      <c r="DF48" s="832"/>
      <c r="DG48" s="832"/>
      <c r="DH48" s="832"/>
      <c r="DI48" s="832"/>
      <c r="DJ48" s="832"/>
      <c r="DK48" s="832"/>
      <c r="DL48" s="832"/>
      <c r="DM48" s="832"/>
      <c r="DN48" s="832"/>
      <c r="DO48" s="832"/>
      <c r="DP48" s="832"/>
      <c r="DQ48" s="832"/>
      <c r="DR48" s="832"/>
      <c r="DS48" s="832"/>
      <c r="DT48" s="832"/>
      <c r="DU48" s="832"/>
      <c r="DV48" s="832"/>
      <c r="DW48" s="832"/>
      <c r="DX48" s="832"/>
      <c r="DY48" s="832"/>
      <c r="DZ48" s="832"/>
      <c r="EA48" s="832"/>
      <c r="EB48" s="832"/>
      <c r="EC48" s="832"/>
      <c r="ED48" s="832"/>
      <c r="EE48" s="832"/>
      <c r="EF48" s="832"/>
      <c r="EG48" s="832"/>
      <c r="EH48" s="832"/>
      <c r="EI48" s="832"/>
      <c r="EJ48" s="832"/>
      <c r="EK48" s="832"/>
      <c r="EL48" s="832"/>
      <c r="EM48" s="832"/>
      <c r="EN48" s="832"/>
      <c r="EO48" s="832"/>
      <c r="EP48" s="832"/>
      <c r="EQ48" s="832"/>
      <c r="ER48" s="832"/>
      <c r="ES48" s="832"/>
      <c r="ET48" s="832"/>
      <c r="EU48" s="832"/>
      <c r="EV48" s="832"/>
      <c r="EW48" s="832"/>
      <c r="EX48" s="832"/>
      <c r="EY48" s="832"/>
      <c r="EZ48" s="832"/>
      <c r="FA48" s="832"/>
      <c r="FB48" s="832"/>
      <c r="FC48" s="832"/>
      <c r="FD48" s="832"/>
      <c r="FE48" s="832"/>
      <c r="FF48" s="832"/>
      <c r="FG48" s="832"/>
      <c r="FH48" s="832"/>
      <c r="FI48" s="832"/>
      <c r="FJ48" s="832"/>
      <c r="FK48" s="832"/>
      <c r="FL48" s="832"/>
      <c r="FM48" s="832"/>
      <c r="FN48" s="832"/>
      <c r="FO48" s="832"/>
      <c r="FP48" s="832"/>
      <c r="FQ48" s="832"/>
      <c r="FR48" s="832"/>
      <c r="FS48" s="832"/>
      <c r="FT48" s="832"/>
      <c r="FU48" s="832"/>
      <c r="FV48" s="832"/>
      <c r="FW48" s="832"/>
      <c r="FX48" s="832"/>
      <c r="FY48" s="832"/>
      <c r="FZ48" s="832"/>
      <c r="GA48" s="832"/>
      <c r="GB48" s="832"/>
      <c r="GC48" s="832"/>
      <c r="GD48" s="832"/>
      <c r="GE48" s="832"/>
      <c r="GF48" s="832"/>
      <c r="GG48" s="832"/>
      <c r="GH48" s="832"/>
      <c r="GI48" s="832"/>
      <c r="GJ48" s="832"/>
      <c r="GK48" s="832"/>
      <c r="GL48" s="832"/>
      <c r="GM48" s="832"/>
      <c r="GN48" s="832"/>
      <c r="GO48" s="832"/>
      <c r="GP48" s="832"/>
      <c r="GQ48" s="832"/>
      <c r="GR48" s="832"/>
      <c r="GS48" s="832"/>
      <c r="GT48" s="832"/>
      <c r="GU48" s="832"/>
      <c r="GV48" s="832"/>
      <c r="GW48" s="832"/>
      <c r="GX48" s="832"/>
      <c r="GY48" s="832"/>
      <c r="GZ48" s="832"/>
      <c r="HA48" s="832"/>
      <c r="HB48" s="832"/>
      <c r="HC48" s="832"/>
      <c r="HD48" s="832"/>
      <c r="HE48" s="832"/>
      <c r="HF48" s="832"/>
      <c r="HG48" s="832"/>
      <c r="HH48" s="832"/>
      <c r="HI48" s="832"/>
      <c r="HJ48" s="832"/>
      <c r="HK48" s="832"/>
      <c r="HL48" s="832"/>
      <c r="HM48" s="832"/>
      <c r="HN48" s="832"/>
      <c r="HO48" s="832"/>
      <c r="HP48" s="832"/>
      <c r="HQ48" s="832"/>
      <c r="HR48" s="832"/>
      <c r="HS48" s="832"/>
      <c r="HT48" s="832"/>
      <c r="HU48" s="832"/>
      <c r="HV48" s="832"/>
      <c r="HW48" s="832"/>
      <c r="HX48" s="832"/>
      <c r="HY48" s="832"/>
      <c r="HZ48" s="832"/>
      <c r="IA48" s="832"/>
      <c r="IB48" s="832"/>
      <c r="IC48" s="832"/>
      <c r="ID48" s="832"/>
      <c r="IE48" s="832"/>
      <c r="IF48" s="832"/>
      <c r="IG48" s="832"/>
      <c r="IH48" s="832"/>
      <c r="II48" s="832"/>
      <c r="IJ48" s="832"/>
      <c r="IK48" s="832"/>
      <c r="IL48" s="832"/>
      <c r="IM48" s="832"/>
      <c r="IN48" s="832"/>
      <c r="IO48" s="832"/>
      <c r="IP48" s="832"/>
      <c r="IQ48" s="832"/>
      <c r="IR48" s="832"/>
      <c r="IS48" s="832"/>
      <c r="IT48" s="832"/>
      <c r="IU48" s="832"/>
      <c r="IV48" s="832"/>
    </row>
    <row r="49" spans="1:256" s="906" customFormat="1" ht="23.25" customHeight="1">
      <c r="A49" s="918" t="s">
        <v>489</v>
      </c>
      <c r="B49" s="919" t="s">
        <v>490</v>
      </c>
      <c r="C49" s="919" t="s">
        <v>491</v>
      </c>
      <c r="D49" s="920" t="s">
        <v>378</v>
      </c>
      <c r="E49" s="912" t="s">
        <v>379</v>
      </c>
      <c r="F49" s="921">
        <v>1500</v>
      </c>
      <c r="G49" s="916">
        <v>1</v>
      </c>
      <c r="H49" s="894">
        <v>0</v>
      </c>
      <c r="I49" s="922" t="s">
        <v>492</v>
      </c>
      <c r="J49" s="922" t="s">
        <v>492</v>
      </c>
      <c r="K49" s="923"/>
      <c r="L49" s="912" t="s">
        <v>449</v>
      </c>
      <c r="M49" s="832"/>
      <c r="N49" s="832"/>
      <c r="O49" s="832"/>
      <c r="P49" s="832"/>
      <c r="Q49" s="832"/>
      <c r="R49" s="832"/>
      <c r="S49" s="832"/>
      <c r="T49" s="832"/>
      <c r="U49" s="832"/>
      <c r="V49" s="832"/>
      <c r="W49" s="832"/>
      <c r="X49" s="832"/>
      <c r="Y49" s="832"/>
      <c r="Z49" s="832"/>
      <c r="AA49" s="832"/>
      <c r="AB49" s="832"/>
      <c r="AC49" s="832"/>
      <c r="AD49" s="832"/>
      <c r="AE49" s="832"/>
      <c r="AF49" s="832"/>
      <c r="AG49" s="832"/>
      <c r="AH49" s="832"/>
      <c r="AI49" s="832"/>
      <c r="AJ49" s="832"/>
      <c r="AK49" s="832"/>
      <c r="AL49" s="832"/>
      <c r="AM49" s="832"/>
      <c r="AN49" s="832"/>
      <c r="AO49" s="832"/>
      <c r="AP49" s="832"/>
      <c r="AQ49" s="832"/>
      <c r="AR49" s="832"/>
      <c r="AS49" s="832"/>
      <c r="AT49" s="832"/>
      <c r="AU49" s="832"/>
      <c r="AV49" s="832"/>
      <c r="AW49" s="832"/>
      <c r="AX49" s="832"/>
      <c r="AY49" s="832"/>
      <c r="AZ49" s="832"/>
      <c r="BA49" s="832"/>
      <c r="BB49" s="832"/>
      <c r="BC49" s="832"/>
      <c r="BD49" s="832"/>
      <c r="BE49" s="832"/>
      <c r="BF49" s="832"/>
      <c r="BG49" s="832"/>
      <c r="BH49" s="832"/>
      <c r="BI49" s="832"/>
      <c r="BJ49" s="832"/>
      <c r="BK49" s="832"/>
      <c r="BL49" s="832"/>
      <c r="BM49" s="832"/>
      <c r="BN49" s="832"/>
      <c r="BO49" s="832"/>
      <c r="BP49" s="832"/>
      <c r="BQ49" s="832"/>
      <c r="BR49" s="832"/>
      <c r="BS49" s="832"/>
      <c r="BT49" s="832"/>
      <c r="BU49" s="832"/>
      <c r="BV49" s="832"/>
      <c r="BW49" s="832"/>
      <c r="BX49" s="832"/>
      <c r="BY49" s="832"/>
      <c r="BZ49" s="832"/>
      <c r="CA49" s="832"/>
      <c r="CB49" s="832"/>
      <c r="CC49" s="832"/>
      <c r="CD49" s="832"/>
      <c r="CE49" s="832"/>
      <c r="CF49" s="832"/>
      <c r="CG49" s="832"/>
      <c r="CH49" s="832"/>
      <c r="CI49" s="832"/>
      <c r="CJ49" s="832"/>
      <c r="CK49" s="832"/>
      <c r="CL49" s="832"/>
      <c r="CM49" s="832"/>
      <c r="CN49" s="832"/>
      <c r="CO49" s="832"/>
      <c r="CP49" s="832"/>
      <c r="CQ49" s="832"/>
      <c r="CR49" s="832"/>
      <c r="CS49" s="832"/>
      <c r="CT49" s="832"/>
      <c r="CU49" s="832"/>
      <c r="CV49" s="832"/>
      <c r="CW49" s="832"/>
      <c r="CX49" s="832"/>
      <c r="CY49" s="832"/>
      <c r="CZ49" s="832"/>
      <c r="DA49" s="832"/>
      <c r="DB49" s="832"/>
      <c r="DC49" s="832"/>
      <c r="DD49" s="832"/>
      <c r="DE49" s="832"/>
      <c r="DF49" s="832"/>
      <c r="DG49" s="832"/>
      <c r="DH49" s="832"/>
      <c r="DI49" s="832"/>
      <c r="DJ49" s="832"/>
      <c r="DK49" s="832"/>
      <c r="DL49" s="832"/>
      <c r="DM49" s="832"/>
      <c r="DN49" s="832"/>
      <c r="DO49" s="832"/>
      <c r="DP49" s="832"/>
      <c r="DQ49" s="832"/>
      <c r="DR49" s="832"/>
      <c r="DS49" s="832"/>
      <c r="DT49" s="832"/>
      <c r="DU49" s="832"/>
      <c r="DV49" s="832"/>
      <c r="DW49" s="832"/>
      <c r="DX49" s="832"/>
      <c r="DY49" s="832"/>
      <c r="DZ49" s="832"/>
      <c r="EA49" s="832"/>
      <c r="EB49" s="832"/>
      <c r="EC49" s="832"/>
      <c r="ED49" s="832"/>
      <c r="EE49" s="832"/>
      <c r="EF49" s="832"/>
      <c r="EG49" s="832"/>
      <c r="EH49" s="832"/>
      <c r="EI49" s="832"/>
      <c r="EJ49" s="832"/>
      <c r="EK49" s="832"/>
      <c r="EL49" s="832"/>
      <c r="EM49" s="832"/>
      <c r="EN49" s="832"/>
      <c r="EO49" s="832"/>
      <c r="EP49" s="832"/>
      <c r="EQ49" s="832"/>
      <c r="ER49" s="832"/>
      <c r="ES49" s="832"/>
      <c r="ET49" s="832"/>
      <c r="EU49" s="832"/>
      <c r="EV49" s="832"/>
      <c r="EW49" s="832"/>
      <c r="EX49" s="832"/>
      <c r="EY49" s="832"/>
      <c r="EZ49" s="832"/>
      <c r="FA49" s="832"/>
      <c r="FB49" s="832"/>
      <c r="FC49" s="832"/>
      <c r="FD49" s="832"/>
      <c r="FE49" s="832"/>
      <c r="FF49" s="832"/>
      <c r="FG49" s="832"/>
      <c r="FH49" s="832"/>
      <c r="FI49" s="832"/>
      <c r="FJ49" s="832"/>
      <c r="FK49" s="832"/>
      <c r="FL49" s="832"/>
      <c r="FM49" s="832"/>
      <c r="FN49" s="832"/>
      <c r="FO49" s="832"/>
      <c r="FP49" s="832"/>
      <c r="FQ49" s="832"/>
      <c r="FR49" s="832"/>
      <c r="FS49" s="832"/>
      <c r="FT49" s="832"/>
      <c r="FU49" s="832"/>
      <c r="FV49" s="832"/>
      <c r="FW49" s="832"/>
      <c r="FX49" s="832"/>
      <c r="FY49" s="832"/>
      <c r="FZ49" s="832"/>
      <c r="GA49" s="832"/>
      <c r="GB49" s="832"/>
      <c r="GC49" s="832"/>
      <c r="GD49" s="832"/>
      <c r="GE49" s="832"/>
      <c r="GF49" s="832"/>
      <c r="GG49" s="832"/>
      <c r="GH49" s="832"/>
      <c r="GI49" s="832"/>
      <c r="GJ49" s="832"/>
      <c r="GK49" s="832"/>
      <c r="GL49" s="832"/>
      <c r="GM49" s="832"/>
      <c r="GN49" s="832"/>
      <c r="GO49" s="832"/>
      <c r="GP49" s="832"/>
      <c r="GQ49" s="832"/>
      <c r="GR49" s="832"/>
      <c r="GS49" s="832"/>
      <c r="GT49" s="832"/>
      <c r="GU49" s="832"/>
      <c r="GV49" s="832"/>
      <c r="GW49" s="832"/>
      <c r="GX49" s="832"/>
      <c r="GY49" s="832"/>
      <c r="GZ49" s="832"/>
      <c r="HA49" s="832"/>
      <c r="HB49" s="832"/>
      <c r="HC49" s="832"/>
      <c r="HD49" s="832"/>
      <c r="HE49" s="832"/>
      <c r="HF49" s="832"/>
      <c r="HG49" s="832"/>
      <c r="HH49" s="832"/>
      <c r="HI49" s="832"/>
      <c r="HJ49" s="832"/>
      <c r="HK49" s="832"/>
      <c r="HL49" s="832"/>
      <c r="HM49" s="832"/>
      <c r="HN49" s="832"/>
      <c r="HO49" s="832"/>
      <c r="HP49" s="832"/>
      <c r="HQ49" s="832"/>
      <c r="HR49" s="832"/>
      <c r="HS49" s="832"/>
      <c r="HT49" s="832"/>
      <c r="HU49" s="832"/>
      <c r="HV49" s="832"/>
      <c r="HW49" s="832"/>
      <c r="HX49" s="832"/>
      <c r="HY49" s="832"/>
      <c r="HZ49" s="832"/>
      <c r="IA49" s="832"/>
      <c r="IB49" s="832"/>
      <c r="IC49" s="832"/>
      <c r="ID49" s="832"/>
      <c r="IE49" s="832"/>
      <c r="IF49" s="832"/>
      <c r="IG49" s="832"/>
      <c r="IH49" s="832"/>
      <c r="II49" s="832"/>
      <c r="IJ49" s="832"/>
      <c r="IK49" s="832"/>
      <c r="IL49" s="832"/>
      <c r="IM49" s="832"/>
      <c r="IN49" s="832"/>
      <c r="IO49" s="832"/>
      <c r="IP49" s="832"/>
      <c r="IQ49" s="832"/>
      <c r="IR49" s="832"/>
      <c r="IS49" s="832"/>
      <c r="IT49" s="832"/>
      <c r="IU49" s="832"/>
      <c r="IV49" s="832"/>
    </row>
    <row r="50" spans="1:256" s="906" customFormat="1" ht="20.100000000000001" customHeight="1">
      <c r="A50" s="898" t="s">
        <v>493</v>
      </c>
      <c r="B50" s="889" t="s">
        <v>467</v>
      </c>
      <c r="C50" s="889" t="s">
        <v>494</v>
      </c>
      <c r="D50" s="903" t="s">
        <v>378</v>
      </c>
      <c r="E50" s="912" t="s">
        <v>379</v>
      </c>
      <c r="F50" s="892">
        <v>1500</v>
      </c>
      <c r="G50" s="916">
        <v>1</v>
      </c>
      <c r="H50" s="894">
        <v>0</v>
      </c>
      <c r="I50" s="889" t="s">
        <v>469</v>
      </c>
      <c r="J50" s="889" t="s">
        <v>470</v>
      </c>
      <c r="K50" s="952"/>
      <c r="L50" s="912" t="s">
        <v>449</v>
      </c>
      <c r="M50" s="946"/>
      <c r="N50" s="832"/>
      <c r="O50" s="832"/>
      <c r="P50" s="832"/>
      <c r="Q50" s="832"/>
      <c r="R50" s="832"/>
      <c r="S50" s="832"/>
      <c r="T50" s="832"/>
      <c r="U50" s="832"/>
      <c r="V50" s="832"/>
      <c r="W50" s="832"/>
      <c r="X50" s="832"/>
      <c r="Y50" s="832"/>
      <c r="Z50" s="832"/>
      <c r="AA50" s="832"/>
      <c r="AB50" s="832"/>
      <c r="AC50" s="832"/>
      <c r="AD50" s="832"/>
      <c r="AE50" s="832"/>
      <c r="AF50" s="832"/>
      <c r="AG50" s="832"/>
      <c r="AH50" s="832"/>
      <c r="AI50" s="832"/>
      <c r="AJ50" s="832"/>
      <c r="AK50" s="832"/>
      <c r="AL50" s="832"/>
      <c r="AM50" s="832"/>
      <c r="AN50" s="832"/>
      <c r="AO50" s="832"/>
      <c r="AP50" s="832"/>
      <c r="AQ50" s="832"/>
      <c r="AR50" s="832"/>
      <c r="AS50" s="832"/>
      <c r="AT50" s="832"/>
      <c r="AU50" s="832"/>
      <c r="AV50" s="832"/>
      <c r="AW50" s="832"/>
      <c r="AX50" s="832"/>
      <c r="AY50" s="832"/>
      <c r="AZ50" s="832"/>
      <c r="BA50" s="832"/>
      <c r="BB50" s="832"/>
      <c r="BC50" s="832"/>
      <c r="BD50" s="832"/>
      <c r="BE50" s="832"/>
      <c r="BF50" s="832"/>
      <c r="BG50" s="832"/>
      <c r="BH50" s="832"/>
      <c r="BI50" s="832"/>
      <c r="BJ50" s="832"/>
      <c r="BK50" s="832"/>
      <c r="BL50" s="832"/>
      <c r="BM50" s="832"/>
      <c r="BN50" s="832"/>
      <c r="BO50" s="832"/>
      <c r="BP50" s="832"/>
      <c r="BQ50" s="832"/>
      <c r="BR50" s="832"/>
      <c r="BS50" s="832"/>
      <c r="BT50" s="832"/>
      <c r="BU50" s="832"/>
      <c r="BV50" s="832"/>
      <c r="BW50" s="832"/>
      <c r="BX50" s="832"/>
      <c r="BY50" s="832"/>
      <c r="BZ50" s="832"/>
      <c r="CA50" s="832"/>
      <c r="CB50" s="832"/>
      <c r="CC50" s="832"/>
      <c r="CD50" s="832"/>
      <c r="CE50" s="832"/>
      <c r="CF50" s="832"/>
      <c r="CG50" s="832"/>
      <c r="CH50" s="832"/>
      <c r="CI50" s="832"/>
      <c r="CJ50" s="832"/>
      <c r="CK50" s="832"/>
      <c r="CL50" s="832"/>
      <c r="CM50" s="832"/>
      <c r="CN50" s="832"/>
      <c r="CO50" s="832"/>
      <c r="CP50" s="832"/>
      <c r="CQ50" s="832"/>
      <c r="CR50" s="832"/>
      <c r="CS50" s="832"/>
      <c r="CT50" s="832"/>
      <c r="CU50" s="832"/>
      <c r="CV50" s="832"/>
      <c r="CW50" s="832"/>
      <c r="CX50" s="832"/>
      <c r="CY50" s="832"/>
      <c r="CZ50" s="832"/>
      <c r="DA50" s="832"/>
      <c r="DB50" s="832"/>
      <c r="DC50" s="832"/>
      <c r="DD50" s="832"/>
      <c r="DE50" s="832"/>
      <c r="DF50" s="832"/>
      <c r="DG50" s="832"/>
      <c r="DH50" s="832"/>
      <c r="DI50" s="832"/>
      <c r="DJ50" s="832"/>
      <c r="DK50" s="832"/>
      <c r="DL50" s="832"/>
      <c r="DM50" s="832"/>
      <c r="DN50" s="832"/>
      <c r="DO50" s="832"/>
      <c r="DP50" s="832"/>
      <c r="DQ50" s="832"/>
      <c r="DR50" s="832"/>
      <c r="DS50" s="832"/>
      <c r="DT50" s="832"/>
      <c r="DU50" s="832"/>
      <c r="DV50" s="832"/>
      <c r="DW50" s="832"/>
      <c r="DX50" s="832"/>
      <c r="DY50" s="832"/>
      <c r="DZ50" s="832"/>
      <c r="EA50" s="832"/>
      <c r="EB50" s="832"/>
      <c r="EC50" s="832"/>
      <c r="ED50" s="832"/>
      <c r="EE50" s="832"/>
      <c r="EF50" s="832"/>
      <c r="EG50" s="832"/>
      <c r="EH50" s="832"/>
      <c r="EI50" s="832"/>
      <c r="EJ50" s="832"/>
      <c r="EK50" s="832"/>
      <c r="EL50" s="832"/>
      <c r="EM50" s="832"/>
      <c r="EN50" s="832"/>
      <c r="EO50" s="832"/>
      <c r="EP50" s="832"/>
      <c r="EQ50" s="832"/>
      <c r="ER50" s="832"/>
      <c r="ES50" s="832"/>
      <c r="ET50" s="832"/>
      <c r="EU50" s="832"/>
      <c r="EV50" s="832"/>
      <c r="EW50" s="832"/>
      <c r="EX50" s="832"/>
      <c r="EY50" s="832"/>
      <c r="EZ50" s="832"/>
      <c r="FA50" s="832"/>
      <c r="FB50" s="832"/>
      <c r="FC50" s="832"/>
      <c r="FD50" s="832"/>
      <c r="FE50" s="832"/>
      <c r="FF50" s="832"/>
      <c r="FG50" s="832"/>
      <c r="FH50" s="832"/>
      <c r="FI50" s="832"/>
      <c r="FJ50" s="832"/>
      <c r="FK50" s="832"/>
      <c r="FL50" s="832"/>
      <c r="FM50" s="832"/>
      <c r="FN50" s="832"/>
      <c r="FO50" s="832"/>
      <c r="FP50" s="832"/>
      <c r="FQ50" s="832"/>
      <c r="FR50" s="832"/>
      <c r="FS50" s="832"/>
      <c r="FT50" s="832"/>
      <c r="FU50" s="832"/>
      <c r="FV50" s="832"/>
      <c r="FW50" s="832"/>
      <c r="FX50" s="832"/>
      <c r="FY50" s="832"/>
      <c r="FZ50" s="832"/>
      <c r="GA50" s="832"/>
      <c r="GB50" s="832"/>
      <c r="GC50" s="832"/>
      <c r="GD50" s="832"/>
      <c r="GE50" s="832"/>
      <c r="GF50" s="832"/>
      <c r="GG50" s="832"/>
      <c r="GH50" s="832"/>
      <c r="GI50" s="832"/>
      <c r="GJ50" s="832"/>
      <c r="GK50" s="832"/>
      <c r="GL50" s="832"/>
      <c r="GM50" s="832"/>
      <c r="GN50" s="832"/>
      <c r="GO50" s="832"/>
      <c r="GP50" s="832"/>
      <c r="GQ50" s="832"/>
      <c r="GR50" s="832"/>
      <c r="GS50" s="832"/>
      <c r="GT50" s="832"/>
      <c r="GU50" s="832"/>
      <c r="GV50" s="832"/>
      <c r="GW50" s="832"/>
      <c r="GX50" s="832"/>
      <c r="GY50" s="832"/>
      <c r="GZ50" s="832"/>
      <c r="HA50" s="832"/>
      <c r="HB50" s="832"/>
      <c r="HC50" s="832"/>
      <c r="HD50" s="832"/>
      <c r="HE50" s="832"/>
      <c r="HF50" s="832"/>
      <c r="HG50" s="832"/>
      <c r="HH50" s="832"/>
      <c r="HI50" s="832"/>
      <c r="HJ50" s="832"/>
      <c r="HK50" s="832"/>
      <c r="HL50" s="832"/>
      <c r="HM50" s="832"/>
      <c r="HN50" s="832"/>
      <c r="HO50" s="832"/>
      <c r="HP50" s="832"/>
      <c r="HQ50" s="832"/>
      <c r="HR50" s="832"/>
      <c r="HS50" s="832"/>
      <c r="HT50" s="832"/>
      <c r="HU50" s="832"/>
      <c r="HV50" s="832"/>
      <c r="HW50" s="832"/>
      <c r="HX50" s="832"/>
      <c r="HY50" s="832"/>
      <c r="HZ50" s="832"/>
      <c r="IA50" s="832"/>
      <c r="IB50" s="832"/>
      <c r="IC50" s="832"/>
      <c r="ID50" s="832"/>
      <c r="IE50" s="832"/>
      <c r="IF50" s="832"/>
      <c r="IG50" s="832"/>
      <c r="IH50" s="832"/>
      <c r="II50" s="832"/>
      <c r="IJ50" s="832"/>
      <c r="IK50" s="832"/>
      <c r="IL50" s="832"/>
      <c r="IM50" s="832"/>
      <c r="IN50" s="832"/>
      <c r="IO50" s="832"/>
      <c r="IP50" s="832"/>
      <c r="IQ50" s="832"/>
      <c r="IR50" s="832"/>
      <c r="IS50" s="832"/>
      <c r="IT50" s="832"/>
      <c r="IU50" s="832"/>
      <c r="IV50" s="832"/>
    </row>
    <row r="51" spans="1:256" ht="23.25" customHeight="1">
      <c r="A51" s="703" t="s">
        <v>35</v>
      </c>
      <c r="B51" s="743"/>
      <c r="C51" s="743"/>
      <c r="D51" s="743"/>
      <c r="E51" s="743"/>
      <c r="F51" s="744">
        <f>SUM(F30:F50)</f>
        <v>994700</v>
      </c>
      <c r="G51" s="743"/>
      <c r="H51" s="743"/>
      <c r="I51" s="743"/>
      <c r="J51" s="745"/>
      <c r="K51" s="743"/>
      <c r="L51" s="964"/>
    </row>
    <row r="52" spans="1:256" ht="23.25" customHeight="1" thickBot="1">
      <c r="A52" s="670"/>
      <c r="B52" s="671"/>
      <c r="C52" s="671"/>
      <c r="D52" s="615"/>
      <c r="E52" s="671"/>
      <c r="F52" s="671"/>
      <c r="G52" s="671"/>
      <c r="H52" s="671"/>
      <c r="I52" s="671"/>
      <c r="J52" s="672"/>
      <c r="K52" s="671"/>
      <c r="L52" s="742"/>
    </row>
    <row r="53" spans="1:256" ht="29.25" customHeight="1">
      <c r="A53" s="1588" t="s">
        <v>495</v>
      </c>
      <c r="B53" s="1589"/>
      <c r="C53" s="1589"/>
      <c r="D53" s="1589"/>
      <c r="E53" s="1589"/>
      <c r="F53" s="1589"/>
      <c r="G53" s="1589"/>
      <c r="H53" s="1589"/>
      <c r="I53" s="1589"/>
      <c r="J53" s="1590"/>
      <c r="K53" s="1590"/>
      <c r="L53" s="1590"/>
    </row>
    <row r="54" spans="1:256" ht="24.75" customHeight="1">
      <c r="A54" s="1586" t="s">
        <v>361</v>
      </c>
      <c r="B54" s="1571" t="s">
        <v>362</v>
      </c>
      <c r="C54" s="1571" t="s">
        <v>363</v>
      </c>
      <c r="D54" s="1573" t="s">
        <v>364</v>
      </c>
      <c r="E54" s="1571" t="s">
        <v>365</v>
      </c>
      <c r="F54" s="1569" t="s">
        <v>366</v>
      </c>
      <c r="G54" s="1574"/>
      <c r="H54" s="1575"/>
      <c r="I54" s="1569" t="s">
        <v>367</v>
      </c>
      <c r="J54" s="1570"/>
      <c r="K54" s="1577" t="s">
        <v>368</v>
      </c>
      <c r="L54" s="1572" t="s">
        <v>369</v>
      </c>
      <c r="M54" s="940"/>
    </row>
    <row r="55" spans="1:256" ht="127.5" customHeight="1">
      <c r="A55" s="1587"/>
      <c r="B55" s="1572"/>
      <c r="C55" s="1572"/>
      <c r="D55" s="1573"/>
      <c r="E55" s="1572"/>
      <c r="F55" s="675" t="s">
        <v>370</v>
      </c>
      <c r="G55" s="1024" t="s">
        <v>371</v>
      </c>
      <c r="H55" s="1024" t="s">
        <v>372</v>
      </c>
      <c r="I55" s="1024" t="s">
        <v>496</v>
      </c>
      <c r="J55" s="1024" t="s">
        <v>374</v>
      </c>
      <c r="K55" s="1569"/>
      <c r="L55" s="1572"/>
    </row>
    <row r="56" spans="1:256" s="751" customFormat="1" ht="30.75" customHeight="1">
      <c r="A56" s="684" t="s">
        <v>501</v>
      </c>
      <c r="B56" s="709" t="s">
        <v>502</v>
      </c>
      <c r="C56" s="709" t="s">
        <v>503</v>
      </c>
      <c r="D56" s="718" t="s">
        <v>504</v>
      </c>
      <c r="E56" s="679" t="s">
        <v>379</v>
      </c>
      <c r="F56" s="719"/>
      <c r="G56" s="681">
        <v>1</v>
      </c>
      <c r="H56" s="682">
        <v>0</v>
      </c>
      <c r="I56" s="709" t="s">
        <v>381</v>
      </c>
      <c r="J56" s="677" t="s">
        <v>505</v>
      </c>
      <c r="K56" s="775" t="s">
        <v>506</v>
      </c>
      <c r="L56" s="709" t="s">
        <v>507</v>
      </c>
      <c r="M56" s="832"/>
      <c r="N56" s="832"/>
      <c r="O56" s="832"/>
      <c r="P56" s="832"/>
      <c r="Q56" s="832"/>
      <c r="R56" s="832"/>
      <c r="S56" s="832"/>
      <c r="T56" s="832"/>
      <c r="U56" s="832"/>
      <c r="V56" s="832"/>
      <c r="W56" s="832"/>
      <c r="X56" s="832"/>
      <c r="Y56" s="832"/>
      <c r="Z56" s="832"/>
      <c r="AA56" s="832"/>
      <c r="AB56" s="832"/>
      <c r="AC56" s="832"/>
      <c r="AD56" s="832"/>
      <c r="AE56" s="832"/>
      <c r="AF56" s="832"/>
      <c r="AG56" s="832"/>
      <c r="AH56" s="832"/>
      <c r="AI56" s="832"/>
      <c r="AJ56" s="832"/>
      <c r="AK56" s="832"/>
      <c r="AL56" s="832"/>
      <c r="AM56" s="832"/>
      <c r="AN56" s="832"/>
      <c r="AO56" s="832"/>
      <c r="AP56" s="832"/>
      <c r="AQ56" s="832"/>
      <c r="AR56" s="832"/>
      <c r="AS56" s="832"/>
      <c r="AT56" s="832"/>
      <c r="AU56" s="832"/>
      <c r="AV56" s="832"/>
      <c r="AW56" s="832"/>
      <c r="AX56" s="832"/>
      <c r="AY56" s="832"/>
      <c r="AZ56" s="832"/>
      <c r="BA56" s="832"/>
      <c r="BB56" s="832"/>
      <c r="BC56" s="832"/>
      <c r="BD56" s="832"/>
      <c r="BE56" s="832"/>
      <c r="BF56" s="832"/>
      <c r="BG56" s="832"/>
      <c r="BH56" s="832"/>
      <c r="BI56" s="832"/>
      <c r="BJ56" s="832"/>
      <c r="BK56" s="832"/>
      <c r="BL56" s="832"/>
      <c r="BM56" s="832"/>
      <c r="BN56" s="832"/>
      <c r="BO56" s="832"/>
      <c r="BP56" s="832"/>
      <c r="BQ56" s="832"/>
      <c r="BR56" s="832"/>
      <c r="BS56" s="832"/>
      <c r="BT56" s="832"/>
      <c r="BU56" s="832"/>
      <c r="BV56" s="832"/>
      <c r="BW56" s="832"/>
      <c r="BX56" s="832"/>
      <c r="BY56" s="832"/>
      <c r="BZ56" s="832"/>
      <c r="CA56" s="832"/>
      <c r="CB56" s="832"/>
      <c r="CC56" s="832"/>
      <c r="CD56" s="832"/>
      <c r="CE56" s="832"/>
      <c r="CF56" s="832"/>
      <c r="CG56" s="832"/>
      <c r="CH56" s="832"/>
      <c r="CI56" s="832"/>
      <c r="CJ56" s="832"/>
      <c r="CK56" s="832"/>
      <c r="CL56" s="832"/>
      <c r="CM56" s="832"/>
      <c r="CN56" s="832"/>
      <c r="CO56" s="832"/>
      <c r="CP56" s="832"/>
      <c r="CQ56" s="832"/>
      <c r="CR56" s="832"/>
      <c r="CS56" s="832"/>
      <c r="CT56" s="832"/>
      <c r="CU56" s="832"/>
      <c r="CV56" s="832"/>
      <c r="CW56" s="832"/>
      <c r="CX56" s="832"/>
      <c r="CY56" s="832"/>
      <c r="CZ56" s="832"/>
      <c r="DA56" s="832"/>
      <c r="DB56" s="832"/>
      <c r="DC56" s="832"/>
      <c r="DD56" s="832"/>
      <c r="DE56" s="832"/>
      <c r="DF56" s="832"/>
      <c r="DG56" s="832"/>
      <c r="DH56" s="832"/>
      <c r="DI56" s="832"/>
      <c r="DJ56" s="832"/>
      <c r="DK56" s="832"/>
      <c r="DL56" s="832"/>
      <c r="DM56" s="832"/>
      <c r="DN56" s="832"/>
      <c r="DO56" s="832"/>
      <c r="DP56" s="832"/>
      <c r="DQ56" s="832"/>
      <c r="DR56" s="832"/>
      <c r="DS56" s="832"/>
      <c r="DT56" s="832"/>
      <c r="DU56" s="832"/>
      <c r="DV56" s="832"/>
      <c r="DW56" s="832"/>
      <c r="DX56" s="832"/>
      <c r="DY56" s="832"/>
      <c r="DZ56" s="832"/>
      <c r="EA56" s="832"/>
      <c r="EB56" s="832"/>
      <c r="EC56" s="832"/>
      <c r="ED56" s="832"/>
      <c r="EE56" s="832"/>
      <c r="EF56" s="832"/>
      <c r="EG56" s="832"/>
      <c r="EH56" s="832"/>
      <c r="EI56" s="832"/>
      <c r="EJ56" s="832"/>
      <c r="EK56" s="832"/>
      <c r="EL56" s="832"/>
      <c r="EM56" s="832"/>
      <c r="EN56" s="832"/>
      <c r="EO56" s="832"/>
      <c r="EP56" s="832"/>
      <c r="EQ56" s="832"/>
      <c r="ER56" s="832"/>
      <c r="ES56" s="832"/>
      <c r="ET56" s="832"/>
      <c r="EU56" s="832"/>
      <c r="EV56" s="832"/>
      <c r="EW56" s="832"/>
      <c r="EX56" s="832"/>
      <c r="EY56" s="832"/>
      <c r="EZ56" s="832"/>
      <c r="FA56" s="832"/>
      <c r="FB56" s="832"/>
      <c r="FC56" s="832"/>
      <c r="FD56" s="832"/>
      <c r="FE56" s="832"/>
      <c r="FF56" s="832"/>
      <c r="FG56" s="832"/>
      <c r="FH56" s="832"/>
      <c r="FI56" s="832"/>
      <c r="FJ56" s="832"/>
      <c r="FK56" s="832"/>
      <c r="FL56" s="832"/>
      <c r="FM56" s="832"/>
      <c r="FN56" s="832"/>
      <c r="FO56" s="832"/>
      <c r="FP56" s="832"/>
      <c r="FQ56" s="832"/>
      <c r="FR56" s="832"/>
      <c r="FS56" s="832"/>
      <c r="FT56" s="832"/>
      <c r="FU56" s="832"/>
      <c r="FV56" s="832"/>
      <c r="FW56" s="832"/>
      <c r="FX56" s="832"/>
      <c r="FY56" s="832"/>
      <c r="FZ56" s="832"/>
      <c r="GA56" s="832"/>
      <c r="GB56" s="832"/>
      <c r="GC56" s="832"/>
      <c r="GD56" s="832"/>
      <c r="GE56" s="832"/>
      <c r="GF56" s="832"/>
      <c r="GG56" s="832"/>
      <c r="GH56" s="832"/>
      <c r="GI56" s="832"/>
      <c r="GJ56" s="832"/>
      <c r="GK56" s="832"/>
      <c r="GL56" s="832"/>
      <c r="GM56" s="832"/>
      <c r="GN56" s="832"/>
      <c r="GO56" s="832"/>
      <c r="GP56" s="832"/>
      <c r="GQ56" s="832"/>
      <c r="GR56" s="832"/>
      <c r="GS56" s="832"/>
      <c r="GT56" s="832"/>
      <c r="GU56" s="832"/>
      <c r="GV56" s="832"/>
      <c r="GW56" s="832"/>
      <c r="GX56" s="832"/>
      <c r="GY56" s="832"/>
      <c r="GZ56" s="832"/>
      <c r="HA56" s="832"/>
      <c r="HB56" s="832"/>
      <c r="HC56" s="832"/>
      <c r="HD56" s="832"/>
      <c r="HE56" s="832"/>
      <c r="HF56" s="832"/>
      <c r="HG56" s="832"/>
      <c r="HH56" s="832"/>
      <c r="HI56" s="832"/>
      <c r="HJ56" s="832"/>
      <c r="HK56" s="832"/>
      <c r="HL56" s="832"/>
      <c r="HM56" s="832"/>
      <c r="HN56" s="832"/>
      <c r="HO56" s="832"/>
      <c r="HP56" s="832"/>
      <c r="HQ56" s="832"/>
      <c r="HR56" s="832"/>
      <c r="HS56" s="832"/>
      <c r="HT56" s="832"/>
      <c r="HU56" s="832"/>
      <c r="HV56" s="832"/>
      <c r="HW56" s="832"/>
      <c r="HX56" s="832"/>
      <c r="HY56" s="832"/>
      <c r="HZ56" s="832"/>
      <c r="IA56" s="832"/>
      <c r="IB56" s="832"/>
      <c r="IC56" s="832"/>
      <c r="ID56" s="832"/>
      <c r="IE56" s="832"/>
      <c r="IF56" s="832"/>
      <c r="IG56" s="832"/>
      <c r="IH56" s="832"/>
      <c r="II56" s="832"/>
      <c r="IJ56" s="832"/>
      <c r="IK56" s="832"/>
      <c r="IL56" s="832"/>
      <c r="IM56" s="832"/>
      <c r="IN56" s="832"/>
      <c r="IO56" s="832"/>
      <c r="IP56" s="832"/>
      <c r="IQ56" s="832"/>
      <c r="IR56" s="832"/>
      <c r="IS56" s="832"/>
      <c r="IT56" s="832"/>
      <c r="IU56" s="832"/>
      <c r="IV56" s="832"/>
    </row>
    <row r="57" spans="1:256" s="751" customFormat="1" ht="30.75" customHeight="1">
      <c r="A57" s="684" t="s">
        <v>513</v>
      </c>
      <c r="B57" s="709" t="s">
        <v>514</v>
      </c>
      <c r="C57" s="709" t="s">
        <v>515</v>
      </c>
      <c r="D57" s="718" t="s">
        <v>504</v>
      </c>
      <c r="E57" s="679" t="s">
        <v>379</v>
      </c>
      <c r="F57" s="680"/>
      <c r="G57" s="681">
        <v>1</v>
      </c>
      <c r="H57" s="682">
        <v>0</v>
      </c>
      <c r="I57" s="709" t="s">
        <v>380</v>
      </c>
      <c r="J57" s="677" t="s">
        <v>403</v>
      </c>
      <c r="K57" s="775" t="s">
        <v>516</v>
      </c>
      <c r="L57" s="709" t="s">
        <v>517</v>
      </c>
      <c r="M57" s="832"/>
      <c r="N57" s="832"/>
      <c r="O57" s="832"/>
      <c r="P57" s="832"/>
      <c r="Q57" s="832"/>
      <c r="R57" s="832"/>
      <c r="S57" s="832"/>
      <c r="T57" s="832"/>
      <c r="U57" s="832"/>
      <c r="V57" s="832"/>
      <c r="W57" s="832"/>
      <c r="X57" s="832"/>
      <c r="Y57" s="832"/>
      <c r="Z57" s="832"/>
      <c r="AA57" s="832"/>
      <c r="AB57" s="832"/>
      <c r="AC57" s="832"/>
      <c r="AD57" s="832"/>
      <c r="AE57" s="832"/>
      <c r="AF57" s="832"/>
      <c r="AG57" s="832"/>
      <c r="AH57" s="832"/>
      <c r="AI57" s="832"/>
      <c r="AJ57" s="832"/>
      <c r="AK57" s="832"/>
      <c r="AL57" s="832"/>
      <c r="AM57" s="832"/>
      <c r="AN57" s="832"/>
      <c r="AO57" s="832"/>
      <c r="AP57" s="832"/>
      <c r="AQ57" s="832"/>
      <c r="AR57" s="832"/>
      <c r="AS57" s="832"/>
      <c r="AT57" s="832"/>
      <c r="AU57" s="832"/>
      <c r="AV57" s="832"/>
      <c r="AW57" s="832"/>
      <c r="AX57" s="832"/>
      <c r="AY57" s="832"/>
      <c r="AZ57" s="832"/>
      <c r="BA57" s="832"/>
      <c r="BB57" s="832"/>
      <c r="BC57" s="832"/>
      <c r="BD57" s="832"/>
      <c r="BE57" s="832"/>
      <c r="BF57" s="832"/>
      <c r="BG57" s="832"/>
      <c r="BH57" s="832"/>
      <c r="BI57" s="832"/>
      <c r="BJ57" s="832"/>
      <c r="BK57" s="832"/>
      <c r="BL57" s="832"/>
      <c r="BM57" s="832"/>
      <c r="BN57" s="832"/>
      <c r="BO57" s="832"/>
      <c r="BP57" s="832"/>
      <c r="BQ57" s="832"/>
      <c r="BR57" s="832"/>
      <c r="BS57" s="832"/>
      <c r="BT57" s="832"/>
      <c r="BU57" s="832"/>
      <c r="BV57" s="832"/>
      <c r="BW57" s="832"/>
      <c r="BX57" s="832"/>
      <c r="BY57" s="832"/>
      <c r="BZ57" s="832"/>
      <c r="CA57" s="832"/>
      <c r="CB57" s="832"/>
      <c r="CC57" s="832"/>
      <c r="CD57" s="832"/>
      <c r="CE57" s="832"/>
      <c r="CF57" s="832"/>
      <c r="CG57" s="832"/>
      <c r="CH57" s="832"/>
      <c r="CI57" s="832"/>
      <c r="CJ57" s="832"/>
      <c r="CK57" s="832"/>
      <c r="CL57" s="832"/>
      <c r="CM57" s="832"/>
      <c r="CN57" s="832"/>
      <c r="CO57" s="832"/>
      <c r="CP57" s="832"/>
      <c r="CQ57" s="832"/>
      <c r="CR57" s="832"/>
      <c r="CS57" s="832"/>
      <c r="CT57" s="832"/>
      <c r="CU57" s="832"/>
      <c r="CV57" s="832"/>
      <c r="CW57" s="832"/>
      <c r="CX57" s="832"/>
      <c r="CY57" s="832"/>
      <c r="CZ57" s="832"/>
      <c r="DA57" s="832"/>
      <c r="DB57" s="832"/>
      <c r="DC57" s="832"/>
      <c r="DD57" s="832"/>
      <c r="DE57" s="832"/>
      <c r="DF57" s="832"/>
      <c r="DG57" s="832"/>
      <c r="DH57" s="832"/>
      <c r="DI57" s="832"/>
      <c r="DJ57" s="832"/>
      <c r="DK57" s="832"/>
      <c r="DL57" s="832"/>
      <c r="DM57" s="832"/>
      <c r="DN57" s="832"/>
      <c r="DO57" s="832"/>
      <c r="DP57" s="832"/>
      <c r="DQ57" s="832"/>
      <c r="DR57" s="832"/>
      <c r="DS57" s="832"/>
      <c r="DT57" s="832"/>
      <c r="DU57" s="832"/>
      <c r="DV57" s="832"/>
      <c r="DW57" s="832"/>
      <c r="DX57" s="832"/>
      <c r="DY57" s="832"/>
      <c r="DZ57" s="832"/>
      <c r="EA57" s="832"/>
      <c r="EB57" s="832"/>
      <c r="EC57" s="832"/>
      <c r="ED57" s="832"/>
      <c r="EE57" s="832"/>
      <c r="EF57" s="832"/>
      <c r="EG57" s="832"/>
      <c r="EH57" s="832"/>
      <c r="EI57" s="832"/>
      <c r="EJ57" s="832"/>
      <c r="EK57" s="832"/>
      <c r="EL57" s="832"/>
      <c r="EM57" s="832"/>
      <c r="EN57" s="832"/>
      <c r="EO57" s="832"/>
      <c r="EP57" s="832"/>
      <c r="EQ57" s="832"/>
      <c r="ER57" s="832"/>
      <c r="ES57" s="832"/>
      <c r="ET57" s="832"/>
      <c r="EU57" s="832"/>
      <c r="EV57" s="832"/>
      <c r="EW57" s="832"/>
      <c r="EX57" s="832"/>
      <c r="EY57" s="832"/>
      <c r="EZ57" s="832"/>
      <c r="FA57" s="832"/>
      <c r="FB57" s="832"/>
      <c r="FC57" s="832"/>
      <c r="FD57" s="832"/>
      <c r="FE57" s="832"/>
      <c r="FF57" s="832"/>
      <c r="FG57" s="832"/>
      <c r="FH57" s="832"/>
      <c r="FI57" s="832"/>
      <c r="FJ57" s="832"/>
      <c r="FK57" s="832"/>
      <c r="FL57" s="832"/>
      <c r="FM57" s="832"/>
      <c r="FN57" s="832"/>
      <c r="FO57" s="832"/>
      <c r="FP57" s="832"/>
      <c r="FQ57" s="832"/>
      <c r="FR57" s="832"/>
      <c r="FS57" s="832"/>
      <c r="FT57" s="832"/>
      <c r="FU57" s="832"/>
      <c r="FV57" s="832"/>
      <c r="FW57" s="832"/>
      <c r="FX57" s="832"/>
      <c r="FY57" s="832"/>
      <c r="FZ57" s="832"/>
      <c r="GA57" s="832"/>
      <c r="GB57" s="832"/>
      <c r="GC57" s="832"/>
      <c r="GD57" s="832"/>
      <c r="GE57" s="832"/>
      <c r="GF57" s="832"/>
      <c r="GG57" s="832"/>
      <c r="GH57" s="832"/>
      <c r="GI57" s="832"/>
      <c r="GJ57" s="832"/>
      <c r="GK57" s="832"/>
      <c r="GL57" s="832"/>
      <c r="GM57" s="832"/>
      <c r="GN57" s="832"/>
      <c r="GO57" s="832"/>
      <c r="GP57" s="832"/>
      <c r="GQ57" s="832"/>
      <c r="GR57" s="832"/>
      <c r="GS57" s="832"/>
      <c r="GT57" s="832"/>
      <c r="GU57" s="832"/>
      <c r="GV57" s="832"/>
      <c r="GW57" s="832"/>
      <c r="GX57" s="832"/>
      <c r="GY57" s="832"/>
      <c r="GZ57" s="832"/>
      <c r="HA57" s="832"/>
      <c r="HB57" s="832"/>
      <c r="HC57" s="832"/>
      <c r="HD57" s="832"/>
      <c r="HE57" s="832"/>
      <c r="HF57" s="832"/>
      <c r="HG57" s="832"/>
      <c r="HH57" s="832"/>
      <c r="HI57" s="832"/>
      <c r="HJ57" s="832"/>
      <c r="HK57" s="832"/>
      <c r="HL57" s="832"/>
      <c r="HM57" s="832"/>
      <c r="HN57" s="832"/>
      <c r="HO57" s="832"/>
      <c r="HP57" s="832"/>
      <c r="HQ57" s="832"/>
      <c r="HR57" s="832"/>
      <c r="HS57" s="832"/>
      <c r="HT57" s="832"/>
      <c r="HU57" s="832"/>
      <c r="HV57" s="832"/>
      <c r="HW57" s="832"/>
      <c r="HX57" s="832"/>
      <c r="HY57" s="832"/>
      <c r="HZ57" s="832"/>
      <c r="IA57" s="832"/>
      <c r="IB57" s="832"/>
      <c r="IC57" s="832"/>
      <c r="ID57" s="832"/>
      <c r="IE57" s="832"/>
      <c r="IF57" s="832"/>
      <c r="IG57" s="832"/>
      <c r="IH57" s="832"/>
      <c r="II57" s="832"/>
      <c r="IJ57" s="832"/>
      <c r="IK57" s="832"/>
      <c r="IL57" s="832"/>
      <c r="IM57" s="832"/>
      <c r="IN57" s="832"/>
      <c r="IO57" s="832"/>
      <c r="IP57" s="832"/>
      <c r="IQ57" s="832"/>
      <c r="IR57" s="832"/>
      <c r="IS57" s="832"/>
      <c r="IT57" s="832"/>
      <c r="IU57" s="832"/>
      <c r="IV57" s="832"/>
    </row>
    <row r="58" spans="1:256" s="751" customFormat="1" ht="30.75" customHeight="1">
      <c r="A58" s="684" t="s">
        <v>518</v>
      </c>
      <c r="B58" s="709" t="s">
        <v>519</v>
      </c>
      <c r="C58" s="709" t="s">
        <v>520</v>
      </c>
      <c r="D58" s="718" t="s">
        <v>504</v>
      </c>
      <c r="E58" s="679" t="s">
        <v>379</v>
      </c>
      <c r="F58" s="680"/>
      <c r="G58" s="681">
        <v>1</v>
      </c>
      <c r="H58" s="682">
        <v>0</v>
      </c>
      <c r="I58" s="709" t="s">
        <v>381</v>
      </c>
      <c r="J58" s="677" t="s">
        <v>403</v>
      </c>
      <c r="K58" s="775" t="s">
        <v>823</v>
      </c>
      <c r="L58" s="709" t="s">
        <v>521</v>
      </c>
      <c r="M58" s="832"/>
      <c r="N58" s="832"/>
      <c r="O58" s="832"/>
      <c r="P58" s="832"/>
      <c r="Q58" s="832"/>
      <c r="R58" s="832"/>
      <c r="S58" s="832"/>
      <c r="T58" s="832"/>
      <c r="U58" s="832"/>
      <c r="V58" s="832"/>
      <c r="W58" s="832"/>
      <c r="X58" s="832"/>
      <c r="Y58" s="832"/>
      <c r="Z58" s="832"/>
      <c r="AA58" s="832"/>
      <c r="AB58" s="832"/>
      <c r="AC58" s="832"/>
      <c r="AD58" s="832"/>
      <c r="AE58" s="832"/>
      <c r="AF58" s="832"/>
      <c r="AG58" s="832"/>
      <c r="AH58" s="832"/>
      <c r="AI58" s="832"/>
      <c r="AJ58" s="832"/>
      <c r="AK58" s="832"/>
      <c r="AL58" s="832"/>
      <c r="AM58" s="832"/>
      <c r="AN58" s="832"/>
      <c r="AO58" s="832"/>
      <c r="AP58" s="832"/>
      <c r="AQ58" s="832"/>
      <c r="AR58" s="832"/>
      <c r="AS58" s="832"/>
      <c r="AT58" s="832"/>
      <c r="AU58" s="832"/>
      <c r="AV58" s="832"/>
      <c r="AW58" s="832"/>
      <c r="AX58" s="832"/>
      <c r="AY58" s="832"/>
      <c r="AZ58" s="832"/>
      <c r="BA58" s="832"/>
      <c r="BB58" s="832"/>
      <c r="BC58" s="832"/>
      <c r="BD58" s="832"/>
      <c r="BE58" s="832"/>
      <c r="BF58" s="832"/>
      <c r="BG58" s="832"/>
      <c r="BH58" s="832"/>
      <c r="BI58" s="832"/>
      <c r="BJ58" s="832"/>
      <c r="BK58" s="832"/>
      <c r="BL58" s="832"/>
      <c r="BM58" s="832"/>
      <c r="BN58" s="832"/>
      <c r="BO58" s="832"/>
      <c r="BP58" s="832"/>
      <c r="BQ58" s="832"/>
      <c r="BR58" s="832"/>
      <c r="BS58" s="832"/>
      <c r="BT58" s="832"/>
      <c r="BU58" s="832"/>
      <c r="BV58" s="832"/>
      <c r="BW58" s="832"/>
      <c r="BX58" s="832"/>
      <c r="BY58" s="832"/>
      <c r="BZ58" s="832"/>
      <c r="CA58" s="832"/>
      <c r="CB58" s="832"/>
      <c r="CC58" s="832"/>
      <c r="CD58" s="832"/>
      <c r="CE58" s="832"/>
      <c r="CF58" s="832"/>
      <c r="CG58" s="832"/>
      <c r="CH58" s="832"/>
      <c r="CI58" s="832"/>
      <c r="CJ58" s="832"/>
      <c r="CK58" s="832"/>
      <c r="CL58" s="832"/>
      <c r="CM58" s="832"/>
      <c r="CN58" s="832"/>
      <c r="CO58" s="832"/>
      <c r="CP58" s="832"/>
      <c r="CQ58" s="832"/>
      <c r="CR58" s="832"/>
      <c r="CS58" s="832"/>
      <c r="CT58" s="832"/>
      <c r="CU58" s="832"/>
      <c r="CV58" s="832"/>
      <c r="CW58" s="832"/>
      <c r="CX58" s="832"/>
      <c r="CY58" s="832"/>
      <c r="CZ58" s="832"/>
      <c r="DA58" s="832"/>
      <c r="DB58" s="832"/>
      <c r="DC58" s="832"/>
      <c r="DD58" s="832"/>
      <c r="DE58" s="832"/>
      <c r="DF58" s="832"/>
      <c r="DG58" s="832"/>
      <c r="DH58" s="832"/>
      <c r="DI58" s="832"/>
      <c r="DJ58" s="832"/>
      <c r="DK58" s="832"/>
      <c r="DL58" s="832"/>
      <c r="DM58" s="832"/>
      <c r="DN58" s="832"/>
      <c r="DO58" s="832"/>
      <c r="DP58" s="832"/>
      <c r="DQ58" s="832"/>
      <c r="DR58" s="832"/>
      <c r="DS58" s="832"/>
      <c r="DT58" s="832"/>
      <c r="DU58" s="832"/>
      <c r="DV58" s="832"/>
      <c r="DW58" s="832"/>
      <c r="DX58" s="832"/>
      <c r="DY58" s="832"/>
      <c r="DZ58" s="832"/>
      <c r="EA58" s="832"/>
      <c r="EB58" s="832"/>
      <c r="EC58" s="832"/>
      <c r="ED58" s="832"/>
      <c r="EE58" s="832"/>
      <c r="EF58" s="832"/>
      <c r="EG58" s="832"/>
      <c r="EH58" s="832"/>
      <c r="EI58" s="832"/>
      <c r="EJ58" s="832"/>
      <c r="EK58" s="832"/>
      <c r="EL58" s="832"/>
      <c r="EM58" s="832"/>
      <c r="EN58" s="832"/>
      <c r="EO58" s="832"/>
      <c r="EP58" s="832"/>
      <c r="EQ58" s="832"/>
      <c r="ER58" s="832"/>
      <c r="ES58" s="832"/>
      <c r="ET58" s="832"/>
      <c r="EU58" s="832"/>
      <c r="EV58" s="832"/>
      <c r="EW58" s="832"/>
      <c r="EX58" s="832"/>
      <c r="EY58" s="832"/>
      <c r="EZ58" s="832"/>
      <c r="FA58" s="832"/>
      <c r="FB58" s="832"/>
      <c r="FC58" s="832"/>
      <c r="FD58" s="832"/>
      <c r="FE58" s="832"/>
      <c r="FF58" s="832"/>
      <c r="FG58" s="832"/>
      <c r="FH58" s="832"/>
      <c r="FI58" s="832"/>
      <c r="FJ58" s="832"/>
      <c r="FK58" s="832"/>
      <c r="FL58" s="832"/>
      <c r="FM58" s="832"/>
      <c r="FN58" s="832"/>
      <c r="FO58" s="832"/>
      <c r="FP58" s="832"/>
      <c r="FQ58" s="832"/>
      <c r="FR58" s="832"/>
      <c r="FS58" s="832"/>
      <c r="FT58" s="832"/>
      <c r="FU58" s="832"/>
      <c r="FV58" s="832"/>
      <c r="FW58" s="832"/>
      <c r="FX58" s="832"/>
      <c r="FY58" s="832"/>
      <c r="FZ58" s="832"/>
      <c r="GA58" s="832"/>
      <c r="GB58" s="832"/>
      <c r="GC58" s="832"/>
      <c r="GD58" s="832"/>
      <c r="GE58" s="832"/>
      <c r="GF58" s="832"/>
      <c r="GG58" s="832"/>
      <c r="GH58" s="832"/>
      <c r="GI58" s="832"/>
      <c r="GJ58" s="832"/>
      <c r="GK58" s="832"/>
      <c r="GL58" s="832"/>
      <c r="GM58" s="832"/>
      <c r="GN58" s="832"/>
      <c r="GO58" s="832"/>
      <c r="GP58" s="832"/>
      <c r="GQ58" s="832"/>
      <c r="GR58" s="832"/>
      <c r="GS58" s="832"/>
      <c r="GT58" s="832"/>
      <c r="GU58" s="832"/>
      <c r="GV58" s="832"/>
      <c r="GW58" s="832"/>
      <c r="GX58" s="832"/>
      <c r="GY58" s="832"/>
      <c r="GZ58" s="832"/>
      <c r="HA58" s="832"/>
      <c r="HB58" s="832"/>
      <c r="HC58" s="832"/>
      <c r="HD58" s="832"/>
      <c r="HE58" s="832"/>
      <c r="HF58" s="832"/>
      <c r="HG58" s="832"/>
      <c r="HH58" s="832"/>
      <c r="HI58" s="832"/>
      <c r="HJ58" s="832"/>
      <c r="HK58" s="832"/>
      <c r="HL58" s="832"/>
      <c r="HM58" s="832"/>
      <c r="HN58" s="832"/>
      <c r="HO58" s="832"/>
      <c r="HP58" s="832"/>
      <c r="HQ58" s="832"/>
      <c r="HR58" s="832"/>
      <c r="HS58" s="832"/>
      <c r="HT58" s="832"/>
      <c r="HU58" s="832"/>
      <c r="HV58" s="832"/>
      <c r="HW58" s="832"/>
      <c r="HX58" s="832"/>
      <c r="HY58" s="832"/>
      <c r="HZ58" s="832"/>
      <c r="IA58" s="832"/>
      <c r="IB58" s="832"/>
      <c r="IC58" s="832"/>
      <c r="ID58" s="832"/>
      <c r="IE58" s="832"/>
      <c r="IF58" s="832"/>
      <c r="IG58" s="832"/>
      <c r="IH58" s="832"/>
      <c r="II58" s="832"/>
      <c r="IJ58" s="832"/>
      <c r="IK58" s="832"/>
      <c r="IL58" s="832"/>
      <c r="IM58" s="832"/>
      <c r="IN58" s="832"/>
      <c r="IO58" s="832"/>
      <c r="IP58" s="832"/>
      <c r="IQ58" s="832"/>
      <c r="IR58" s="832"/>
      <c r="IS58" s="832"/>
      <c r="IT58" s="832"/>
      <c r="IU58" s="832"/>
      <c r="IV58" s="832"/>
    </row>
    <row r="59" spans="1:256" s="751" customFormat="1" ht="30.75" customHeight="1">
      <c r="A59" s="684" t="s">
        <v>526</v>
      </c>
      <c r="B59" s="709" t="s">
        <v>527</v>
      </c>
      <c r="C59" s="677" t="s">
        <v>528</v>
      </c>
      <c r="D59" s="746"/>
      <c r="E59" s="747" t="s">
        <v>379</v>
      </c>
      <c r="F59" s="748"/>
      <c r="G59" s="710">
        <v>1</v>
      </c>
      <c r="H59" s="720">
        <v>0</v>
      </c>
      <c r="I59" s="677" t="s">
        <v>394</v>
      </c>
      <c r="J59" s="749" t="s">
        <v>529</v>
      </c>
      <c r="K59" s="721"/>
      <c r="L59" s="749" t="s">
        <v>530</v>
      </c>
      <c r="M59" s="832"/>
      <c r="N59" s="832"/>
      <c r="O59" s="832"/>
      <c r="P59" s="832"/>
      <c r="Q59" s="832"/>
      <c r="R59" s="832"/>
      <c r="S59" s="832"/>
      <c r="T59" s="832"/>
      <c r="U59" s="832"/>
      <c r="V59" s="832"/>
      <c r="W59" s="832"/>
      <c r="X59" s="832"/>
      <c r="Y59" s="832"/>
      <c r="Z59" s="832"/>
      <c r="AA59" s="832"/>
      <c r="AB59" s="832"/>
      <c r="AC59" s="832"/>
      <c r="AD59" s="832"/>
      <c r="AE59" s="832"/>
      <c r="AF59" s="832"/>
      <c r="AG59" s="832"/>
      <c r="AH59" s="832"/>
      <c r="AI59" s="832"/>
      <c r="AJ59" s="832"/>
      <c r="AK59" s="832"/>
      <c r="AL59" s="832"/>
      <c r="AM59" s="832"/>
      <c r="AN59" s="832"/>
      <c r="AO59" s="832"/>
      <c r="AP59" s="832"/>
      <c r="AQ59" s="832"/>
      <c r="AR59" s="832"/>
      <c r="AS59" s="832"/>
      <c r="AT59" s="832"/>
      <c r="AU59" s="832"/>
      <c r="AV59" s="832"/>
      <c r="AW59" s="832"/>
      <c r="AX59" s="832"/>
      <c r="AY59" s="832"/>
      <c r="AZ59" s="832"/>
      <c r="BA59" s="832"/>
      <c r="BB59" s="832"/>
      <c r="BC59" s="832"/>
      <c r="BD59" s="832"/>
      <c r="BE59" s="832"/>
      <c r="BF59" s="832"/>
      <c r="BG59" s="832"/>
      <c r="BH59" s="832"/>
      <c r="BI59" s="832"/>
      <c r="BJ59" s="832"/>
      <c r="BK59" s="832"/>
      <c r="BL59" s="832"/>
      <c r="BM59" s="832"/>
      <c r="BN59" s="832"/>
      <c r="BO59" s="832"/>
      <c r="BP59" s="832"/>
      <c r="BQ59" s="832"/>
      <c r="BR59" s="832"/>
      <c r="BS59" s="832"/>
      <c r="BT59" s="832"/>
      <c r="BU59" s="832"/>
      <c r="BV59" s="832"/>
      <c r="BW59" s="832"/>
      <c r="BX59" s="832"/>
      <c r="BY59" s="832"/>
      <c r="BZ59" s="832"/>
      <c r="CA59" s="832"/>
      <c r="CB59" s="832"/>
      <c r="CC59" s="832"/>
      <c r="CD59" s="832"/>
      <c r="CE59" s="832"/>
      <c r="CF59" s="832"/>
      <c r="CG59" s="832"/>
      <c r="CH59" s="832"/>
      <c r="CI59" s="832"/>
      <c r="CJ59" s="832"/>
      <c r="CK59" s="832"/>
      <c r="CL59" s="832"/>
      <c r="CM59" s="832"/>
      <c r="CN59" s="832"/>
      <c r="CO59" s="832"/>
      <c r="CP59" s="832"/>
      <c r="CQ59" s="832"/>
      <c r="CR59" s="832"/>
      <c r="CS59" s="832"/>
      <c r="CT59" s="832"/>
      <c r="CU59" s="832"/>
      <c r="CV59" s="832"/>
      <c r="CW59" s="832"/>
      <c r="CX59" s="832"/>
      <c r="CY59" s="832"/>
      <c r="CZ59" s="832"/>
      <c r="DA59" s="832"/>
      <c r="DB59" s="832"/>
      <c r="DC59" s="832"/>
      <c r="DD59" s="832"/>
      <c r="DE59" s="832"/>
      <c r="DF59" s="832"/>
      <c r="DG59" s="832"/>
      <c r="DH59" s="832"/>
      <c r="DI59" s="832"/>
      <c r="DJ59" s="832"/>
      <c r="DK59" s="832"/>
      <c r="DL59" s="832"/>
      <c r="DM59" s="832"/>
      <c r="DN59" s="832"/>
      <c r="DO59" s="832"/>
      <c r="DP59" s="832"/>
      <c r="DQ59" s="832"/>
      <c r="DR59" s="832"/>
      <c r="DS59" s="832"/>
      <c r="DT59" s="832"/>
      <c r="DU59" s="832"/>
      <c r="DV59" s="832"/>
      <c r="DW59" s="832"/>
      <c r="DX59" s="832"/>
      <c r="DY59" s="832"/>
      <c r="DZ59" s="832"/>
      <c r="EA59" s="832"/>
      <c r="EB59" s="832"/>
      <c r="EC59" s="832"/>
      <c r="ED59" s="832"/>
      <c r="EE59" s="832"/>
      <c r="EF59" s="832"/>
      <c r="EG59" s="832"/>
      <c r="EH59" s="832"/>
      <c r="EI59" s="832"/>
      <c r="EJ59" s="832"/>
      <c r="EK59" s="832"/>
      <c r="EL59" s="832"/>
      <c r="EM59" s="832"/>
      <c r="EN59" s="832"/>
      <c r="EO59" s="832"/>
      <c r="EP59" s="832"/>
      <c r="EQ59" s="832"/>
      <c r="ER59" s="832"/>
      <c r="ES59" s="832"/>
      <c r="ET59" s="832"/>
      <c r="EU59" s="832"/>
      <c r="EV59" s="832"/>
      <c r="EW59" s="832"/>
      <c r="EX59" s="832"/>
      <c r="EY59" s="832"/>
      <c r="EZ59" s="832"/>
      <c r="FA59" s="832"/>
      <c r="FB59" s="832"/>
      <c r="FC59" s="832"/>
      <c r="FD59" s="832"/>
      <c r="FE59" s="832"/>
      <c r="FF59" s="832"/>
      <c r="FG59" s="832"/>
      <c r="FH59" s="832"/>
      <c r="FI59" s="832"/>
      <c r="FJ59" s="832"/>
      <c r="FK59" s="832"/>
      <c r="FL59" s="832"/>
      <c r="FM59" s="832"/>
      <c r="FN59" s="832"/>
      <c r="FO59" s="832"/>
      <c r="FP59" s="832"/>
      <c r="FQ59" s="832"/>
      <c r="FR59" s="832"/>
      <c r="FS59" s="832"/>
      <c r="FT59" s="832"/>
      <c r="FU59" s="832"/>
      <c r="FV59" s="832"/>
      <c r="FW59" s="832"/>
      <c r="FX59" s="832"/>
      <c r="FY59" s="832"/>
      <c r="FZ59" s="832"/>
      <c r="GA59" s="832"/>
      <c r="GB59" s="832"/>
      <c r="GC59" s="832"/>
      <c r="GD59" s="832"/>
      <c r="GE59" s="832"/>
      <c r="GF59" s="832"/>
      <c r="GG59" s="832"/>
      <c r="GH59" s="832"/>
      <c r="GI59" s="832"/>
      <c r="GJ59" s="832"/>
      <c r="GK59" s="832"/>
      <c r="GL59" s="832"/>
      <c r="GM59" s="832"/>
      <c r="GN59" s="832"/>
      <c r="GO59" s="832"/>
      <c r="GP59" s="832"/>
      <c r="GQ59" s="832"/>
      <c r="GR59" s="832"/>
      <c r="GS59" s="832"/>
      <c r="GT59" s="832"/>
      <c r="GU59" s="832"/>
      <c r="GV59" s="832"/>
      <c r="GW59" s="832"/>
      <c r="GX59" s="832"/>
      <c r="GY59" s="832"/>
      <c r="GZ59" s="832"/>
      <c r="HA59" s="832"/>
      <c r="HB59" s="832"/>
      <c r="HC59" s="832"/>
      <c r="HD59" s="832"/>
      <c r="HE59" s="832"/>
      <c r="HF59" s="832"/>
      <c r="HG59" s="832"/>
      <c r="HH59" s="832"/>
      <c r="HI59" s="832"/>
      <c r="HJ59" s="832"/>
      <c r="HK59" s="832"/>
      <c r="HL59" s="832"/>
      <c r="HM59" s="832"/>
      <c r="HN59" s="832"/>
      <c r="HO59" s="832"/>
      <c r="HP59" s="832"/>
      <c r="HQ59" s="832"/>
      <c r="HR59" s="832"/>
      <c r="HS59" s="832"/>
      <c r="HT59" s="832"/>
      <c r="HU59" s="832"/>
      <c r="HV59" s="832"/>
      <c r="HW59" s="832"/>
      <c r="HX59" s="832"/>
      <c r="HY59" s="832"/>
      <c r="HZ59" s="832"/>
      <c r="IA59" s="832"/>
      <c r="IB59" s="832"/>
      <c r="IC59" s="832"/>
      <c r="ID59" s="832"/>
      <c r="IE59" s="832"/>
      <c r="IF59" s="832"/>
      <c r="IG59" s="832"/>
      <c r="IH59" s="832"/>
      <c r="II59" s="832"/>
      <c r="IJ59" s="832"/>
      <c r="IK59" s="832"/>
      <c r="IL59" s="832"/>
      <c r="IM59" s="832"/>
      <c r="IN59" s="832"/>
      <c r="IO59" s="832"/>
      <c r="IP59" s="832"/>
      <c r="IQ59" s="832"/>
      <c r="IR59" s="832"/>
      <c r="IS59" s="832"/>
      <c r="IT59" s="832"/>
      <c r="IU59" s="832"/>
      <c r="IV59" s="832"/>
    </row>
    <row r="60" spans="1:256" s="906" customFormat="1" ht="42.75" customHeight="1">
      <c r="A60" s="982" t="s">
        <v>782</v>
      </c>
      <c r="B60" s="889" t="s">
        <v>964</v>
      </c>
      <c r="C60" s="889" t="s">
        <v>864</v>
      </c>
      <c r="D60" s="1084" t="s">
        <v>421</v>
      </c>
      <c r="E60" s="1088" t="s">
        <v>379</v>
      </c>
      <c r="F60" s="1088">
        <f>339500+10000</f>
        <v>349500</v>
      </c>
      <c r="G60" s="1089">
        <v>1</v>
      </c>
      <c r="H60" s="1090">
        <v>0</v>
      </c>
      <c r="I60" s="901" t="s">
        <v>543</v>
      </c>
      <c r="J60" s="901" t="s">
        <v>594</v>
      </c>
      <c r="K60" s="896" t="s">
        <v>802</v>
      </c>
      <c r="L60" s="901" t="s">
        <v>383</v>
      </c>
      <c r="M60" s="905"/>
      <c r="N60" s="905"/>
      <c r="O60" s="905"/>
      <c r="P60" s="905"/>
      <c r="Q60" s="905"/>
      <c r="R60" s="905"/>
      <c r="S60" s="905"/>
      <c r="T60" s="905"/>
      <c r="U60" s="905"/>
      <c r="V60" s="905"/>
      <c r="W60" s="905"/>
      <c r="X60" s="905"/>
      <c r="Y60" s="905"/>
      <c r="Z60" s="905"/>
      <c r="AA60" s="905"/>
      <c r="AB60" s="905"/>
      <c r="AC60" s="905"/>
      <c r="AD60" s="905"/>
      <c r="AE60" s="905"/>
      <c r="AF60" s="905"/>
      <c r="AG60" s="905"/>
      <c r="AH60" s="905"/>
      <c r="AI60" s="905"/>
      <c r="AJ60" s="905"/>
      <c r="AK60" s="905"/>
      <c r="AL60" s="905"/>
      <c r="AM60" s="905"/>
      <c r="AN60" s="905"/>
      <c r="AO60" s="905"/>
      <c r="AP60" s="905"/>
      <c r="AQ60" s="905"/>
      <c r="AR60" s="905"/>
      <c r="AS60" s="905"/>
      <c r="AT60" s="905"/>
      <c r="AU60" s="905"/>
      <c r="AV60" s="905"/>
      <c r="AW60" s="905"/>
      <c r="AX60" s="905"/>
      <c r="AY60" s="905"/>
      <c r="AZ60" s="905"/>
      <c r="BA60" s="905"/>
      <c r="BB60" s="905"/>
      <c r="BC60" s="905"/>
      <c r="BD60" s="905"/>
      <c r="BE60" s="905"/>
      <c r="BF60" s="905"/>
      <c r="BG60" s="905"/>
      <c r="BH60" s="905"/>
      <c r="BI60" s="905"/>
      <c r="BJ60" s="905"/>
      <c r="BK60" s="905"/>
      <c r="BL60" s="905"/>
      <c r="BM60" s="905"/>
      <c r="BN60" s="905"/>
      <c r="BO60" s="905"/>
      <c r="BP60" s="905"/>
      <c r="BQ60" s="905"/>
      <c r="BR60" s="905"/>
      <c r="BS60" s="905"/>
      <c r="BT60" s="905"/>
      <c r="BU60" s="905"/>
      <c r="BV60" s="905"/>
      <c r="BW60" s="905"/>
      <c r="BX60" s="905"/>
      <c r="BY60" s="905"/>
      <c r="BZ60" s="905"/>
      <c r="CA60" s="905"/>
      <c r="CB60" s="905"/>
      <c r="CC60" s="905"/>
      <c r="CD60" s="905"/>
      <c r="CE60" s="905"/>
      <c r="CF60" s="905"/>
      <c r="CG60" s="905"/>
      <c r="CH60" s="905"/>
      <c r="CI60" s="905"/>
      <c r="CJ60" s="905"/>
      <c r="CK60" s="905"/>
      <c r="CL60" s="905"/>
      <c r="CM60" s="905"/>
      <c r="CN60" s="905"/>
      <c r="CO60" s="905"/>
      <c r="CP60" s="905"/>
      <c r="CQ60" s="905"/>
      <c r="CR60" s="905"/>
      <c r="CS60" s="905"/>
      <c r="CT60" s="905"/>
      <c r="CU60" s="905"/>
      <c r="CV60" s="905"/>
      <c r="CW60" s="905"/>
      <c r="CX60" s="905"/>
      <c r="CY60" s="905"/>
      <c r="CZ60" s="905"/>
      <c r="DA60" s="905"/>
      <c r="DB60" s="905"/>
      <c r="DC60" s="905"/>
      <c r="DD60" s="905"/>
      <c r="DE60" s="905"/>
      <c r="DF60" s="905"/>
      <c r="DG60" s="905"/>
      <c r="DH60" s="905"/>
      <c r="DI60" s="905"/>
      <c r="DJ60" s="905"/>
      <c r="DK60" s="905"/>
      <c r="DL60" s="905"/>
      <c r="DM60" s="905"/>
      <c r="DN60" s="905"/>
      <c r="DO60" s="905"/>
      <c r="DP60" s="905"/>
      <c r="DQ60" s="905"/>
      <c r="DR60" s="905"/>
      <c r="DS60" s="905"/>
      <c r="DT60" s="905"/>
      <c r="DU60" s="905"/>
      <c r="DV60" s="905"/>
      <c r="DW60" s="905"/>
      <c r="DX60" s="905"/>
      <c r="DY60" s="905"/>
      <c r="DZ60" s="905"/>
      <c r="EA60" s="905"/>
      <c r="EB60" s="905"/>
      <c r="EC60" s="905"/>
      <c r="ED60" s="905"/>
      <c r="EE60" s="905"/>
      <c r="EF60" s="905"/>
      <c r="EG60" s="905"/>
      <c r="EH60" s="905"/>
      <c r="EI60" s="905"/>
      <c r="EJ60" s="905"/>
      <c r="EK60" s="905"/>
      <c r="EL60" s="905"/>
      <c r="EM60" s="905"/>
      <c r="EN60" s="905"/>
      <c r="EO60" s="905"/>
      <c r="EP60" s="905"/>
      <c r="EQ60" s="905"/>
      <c r="ER60" s="905"/>
      <c r="ES60" s="905"/>
      <c r="ET60" s="905"/>
      <c r="EU60" s="905"/>
      <c r="EV60" s="905"/>
      <c r="EW60" s="905"/>
      <c r="EX60" s="905"/>
      <c r="EY60" s="905"/>
      <c r="EZ60" s="905"/>
      <c r="FA60" s="905"/>
      <c r="FB60" s="905"/>
      <c r="FC60" s="905"/>
      <c r="FD60" s="905"/>
      <c r="FE60" s="905"/>
      <c r="FF60" s="905"/>
      <c r="FG60" s="905"/>
      <c r="FH60" s="905"/>
      <c r="FI60" s="905"/>
      <c r="FJ60" s="905"/>
      <c r="FK60" s="905"/>
      <c r="FL60" s="905"/>
      <c r="FM60" s="905"/>
      <c r="FN60" s="905"/>
      <c r="FO60" s="905"/>
      <c r="FP60" s="905"/>
      <c r="FQ60" s="905"/>
      <c r="FR60" s="905"/>
      <c r="FS60" s="905"/>
      <c r="FT60" s="905"/>
      <c r="FU60" s="905"/>
      <c r="FV60" s="905"/>
      <c r="FW60" s="905"/>
      <c r="FX60" s="905"/>
      <c r="FY60" s="905"/>
      <c r="FZ60" s="905"/>
      <c r="GA60" s="905"/>
      <c r="GB60" s="905"/>
      <c r="GC60" s="905"/>
      <c r="GD60" s="905"/>
      <c r="GE60" s="905"/>
      <c r="GF60" s="905"/>
      <c r="GG60" s="905"/>
      <c r="GH60" s="905"/>
      <c r="GI60" s="905"/>
      <c r="GJ60" s="905"/>
      <c r="GK60" s="905"/>
      <c r="GL60" s="905"/>
      <c r="GM60" s="905"/>
      <c r="GN60" s="905"/>
      <c r="GO60" s="905"/>
      <c r="GP60" s="905"/>
      <c r="GQ60" s="905"/>
      <c r="GR60" s="905"/>
      <c r="GS60" s="905"/>
      <c r="GT60" s="905"/>
      <c r="GU60" s="905"/>
      <c r="GV60" s="905"/>
      <c r="GW60" s="905"/>
      <c r="GX60" s="905"/>
      <c r="GY60" s="905"/>
      <c r="GZ60" s="905"/>
      <c r="HA60" s="905"/>
      <c r="HB60" s="905"/>
      <c r="HC60" s="905"/>
      <c r="HD60" s="905"/>
      <c r="HE60" s="905"/>
      <c r="HF60" s="905"/>
      <c r="HG60" s="905"/>
      <c r="HH60" s="905"/>
      <c r="HI60" s="905"/>
      <c r="HJ60" s="905"/>
      <c r="HK60" s="905"/>
      <c r="HL60" s="905"/>
      <c r="HM60" s="905"/>
      <c r="HN60" s="905"/>
      <c r="HO60" s="905"/>
      <c r="HP60" s="905"/>
      <c r="HQ60" s="905"/>
      <c r="HR60" s="905"/>
      <c r="HS60" s="905"/>
      <c r="HT60" s="905"/>
      <c r="HU60" s="905"/>
      <c r="HV60" s="905"/>
      <c r="HW60" s="905"/>
      <c r="HX60" s="905"/>
      <c r="HY60" s="905"/>
      <c r="HZ60" s="905"/>
      <c r="IA60" s="905"/>
      <c r="IB60" s="905"/>
      <c r="IC60" s="905"/>
      <c r="ID60" s="905"/>
      <c r="IE60" s="905"/>
      <c r="IF60" s="905"/>
      <c r="IG60" s="905"/>
      <c r="IH60" s="905"/>
      <c r="II60" s="905"/>
      <c r="IJ60" s="905"/>
      <c r="IK60" s="905"/>
      <c r="IL60" s="905"/>
      <c r="IM60" s="905"/>
      <c r="IN60" s="905"/>
      <c r="IO60" s="905"/>
      <c r="IP60" s="905"/>
      <c r="IQ60" s="905"/>
      <c r="IR60" s="905"/>
      <c r="IS60" s="905"/>
      <c r="IT60" s="905"/>
      <c r="IU60" s="905"/>
      <c r="IV60" s="905"/>
    </row>
    <row r="61" spans="1:256" s="698" customFormat="1" ht="45" customHeight="1">
      <c r="A61" s="732" t="s">
        <v>783</v>
      </c>
      <c r="B61" s="690" t="s">
        <v>797</v>
      </c>
      <c r="C61" s="690" t="s">
        <v>793</v>
      </c>
      <c r="D61" s="724" t="s">
        <v>421</v>
      </c>
      <c r="E61" s="730" t="s">
        <v>379</v>
      </c>
      <c r="F61" s="756">
        <v>500000</v>
      </c>
      <c r="G61" s="757">
        <v>1</v>
      </c>
      <c r="H61" s="731">
        <v>0</v>
      </c>
      <c r="I61" s="727" t="s">
        <v>538</v>
      </c>
      <c r="J61" s="752" t="s">
        <v>543</v>
      </c>
      <c r="K61" s="854" t="s">
        <v>798</v>
      </c>
      <c r="L61" s="725" t="s">
        <v>395</v>
      </c>
      <c r="M61" s="832"/>
      <c r="N61" s="832"/>
      <c r="O61" s="832"/>
      <c r="P61" s="832"/>
      <c r="Q61" s="832"/>
      <c r="R61" s="832"/>
      <c r="S61" s="832"/>
      <c r="T61" s="832"/>
      <c r="U61" s="832"/>
      <c r="V61" s="832"/>
      <c r="W61" s="832"/>
      <c r="X61" s="832"/>
      <c r="Y61" s="832"/>
      <c r="Z61" s="832"/>
      <c r="AA61" s="832"/>
      <c r="AB61" s="832"/>
      <c r="AC61" s="832"/>
      <c r="AD61" s="832"/>
      <c r="AE61" s="832"/>
      <c r="AF61" s="832"/>
      <c r="AG61" s="832"/>
      <c r="AH61" s="832"/>
      <c r="AI61" s="832"/>
      <c r="AJ61" s="832"/>
      <c r="AK61" s="832"/>
      <c r="AL61" s="832"/>
      <c r="AM61" s="832"/>
      <c r="AN61" s="832"/>
      <c r="AO61" s="832"/>
      <c r="AP61" s="832"/>
      <c r="AQ61" s="832"/>
      <c r="AR61" s="832"/>
      <c r="AS61" s="832"/>
      <c r="AT61" s="832"/>
      <c r="AU61" s="832"/>
      <c r="AV61" s="832"/>
      <c r="AW61" s="832"/>
      <c r="AX61" s="832"/>
      <c r="AY61" s="832"/>
      <c r="AZ61" s="832"/>
      <c r="BA61" s="832"/>
      <c r="BB61" s="832"/>
      <c r="BC61" s="832"/>
      <c r="BD61" s="832"/>
      <c r="BE61" s="832"/>
      <c r="BF61" s="832"/>
      <c r="BG61" s="832"/>
      <c r="BH61" s="832"/>
      <c r="BI61" s="832"/>
      <c r="BJ61" s="832"/>
      <c r="BK61" s="832"/>
      <c r="BL61" s="832"/>
      <c r="BM61" s="832"/>
      <c r="BN61" s="832"/>
      <c r="BO61" s="832"/>
      <c r="BP61" s="832"/>
      <c r="BQ61" s="832"/>
      <c r="BR61" s="832"/>
      <c r="BS61" s="832"/>
      <c r="BT61" s="832"/>
      <c r="BU61" s="832"/>
      <c r="BV61" s="832"/>
      <c r="BW61" s="832"/>
      <c r="BX61" s="832"/>
      <c r="BY61" s="832"/>
      <c r="BZ61" s="832"/>
      <c r="CA61" s="832"/>
      <c r="CB61" s="832"/>
      <c r="CC61" s="832"/>
      <c r="CD61" s="832"/>
      <c r="CE61" s="832"/>
      <c r="CF61" s="832"/>
      <c r="CG61" s="832"/>
      <c r="CH61" s="832"/>
      <c r="CI61" s="832"/>
      <c r="CJ61" s="832"/>
      <c r="CK61" s="832"/>
      <c r="CL61" s="832"/>
      <c r="CM61" s="832"/>
      <c r="CN61" s="832"/>
      <c r="CO61" s="832"/>
      <c r="CP61" s="832"/>
      <c r="CQ61" s="832"/>
      <c r="CR61" s="832"/>
      <c r="CS61" s="832"/>
      <c r="CT61" s="832"/>
      <c r="CU61" s="832"/>
      <c r="CV61" s="832"/>
      <c r="CW61" s="832"/>
      <c r="CX61" s="832"/>
      <c r="CY61" s="832"/>
      <c r="CZ61" s="832"/>
      <c r="DA61" s="832"/>
      <c r="DB61" s="832"/>
      <c r="DC61" s="832"/>
      <c r="DD61" s="832"/>
      <c r="DE61" s="832"/>
      <c r="DF61" s="832"/>
      <c r="DG61" s="832"/>
      <c r="DH61" s="832"/>
      <c r="DI61" s="832"/>
      <c r="DJ61" s="832"/>
      <c r="DK61" s="832"/>
      <c r="DL61" s="832"/>
      <c r="DM61" s="832"/>
      <c r="DN61" s="832"/>
      <c r="DO61" s="832"/>
      <c r="DP61" s="832"/>
      <c r="DQ61" s="832"/>
      <c r="DR61" s="832"/>
      <c r="DS61" s="832"/>
      <c r="DT61" s="832"/>
      <c r="DU61" s="832"/>
      <c r="DV61" s="832"/>
      <c r="DW61" s="832"/>
      <c r="DX61" s="832"/>
      <c r="DY61" s="832"/>
      <c r="DZ61" s="832"/>
      <c r="EA61" s="832"/>
      <c r="EB61" s="832"/>
      <c r="EC61" s="832"/>
      <c r="ED61" s="832"/>
      <c r="EE61" s="832"/>
      <c r="EF61" s="832"/>
      <c r="EG61" s="832"/>
      <c r="EH61" s="832"/>
      <c r="EI61" s="832"/>
      <c r="EJ61" s="832"/>
      <c r="EK61" s="832"/>
      <c r="EL61" s="832"/>
      <c r="EM61" s="832"/>
      <c r="EN61" s="832"/>
      <c r="EO61" s="832"/>
      <c r="EP61" s="832"/>
      <c r="EQ61" s="832"/>
      <c r="ER61" s="832"/>
      <c r="ES61" s="832"/>
      <c r="ET61" s="832"/>
      <c r="EU61" s="832"/>
      <c r="EV61" s="832"/>
      <c r="EW61" s="832"/>
      <c r="EX61" s="832"/>
      <c r="EY61" s="832"/>
      <c r="EZ61" s="832"/>
      <c r="FA61" s="832"/>
      <c r="FB61" s="832"/>
      <c r="FC61" s="832"/>
      <c r="FD61" s="832"/>
      <c r="FE61" s="832"/>
      <c r="FF61" s="832"/>
      <c r="FG61" s="832"/>
      <c r="FH61" s="832"/>
      <c r="FI61" s="832"/>
      <c r="FJ61" s="832"/>
      <c r="FK61" s="832"/>
      <c r="FL61" s="832"/>
      <c r="FM61" s="832"/>
      <c r="FN61" s="832"/>
      <c r="FO61" s="832"/>
      <c r="FP61" s="832"/>
      <c r="FQ61" s="832"/>
      <c r="FR61" s="832"/>
      <c r="FS61" s="832"/>
      <c r="FT61" s="832"/>
      <c r="FU61" s="832"/>
      <c r="FV61" s="832"/>
      <c r="FW61" s="832"/>
      <c r="FX61" s="832"/>
      <c r="FY61" s="832"/>
      <c r="FZ61" s="832"/>
      <c r="GA61" s="832"/>
      <c r="GB61" s="832"/>
      <c r="GC61" s="832"/>
      <c r="GD61" s="832"/>
      <c r="GE61" s="832"/>
      <c r="GF61" s="832"/>
      <c r="GG61" s="832"/>
      <c r="GH61" s="832"/>
      <c r="GI61" s="832"/>
      <c r="GJ61" s="832"/>
      <c r="GK61" s="832"/>
      <c r="GL61" s="832"/>
      <c r="GM61" s="832"/>
      <c r="GN61" s="832"/>
      <c r="GO61" s="832"/>
      <c r="GP61" s="832"/>
      <c r="GQ61" s="832"/>
      <c r="GR61" s="832"/>
      <c r="GS61" s="832"/>
      <c r="GT61" s="832"/>
      <c r="GU61" s="832"/>
      <c r="GV61" s="832"/>
      <c r="GW61" s="832"/>
      <c r="GX61" s="832"/>
      <c r="GY61" s="832"/>
      <c r="GZ61" s="832"/>
      <c r="HA61" s="832"/>
      <c r="HB61" s="832"/>
      <c r="HC61" s="832"/>
      <c r="HD61" s="832"/>
      <c r="HE61" s="832"/>
      <c r="HF61" s="832"/>
      <c r="HG61" s="832"/>
      <c r="HH61" s="832"/>
      <c r="HI61" s="832"/>
      <c r="HJ61" s="832"/>
      <c r="HK61" s="832"/>
      <c r="HL61" s="832"/>
      <c r="HM61" s="832"/>
      <c r="HN61" s="832"/>
      <c r="HO61" s="832"/>
      <c r="HP61" s="832"/>
      <c r="HQ61" s="832"/>
      <c r="HR61" s="832"/>
      <c r="HS61" s="832"/>
      <c r="HT61" s="832"/>
      <c r="HU61" s="832"/>
      <c r="HV61" s="832"/>
      <c r="HW61" s="832"/>
      <c r="HX61" s="832"/>
      <c r="HY61" s="832"/>
      <c r="HZ61" s="832"/>
      <c r="IA61" s="832"/>
      <c r="IB61" s="832"/>
      <c r="IC61" s="832"/>
      <c r="ID61" s="832"/>
      <c r="IE61" s="832"/>
      <c r="IF61" s="832"/>
      <c r="IG61" s="832"/>
      <c r="IH61" s="832"/>
      <c r="II61" s="832"/>
      <c r="IJ61" s="832"/>
      <c r="IK61" s="832"/>
      <c r="IL61" s="832"/>
      <c r="IM61" s="832"/>
      <c r="IN61" s="832"/>
      <c r="IO61" s="832"/>
      <c r="IP61" s="832"/>
      <c r="IQ61" s="832"/>
      <c r="IR61" s="832"/>
      <c r="IS61" s="832"/>
      <c r="IT61" s="832"/>
      <c r="IU61" s="832"/>
      <c r="IV61" s="832"/>
    </row>
    <row r="62" spans="1:256" s="1038" customFormat="1" ht="57" customHeight="1">
      <c r="A62" s="1028" t="s">
        <v>898</v>
      </c>
      <c r="B62" s="1029" t="s">
        <v>587</v>
      </c>
      <c r="C62" s="1029" t="s">
        <v>874</v>
      </c>
      <c r="D62" s="1030" t="s">
        <v>421</v>
      </c>
      <c r="E62" s="1029" t="s">
        <v>379</v>
      </c>
      <c r="F62" s="1031">
        <v>500000</v>
      </c>
      <c r="G62" s="1032">
        <v>1</v>
      </c>
      <c r="H62" s="1032">
        <v>0</v>
      </c>
      <c r="I62" s="1033" t="s">
        <v>958</v>
      </c>
      <c r="J62" s="1033" t="s">
        <v>960</v>
      </c>
      <c r="K62" s="1034" t="s">
        <v>932</v>
      </c>
      <c r="L62" s="1035" t="s">
        <v>395</v>
      </c>
      <c r="M62" s="1036"/>
      <c r="N62" s="1037"/>
      <c r="O62" s="1037"/>
      <c r="P62" s="1037"/>
      <c r="Q62" s="1037"/>
      <c r="R62" s="1037"/>
      <c r="S62" s="1037"/>
      <c r="T62" s="1037"/>
      <c r="U62" s="1037"/>
      <c r="V62" s="1037"/>
      <c r="W62" s="1037"/>
      <c r="X62" s="1037"/>
      <c r="Y62" s="1037"/>
      <c r="Z62" s="1037"/>
      <c r="AA62" s="1037"/>
      <c r="AB62" s="1037"/>
      <c r="AC62" s="1037"/>
      <c r="AD62" s="1037"/>
      <c r="AE62" s="1037"/>
      <c r="AF62" s="1037"/>
      <c r="AG62" s="1037"/>
      <c r="AH62" s="1037"/>
      <c r="AI62" s="1037"/>
      <c r="AJ62" s="1037"/>
      <c r="AK62" s="1037"/>
      <c r="AL62" s="1037"/>
      <c r="AM62" s="1037"/>
      <c r="AN62" s="1037"/>
      <c r="AO62" s="1037"/>
      <c r="AP62" s="1037"/>
      <c r="AQ62" s="1037"/>
      <c r="AR62" s="1037"/>
      <c r="AS62" s="1037"/>
      <c r="AT62" s="1037"/>
      <c r="AU62" s="1037"/>
      <c r="AV62" s="1037"/>
      <c r="AW62" s="1037"/>
      <c r="AX62" s="1037"/>
      <c r="AY62" s="1037"/>
      <c r="AZ62" s="1037"/>
      <c r="BA62" s="1037"/>
      <c r="BB62" s="1037"/>
      <c r="BC62" s="1037"/>
      <c r="BD62" s="1037"/>
      <c r="BE62" s="1037"/>
      <c r="BF62" s="1037"/>
      <c r="BG62" s="1037"/>
      <c r="BH62" s="1037"/>
      <c r="BI62" s="1037"/>
      <c r="BJ62" s="1037"/>
      <c r="BK62" s="1037"/>
      <c r="BL62" s="1037"/>
      <c r="BM62" s="1037"/>
      <c r="BN62" s="1037"/>
      <c r="BO62" s="1037"/>
      <c r="BP62" s="1037"/>
      <c r="BQ62" s="1037"/>
      <c r="BR62" s="1037"/>
      <c r="BS62" s="1037"/>
      <c r="BT62" s="1037"/>
      <c r="BU62" s="1037"/>
      <c r="BV62" s="1037"/>
      <c r="BW62" s="1037"/>
      <c r="BX62" s="1037"/>
      <c r="BY62" s="1037"/>
      <c r="BZ62" s="1037"/>
      <c r="CA62" s="1037"/>
      <c r="CB62" s="1037"/>
      <c r="CC62" s="1037"/>
      <c r="CD62" s="1037"/>
      <c r="CE62" s="1037"/>
      <c r="CF62" s="1037"/>
      <c r="CG62" s="1037"/>
      <c r="CH62" s="1037"/>
      <c r="CI62" s="1037"/>
      <c r="CJ62" s="1037"/>
      <c r="CK62" s="1037"/>
      <c r="CL62" s="1037"/>
      <c r="CM62" s="1037"/>
      <c r="CN62" s="1037"/>
      <c r="CO62" s="1037"/>
      <c r="CP62" s="1037"/>
      <c r="CQ62" s="1037"/>
      <c r="CR62" s="1037"/>
      <c r="CS62" s="1037"/>
      <c r="CT62" s="1037"/>
      <c r="CU62" s="1037"/>
      <c r="CV62" s="1037"/>
      <c r="CW62" s="1037"/>
      <c r="CX62" s="1037"/>
      <c r="CY62" s="1037"/>
      <c r="CZ62" s="1037"/>
      <c r="DA62" s="1037"/>
      <c r="DB62" s="1037"/>
      <c r="DC62" s="1037"/>
      <c r="DD62" s="1037"/>
      <c r="DE62" s="1037"/>
      <c r="DF62" s="1037"/>
      <c r="DG62" s="1037"/>
      <c r="DH62" s="1037"/>
      <c r="DI62" s="1037"/>
      <c r="DJ62" s="1037"/>
      <c r="DK62" s="1037"/>
      <c r="DL62" s="1037"/>
      <c r="DM62" s="1037"/>
      <c r="DN62" s="1037"/>
      <c r="DO62" s="1037"/>
      <c r="DP62" s="1037"/>
      <c r="DQ62" s="1037"/>
      <c r="DR62" s="1037"/>
      <c r="DS62" s="1037"/>
      <c r="DT62" s="1037"/>
      <c r="DU62" s="1037"/>
      <c r="DV62" s="1037"/>
      <c r="DW62" s="1037"/>
      <c r="DX62" s="1037"/>
      <c r="DY62" s="1037"/>
      <c r="DZ62" s="1037"/>
      <c r="EA62" s="1037"/>
      <c r="EB62" s="1037"/>
      <c r="EC62" s="1037"/>
      <c r="ED62" s="1037"/>
      <c r="EE62" s="1037"/>
      <c r="EF62" s="1037"/>
      <c r="EG62" s="1037"/>
      <c r="EH62" s="1037"/>
      <c r="EI62" s="1037"/>
      <c r="EJ62" s="1037"/>
      <c r="EK62" s="1037"/>
      <c r="EL62" s="1037"/>
      <c r="EM62" s="1037"/>
      <c r="EN62" s="1037"/>
      <c r="EO62" s="1037"/>
      <c r="EP62" s="1037"/>
      <c r="EQ62" s="1037"/>
      <c r="ER62" s="1037"/>
      <c r="ES62" s="1037"/>
      <c r="ET62" s="1037"/>
      <c r="EU62" s="1037"/>
      <c r="EV62" s="1037"/>
      <c r="EW62" s="1037"/>
      <c r="EX62" s="1037"/>
      <c r="EY62" s="1037"/>
      <c r="EZ62" s="1037"/>
      <c r="FA62" s="1037"/>
      <c r="FB62" s="1037"/>
      <c r="FC62" s="1037"/>
      <c r="FD62" s="1037"/>
      <c r="FE62" s="1037"/>
      <c r="FF62" s="1037"/>
      <c r="FG62" s="1037"/>
      <c r="FH62" s="1037"/>
      <c r="FI62" s="1037"/>
      <c r="FJ62" s="1037"/>
      <c r="FK62" s="1037"/>
      <c r="FL62" s="1037"/>
      <c r="FM62" s="1037"/>
      <c r="FN62" s="1037"/>
      <c r="FO62" s="1037"/>
      <c r="FP62" s="1037"/>
      <c r="FQ62" s="1037"/>
      <c r="FR62" s="1037"/>
      <c r="FS62" s="1037"/>
      <c r="FT62" s="1037"/>
      <c r="FU62" s="1037"/>
      <c r="FV62" s="1037"/>
      <c r="FW62" s="1037"/>
      <c r="FX62" s="1037"/>
      <c r="FY62" s="1037"/>
      <c r="FZ62" s="1037"/>
      <c r="GA62" s="1037"/>
      <c r="GB62" s="1037"/>
      <c r="GC62" s="1037"/>
      <c r="GD62" s="1037"/>
      <c r="GE62" s="1037"/>
      <c r="GF62" s="1037"/>
      <c r="GG62" s="1037"/>
      <c r="GH62" s="1037"/>
      <c r="GI62" s="1037"/>
      <c r="GJ62" s="1037"/>
      <c r="GK62" s="1037"/>
      <c r="GL62" s="1037"/>
      <c r="GM62" s="1037"/>
      <c r="GN62" s="1037"/>
      <c r="GO62" s="1037"/>
      <c r="GP62" s="1037"/>
      <c r="GQ62" s="1037"/>
      <c r="GR62" s="1037"/>
      <c r="GS62" s="1037"/>
      <c r="GT62" s="1037"/>
      <c r="GU62" s="1037"/>
      <c r="GV62" s="1037"/>
      <c r="GW62" s="1037"/>
      <c r="GX62" s="1037"/>
      <c r="GY62" s="1037"/>
      <c r="GZ62" s="1037"/>
      <c r="HA62" s="1037"/>
      <c r="HB62" s="1037"/>
      <c r="HC62" s="1037"/>
      <c r="HD62" s="1037"/>
      <c r="HE62" s="1037"/>
      <c r="HF62" s="1037"/>
      <c r="HG62" s="1037"/>
      <c r="HH62" s="1037"/>
      <c r="HI62" s="1037"/>
      <c r="HJ62" s="1037"/>
      <c r="HK62" s="1037"/>
      <c r="HL62" s="1037"/>
      <c r="HM62" s="1037"/>
      <c r="HN62" s="1037"/>
      <c r="HO62" s="1037"/>
      <c r="HP62" s="1037"/>
      <c r="HQ62" s="1037"/>
      <c r="HR62" s="1037"/>
      <c r="HS62" s="1037"/>
      <c r="HT62" s="1037"/>
      <c r="HU62" s="1037"/>
      <c r="HV62" s="1037"/>
      <c r="HW62" s="1037"/>
      <c r="HX62" s="1037"/>
      <c r="HY62" s="1037"/>
      <c r="HZ62" s="1037"/>
      <c r="IA62" s="1037"/>
      <c r="IB62" s="1037"/>
      <c r="IC62" s="1037"/>
      <c r="ID62" s="1037"/>
      <c r="IE62" s="1037"/>
      <c r="IF62" s="1037"/>
      <c r="IG62" s="1037"/>
      <c r="IH62" s="1037"/>
      <c r="II62" s="1037"/>
      <c r="IJ62" s="1037"/>
      <c r="IK62" s="1037"/>
      <c r="IL62" s="1037"/>
      <c r="IM62" s="1037"/>
      <c r="IN62" s="1037"/>
      <c r="IO62" s="1037"/>
      <c r="IP62" s="1037"/>
      <c r="IQ62" s="1037"/>
      <c r="IR62" s="1037"/>
      <c r="IS62" s="1037"/>
      <c r="IT62" s="1037"/>
      <c r="IU62" s="1037"/>
      <c r="IV62" s="1037"/>
    </row>
    <row r="63" spans="1:256" s="1048" customFormat="1" ht="23.25" customHeight="1">
      <c r="A63" s="1039" t="s">
        <v>632</v>
      </c>
      <c r="B63" s="1040" t="s">
        <v>535</v>
      </c>
      <c r="C63" s="1040" t="s">
        <v>536</v>
      </c>
      <c r="D63" s="1041" t="s">
        <v>421</v>
      </c>
      <c r="E63" s="1042" t="s">
        <v>379</v>
      </c>
      <c r="F63" s="1043">
        <v>425000</v>
      </c>
      <c r="G63" s="1044">
        <v>1</v>
      </c>
      <c r="H63" s="1044">
        <v>0</v>
      </c>
      <c r="I63" s="1045" t="s">
        <v>537</v>
      </c>
      <c r="J63" s="1045" t="s">
        <v>538</v>
      </c>
      <c r="K63" s="1046" t="s">
        <v>539</v>
      </c>
      <c r="L63" s="1045" t="s">
        <v>395</v>
      </c>
      <c r="M63" s="1047"/>
      <c r="N63" s="1047"/>
      <c r="O63" s="1047"/>
      <c r="P63" s="1047"/>
      <c r="Q63" s="1047"/>
      <c r="R63" s="1047"/>
      <c r="S63" s="1047"/>
      <c r="T63" s="1047"/>
      <c r="U63" s="1047"/>
      <c r="V63" s="1047"/>
      <c r="W63" s="1047"/>
      <c r="X63" s="1047"/>
      <c r="Y63" s="1047"/>
      <c r="Z63" s="1047"/>
      <c r="AA63" s="1047"/>
      <c r="AB63" s="1047"/>
      <c r="AC63" s="1047"/>
      <c r="AD63" s="1047"/>
      <c r="AE63" s="1047"/>
      <c r="AF63" s="1047"/>
      <c r="AG63" s="1047"/>
      <c r="AH63" s="1047"/>
      <c r="AI63" s="1047"/>
      <c r="AJ63" s="1047"/>
      <c r="AK63" s="1047"/>
      <c r="AL63" s="1047"/>
      <c r="AM63" s="1047"/>
      <c r="AN63" s="1047"/>
      <c r="AO63" s="1047"/>
      <c r="AP63" s="1047"/>
      <c r="AQ63" s="1047"/>
      <c r="AR63" s="1047"/>
      <c r="AS63" s="1047"/>
      <c r="AT63" s="1047"/>
      <c r="AU63" s="1047"/>
      <c r="AV63" s="1047"/>
      <c r="AW63" s="1047"/>
      <c r="AX63" s="1047"/>
      <c r="AY63" s="1047"/>
      <c r="AZ63" s="1047"/>
      <c r="BA63" s="1047"/>
      <c r="BB63" s="1047"/>
      <c r="BC63" s="1047"/>
      <c r="BD63" s="1047"/>
      <c r="BE63" s="1047"/>
      <c r="BF63" s="1047"/>
      <c r="BG63" s="1047"/>
      <c r="BH63" s="1047"/>
      <c r="BI63" s="1047"/>
      <c r="BJ63" s="1047"/>
      <c r="BK63" s="1047"/>
      <c r="BL63" s="1047"/>
      <c r="BM63" s="1047"/>
      <c r="BN63" s="1047"/>
      <c r="BO63" s="1047"/>
      <c r="BP63" s="1047"/>
      <c r="BQ63" s="1047"/>
      <c r="BR63" s="1047"/>
      <c r="BS63" s="1047"/>
      <c r="BT63" s="1047"/>
      <c r="BU63" s="1047"/>
      <c r="BV63" s="1047"/>
      <c r="BW63" s="1047"/>
      <c r="BX63" s="1047"/>
      <c r="BY63" s="1047"/>
      <c r="BZ63" s="1047"/>
      <c r="CA63" s="1047"/>
      <c r="CB63" s="1047"/>
      <c r="CC63" s="1047"/>
      <c r="CD63" s="1047"/>
      <c r="CE63" s="1047"/>
      <c r="CF63" s="1047"/>
      <c r="CG63" s="1047"/>
      <c r="CH63" s="1047"/>
      <c r="CI63" s="1047"/>
      <c r="CJ63" s="1047"/>
      <c r="CK63" s="1047"/>
      <c r="CL63" s="1047"/>
      <c r="CM63" s="1047"/>
      <c r="CN63" s="1047"/>
      <c r="CO63" s="1047"/>
      <c r="CP63" s="1047"/>
      <c r="CQ63" s="1047"/>
      <c r="CR63" s="1047"/>
      <c r="CS63" s="1047"/>
      <c r="CT63" s="1047"/>
      <c r="CU63" s="1047"/>
      <c r="CV63" s="1047"/>
      <c r="CW63" s="1047"/>
      <c r="CX63" s="1047"/>
      <c r="CY63" s="1047"/>
      <c r="CZ63" s="1047"/>
      <c r="DA63" s="1047"/>
      <c r="DB63" s="1047"/>
      <c r="DC63" s="1047"/>
      <c r="DD63" s="1047"/>
      <c r="DE63" s="1047"/>
      <c r="DF63" s="1047"/>
      <c r="DG63" s="1047"/>
      <c r="DH63" s="1047"/>
      <c r="DI63" s="1047"/>
      <c r="DJ63" s="1047"/>
      <c r="DK63" s="1047"/>
      <c r="DL63" s="1047"/>
      <c r="DM63" s="1047"/>
      <c r="DN63" s="1047"/>
      <c r="DO63" s="1047"/>
      <c r="DP63" s="1047"/>
      <c r="DQ63" s="1047"/>
      <c r="DR63" s="1047"/>
      <c r="DS63" s="1047"/>
      <c r="DT63" s="1047"/>
      <c r="DU63" s="1047"/>
      <c r="DV63" s="1047"/>
      <c r="DW63" s="1047"/>
      <c r="DX63" s="1047"/>
      <c r="DY63" s="1047"/>
      <c r="DZ63" s="1047"/>
      <c r="EA63" s="1047"/>
      <c r="EB63" s="1047"/>
      <c r="EC63" s="1047"/>
      <c r="ED63" s="1047"/>
      <c r="EE63" s="1047"/>
      <c r="EF63" s="1047"/>
      <c r="EG63" s="1047"/>
      <c r="EH63" s="1047"/>
      <c r="EI63" s="1047"/>
      <c r="EJ63" s="1047"/>
      <c r="EK63" s="1047"/>
      <c r="EL63" s="1047"/>
      <c r="EM63" s="1047"/>
      <c r="EN63" s="1047"/>
      <c r="EO63" s="1047"/>
      <c r="EP63" s="1047"/>
      <c r="EQ63" s="1047"/>
      <c r="ER63" s="1047"/>
      <c r="ES63" s="1047"/>
      <c r="ET63" s="1047"/>
      <c r="EU63" s="1047"/>
      <c r="EV63" s="1047"/>
      <c r="EW63" s="1047"/>
      <c r="EX63" s="1047"/>
      <c r="EY63" s="1047"/>
      <c r="EZ63" s="1047"/>
      <c r="FA63" s="1047"/>
      <c r="FB63" s="1047"/>
      <c r="FC63" s="1047"/>
      <c r="FD63" s="1047"/>
      <c r="FE63" s="1047"/>
      <c r="FF63" s="1047"/>
      <c r="FG63" s="1047"/>
      <c r="FH63" s="1047"/>
      <c r="FI63" s="1047"/>
      <c r="FJ63" s="1047"/>
      <c r="FK63" s="1047"/>
      <c r="FL63" s="1047"/>
      <c r="FM63" s="1047"/>
      <c r="FN63" s="1047"/>
      <c r="FO63" s="1047"/>
      <c r="FP63" s="1047"/>
      <c r="FQ63" s="1047"/>
      <c r="FR63" s="1047"/>
      <c r="FS63" s="1047"/>
      <c r="FT63" s="1047"/>
      <c r="FU63" s="1047"/>
      <c r="FV63" s="1047"/>
      <c r="FW63" s="1047"/>
      <c r="FX63" s="1047"/>
      <c r="FY63" s="1047"/>
      <c r="FZ63" s="1047"/>
      <c r="GA63" s="1047"/>
      <c r="GB63" s="1047"/>
      <c r="GC63" s="1047"/>
      <c r="GD63" s="1047"/>
      <c r="GE63" s="1047"/>
      <c r="GF63" s="1047"/>
      <c r="GG63" s="1047"/>
      <c r="GH63" s="1047"/>
      <c r="GI63" s="1047"/>
      <c r="GJ63" s="1047"/>
      <c r="GK63" s="1047"/>
      <c r="GL63" s="1047"/>
      <c r="GM63" s="1047"/>
      <c r="GN63" s="1047"/>
      <c r="GO63" s="1047"/>
      <c r="GP63" s="1047"/>
      <c r="GQ63" s="1047"/>
      <c r="GR63" s="1047"/>
      <c r="GS63" s="1047"/>
      <c r="GT63" s="1047"/>
      <c r="GU63" s="1047"/>
      <c r="GV63" s="1047"/>
      <c r="GW63" s="1047"/>
      <c r="GX63" s="1047"/>
      <c r="GY63" s="1047"/>
      <c r="GZ63" s="1047"/>
      <c r="HA63" s="1047"/>
      <c r="HB63" s="1047"/>
      <c r="HC63" s="1047"/>
      <c r="HD63" s="1047"/>
      <c r="HE63" s="1047"/>
      <c r="HF63" s="1047"/>
      <c r="HG63" s="1047"/>
      <c r="HH63" s="1047"/>
      <c r="HI63" s="1047"/>
      <c r="HJ63" s="1047"/>
      <c r="HK63" s="1047"/>
      <c r="HL63" s="1047"/>
      <c r="HM63" s="1047"/>
      <c r="HN63" s="1047"/>
      <c r="HO63" s="1047"/>
      <c r="HP63" s="1047"/>
      <c r="HQ63" s="1047"/>
      <c r="HR63" s="1047"/>
      <c r="HS63" s="1047"/>
      <c r="HT63" s="1047"/>
      <c r="HU63" s="1047"/>
      <c r="HV63" s="1047"/>
      <c r="HW63" s="1047"/>
      <c r="HX63" s="1047"/>
      <c r="HY63" s="1047"/>
      <c r="HZ63" s="1047"/>
      <c r="IA63" s="1047"/>
      <c r="IB63" s="1047"/>
      <c r="IC63" s="1047"/>
      <c r="ID63" s="1047"/>
      <c r="IE63" s="1047"/>
      <c r="IF63" s="1047"/>
      <c r="IG63" s="1047"/>
      <c r="IH63" s="1047"/>
      <c r="II63" s="1047"/>
      <c r="IJ63" s="1047"/>
      <c r="IK63" s="1047"/>
      <c r="IL63" s="1047"/>
      <c r="IM63" s="1047"/>
      <c r="IN63" s="1047"/>
      <c r="IO63" s="1047"/>
      <c r="IP63" s="1047"/>
      <c r="IQ63" s="1047"/>
      <c r="IR63" s="1047"/>
      <c r="IS63" s="1047"/>
      <c r="IT63" s="1047"/>
      <c r="IU63" s="1047"/>
      <c r="IV63" s="1047"/>
    </row>
    <row r="64" spans="1:256" s="1050" customFormat="1" ht="51.9" customHeight="1">
      <c r="A64" s="1028" t="s">
        <v>897</v>
      </c>
      <c r="B64" s="1029" t="s">
        <v>872</v>
      </c>
      <c r="C64" s="1029" t="s">
        <v>871</v>
      </c>
      <c r="D64" s="1030" t="s">
        <v>421</v>
      </c>
      <c r="E64" s="1029" t="s">
        <v>379</v>
      </c>
      <c r="F64" s="1031">
        <v>400000</v>
      </c>
      <c r="G64" s="1049">
        <v>1</v>
      </c>
      <c r="H64" s="1049">
        <v>0</v>
      </c>
      <c r="I64" s="1033" t="s">
        <v>881</v>
      </c>
      <c r="J64" s="1035" t="s">
        <v>880</v>
      </c>
      <c r="K64" s="1034" t="s">
        <v>933</v>
      </c>
      <c r="L64" s="1035" t="s">
        <v>395</v>
      </c>
      <c r="M64" s="1036"/>
      <c r="N64" s="1037"/>
      <c r="O64" s="1037"/>
      <c r="P64" s="1037"/>
      <c r="Q64" s="1037"/>
      <c r="R64" s="1037"/>
      <c r="S64" s="1037"/>
      <c r="T64" s="1037"/>
      <c r="U64" s="1037"/>
      <c r="V64" s="1037"/>
      <c r="W64" s="1037"/>
      <c r="X64" s="1037"/>
      <c r="Y64" s="1037"/>
      <c r="Z64" s="1037"/>
      <c r="AA64" s="1037"/>
      <c r="AB64" s="1037"/>
      <c r="AC64" s="1037"/>
      <c r="AD64" s="1037"/>
      <c r="AE64" s="1037"/>
      <c r="AF64" s="1037"/>
      <c r="AG64" s="1037"/>
      <c r="AH64" s="1037"/>
      <c r="AI64" s="1037"/>
      <c r="AJ64" s="1037"/>
      <c r="AK64" s="1037"/>
      <c r="AL64" s="1037"/>
      <c r="AM64" s="1037"/>
      <c r="AN64" s="1037"/>
      <c r="AO64" s="1037"/>
      <c r="AP64" s="1037"/>
      <c r="AQ64" s="1037"/>
      <c r="AR64" s="1037"/>
      <c r="AS64" s="1037"/>
      <c r="AT64" s="1037"/>
      <c r="AU64" s="1037"/>
      <c r="AV64" s="1037"/>
      <c r="AW64" s="1037"/>
      <c r="AX64" s="1037"/>
      <c r="AY64" s="1037"/>
      <c r="AZ64" s="1037"/>
      <c r="BA64" s="1037"/>
      <c r="BB64" s="1037"/>
      <c r="BC64" s="1037"/>
      <c r="BD64" s="1037"/>
      <c r="BE64" s="1037"/>
      <c r="BF64" s="1037"/>
      <c r="BG64" s="1037"/>
      <c r="BH64" s="1037"/>
      <c r="BI64" s="1037"/>
      <c r="BJ64" s="1037"/>
      <c r="BK64" s="1037"/>
      <c r="BL64" s="1037"/>
      <c r="BM64" s="1037"/>
      <c r="BN64" s="1037"/>
      <c r="BO64" s="1037"/>
      <c r="BP64" s="1037"/>
      <c r="BQ64" s="1037"/>
      <c r="BR64" s="1037"/>
      <c r="BS64" s="1037"/>
      <c r="BT64" s="1037"/>
      <c r="BU64" s="1037"/>
      <c r="BV64" s="1037"/>
      <c r="BW64" s="1037"/>
      <c r="BX64" s="1037"/>
      <c r="BY64" s="1037"/>
      <c r="BZ64" s="1037"/>
      <c r="CA64" s="1037"/>
      <c r="CB64" s="1037"/>
      <c r="CC64" s="1037"/>
      <c r="CD64" s="1037"/>
      <c r="CE64" s="1037"/>
      <c r="CF64" s="1037"/>
      <c r="CG64" s="1037"/>
      <c r="CH64" s="1037"/>
      <c r="CI64" s="1037"/>
      <c r="CJ64" s="1037"/>
      <c r="CK64" s="1037"/>
      <c r="CL64" s="1037"/>
      <c r="CM64" s="1037"/>
      <c r="CN64" s="1037"/>
      <c r="CO64" s="1037"/>
      <c r="CP64" s="1037"/>
      <c r="CQ64" s="1037"/>
      <c r="CR64" s="1037"/>
      <c r="CS64" s="1037"/>
      <c r="CT64" s="1037"/>
      <c r="CU64" s="1037"/>
      <c r="CV64" s="1037"/>
      <c r="CW64" s="1037"/>
      <c r="CX64" s="1037"/>
      <c r="CY64" s="1037"/>
      <c r="CZ64" s="1037"/>
      <c r="DA64" s="1037"/>
      <c r="DB64" s="1037"/>
      <c r="DC64" s="1037"/>
      <c r="DD64" s="1037"/>
      <c r="DE64" s="1037"/>
      <c r="DF64" s="1037"/>
      <c r="DG64" s="1037"/>
      <c r="DH64" s="1037"/>
      <c r="DI64" s="1037"/>
      <c r="DJ64" s="1037"/>
      <c r="DK64" s="1037"/>
      <c r="DL64" s="1037"/>
      <c r="DM64" s="1037"/>
      <c r="DN64" s="1037"/>
      <c r="DO64" s="1037"/>
      <c r="DP64" s="1037"/>
      <c r="DQ64" s="1037"/>
      <c r="DR64" s="1037"/>
      <c r="DS64" s="1037"/>
      <c r="DT64" s="1037"/>
      <c r="DU64" s="1037"/>
      <c r="DV64" s="1037"/>
      <c r="DW64" s="1037"/>
      <c r="DX64" s="1037"/>
      <c r="DY64" s="1037"/>
      <c r="DZ64" s="1037"/>
      <c r="EA64" s="1037"/>
      <c r="EB64" s="1037"/>
      <c r="EC64" s="1037"/>
      <c r="ED64" s="1037"/>
      <c r="EE64" s="1037"/>
      <c r="EF64" s="1037"/>
      <c r="EG64" s="1037"/>
      <c r="EH64" s="1037"/>
      <c r="EI64" s="1037"/>
      <c r="EJ64" s="1037"/>
      <c r="EK64" s="1037"/>
      <c r="EL64" s="1037"/>
      <c r="EM64" s="1037"/>
      <c r="EN64" s="1037"/>
      <c r="EO64" s="1037"/>
      <c r="EP64" s="1037"/>
      <c r="EQ64" s="1037"/>
      <c r="ER64" s="1037"/>
      <c r="ES64" s="1037"/>
      <c r="ET64" s="1037"/>
      <c r="EU64" s="1037"/>
      <c r="EV64" s="1037"/>
      <c r="EW64" s="1037"/>
      <c r="EX64" s="1037"/>
      <c r="EY64" s="1037"/>
      <c r="EZ64" s="1037"/>
      <c r="FA64" s="1037"/>
      <c r="FB64" s="1037"/>
      <c r="FC64" s="1037"/>
      <c r="FD64" s="1037"/>
      <c r="FE64" s="1037"/>
      <c r="FF64" s="1037"/>
      <c r="FG64" s="1037"/>
      <c r="FH64" s="1037"/>
      <c r="FI64" s="1037"/>
      <c r="FJ64" s="1037"/>
      <c r="FK64" s="1037"/>
      <c r="FL64" s="1037"/>
      <c r="FM64" s="1037"/>
      <c r="FN64" s="1037"/>
      <c r="FO64" s="1037"/>
      <c r="FP64" s="1037"/>
      <c r="FQ64" s="1037"/>
      <c r="FR64" s="1037"/>
      <c r="FS64" s="1037"/>
      <c r="FT64" s="1037"/>
      <c r="FU64" s="1037"/>
      <c r="FV64" s="1037"/>
      <c r="FW64" s="1037"/>
      <c r="FX64" s="1037"/>
      <c r="FY64" s="1037"/>
      <c r="FZ64" s="1037"/>
      <c r="GA64" s="1037"/>
      <c r="GB64" s="1037"/>
      <c r="GC64" s="1037"/>
      <c r="GD64" s="1037"/>
      <c r="GE64" s="1037"/>
      <c r="GF64" s="1037"/>
      <c r="GG64" s="1037"/>
      <c r="GH64" s="1037"/>
      <c r="GI64" s="1037"/>
      <c r="GJ64" s="1037"/>
      <c r="GK64" s="1037"/>
      <c r="GL64" s="1037"/>
      <c r="GM64" s="1037"/>
      <c r="GN64" s="1037"/>
      <c r="GO64" s="1037"/>
      <c r="GP64" s="1037"/>
      <c r="GQ64" s="1037"/>
      <c r="GR64" s="1037"/>
      <c r="GS64" s="1037"/>
      <c r="GT64" s="1037"/>
      <c r="GU64" s="1037"/>
      <c r="GV64" s="1037"/>
      <c r="GW64" s="1037"/>
      <c r="GX64" s="1037"/>
      <c r="GY64" s="1037"/>
      <c r="GZ64" s="1037"/>
      <c r="HA64" s="1037"/>
      <c r="HB64" s="1037"/>
      <c r="HC64" s="1037"/>
      <c r="HD64" s="1037"/>
      <c r="HE64" s="1037"/>
      <c r="HF64" s="1037"/>
      <c r="HG64" s="1037"/>
      <c r="HH64" s="1037"/>
      <c r="HI64" s="1037"/>
      <c r="HJ64" s="1037"/>
      <c r="HK64" s="1037"/>
      <c r="HL64" s="1037"/>
      <c r="HM64" s="1037"/>
      <c r="HN64" s="1037"/>
      <c r="HO64" s="1037"/>
      <c r="HP64" s="1037"/>
      <c r="HQ64" s="1037"/>
      <c r="HR64" s="1037"/>
      <c r="HS64" s="1037"/>
      <c r="HT64" s="1037"/>
      <c r="HU64" s="1037"/>
      <c r="HV64" s="1037"/>
      <c r="HW64" s="1037"/>
      <c r="HX64" s="1037"/>
      <c r="HY64" s="1037"/>
      <c r="HZ64" s="1037"/>
      <c r="IA64" s="1037"/>
      <c r="IB64" s="1037"/>
      <c r="IC64" s="1037"/>
      <c r="ID64" s="1037"/>
      <c r="IE64" s="1037"/>
      <c r="IF64" s="1037"/>
      <c r="IG64" s="1037"/>
      <c r="IH64" s="1037"/>
      <c r="II64" s="1037"/>
      <c r="IJ64" s="1037"/>
      <c r="IK64" s="1037"/>
      <c r="IL64" s="1037"/>
      <c r="IM64" s="1037"/>
      <c r="IN64" s="1037"/>
      <c r="IO64" s="1037"/>
      <c r="IP64" s="1037"/>
      <c r="IQ64" s="1037"/>
      <c r="IR64" s="1037"/>
      <c r="IS64" s="1037"/>
      <c r="IT64" s="1037"/>
      <c r="IU64" s="1037"/>
      <c r="IV64" s="1037"/>
    </row>
    <row r="65" spans="1:256" s="1048" customFormat="1" ht="30.75" customHeight="1">
      <c r="A65" s="1051" t="s">
        <v>508</v>
      </c>
      <c r="B65" s="1052" t="s">
        <v>509</v>
      </c>
      <c r="C65" s="1052" t="s">
        <v>510</v>
      </c>
      <c r="D65" s="1053" t="s">
        <v>421</v>
      </c>
      <c r="E65" s="1054" t="s">
        <v>379</v>
      </c>
      <c r="F65" s="1055">
        <v>350000</v>
      </c>
      <c r="G65" s="1056">
        <v>1</v>
      </c>
      <c r="H65" s="1057">
        <v>0</v>
      </c>
      <c r="I65" s="1052" t="s">
        <v>511</v>
      </c>
      <c r="J65" s="1040" t="s">
        <v>380</v>
      </c>
      <c r="K65" s="1058" t="s">
        <v>512</v>
      </c>
      <c r="L65" s="1052" t="s">
        <v>383</v>
      </c>
      <c r="M65" s="1047"/>
      <c r="N65" s="1047"/>
      <c r="O65" s="1047"/>
      <c r="P65" s="1047"/>
      <c r="Q65" s="1047"/>
      <c r="R65" s="1047"/>
      <c r="S65" s="1047"/>
      <c r="T65" s="1047"/>
      <c r="U65" s="1047"/>
      <c r="V65" s="1047"/>
      <c r="W65" s="1047"/>
      <c r="X65" s="1047"/>
      <c r="Y65" s="1047"/>
      <c r="Z65" s="1047"/>
      <c r="AA65" s="1047"/>
      <c r="AB65" s="1047"/>
      <c r="AC65" s="1047"/>
      <c r="AD65" s="1047"/>
      <c r="AE65" s="1047"/>
      <c r="AF65" s="1047"/>
      <c r="AG65" s="1047"/>
      <c r="AH65" s="1047"/>
      <c r="AI65" s="1047"/>
      <c r="AJ65" s="1047"/>
      <c r="AK65" s="1047"/>
      <c r="AL65" s="1047"/>
      <c r="AM65" s="1047"/>
      <c r="AN65" s="1047"/>
      <c r="AO65" s="1047"/>
      <c r="AP65" s="1047"/>
      <c r="AQ65" s="1047"/>
      <c r="AR65" s="1047"/>
      <c r="AS65" s="1047"/>
      <c r="AT65" s="1047"/>
      <c r="AU65" s="1047"/>
      <c r="AV65" s="1047"/>
      <c r="AW65" s="1047"/>
      <c r="AX65" s="1047"/>
      <c r="AY65" s="1047"/>
      <c r="AZ65" s="1047"/>
      <c r="BA65" s="1047"/>
      <c r="BB65" s="1047"/>
      <c r="BC65" s="1047"/>
      <c r="BD65" s="1047"/>
      <c r="BE65" s="1047"/>
      <c r="BF65" s="1047"/>
      <c r="BG65" s="1047"/>
      <c r="BH65" s="1047"/>
      <c r="BI65" s="1047"/>
      <c r="BJ65" s="1047"/>
      <c r="BK65" s="1047"/>
      <c r="BL65" s="1047"/>
      <c r="BM65" s="1047"/>
      <c r="BN65" s="1047"/>
      <c r="BO65" s="1047"/>
      <c r="BP65" s="1047"/>
      <c r="BQ65" s="1047"/>
      <c r="BR65" s="1047"/>
      <c r="BS65" s="1047"/>
      <c r="BT65" s="1047"/>
      <c r="BU65" s="1047"/>
      <c r="BV65" s="1047"/>
      <c r="BW65" s="1047"/>
      <c r="BX65" s="1047"/>
      <c r="BY65" s="1047"/>
      <c r="BZ65" s="1047"/>
      <c r="CA65" s="1047"/>
      <c r="CB65" s="1047"/>
      <c r="CC65" s="1047"/>
      <c r="CD65" s="1047"/>
      <c r="CE65" s="1047"/>
      <c r="CF65" s="1047"/>
      <c r="CG65" s="1047"/>
      <c r="CH65" s="1047"/>
      <c r="CI65" s="1047"/>
      <c r="CJ65" s="1047"/>
      <c r="CK65" s="1047"/>
      <c r="CL65" s="1047"/>
      <c r="CM65" s="1047"/>
      <c r="CN65" s="1047"/>
      <c r="CO65" s="1047"/>
      <c r="CP65" s="1047"/>
      <c r="CQ65" s="1047"/>
      <c r="CR65" s="1047"/>
      <c r="CS65" s="1047"/>
      <c r="CT65" s="1047"/>
      <c r="CU65" s="1047"/>
      <c r="CV65" s="1047"/>
      <c r="CW65" s="1047"/>
      <c r="CX65" s="1047"/>
      <c r="CY65" s="1047"/>
      <c r="CZ65" s="1047"/>
      <c r="DA65" s="1047"/>
      <c r="DB65" s="1047"/>
      <c r="DC65" s="1047"/>
      <c r="DD65" s="1047"/>
      <c r="DE65" s="1047"/>
      <c r="DF65" s="1047"/>
      <c r="DG65" s="1047"/>
      <c r="DH65" s="1047"/>
      <c r="DI65" s="1047"/>
      <c r="DJ65" s="1047"/>
      <c r="DK65" s="1047"/>
      <c r="DL65" s="1047"/>
      <c r="DM65" s="1047"/>
      <c r="DN65" s="1047"/>
      <c r="DO65" s="1047"/>
      <c r="DP65" s="1047"/>
      <c r="DQ65" s="1047"/>
      <c r="DR65" s="1047"/>
      <c r="DS65" s="1047"/>
      <c r="DT65" s="1047"/>
      <c r="DU65" s="1047"/>
      <c r="DV65" s="1047"/>
      <c r="DW65" s="1047"/>
      <c r="DX65" s="1047"/>
      <c r="DY65" s="1047"/>
      <c r="DZ65" s="1047"/>
      <c r="EA65" s="1047"/>
      <c r="EB65" s="1047"/>
      <c r="EC65" s="1047"/>
      <c r="ED65" s="1047"/>
      <c r="EE65" s="1047"/>
      <c r="EF65" s="1047"/>
      <c r="EG65" s="1047"/>
      <c r="EH65" s="1047"/>
      <c r="EI65" s="1047"/>
      <c r="EJ65" s="1047"/>
      <c r="EK65" s="1047"/>
      <c r="EL65" s="1047"/>
      <c r="EM65" s="1047"/>
      <c r="EN65" s="1047"/>
      <c r="EO65" s="1047"/>
      <c r="EP65" s="1047"/>
      <c r="EQ65" s="1047"/>
      <c r="ER65" s="1047"/>
      <c r="ES65" s="1047"/>
      <c r="ET65" s="1047"/>
      <c r="EU65" s="1047"/>
      <c r="EV65" s="1047"/>
      <c r="EW65" s="1047"/>
      <c r="EX65" s="1047"/>
      <c r="EY65" s="1047"/>
      <c r="EZ65" s="1047"/>
      <c r="FA65" s="1047"/>
      <c r="FB65" s="1047"/>
      <c r="FC65" s="1047"/>
      <c r="FD65" s="1047"/>
      <c r="FE65" s="1047"/>
      <c r="FF65" s="1047"/>
      <c r="FG65" s="1047"/>
      <c r="FH65" s="1047"/>
      <c r="FI65" s="1047"/>
      <c r="FJ65" s="1047"/>
      <c r="FK65" s="1047"/>
      <c r="FL65" s="1047"/>
      <c r="FM65" s="1047"/>
      <c r="FN65" s="1047"/>
      <c r="FO65" s="1047"/>
      <c r="FP65" s="1047"/>
      <c r="FQ65" s="1047"/>
      <c r="FR65" s="1047"/>
      <c r="FS65" s="1047"/>
      <c r="FT65" s="1047"/>
      <c r="FU65" s="1047"/>
      <c r="FV65" s="1047"/>
      <c r="FW65" s="1047"/>
      <c r="FX65" s="1047"/>
      <c r="FY65" s="1047"/>
      <c r="FZ65" s="1047"/>
      <c r="GA65" s="1047"/>
      <c r="GB65" s="1047"/>
      <c r="GC65" s="1047"/>
      <c r="GD65" s="1047"/>
      <c r="GE65" s="1047"/>
      <c r="GF65" s="1047"/>
      <c r="GG65" s="1047"/>
      <c r="GH65" s="1047"/>
      <c r="GI65" s="1047"/>
      <c r="GJ65" s="1047"/>
      <c r="GK65" s="1047"/>
      <c r="GL65" s="1047"/>
      <c r="GM65" s="1047"/>
      <c r="GN65" s="1047"/>
      <c r="GO65" s="1047"/>
      <c r="GP65" s="1047"/>
      <c r="GQ65" s="1047"/>
      <c r="GR65" s="1047"/>
      <c r="GS65" s="1047"/>
      <c r="GT65" s="1047"/>
      <c r="GU65" s="1047"/>
      <c r="GV65" s="1047"/>
      <c r="GW65" s="1047"/>
      <c r="GX65" s="1047"/>
      <c r="GY65" s="1047"/>
      <c r="GZ65" s="1047"/>
      <c r="HA65" s="1047"/>
      <c r="HB65" s="1047"/>
      <c r="HC65" s="1047"/>
      <c r="HD65" s="1047"/>
      <c r="HE65" s="1047"/>
      <c r="HF65" s="1047"/>
      <c r="HG65" s="1047"/>
      <c r="HH65" s="1047"/>
      <c r="HI65" s="1047"/>
      <c r="HJ65" s="1047"/>
      <c r="HK65" s="1047"/>
      <c r="HL65" s="1047"/>
      <c r="HM65" s="1047"/>
      <c r="HN65" s="1047"/>
      <c r="HO65" s="1047"/>
      <c r="HP65" s="1047"/>
      <c r="HQ65" s="1047"/>
      <c r="HR65" s="1047"/>
      <c r="HS65" s="1047"/>
      <c r="HT65" s="1047"/>
      <c r="HU65" s="1047"/>
      <c r="HV65" s="1047"/>
      <c r="HW65" s="1047"/>
      <c r="HX65" s="1047"/>
      <c r="HY65" s="1047"/>
      <c r="HZ65" s="1047"/>
      <c r="IA65" s="1047"/>
      <c r="IB65" s="1047"/>
      <c r="IC65" s="1047"/>
      <c r="ID65" s="1047"/>
      <c r="IE65" s="1047"/>
      <c r="IF65" s="1047"/>
      <c r="IG65" s="1047"/>
      <c r="IH65" s="1047"/>
      <c r="II65" s="1047"/>
      <c r="IJ65" s="1047"/>
      <c r="IK65" s="1047"/>
      <c r="IL65" s="1047"/>
      <c r="IM65" s="1047"/>
      <c r="IN65" s="1047"/>
      <c r="IO65" s="1047"/>
      <c r="IP65" s="1047"/>
      <c r="IQ65" s="1047"/>
      <c r="IR65" s="1047"/>
      <c r="IS65" s="1047"/>
      <c r="IT65" s="1047"/>
      <c r="IU65" s="1047"/>
      <c r="IV65" s="1047"/>
    </row>
    <row r="66" spans="1:256" s="1066" customFormat="1" ht="45" customHeight="1">
      <c r="A66" s="1051" t="s">
        <v>899</v>
      </c>
      <c r="B66" s="1040" t="s">
        <v>846</v>
      </c>
      <c r="C66" s="1059" t="s">
        <v>890</v>
      </c>
      <c r="D66" s="1060" t="s">
        <v>421</v>
      </c>
      <c r="E66" s="1061" t="s">
        <v>379</v>
      </c>
      <c r="F66" s="1062">
        <f>241000+60000</f>
        <v>301000</v>
      </c>
      <c r="G66" s="1049">
        <v>1</v>
      </c>
      <c r="H66" s="1049">
        <v>0</v>
      </c>
      <c r="I66" s="1059" t="s">
        <v>844</v>
      </c>
      <c r="J66" s="1063" t="s">
        <v>880</v>
      </c>
      <c r="K66" s="1064" t="s">
        <v>817</v>
      </c>
      <c r="L66" s="1040" t="s">
        <v>395</v>
      </c>
      <c r="M66" s="1065"/>
      <c r="N66" s="1047"/>
      <c r="O66" s="1047"/>
      <c r="P66" s="1047"/>
      <c r="Q66" s="1047"/>
      <c r="R66" s="1047"/>
      <c r="S66" s="1047"/>
      <c r="T66" s="1047"/>
      <c r="U66" s="1047"/>
      <c r="V66" s="1047"/>
      <c r="W66" s="1047"/>
      <c r="X66" s="1047"/>
      <c r="Y66" s="1047"/>
      <c r="Z66" s="1047"/>
      <c r="AA66" s="1047"/>
      <c r="AB66" s="1047"/>
      <c r="AC66" s="1047"/>
      <c r="AD66" s="1047"/>
      <c r="AE66" s="1047"/>
      <c r="AF66" s="1047"/>
      <c r="AG66" s="1047"/>
      <c r="AH66" s="1047"/>
      <c r="AI66" s="1047"/>
      <c r="AJ66" s="1047"/>
      <c r="AK66" s="1047"/>
      <c r="AL66" s="1047"/>
      <c r="AM66" s="1047"/>
      <c r="AN66" s="1047"/>
      <c r="AO66" s="1047"/>
      <c r="AP66" s="1047"/>
      <c r="AQ66" s="1047"/>
      <c r="AR66" s="1047"/>
      <c r="AS66" s="1047"/>
      <c r="AT66" s="1047"/>
      <c r="AU66" s="1047"/>
      <c r="AV66" s="1047"/>
      <c r="AW66" s="1047"/>
      <c r="AX66" s="1047"/>
      <c r="AY66" s="1047"/>
      <c r="AZ66" s="1047"/>
      <c r="BA66" s="1047"/>
      <c r="BB66" s="1047"/>
      <c r="BC66" s="1047"/>
      <c r="BD66" s="1047"/>
      <c r="BE66" s="1047"/>
      <c r="BF66" s="1047"/>
      <c r="BG66" s="1047"/>
      <c r="BH66" s="1047"/>
      <c r="BI66" s="1047"/>
      <c r="BJ66" s="1047"/>
      <c r="BK66" s="1047"/>
      <c r="BL66" s="1047"/>
      <c r="BM66" s="1047"/>
      <c r="BN66" s="1047"/>
      <c r="BO66" s="1047"/>
      <c r="BP66" s="1047"/>
      <c r="BQ66" s="1047"/>
      <c r="BR66" s="1047"/>
      <c r="BS66" s="1047"/>
      <c r="BT66" s="1047"/>
      <c r="BU66" s="1047"/>
      <c r="BV66" s="1047"/>
      <c r="BW66" s="1047"/>
      <c r="BX66" s="1047"/>
      <c r="BY66" s="1047"/>
      <c r="BZ66" s="1047"/>
      <c r="CA66" s="1047"/>
      <c r="CB66" s="1047"/>
      <c r="CC66" s="1047"/>
      <c r="CD66" s="1047"/>
      <c r="CE66" s="1047"/>
      <c r="CF66" s="1047"/>
      <c r="CG66" s="1047"/>
      <c r="CH66" s="1047"/>
      <c r="CI66" s="1047"/>
      <c r="CJ66" s="1047"/>
      <c r="CK66" s="1047"/>
      <c r="CL66" s="1047"/>
      <c r="CM66" s="1047"/>
      <c r="CN66" s="1047"/>
      <c r="CO66" s="1047"/>
      <c r="CP66" s="1047"/>
      <c r="CQ66" s="1047"/>
      <c r="CR66" s="1047"/>
      <c r="CS66" s="1047"/>
      <c r="CT66" s="1047"/>
      <c r="CU66" s="1047"/>
      <c r="CV66" s="1047"/>
      <c r="CW66" s="1047"/>
      <c r="CX66" s="1047"/>
      <c r="CY66" s="1047"/>
      <c r="CZ66" s="1047"/>
      <c r="DA66" s="1047"/>
      <c r="DB66" s="1047"/>
      <c r="DC66" s="1047"/>
      <c r="DD66" s="1047"/>
      <c r="DE66" s="1047"/>
      <c r="DF66" s="1047"/>
      <c r="DG66" s="1047"/>
      <c r="DH66" s="1047"/>
      <c r="DI66" s="1047"/>
      <c r="DJ66" s="1047"/>
      <c r="DK66" s="1047"/>
      <c r="DL66" s="1047"/>
      <c r="DM66" s="1047"/>
      <c r="DN66" s="1047"/>
      <c r="DO66" s="1047"/>
      <c r="DP66" s="1047"/>
      <c r="DQ66" s="1047"/>
      <c r="DR66" s="1047"/>
      <c r="DS66" s="1047"/>
      <c r="DT66" s="1047"/>
      <c r="DU66" s="1047"/>
      <c r="DV66" s="1047"/>
      <c r="DW66" s="1047"/>
      <c r="DX66" s="1047"/>
      <c r="DY66" s="1047"/>
      <c r="DZ66" s="1047"/>
      <c r="EA66" s="1047"/>
      <c r="EB66" s="1047"/>
      <c r="EC66" s="1047"/>
      <c r="ED66" s="1047"/>
      <c r="EE66" s="1047"/>
      <c r="EF66" s="1047"/>
      <c r="EG66" s="1047"/>
      <c r="EH66" s="1047"/>
      <c r="EI66" s="1047"/>
      <c r="EJ66" s="1047"/>
      <c r="EK66" s="1047"/>
      <c r="EL66" s="1047"/>
      <c r="EM66" s="1047"/>
      <c r="EN66" s="1047"/>
      <c r="EO66" s="1047"/>
      <c r="EP66" s="1047"/>
      <c r="EQ66" s="1047"/>
      <c r="ER66" s="1047"/>
      <c r="ES66" s="1047"/>
      <c r="ET66" s="1047"/>
      <c r="EU66" s="1047"/>
      <c r="EV66" s="1047"/>
      <c r="EW66" s="1047"/>
      <c r="EX66" s="1047"/>
      <c r="EY66" s="1047"/>
      <c r="EZ66" s="1047"/>
      <c r="FA66" s="1047"/>
      <c r="FB66" s="1047"/>
      <c r="FC66" s="1047"/>
      <c r="FD66" s="1047"/>
      <c r="FE66" s="1047"/>
      <c r="FF66" s="1047"/>
      <c r="FG66" s="1047"/>
      <c r="FH66" s="1047"/>
      <c r="FI66" s="1047"/>
      <c r="FJ66" s="1047"/>
      <c r="FK66" s="1047"/>
      <c r="FL66" s="1047"/>
      <c r="FM66" s="1047"/>
      <c r="FN66" s="1047"/>
      <c r="FO66" s="1047"/>
      <c r="FP66" s="1047"/>
      <c r="FQ66" s="1047"/>
      <c r="FR66" s="1047"/>
      <c r="FS66" s="1047"/>
      <c r="FT66" s="1047"/>
      <c r="FU66" s="1047"/>
      <c r="FV66" s="1047"/>
      <c r="FW66" s="1047"/>
      <c r="FX66" s="1047"/>
      <c r="FY66" s="1047"/>
      <c r="FZ66" s="1047"/>
      <c r="GA66" s="1047"/>
      <c r="GB66" s="1047"/>
      <c r="GC66" s="1047"/>
      <c r="GD66" s="1047"/>
      <c r="GE66" s="1047"/>
      <c r="GF66" s="1047"/>
      <c r="GG66" s="1047"/>
      <c r="GH66" s="1047"/>
      <c r="GI66" s="1047"/>
      <c r="GJ66" s="1047"/>
      <c r="GK66" s="1047"/>
      <c r="GL66" s="1047"/>
      <c r="GM66" s="1047"/>
      <c r="GN66" s="1047"/>
      <c r="GO66" s="1047"/>
      <c r="GP66" s="1047"/>
      <c r="GQ66" s="1047"/>
      <c r="GR66" s="1047"/>
      <c r="GS66" s="1047"/>
      <c r="GT66" s="1047"/>
      <c r="GU66" s="1047"/>
      <c r="GV66" s="1047"/>
      <c r="GW66" s="1047"/>
      <c r="GX66" s="1047"/>
      <c r="GY66" s="1047"/>
      <c r="GZ66" s="1047"/>
      <c r="HA66" s="1047"/>
      <c r="HB66" s="1047"/>
      <c r="HC66" s="1047"/>
      <c r="HD66" s="1047"/>
      <c r="HE66" s="1047"/>
      <c r="HF66" s="1047"/>
      <c r="HG66" s="1047"/>
      <c r="HH66" s="1047"/>
      <c r="HI66" s="1047"/>
      <c r="HJ66" s="1047"/>
      <c r="HK66" s="1047"/>
      <c r="HL66" s="1047"/>
      <c r="HM66" s="1047"/>
      <c r="HN66" s="1047"/>
      <c r="HO66" s="1047"/>
      <c r="HP66" s="1047"/>
      <c r="HQ66" s="1047"/>
      <c r="HR66" s="1047"/>
      <c r="HS66" s="1047"/>
      <c r="HT66" s="1047"/>
      <c r="HU66" s="1047"/>
      <c r="HV66" s="1047"/>
      <c r="HW66" s="1047"/>
      <c r="HX66" s="1047"/>
      <c r="HY66" s="1047"/>
      <c r="HZ66" s="1047"/>
      <c r="IA66" s="1047"/>
      <c r="IB66" s="1047"/>
      <c r="IC66" s="1047"/>
      <c r="ID66" s="1047"/>
      <c r="IE66" s="1047"/>
      <c r="IF66" s="1047"/>
      <c r="IG66" s="1047"/>
      <c r="IH66" s="1047"/>
      <c r="II66" s="1047"/>
      <c r="IJ66" s="1047"/>
      <c r="IK66" s="1047"/>
      <c r="IL66" s="1047"/>
      <c r="IM66" s="1047"/>
      <c r="IN66" s="1047"/>
      <c r="IO66" s="1047"/>
      <c r="IP66" s="1047"/>
      <c r="IQ66" s="1047"/>
      <c r="IR66" s="1047"/>
      <c r="IS66" s="1047"/>
      <c r="IT66" s="1047"/>
      <c r="IU66" s="1047"/>
      <c r="IV66" s="1047"/>
    </row>
    <row r="67" spans="1:256" s="1048" customFormat="1" ht="30.75" customHeight="1">
      <c r="A67" s="1051" t="s">
        <v>522</v>
      </c>
      <c r="B67" s="1052" t="s">
        <v>523</v>
      </c>
      <c r="C67" s="1052" t="s">
        <v>524</v>
      </c>
      <c r="D67" s="1053" t="s">
        <v>421</v>
      </c>
      <c r="E67" s="1054" t="s">
        <v>379</v>
      </c>
      <c r="F67" s="1055">
        <v>300000</v>
      </c>
      <c r="G67" s="1056">
        <v>1</v>
      </c>
      <c r="H67" s="1057">
        <v>0</v>
      </c>
      <c r="I67" s="1052" t="s">
        <v>380</v>
      </c>
      <c r="J67" s="1040" t="s">
        <v>381</v>
      </c>
      <c r="K67" s="1058" t="s">
        <v>525</v>
      </c>
      <c r="L67" s="1052" t="s">
        <v>395</v>
      </c>
      <c r="M67" s="1047"/>
      <c r="N67" s="1047"/>
      <c r="O67" s="1047"/>
      <c r="P67" s="1047"/>
      <c r="Q67" s="1047"/>
      <c r="R67" s="1047"/>
      <c r="S67" s="1047"/>
      <c r="T67" s="1047"/>
      <c r="U67" s="1047"/>
      <c r="V67" s="1047"/>
      <c r="W67" s="1047"/>
      <c r="X67" s="1047"/>
      <c r="Y67" s="1047"/>
      <c r="Z67" s="1047"/>
      <c r="AA67" s="1047"/>
      <c r="AB67" s="1047"/>
      <c r="AC67" s="1047"/>
      <c r="AD67" s="1047"/>
      <c r="AE67" s="1047"/>
      <c r="AF67" s="1047"/>
      <c r="AG67" s="1047"/>
      <c r="AH67" s="1047"/>
      <c r="AI67" s="1047"/>
      <c r="AJ67" s="1047"/>
      <c r="AK67" s="1047"/>
      <c r="AL67" s="1047"/>
      <c r="AM67" s="1047"/>
      <c r="AN67" s="1047"/>
      <c r="AO67" s="1047"/>
      <c r="AP67" s="1047"/>
      <c r="AQ67" s="1047"/>
      <c r="AR67" s="1047"/>
      <c r="AS67" s="1047"/>
      <c r="AT67" s="1047"/>
      <c r="AU67" s="1047"/>
      <c r="AV67" s="1047"/>
      <c r="AW67" s="1047"/>
      <c r="AX67" s="1047"/>
      <c r="AY67" s="1047"/>
      <c r="AZ67" s="1047"/>
      <c r="BA67" s="1047"/>
      <c r="BB67" s="1047"/>
      <c r="BC67" s="1047"/>
      <c r="BD67" s="1047"/>
      <c r="BE67" s="1047"/>
      <c r="BF67" s="1047"/>
      <c r="BG67" s="1047"/>
      <c r="BH67" s="1047"/>
      <c r="BI67" s="1047"/>
      <c r="BJ67" s="1047"/>
      <c r="BK67" s="1047"/>
      <c r="BL67" s="1047"/>
      <c r="BM67" s="1047"/>
      <c r="BN67" s="1047"/>
      <c r="BO67" s="1047"/>
      <c r="BP67" s="1047"/>
      <c r="BQ67" s="1047"/>
      <c r="BR67" s="1047"/>
      <c r="BS67" s="1047"/>
      <c r="BT67" s="1047"/>
      <c r="BU67" s="1047"/>
      <c r="BV67" s="1047"/>
      <c r="BW67" s="1047"/>
      <c r="BX67" s="1047"/>
      <c r="BY67" s="1047"/>
      <c r="BZ67" s="1047"/>
      <c r="CA67" s="1047"/>
      <c r="CB67" s="1047"/>
      <c r="CC67" s="1047"/>
      <c r="CD67" s="1047"/>
      <c r="CE67" s="1047"/>
      <c r="CF67" s="1047"/>
      <c r="CG67" s="1047"/>
      <c r="CH67" s="1047"/>
      <c r="CI67" s="1047"/>
      <c r="CJ67" s="1047"/>
      <c r="CK67" s="1047"/>
      <c r="CL67" s="1047"/>
      <c r="CM67" s="1047"/>
      <c r="CN67" s="1047"/>
      <c r="CO67" s="1047"/>
      <c r="CP67" s="1047"/>
      <c r="CQ67" s="1047"/>
      <c r="CR67" s="1047"/>
      <c r="CS67" s="1047"/>
      <c r="CT67" s="1047"/>
      <c r="CU67" s="1047"/>
      <c r="CV67" s="1047"/>
      <c r="CW67" s="1047"/>
      <c r="CX67" s="1047"/>
      <c r="CY67" s="1047"/>
      <c r="CZ67" s="1047"/>
      <c r="DA67" s="1047"/>
      <c r="DB67" s="1047"/>
      <c r="DC67" s="1047"/>
      <c r="DD67" s="1047"/>
      <c r="DE67" s="1047"/>
      <c r="DF67" s="1047"/>
      <c r="DG67" s="1047"/>
      <c r="DH67" s="1047"/>
      <c r="DI67" s="1047"/>
      <c r="DJ67" s="1047"/>
      <c r="DK67" s="1047"/>
      <c r="DL67" s="1047"/>
      <c r="DM67" s="1047"/>
      <c r="DN67" s="1047"/>
      <c r="DO67" s="1047"/>
      <c r="DP67" s="1047"/>
      <c r="DQ67" s="1047"/>
      <c r="DR67" s="1047"/>
      <c r="DS67" s="1047"/>
      <c r="DT67" s="1047"/>
      <c r="DU67" s="1047"/>
      <c r="DV67" s="1047"/>
      <c r="DW67" s="1047"/>
      <c r="DX67" s="1047"/>
      <c r="DY67" s="1047"/>
      <c r="DZ67" s="1047"/>
      <c r="EA67" s="1047"/>
      <c r="EB67" s="1047"/>
      <c r="EC67" s="1047"/>
      <c r="ED67" s="1047"/>
      <c r="EE67" s="1047"/>
      <c r="EF67" s="1047"/>
      <c r="EG67" s="1047"/>
      <c r="EH67" s="1047"/>
      <c r="EI67" s="1047"/>
      <c r="EJ67" s="1047"/>
      <c r="EK67" s="1047"/>
      <c r="EL67" s="1047"/>
      <c r="EM67" s="1047"/>
      <c r="EN67" s="1047"/>
      <c r="EO67" s="1047"/>
      <c r="EP67" s="1047"/>
      <c r="EQ67" s="1047"/>
      <c r="ER67" s="1047"/>
      <c r="ES67" s="1047"/>
      <c r="ET67" s="1047"/>
      <c r="EU67" s="1047"/>
      <c r="EV67" s="1047"/>
      <c r="EW67" s="1047"/>
      <c r="EX67" s="1047"/>
      <c r="EY67" s="1047"/>
      <c r="EZ67" s="1047"/>
      <c r="FA67" s="1047"/>
      <c r="FB67" s="1047"/>
      <c r="FC67" s="1047"/>
      <c r="FD67" s="1047"/>
      <c r="FE67" s="1047"/>
      <c r="FF67" s="1047"/>
      <c r="FG67" s="1047"/>
      <c r="FH67" s="1047"/>
      <c r="FI67" s="1047"/>
      <c r="FJ67" s="1047"/>
      <c r="FK67" s="1047"/>
      <c r="FL67" s="1047"/>
      <c r="FM67" s="1047"/>
      <c r="FN67" s="1047"/>
      <c r="FO67" s="1047"/>
      <c r="FP67" s="1047"/>
      <c r="FQ67" s="1047"/>
      <c r="FR67" s="1047"/>
      <c r="FS67" s="1047"/>
      <c r="FT67" s="1047"/>
      <c r="FU67" s="1047"/>
      <c r="FV67" s="1047"/>
      <c r="FW67" s="1047"/>
      <c r="FX67" s="1047"/>
      <c r="FY67" s="1047"/>
      <c r="FZ67" s="1047"/>
      <c r="GA67" s="1047"/>
      <c r="GB67" s="1047"/>
      <c r="GC67" s="1047"/>
      <c r="GD67" s="1047"/>
      <c r="GE67" s="1047"/>
      <c r="GF67" s="1047"/>
      <c r="GG67" s="1047"/>
      <c r="GH67" s="1047"/>
      <c r="GI67" s="1047"/>
      <c r="GJ67" s="1047"/>
      <c r="GK67" s="1047"/>
      <c r="GL67" s="1047"/>
      <c r="GM67" s="1047"/>
      <c r="GN67" s="1047"/>
      <c r="GO67" s="1047"/>
      <c r="GP67" s="1047"/>
      <c r="GQ67" s="1047"/>
      <c r="GR67" s="1047"/>
      <c r="GS67" s="1047"/>
      <c r="GT67" s="1047"/>
      <c r="GU67" s="1047"/>
      <c r="GV67" s="1047"/>
      <c r="GW67" s="1047"/>
      <c r="GX67" s="1047"/>
      <c r="GY67" s="1047"/>
      <c r="GZ67" s="1047"/>
      <c r="HA67" s="1047"/>
      <c r="HB67" s="1047"/>
      <c r="HC67" s="1047"/>
      <c r="HD67" s="1047"/>
      <c r="HE67" s="1047"/>
      <c r="HF67" s="1047"/>
      <c r="HG67" s="1047"/>
      <c r="HH67" s="1047"/>
      <c r="HI67" s="1047"/>
      <c r="HJ67" s="1047"/>
      <c r="HK67" s="1047"/>
      <c r="HL67" s="1047"/>
      <c r="HM67" s="1047"/>
      <c r="HN67" s="1047"/>
      <c r="HO67" s="1047"/>
      <c r="HP67" s="1047"/>
      <c r="HQ67" s="1047"/>
      <c r="HR67" s="1047"/>
      <c r="HS67" s="1047"/>
      <c r="HT67" s="1047"/>
      <c r="HU67" s="1047"/>
      <c r="HV67" s="1047"/>
      <c r="HW67" s="1047"/>
      <c r="HX67" s="1047"/>
      <c r="HY67" s="1047"/>
      <c r="HZ67" s="1047"/>
      <c r="IA67" s="1047"/>
      <c r="IB67" s="1047"/>
      <c r="IC67" s="1047"/>
      <c r="ID67" s="1047"/>
      <c r="IE67" s="1047"/>
      <c r="IF67" s="1047"/>
      <c r="IG67" s="1047"/>
      <c r="IH67" s="1047"/>
      <c r="II67" s="1047"/>
      <c r="IJ67" s="1047"/>
      <c r="IK67" s="1047"/>
      <c r="IL67" s="1047"/>
      <c r="IM67" s="1047"/>
      <c r="IN67" s="1047"/>
      <c r="IO67" s="1047"/>
      <c r="IP67" s="1047"/>
      <c r="IQ67" s="1047"/>
      <c r="IR67" s="1047"/>
      <c r="IS67" s="1047"/>
      <c r="IT67" s="1047"/>
      <c r="IU67" s="1047"/>
      <c r="IV67" s="1047"/>
    </row>
    <row r="68" spans="1:256" s="1048" customFormat="1" ht="51" customHeight="1">
      <c r="A68" s="1067" t="s">
        <v>545</v>
      </c>
      <c r="B68" s="1052" t="s">
        <v>868</v>
      </c>
      <c r="C68" s="1052" t="s">
        <v>546</v>
      </c>
      <c r="D68" s="1053" t="s">
        <v>421</v>
      </c>
      <c r="E68" s="1068" t="s">
        <v>379</v>
      </c>
      <c r="F68" s="1069">
        <v>255000</v>
      </c>
      <c r="G68" s="1070">
        <v>1</v>
      </c>
      <c r="H68" s="1057">
        <v>0</v>
      </c>
      <c r="I68" s="1052" t="s">
        <v>547</v>
      </c>
      <c r="J68" s="1052" t="s">
        <v>548</v>
      </c>
      <c r="K68" s="1058" t="s">
        <v>549</v>
      </c>
      <c r="L68" s="1052" t="s">
        <v>383</v>
      </c>
      <c r="M68" s="1047"/>
      <c r="N68" s="1047"/>
      <c r="O68" s="1047"/>
      <c r="P68" s="1047"/>
      <c r="Q68" s="1047"/>
      <c r="R68" s="1047"/>
      <c r="S68" s="1047"/>
      <c r="T68" s="1047"/>
      <c r="U68" s="1047"/>
      <c r="V68" s="1047"/>
      <c r="W68" s="1047"/>
      <c r="X68" s="1047"/>
      <c r="Y68" s="1047"/>
      <c r="Z68" s="1047"/>
      <c r="AA68" s="1047"/>
      <c r="AB68" s="1047"/>
      <c r="AC68" s="1047"/>
      <c r="AD68" s="1047"/>
      <c r="AE68" s="1047"/>
      <c r="AF68" s="1047"/>
      <c r="AG68" s="1047"/>
      <c r="AH68" s="1047"/>
      <c r="AI68" s="1047"/>
      <c r="AJ68" s="1047"/>
      <c r="AK68" s="1047"/>
      <c r="AL68" s="1047"/>
      <c r="AM68" s="1047"/>
      <c r="AN68" s="1047"/>
      <c r="AO68" s="1047"/>
      <c r="AP68" s="1047"/>
      <c r="AQ68" s="1047"/>
      <c r="AR68" s="1047"/>
      <c r="AS68" s="1047"/>
      <c r="AT68" s="1047"/>
      <c r="AU68" s="1047"/>
      <c r="AV68" s="1047"/>
      <c r="AW68" s="1047"/>
      <c r="AX68" s="1047"/>
      <c r="AY68" s="1047"/>
      <c r="AZ68" s="1047"/>
      <c r="BA68" s="1047"/>
      <c r="BB68" s="1047"/>
      <c r="BC68" s="1047"/>
      <c r="BD68" s="1047"/>
      <c r="BE68" s="1047"/>
      <c r="BF68" s="1047"/>
      <c r="BG68" s="1047"/>
      <c r="BH68" s="1047"/>
      <c r="BI68" s="1047"/>
      <c r="BJ68" s="1047"/>
      <c r="BK68" s="1047"/>
      <c r="BL68" s="1047"/>
      <c r="BM68" s="1047"/>
      <c r="BN68" s="1047"/>
      <c r="BO68" s="1047"/>
      <c r="BP68" s="1047"/>
      <c r="BQ68" s="1047"/>
      <c r="BR68" s="1047"/>
      <c r="BS68" s="1047"/>
      <c r="BT68" s="1047"/>
      <c r="BU68" s="1047"/>
      <c r="BV68" s="1047"/>
      <c r="BW68" s="1047"/>
      <c r="BX68" s="1047"/>
      <c r="BY68" s="1047"/>
      <c r="BZ68" s="1047"/>
      <c r="CA68" s="1047"/>
      <c r="CB68" s="1047"/>
      <c r="CC68" s="1047"/>
      <c r="CD68" s="1047"/>
      <c r="CE68" s="1047"/>
      <c r="CF68" s="1047"/>
      <c r="CG68" s="1047"/>
      <c r="CH68" s="1047"/>
      <c r="CI68" s="1047"/>
      <c r="CJ68" s="1047"/>
      <c r="CK68" s="1047"/>
      <c r="CL68" s="1047"/>
      <c r="CM68" s="1047"/>
      <c r="CN68" s="1047"/>
      <c r="CO68" s="1047"/>
      <c r="CP68" s="1047"/>
      <c r="CQ68" s="1047"/>
      <c r="CR68" s="1047"/>
      <c r="CS68" s="1047"/>
      <c r="CT68" s="1047"/>
      <c r="CU68" s="1047"/>
      <c r="CV68" s="1047"/>
      <c r="CW68" s="1047"/>
      <c r="CX68" s="1047"/>
      <c r="CY68" s="1047"/>
      <c r="CZ68" s="1047"/>
      <c r="DA68" s="1047"/>
      <c r="DB68" s="1047"/>
      <c r="DC68" s="1047"/>
      <c r="DD68" s="1047"/>
      <c r="DE68" s="1047"/>
      <c r="DF68" s="1047"/>
      <c r="DG68" s="1047"/>
      <c r="DH68" s="1047"/>
      <c r="DI68" s="1047"/>
      <c r="DJ68" s="1047"/>
      <c r="DK68" s="1047"/>
      <c r="DL68" s="1047"/>
      <c r="DM68" s="1047"/>
      <c r="DN68" s="1047"/>
      <c r="DO68" s="1047"/>
      <c r="DP68" s="1047"/>
      <c r="DQ68" s="1047"/>
      <c r="DR68" s="1047"/>
      <c r="DS68" s="1047"/>
      <c r="DT68" s="1047"/>
      <c r="DU68" s="1047"/>
      <c r="DV68" s="1047"/>
      <c r="DW68" s="1047"/>
      <c r="DX68" s="1047"/>
      <c r="DY68" s="1047"/>
      <c r="DZ68" s="1047"/>
      <c r="EA68" s="1047"/>
      <c r="EB68" s="1047"/>
      <c r="EC68" s="1047"/>
      <c r="ED68" s="1047"/>
      <c r="EE68" s="1047"/>
      <c r="EF68" s="1047"/>
      <c r="EG68" s="1047"/>
      <c r="EH68" s="1047"/>
      <c r="EI68" s="1047"/>
      <c r="EJ68" s="1047"/>
      <c r="EK68" s="1047"/>
      <c r="EL68" s="1047"/>
      <c r="EM68" s="1047"/>
      <c r="EN68" s="1047"/>
      <c r="EO68" s="1047"/>
      <c r="EP68" s="1047"/>
      <c r="EQ68" s="1047"/>
      <c r="ER68" s="1047"/>
      <c r="ES68" s="1047"/>
      <c r="ET68" s="1047"/>
      <c r="EU68" s="1047"/>
      <c r="EV68" s="1047"/>
      <c r="EW68" s="1047"/>
      <c r="EX68" s="1047"/>
      <c r="EY68" s="1047"/>
      <c r="EZ68" s="1047"/>
      <c r="FA68" s="1047"/>
      <c r="FB68" s="1047"/>
      <c r="FC68" s="1047"/>
      <c r="FD68" s="1047"/>
      <c r="FE68" s="1047"/>
      <c r="FF68" s="1047"/>
      <c r="FG68" s="1047"/>
      <c r="FH68" s="1047"/>
      <c r="FI68" s="1047"/>
      <c r="FJ68" s="1047"/>
      <c r="FK68" s="1047"/>
      <c r="FL68" s="1047"/>
      <c r="FM68" s="1047"/>
      <c r="FN68" s="1047"/>
      <c r="FO68" s="1047"/>
      <c r="FP68" s="1047"/>
      <c r="FQ68" s="1047"/>
      <c r="FR68" s="1047"/>
      <c r="FS68" s="1047"/>
      <c r="FT68" s="1047"/>
      <c r="FU68" s="1047"/>
      <c r="FV68" s="1047"/>
      <c r="FW68" s="1047"/>
      <c r="FX68" s="1047"/>
      <c r="FY68" s="1047"/>
      <c r="FZ68" s="1047"/>
      <c r="GA68" s="1047"/>
      <c r="GB68" s="1047"/>
      <c r="GC68" s="1047"/>
      <c r="GD68" s="1047"/>
      <c r="GE68" s="1047"/>
      <c r="GF68" s="1047"/>
      <c r="GG68" s="1047"/>
      <c r="GH68" s="1047"/>
      <c r="GI68" s="1047"/>
      <c r="GJ68" s="1047"/>
      <c r="GK68" s="1047"/>
      <c r="GL68" s="1047"/>
      <c r="GM68" s="1047"/>
      <c r="GN68" s="1047"/>
      <c r="GO68" s="1047"/>
      <c r="GP68" s="1047"/>
      <c r="GQ68" s="1047"/>
      <c r="GR68" s="1047"/>
      <c r="GS68" s="1047"/>
      <c r="GT68" s="1047"/>
      <c r="GU68" s="1047"/>
      <c r="GV68" s="1047"/>
      <c r="GW68" s="1047"/>
      <c r="GX68" s="1047"/>
      <c r="GY68" s="1047"/>
      <c r="GZ68" s="1047"/>
      <c r="HA68" s="1047"/>
      <c r="HB68" s="1047"/>
      <c r="HC68" s="1047"/>
      <c r="HD68" s="1047"/>
      <c r="HE68" s="1047"/>
      <c r="HF68" s="1047"/>
      <c r="HG68" s="1047"/>
      <c r="HH68" s="1047"/>
      <c r="HI68" s="1047"/>
      <c r="HJ68" s="1047"/>
      <c r="HK68" s="1047"/>
      <c r="HL68" s="1047"/>
      <c r="HM68" s="1047"/>
      <c r="HN68" s="1047"/>
      <c r="HO68" s="1047"/>
      <c r="HP68" s="1047"/>
      <c r="HQ68" s="1047"/>
      <c r="HR68" s="1047"/>
      <c r="HS68" s="1047"/>
      <c r="HT68" s="1047"/>
      <c r="HU68" s="1047"/>
      <c r="HV68" s="1047"/>
      <c r="HW68" s="1047"/>
      <c r="HX68" s="1047"/>
      <c r="HY68" s="1047"/>
      <c r="HZ68" s="1047"/>
      <c r="IA68" s="1047"/>
      <c r="IB68" s="1047"/>
      <c r="IC68" s="1047"/>
      <c r="ID68" s="1047"/>
      <c r="IE68" s="1047"/>
      <c r="IF68" s="1047"/>
      <c r="IG68" s="1047"/>
      <c r="IH68" s="1047"/>
      <c r="II68" s="1047"/>
      <c r="IJ68" s="1047"/>
      <c r="IK68" s="1047"/>
      <c r="IL68" s="1047"/>
      <c r="IM68" s="1047"/>
      <c r="IN68" s="1047"/>
      <c r="IO68" s="1047"/>
      <c r="IP68" s="1047"/>
      <c r="IQ68" s="1047"/>
      <c r="IR68" s="1047"/>
      <c r="IS68" s="1047"/>
      <c r="IT68" s="1047"/>
      <c r="IU68" s="1047"/>
      <c r="IV68" s="1047"/>
    </row>
    <row r="69" spans="1:256" s="751" customFormat="1" ht="33" customHeight="1">
      <c r="A69" s="766" t="s">
        <v>531</v>
      </c>
      <c r="B69" s="677" t="s">
        <v>467</v>
      </c>
      <c r="C69" s="677" t="s">
        <v>532</v>
      </c>
      <c r="D69" s="1118" t="s">
        <v>421</v>
      </c>
      <c r="E69" s="1119" t="s">
        <v>379</v>
      </c>
      <c r="F69" s="865"/>
      <c r="G69" s="866">
        <v>1</v>
      </c>
      <c r="H69" s="866">
        <v>0</v>
      </c>
      <c r="I69" s="1120" t="s">
        <v>965</v>
      </c>
      <c r="J69" s="685" t="s">
        <v>960</v>
      </c>
      <c r="K69" s="1121" t="s">
        <v>533</v>
      </c>
      <c r="L69" s="685" t="s">
        <v>530</v>
      </c>
      <c r="M69" s="834"/>
      <c r="N69" s="834"/>
      <c r="O69" s="834"/>
      <c r="P69" s="834"/>
      <c r="Q69" s="834"/>
      <c r="R69" s="834"/>
      <c r="S69" s="834"/>
      <c r="T69" s="834"/>
      <c r="U69" s="834"/>
      <c r="V69" s="834"/>
      <c r="W69" s="834"/>
      <c r="X69" s="834"/>
      <c r="Y69" s="834"/>
      <c r="Z69" s="834"/>
      <c r="AA69" s="834"/>
      <c r="AB69" s="834"/>
      <c r="AC69" s="834"/>
      <c r="AD69" s="834"/>
      <c r="AE69" s="834"/>
      <c r="AF69" s="834"/>
      <c r="AG69" s="834"/>
      <c r="AH69" s="834"/>
      <c r="AI69" s="834"/>
      <c r="AJ69" s="834"/>
      <c r="AK69" s="834"/>
      <c r="AL69" s="834"/>
      <c r="AM69" s="834"/>
      <c r="AN69" s="834"/>
      <c r="AO69" s="834"/>
      <c r="AP69" s="834"/>
      <c r="AQ69" s="834"/>
      <c r="AR69" s="834"/>
      <c r="AS69" s="834"/>
      <c r="AT69" s="834"/>
      <c r="AU69" s="834"/>
      <c r="AV69" s="834"/>
      <c r="AW69" s="834"/>
      <c r="AX69" s="834"/>
      <c r="AY69" s="834"/>
      <c r="AZ69" s="834"/>
      <c r="BA69" s="834"/>
      <c r="BB69" s="834"/>
      <c r="BC69" s="834"/>
      <c r="BD69" s="834"/>
      <c r="BE69" s="834"/>
      <c r="BF69" s="834"/>
      <c r="BG69" s="834"/>
      <c r="BH69" s="834"/>
      <c r="BI69" s="834"/>
      <c r="BJ69" s="834"/>
      <c r="BK69" s="834"/>
      <c r="BL69" s="834"/>
      <c r="BM69" s="834"/>
      <c r="BN69" s="834"/>
      <c r="BO69" s="834"/>
      <c r="BP69" s="834"/>
      <c r="BQ69" s="834"/>
      <c r="BR69" s="834"/>
      <c r="BS69" s="834"/>
      <c r="BT69" s="834"/>
      <c r="BU69" s="834"/>
      <c r="BV69" s="834"/>
      <c r="BW69" s="834"/>
      <c r="BX69" s="834"/>
      <c r="BY69" s="834"/>
      <c r="BZ69" s="834"/>
      <c r="CA69" s="834"/>
      <c r="CB69" s="834"/>
      <c r="CC69" s="834"/>
      <c r="CD69" s="834"/>
      <c r="CE69" s="834"/>
      <c r="CF69" s="834"/>
      <c r="CG69" s="834"/>
      <c r="CH69" s="834"/>
      <c r="CI69" s="834"/>
      <c r="CJ69" s="834"/>
      <c r="CK69" s="834"/>
      <c r="CL69" s="834"/>
      <c r="CM69" s="834"/>
      <c r="CN69" s="834"/>
      <c r="CO69" s="834"/>
      <c r="CP69" s="834"/>
      <c r="CQ69" s="834"/>
      <c r="CR69" s="834"/>
      <c r="CS69" s="834"/>
      <c r="CT69" s="834"/>
      <c r="CU69" s="834"/>
      <c r="CV69" s="834"/>
      <c r="CW69" s="834"/>
      <c r="CX69" s="834"/>
      <c r="CY69" s="834"/>
      <c r="CZ69" s="834"/>
      <c r="DA69" s="834"/>
      <c r="DB69" s="834"/>
      <c r="DC69" s="834"/>
      <c r="DD69" s="834"/>
      <c r="DE69" s="834"/>
      <c r="DF69" s="834"/>
      <c r="DG69" s="834"/>
      <c r="DH69" s="834"/>
      <c r="DI69" s="834"/>
      <c r="DJ69" s="834"/>
      <c r="DK69" s="834"/>
      <c r="DL69" s="834"/>
      <c r="DM69" s="834"/>
      <c r="DN69" s="834"/>
      <c r="DO69" s="834"/>
      <c r="DP69" s="834"/>
      <c r="DQ69" s="834"/>
      <c r="DR69" s="834"/>
      <c r="DS69" s="834"/>
      <c r="DT69" s="834"/>
      <c r="DU69" s="834"/>
      <c r="DV69" s="834"/>
      <c r="DW69" s="834"/>
      <c r="DX69" s="834"/>
      <c r="DY69" s="834"/>
      <c r="DZ69" s="834"/>
      <c r="EA69" s="834"/>
      <c r="EB69" s="834"/>
      <c r="EC69" s="834"/>
      <c r="ED69" s="834"/>
      <c r="EE69" s="834"/>
      <c r="EF69" s="834"/>
      <c r="EG69" s="834"/>
      <c r="EH69" s="834"/>
      <c r="EI69" s="834"/>
      <c r="EJ69" s="834"/>
      <c r="EK69" s="834"/>
      <c r="EL69" s="834"/>
      <c r="EM69" s="834"/>
      <c r="EN69" s="834"/>
      <c r="EO69" s="834"/>
      <c r="EP69" s="834"/>
      <c r="EQ69" s="834"/>
      <c r="ER69" s="834"/>
      <c r="ES69" s="834"/>
      <c r="ET69" s="834"/>
      <c r="EU69" s="834"/>
      <c r="EV69" s="834"/>
      <c r="EW69" s="834"/>
      <c r="EX69" s="834"/>
      <c r="EY69" s="834"/>
      <c r="EZ69" s="834"/>
      <c r="FA69" s="834"/>
      <c r="FB69" s="834"/>
      <c r="FC69" s="834"/>
      <c r="FD69" s="834"/>
      <c r="FE69" s="834"/>
      <c r="FF69" s="834"/>
      <c r="FG69" s="834"/>
      <c r="FH69" s="834"/>
      <c r="FI69" s="834"/>
      <c r="FJ69" s="834"/>
      <c r="FK69" s="834"/>
      <c r="FL69" s="834"/>
      <c r="FM69" s="834"/>
      <c r="FN69" s="834"/>
      <c r="FO69" s="834"/>
      <c r="FP69" s="834"/>
      <c r="FQ69" s="834"/>
      <c r="FR69" s="834"/>
      <c r="FS69" s="834"/>
      <c r="FT69" s="834"/>
      <c r="FU69" s="834"/>
      <c r="FV69" s="834"/>
      <c r="FW69" s="834"/>
      <c r="FX69" s="834"/>
      <c r="FY69" s="834"/>
      <c r="FZ69" s="834"/>
      <c r="GA69" s="834"/>
      <c r="GB69" s="834"/>
      <c r="GC69" s="834"/>
      <c r="GD69" s="834"/>
      <c r="GE69" s="834"/>
      <c r="GF69" s="834"/>
      <c r="GG69" s="834"/>
      <c r="GH69" s="834"/>
      <c r="GI69" s="834"/>
      <c r="GJ69" s="834"/>
      <c r="GK69" s="834"/>
      <c r="GL69" s="834"/>
      <c r="GM69" s="834"/>
      <c r="GN69" s="834"/>
      <c r="GO69" s="834"/>
      <c r="GP69" s="834"/>
      <c r="GQ69" s="834"/>
      <c r="GR69" s="834"/>
      <c r="GS69" s="834"/>
      <c r="GT69" s="834"/>
      <c r="GU69" s="834"/>
      <c r="GV69" s="834"/>
      <c r="GW69" s="834"/>
      <c r="GX69" s="834"/>
      <c r="GY69" s="834"/>
      <c r="GZ69" s="834"/>
      <c r="HA69" s="834"/>
      <c r="HB69" s="834"/>
      <c r="HC69" s="834"/>
      <c r="HD69" s="834"/>
      <c r="HE69" s="834"/>
      <c r="HF69" s="834"/>
      <c r="HG69" s="834"/>
      <c r="HH69" s="834"/>
      <c r="HI69" s="834"/>
      <c r="HJ69" s="834"/>
      <c r="HK69" s="834"/>
      <c r="HL69" s="834"/>
      <c r="HM69" s="834"/>
      <c r="HN69" s="834"/>
      <c r="HO69" s="834"/>
      <c r="HP69" s="834"/>
      <c r="HQ69" s="834"/>
      <c r="HR69" s="834"/>
      <c r="HS69" s="834"/>
      <c r="HT69" s="834"/>
      <c r="HU69" s="834"/>
      <c r="HV69" s="834"/>
      <c r="HW69" s="834"/>
      <c r="HX69" s="834"/>
      <c r="HY69" s="834"/>
      <c r="HZ69" s="834"/>
      <c r="IA69" s="834"/>
      <c r="IB69" s="834"/>
      <c r="IC69" s="834"/>
      <c r="ID69" s="834"/>
      <c r="IE69" s="834"/>
      <c r="IF69" s="834"/>
      <c r="IG69" s="834"/>
      <c r="IH69" s="834"/>
      <c r="II69" s="834"/>
      <c r="IJ69" s="834"/>
      <c r="IK69" s="834"/>
      <c r="IL69" s="834"/>
      <c r="IM69" s="834"/>
      <c r="IN69" s="834"/>
      <c r="IO69" s="834"/>
      <c r="IP69" s="834"/>
      <c r="IQ69" s="834"/>
      <c r="IR69" s="834"/>
      <c r="IS69" s="834"/>
      <c r="IT69" s="834"/>
      <c r="IU69" s="834"/>
      <c r="IV69" s="834"/>
    </row>
    <row r="70" spans="1:256" s="698" customFormat="1" ht="35.1" customHeight="1">
      <c r="A70" s="732" t="s">
        <v>795</v>
      </c>
      <c r="B70" s="690" t="s">
        <v>796</v>
      </c>
      <c r="C70" s="690" t="s">
        <v>794</v>
      </c>
      <c r="D70" s="758" t="s">
        <v>421</v>
      </c>
      <c r="E70" s="753" t="s">
        <v>379</v>
      </c>
      <c r="F70" s="754">
        <v>155000</v>
      </c>
      <c r="G70" s="755">
        <v>1</v>
      </c>
      <c r="H70" s="755">
        <v>0</v>
      </c>
      <c r="I70" s="727" t="s">
        <v>880</v>
      </c>
      <c r="J70" s="727" t="s">
        <v>851</v>
      </c>
      <c r="K70" s="854" t="s">
        <v>803</v>
      </c>
      <c r="L70" s="725" t="s">
        <v>395</v>
      </c>
      <c r="M70" s="832"/>
      <c r="N70" s="832"/>
      <c r="O70" s="832"/>
      <c r="P70" s="832"/>
      <c r="Q70" s="832"/>
      <c r="R70" s="832"/>
      <c r="S70" s="832"/>
      <c r="T70" s="832"/>
      <c r="U70" s="832"/>
      <c r="V70" s="832"/>
      <c r="W70" s="832"/>
      <c r="X70" s="832"/>
      <c r="Y70" s="832"/>
      <c r="Z70" s="832"/>
      <c r="AA70" s="832"/>
      <c r="AB70" s="832"/>
      <c r="AC70" s="832"/>
      <c r="AD70" s="832"/>
      <c r="AE70" s="832"/>
      <c r="AF70" s="832"/>
      <c r="AG70" s="832"/>
      <c r="AH70" s="832"/>
      <c r="AI70" s="832"/>
      <c r="AJ70" s="832"/>
      <c r="AK70" s="832"/>
      <c r="AL70" s="832"/>
      <c r="AM70" s="832"/>
      <c r="AN70" s="832"/>
      <c r="AO70" s="832"/>
      <c r="AP70" s="832"/>
      <c r="AQ70" s="832"/>
      <c r="AR70" s="832"/>
      <c r="AS70" s="832"/>
      <c r="AT70" s="832"/>
      <c r="AU70" s="832"/>
      <c r="AV70" s="832"/>
      <c r="AW70" s="832"/>
      <c r="AX70" s="832"/>
      <c r="AY70" s="832"/>
      <c r="AZ70" s="832"/>
      <c r="BA70" s="832"/>
      <c r="BB70" s="832"/>
      <c r="BC70" s="832"/>
      <c r="BD70" s="832"/>
      <c r="BE70" s="832"/>
      <c r="BF70" s="832"/>
      <c r="BG70" s="832"/>
      <c r="BH70" s="832"/>
      <c r="BI70" s="832"/>
      <c r="BJ70" s="832"/>
      <c r="BK70" s="832"/>
      <c r="BL70" s="832"/>
      <c r="BM70" s="832"/>
      <c r="BN70" s="832"/>
      <c r="BO70" s="832"/>
      <c r="BP70" s="832"/>
      <c r="BQ70" s="832"/>
      <c r="BR70" s="832"/>
      <c r="BS70" s="832"/>
      <c r="BT70" s="832"/>
      <c r="BU70" s="832"/>
      <c r="BV70" s="832"/>
      <c r="BW70" s="832"/>
      <c r="BX70" s="832"/>
      <c r="BY70" s="832"/>
      <c r="BZ70" s="832"/>
      <c r="CA70" s="832"/>
      <c r="CB70" s="832"/>
      <c r="CC70" s="832"/>
      <c r="CD70" s="832"/>
      <c r="CE70" s="832"/>
      <c r="CF70" s="832"/>
      <c r="CG70" s="832"/>
      <c r="CH70" s="832"/>
      <c r="CI70" s="832"/>
      <c r="CJ70" s="832"/>
      <c r="CK70" s="832"/>
      <c r="CL70" s="832"/>
      <c r="CM70" s="832"/>
      <c r="CN70" s="832"/>
      <c r="CO70" s="832"/>
      <c r="CP70" s="832"/>
      <c r="CQ70" s="832"/>
      <c r="CR70" s="832"/>
      <c r="CS70" s="832"/>
      <c r="CT70" s="832"/>
      <c r="CU70" s="832"/>
      <c r="CV70" s="832"/>
      <c r="CW70" s="832"/>
      <c r="CX70" s="832"/>
      <c r="CY70" s="832"/>
      <c r="CZ70" s="832"/>
      <c r="DA70" s="832"/>
      <c r="DB70" s="832"/>
      <c r="DC70" s="832"/>
      <c r="DD70" s="832"/>
      <c r="DE70" s="832"/>
      <c r="DF70" s="832"/>
      <c r="DG70" s="832"/>
      <c r="DH70" s="832"/>
      <c r="DI70" s="832"/>
      <c r="DJ70" s="832"/>
      <c r="DK70" s="832"/>
      <c r="DL70" s="832"/>
      <c r="DM70" s="832"/>
      <c r="DN70" s="832"/>
      <c r="DO70" s="832"/>
      <c r="DP70" s="832"/>
      <c r="DQ70" s="832"/>
      <c r="DR70" s="832"/>
      <c r="DS70" s="832"/>
      <c r="DT70" s="832"/>
      <c r="DU70" s="832"/>
      <c r="DV70" s="832"/>
      <c r="DW70" s="832"/>
      <c r="DX70" s="832"/>
      <c r="DY70" s="832"/>
      <c r="DZ70" s="832"/>
      <c r="EA70" s="832"/>
      <c r="EB70" s="832"/>
      <c r="EC70" s="832"/>
      <c r="ED70" s="832"/>
      <c r="EE70" s="832"/>
      <c r="EF70" s="832"/>
      <c r="EG70" s="832"/>
      <c r="EH70" s="832"/>
      <c r="EI70" s="832"/>
      <c r="EJ70" s="832"/>
      <c r="EK70" s="832"/>
      <c r="EL70" s="832"/>
      <c r="EM70" s="832"/>
      <c r="EN70" s="832"/>
      <c r="EO70" s="832"/>
      <c r="EP70" s="832"/>
      <c r="EQ70" s="832"/>
      <c r="ER70" s="832"/>
      <c r="ES70" s="832"/>
      <c r="ET70" s="832"/>
      <c r="EU70" s="832"/>
      <c r="EV70" s="832"/>
      <c r="EW70" s="832"/>
      <c r="EX70" s="832"/>
      <c r="EY70" s="832"/>
      <c r="EZ70" s="832"/>
      <c r="FA70" s="832"/>
      <c r="FB70" s="832"/>
      <c r="FC70" s="832"/>
      <c r="FD70" s="832"/>
      <c r="FE70" s="832"/>
      <c r="FF70" s="832"/>
      <c r="FG70" s="832"/>
      <c r="FH70" s="832"/>
      <c r="FI70" s="832"/>
      <c r="FJ70" s="832"/>
      <c r="FK70" s="832"/>
      <c r="FL70" s="832"/>
      <c r="FM70" s="832"/>
      <c r="FN70" s="832"/>
      <c r="FO70" s="832"/>
      <c r="FP70" s="832"/>
      <c r="FQ70" s="832"/>
      <c r="FR70" s="832"/>
      <c r="FS70" s="832"/>
      <c r="FT70" s="832"/>
      <c r="FU70" s="832"/>
      <c r="FV70" s="832"/>
      <c r="FW70" s="832"/>
      <c r="FX70" s="832"/>
      <c r="FY70" s="832"/>
      <c r="FZ70" s="832"/>
      <c r="GA70" s="832"/>
      <c r="GB70" s="832"/>
      <c r="GC70" s="832"/>
      <c r="GD70" s="832"/>
      <c r="GE70" s="832"/>
      <c r="GF70" s="832"/>
      <c r="GG70" s="832"/>
      <c r="GH70" s="832"/>
      <c r="GI70" s="832"/>
      <c r="GJ70" s="832"/>
      <c r="GK70" s="832"/>
      <c r="GL70" s="832"/>
      <c r="GM70" s="832"/>
      <c r="GN70" s="832"/>
      <c r="GO70" s="832"/>
      <c r="GP70" s="832"/>
      <c r="GQ70" s="832"/>
      <c r="GR70" s="832"/>
      <c r="GS70" s="832"/>
      <c r="GT70" s="832"/>
      <c r="GU70" s="832"/>
      <c r="GV70" s="832"/>
      <c r="GW70" s="832"/>
      <c r="GX70" s="832"/>
      <c r="GY70" s="832"/>
      <c r="GZ70" s="832"/>
      <c r="HA70" s="832"/>
      <c r="HB70" s="832"/>
      <c r="HC70" s="832"/>
      <c r="HD70" s="832"/>
      <c r="HE70" s="832"/>
      <c r="HF70" s="832"/>
      <c r="HG70" s="832"/>
      <c r="HH70" s="832"/>
      <c r="HI70" s="832"/>
      <c r="HJ70" s="832"/>
      <c r="HK70" s="832"/>
      <c r="HL70" s="832"/>
      <c r="HM70" s="832"/>
      <c r="HN70" s="832"/>
      <c r="HO70" s="832"/>
      <c r="HP70" s="832"/>
      <c r="HQ70" s="832"/>
      <c r="HR70" s="832"/>
      <c r="HS70" s="832"/>
      <c r="HT70" s="832"/>
      <c r="HU70" s="832"/>
      <c r="HV70" s="832"/>
      <c r="HW70" s="832"/>
      <c r="HX70" s="832"/>
      <c r="HY70" s="832"/>
      <c r="HZ70" s="832"/>
      <c r="IA70" s="832"/>
      <c r="IB70" s="832"/>
      <c r="IC70" s="832"/>
      <c r="ID70" s="832"/>
      <c r="IE70" s="832"/>
      <c r="IF70" s="832"/>
      <c r="IG70" s="832"/>
      <c r="IH70" s="832"/>
      <c r="II70" s="832"/>
      <c r="IJ70" s="832"/>
      <c r="IK70" s="832"/>
      <c r="IL70" s="832"/>
      <c r="IM70" s="832"/>
      <c r="IN70" s="832"/>
      <c r="IO70" s="832"/>
      <c r="IP70" s="832"/>
      <c r="IQ70" s="832"/>
      <c r="IR70" s="832"/>
      <c r="IS70" s="832"/>
      <c r="IT70" s="832"/>
      <c r="IU70" s="832"/>
      <c r="IV70" s="832"/>
    </row>
    <row r="71" spans="1:256" s="1016" customFormat="1" ht="41.1" customHeight="1">
      <c r="A71" s="1000" t="s">
        <v>900</v>
      </c>
      <c r="B71" s="1008" t="s">
        <v>875</v>
      </c>
      <c r="C71" s="889" t="s">
        <v>892</v>
      </c>
      <c r="D71" s="1009" t="s">
        <v>421</v>
      </c>
      <c r="E71" s="1008" t="s">
        <v>379</v>
      </c>
      <c r="F71" s="1010">
        <v>150000</v>
      </c>
      <c r="G71" s="1011">
        <v>1</v>
      </c>
      <c r="H71" s="1011">
        <v>0</v>
      </c>
      <c r="I71" s="1012" t="s">
        <v>844</v>
      </c>
      <c r="J71" s="1012" t="s">
        <v>881</v>
      </c>
      <c r="K71" s="896" t="s">
        <v>895</v>
      </c>
      <c r="L71" s="1013" t="s">
        <v>383</v>
      </c>
      <c r="M71" s="1014"/>
      <c r="N71" s="1015"/>
      <c r="O71" s="1015"/>
      <c r="P71" s="1015"/>
      <c r="Q71" s="1015"/>
      <c r="R71" s="1015"/>
      <c r="S71" s="1015"/>
      <c r="T71" s="1015"/>
      <c r="U71" s="1015"/>
      <c r="V71" s="1015"/>
      <c r="W71" s="1015"/>
      <c r="X71" s="1015"/>
      <c r="Y71" s="1015"/>
      <c r="Z71" s="1015"/>
      <c r="AA71" s="1015"/>
      <c r="AB71" s="1015"/>
      <c r="AC71" s="1015"/>
      <c r="AD71" s="1015"/>
      <c r="AE71" s="1015"/>
      <c r="AF71" s="1015"/>
      <c r="AG71" s="1015"/>
      <c r="AH71" s="1015"/>
      <c r="AI71" s="1015"/>
      <c r="AJ71" s="1015"/>
      <c r="AK71" s="1015"/>
      <c r="AL71" s="1015"/>
      <c r="AM71" s="1015"/>
      <c r="AN71" s="1015"/>
      <c r="AO71" s="1015"/>
      <c r="AP71" s="1015"/>
      <c r="AQ71" s="1015"/>
      <c r="AR71" s="1015"/>
      <c r="AS71" s="1015"/>
      <c r="AT71" s="1015"/>
      <c r="AU71" s="1015"/>
      <c r="AV71" s="1015"/>
      <c r="AW71" s="1015"/>
      <c r="AX71" s="1015"/>
      <c r="AY71" s="1015"/>
      <c r="AZ71" s="1015"/>
      <c r="BA71" s="1015"/>
      <c r="BB71" s="1015"/>
      <c r="BC71" s="1015"/>
      <c r="BD71" s="1015"/>
      <c r="BE71" s="1015"/>
      <c r="BF71" s="1015"/>
      <c r="BG71" s="1015"/>
      <c r="BH71" s="1015"/>
      <c r="BI71" s="1015"/>
      <c r="BJ71" s="1015"/>
      <c r="BK71" s="1015"/>
      <c r="BL71" s="1015"/>
      <c r="BM71" s="1015"/>
      <c r="BN71" s="1015"/>
      <c r="BO71" s="1015"/>
      <c r="BP71" s="1015"/>
      <c r="BQ71" s="1015"/>
      <c r="BR71" s="1015"/>
      <c r="BS71" s="1015"/>
      <c r="BT71" s="1015"/>
      <c r="BU71" s="1015"/>
      <c r="BV71" s="1015"/>
      <c r="BW71" s="1015"/>
      <c r="BX71" s="1015"/>
      <c r="BY71" s="1015"/>
      <c r="BZ71" s="1015"/>
      <c r="CA71" s="1015"/>
      <c r="CB71" s="1015"/>
      <c r="CC71" s="1015"/>
      <c r="CD71" s="1015"/>
      <c r="CE71" s="1015"/>
      <c r="CF71" s="1015"/>
      <c r="CG71" s="1015"/>
      <c r="CH71" s="1015"/>
      <c r="CI71" s="1015"/>
      <c r="CJ71" s="1015"/>
      <c r="CK71" s="1015"/>
      <c r="CL71" s="1015"/>
      <c r="CM71" s="1015"/>
      <c r="CN71" s="1015"/>
      <c r="CO71" s="1015"/>
      <c r="CP71" s="1015"/>
      <c r="CQ71" s="1015"/>
      <c r="CR71" s="1015"/>
      <c r="CS71" s="1015"/>
      <c r="CT71" s="1015"/>
      <c r="CU71" s="1015"/>
      <c r="CV71" s="1015"/>
      <c r="CW71" s="1015"/>
      <c r="CX71" s="1015"/>
      <c r="CY71" s="1015"/>
      <c r="CZ71" s="1015"/>
      <c r="DA71" s="1015"/>
      <c r="DB71" s="1015"/>
      <c r="DC71" s="1015"/>
      <c r="DD71" s="1015"/>
      <c r="DE71" s="1015"/>
      <c r="DF71" s="1015"/>
      <c r="DG71" s="1015"/>
      <c r="DH71" s="1015"/>
      <c r="DI71" s="1015"/>
      <c r="DJ71" s="1015"/>
      <c r="DK71" s="1015"/>
      <c r="DL71" s="1015"/>
      <c r="DM71" s="1015"/>
      <c r="DN71" s="1015"/>
      <c r="DO71" s="1015"/>
      <c r="DP71" s="1015"/>
      <c r="DQ71" s="1015"/>
      <c r="DR71" s="1015"/>
      <c r="DS71" s="1015"/>
      <c r="DT71" s="1015"/>
      <c r="DU71" s="1015"/>
      <c r="DV71" s="1015"/>
      <c r="DW71" s="1015"/>
      <c r="DX71" s="1015"/>
      <c r="DY71" s="1015"/>
      <c r="DZ71" s="1015"/>
      <c r="EA71" s="1015"/>
      <c r="EB71" s="1015"/>
      <c r="EC71" s="1015"/>
      <c r="ED71" s="1015"/>
      <c r="EE71" s="1015"/>
      <c r="EF71" s="1015"/>
      <c r="EG71" s="1015"/>
      <c r="EH71" s="1015"/>
      <c r="EI71" s="1015"/>
      <c r="EJ71" s="1015"/>
      <c r="EK71" s="1015"/>
      <c r="EL71" s="1015"/>
      <c r="EM71" s="1015"/>
      <c r="EN71" s="1015"/>
      <c r="EO71" s="1015"/>
      <c r="EP71" s="1015"/>
      <c r="EQ71" s="1015"/>
      <c r="ER71" s="1015"/>
      <c r="ES71" s="1015"/>
      <c r="ET71" s="1015"/>
      <c r="EU71" s="1015"/>
      <c r="EV71" s="1015"/>
      <c r="EW71" s="1015"/>
      <c r="EX71" s="1015"/>
      <c r="EY71" s="1015"/>
      <c r="EZ71" s="1015"/>
      <c r="FA71" s="1015"/>
      <c r="FB71" s="1015"/>
      <c r="FC71" s="1015"/>
      <c r="FD71" s="1015"/>
      <c r="FE71" s="1015"/>
      <c r="FF71" s="1015"/>
      <c r="FG71" s="1015"/>
      <c r="FH71" s="1015"/>
      <c r="FI71" s="1015"/>
      <c r="FJ71" s="1015"/>
      <c r="FK71" s="1015"/>
      <c r="FL71" s="1015"/>
      <c r="FM71" s="1015"/>
      <c r="FN71" s="1015"/>
      <c r="FO71" s="1015"/>
      <c r="FP71" s="1015"/>
      <c r="FQ71" s="1015"/>
      <c r="FR71" s="1015"/>
      <c r="FS71" s="1015"/>
      <c r="FT71" s="1015"/>
      <c r="FU71" s="1015"/>
      <c r="FV71" s="1015"/>
      <c r="FW71" s="1015"/>
      <c r="FX71" s="1015"/>
      <c r="FY71" s="1015"/>
      <c r="FZ71" s="1015"/>
      <c r="GA71" s="1015"/>
      <c r="GB71" s="1015"/>
      <c r="GC71" s="1015"/>
      <c r="GD71" s="1015"/>
      <c r="GE71" s="1015"/>
      <c r="GF71" s="1015"/>
      <c r="GG71" s="1015"/>
      <c r="GH71" s="1015"/>
      <c r="GI71" s="1015"/>
      <c r="GJ71" s="1015"/>
      <c r="GK71" s="1015"/>
      <c r="GL71" s="1015"/>
      <c r="GM71" s="1015"/>
      <c r="GN71" s="1015"/>
      <c r="GO71" s="1015"/>
      <c r="GP71" s="1015"/>
      <c r="GQ71" s="1015"/>
      <c r="GR71" s="1015"/>
      <c r="GS71" s="1015"/>
      <c r="GT71" s="1015"/>
      <c r="GU71" s="1015"/>
      <c r="GV71" s="1015"/>
      <c r="GW71" s="1015"/>
      <c r="GX71" s="1015"/>
      <c r="GY71" s="1015"/>
      <c r="GZ71" s="1015"/>
      <c r="HA71" s="1015"/>
      <c r="HB71" s="1015"/>
      <c r="HC71" s="1015"/>
      <c r="HD71" s="1015"/>
      <c r="HE71" s="1015"/>
      <c r="HF71" s="1015"/>
      <c r="HG71" s="1015"/>
      <c r="HH71" s="1015"/>
      <c r="HI71" s="1015"/>
      <c r="HJ71" s="1015"/>
      <c r="HK71" s="1015"/>
      <c r="HL71" s="1015"/>
      <c r="HM71" s="1015"/>
      <c r="HN71" s="1015"/>
      <c r="HO71" s="1015"/>
      <c r="HP71" s="1015"/>
      <c r="HQ71" s="1015"/>
      <c r="HR71" s="1015"/>
      <c r="HS71" s="1015"/>
      <c r="HT71" s="1015"/>
      <c r="HU71" s="1015"/>
      <c r="HV71" s="1015"/>
      <c r="HW71" s="1015"/>
      <c r="HX71" s="1015"/>
      <c r="HY71" s="1015"/>
      <c r="HZ71" s="1015"/>
      <c r="IA71" s="1015"/>
      <c r="IB71" s="1015"/>
      <c r="IC71" s="1015"/>
      <c r="ID71" s="1015"/>
      <c r="IE71" s="1015"/>
      <c r="IF71" s="1015"/>
      <c r="IG71" s="1015"/>
      <c r="IH71" s="1015"/>
      <c r="II71" s="1015"/>
      <c r="IJ71" s="1015"/>
      <c r="IK71" s="1015"/>
      <c r="IL71" s="1015"/>
      <c r="IM71" s="1015"/>
      <c r="IN71" s="1015"/>
      <c r="IO71" s="1015"/>
      <c r="IP71" s="1015"/>
      <c r="IQ71" s="1015"/>
      <c r="IR71" s="1015"/>
      <c r="IS71" s="1015"/>
      <c r="IT71" s="1015"/>
      <c r="IU71" s="1015"/>
      <c r="IV71" s="1015"/>
    </row>
    <row r="72" spans="1:256" s="751" customFormat="1" ht="30.75" customHeight="1">
      <c r="A72" s="684" t="s">
        <v>550</v>
      </c>
      <c r="B72" s="709" t="s">
        <v>551</v>
      </c>
      <c r="C72" s="709" t="s">
        <v>552</v>
      </c>
      <c r="D72" s="718" t="s">
        <v>421</v>
      </c>
      <c r="E72" s="679" t="s">
        <v>379</v>
      </c>
      <c r="F72" s="680"/>
      <c r="G72" s="681">
        <v>1</v>
      </c>
      <c r="H72" s="682">
        <v>0</v>
      </c>
      <c r="I72" s="709" t="s">
        <v>385</v>
      </c>
      <c r="J72" s="677" t="s">
        <v>380</v>
      </c>
      <c r="K72" s="721" t="s">
        <v>553</v>
      </c>
      <c r="L72" s="709" t="s">
        <v>554</v>
      </c>
      <c r="M72" s="834"/>
      <c r="N72" s="834"/>
      <c r="O72" s="834"/>
      <c r="P72" s="834"/>
      <c r="Q72" s="834"/>
      <c r="R72" s="834"/>
      <c r="S72" s="834"/>
      <c r="T72" s="834"/>
      <c r="U72" s="834"/>
      <c r="V72" s="834"/>
      <c r="W72" s="834"/>
      <c r="X72" s="834"/>
      <c r="Y72" s="834"/>
      <c r="Z72" s="834"/>
      <c r="AA72" s="834"/>
      <c r="AB72" s="834"/>
      <c r="AC72" s="834"/>
      <c r="AD72" s="834"/>
      <c r="AE72" s="834"/>
      <c r="AF72" s="834"/>
      <c r="AG72" s="834"/>
      <c r="AH72" s="834"/>
      <c r="AI72" s="834"/>
      <c r="AJ72" s="834"/>
      <c r="AK72" s="834"/>
      <c r="AL72" s="834"/>
      <c r="AM72" s="834"/>
      <c r="AN72" s="834"/>
      <c r="AO72" s="834"/>
      <c r="AP72" s="834"/>
      <c r="AQ72" s="834"/>
      <c r="AR72" s="834"/>
      <c r="AS72" s="834"/>
      <c r="AT72" s="834"/>
      <c r="AU72" s="834"/>
      <c r="AV72" s="834"/>
      <c r="AW72" s="834"/>
      <c r="AX72" s="834"/>
      <c r="AY72" s="834"/>
      <c r="AZ72" s="834"/>
      <c r="BA72" s="834"/>
      <c r="BB72" s="834"/>
      <c r="BC72" s="834"/>
      <c r="BD72" s="834"/>
      <c r="BE72" s="834"/>
      <c r="BF72" s="834"/>
      <c r="BG72" s="834"/>
      <c r="BH72" s="834"/>
      <c r="BI72" s="834"/>
      <c r="BJ72" s="834"/>
      <c r="BK72" s="834"/>
      <c r="BL72" s="834"/>
      <c r="BM72" s="834"/>
      <c r="BN72" s="834"/>
      <c r="BO72" s="834"/>
      <c r="BP72" s="834"/>
      <c r="BQ72" s="834"/>
      <c r="BR72" s="834"/>
      <c r="BS72" s="834"/>
      <c r="BT72" s="834"/>
      <c r="BU72" s="834"/>
      <c r="BV72" s="834"/>
      <c r="BW72" s="834"/>
      <c r="BX72" s="834"/>
      <c r="BY72" s="834"/>
      <c r="BZ72" s="834"/>
      <c r="CA72" s="834"/>
      <c r="CB72" s="834"/>
      <c r="CC72" s="834"/>
      <c r="CD72" s="834"/>
      <c r="CE72" s="834"/>
      <c r="CF72" s="834"/>
      <c r="CG72" s="834"/>
      <c r="CH72" s="834"/>
      <c r="CI72" s="834"/>
      <c r="CJ72" s="834"/>
      <c r="CK72" s="834"/>
      <c r="CL72" s="834"/>
      <c r="CM72" s="834"/>
      <c r="CN72" s="834"/>
      <c r="CO72" s="834"/>
      <c r="CP72" s="834"/>
      <c r="CQ72" s="834"/>
      <c r="CR72" s="834"/>
      <c r="CS72" s="834"/>
      <c r="CT72" s="834"/>
      <c r="CU72" s="834"/>
      <c r="CV72" s="834"/>
      <c r="CW72" s="834"/>
      <c r="CX72" s="834"/>
      <c r="CY72" s="834"/>
      <c r="CZ72" s="834"/>
      <c r="DA72" s="834"/>
      <c r="DB72" s="834"/>
      <c r="DC72" s="834"/>
      <c r="DD72" s="834"/>
      <c r="DE72" s="834"/>
      <c r="DF72" s="834"/>
      <c r="DG72" s="834"/>
      <c r="DH72" s="834"/>
      <c r="DI72" s="834"/>
      <c r="DJ72" s="834"/>
      <c r="DK72" s="834"/>
      <c r="DL72" s="834"/>
      <c r="DM72" s="834"/>
      <c r="DN72" s="834"/>
      <c r="DO72" s="834"/>
      <c r="DP72" s="834"/>
      <c r="DQ72" s="834"/>
      <c r="DR72" s="834"/>
      <c r="DS72" s="834"/>
      <c r="DT72" s="834"/>
      <c r="DU72" s="834"/>
      <c r="DV72" s="834"/>
      <c r="DW72" s="834"/>
      <c r="DX72" s="834"/>
      <c r="DY72" s="834"/>
      <c r="DZ72" s="834"/>
      <c r="EA72" s="834"/>
      <c r="EB72" s="834"/>
      <c r="EC72" s="834"/>
      <c r="ED72" s="834"/>
      <c r="EE72" s="834"/>
      <c r="EF72" s="834"/>
      <c r="EG72" s="834"/>
      <c r="EH72" s="834"/>
      <c r="EI72" s="834"/>
      <c r="EJ72" s="834"/>
      <c r="EK72" s="834"/>
      <c r="EL72" s="834"/>
      <c r="EM72" s="834"/>
      <c r="EN72" s="834"/>
      <c r="EO72" s="834"/>
      <c r="EP72" s="834"/>
      <c r="EQ72" s="834"/>
      <c r="ER72" s="834"/>
      <c r="ES72" s="834"/>
      <c r="ET72" s="834"/>
      <c r="EU72" s="834"/>
      <c r="EV72" s="834"/>
      <c r="EW72" s="834"/>
      <c r="EX72" s="834"/>
      <c r="EY72" s="834"/>
      <c r="EZ72" s="834"/>
      <c r="FA72" s="834"/>
      <c r="FB72" s="834"/>
      <c r="FC72" s="834"/>
      <c r="FD72" s="834"/>
      <c r="FE72" s="834"/>
      <c r="FF72" s="834"/>
      <c r="FG72" s="834"/>
      <c r="FH72" s="834"/>
      <c r="FI72" s="834"/>
      <c r="FJ72" s="834"/>
      <c r="FK72" s="834"/>
      <c r="FL72" s="834"/>
      <c r="FM72" s="834"/>
      <c r="FN72" s="834"/>
      <c r="FO72" s="834"/>
      <c r="FP72" s="834"/>
      <c r="FQ72" s="834"/>
      <c r="FR72" s="834"/>
      <c r="FS72" s="834"/>
      <c r="FT72" s="834"/>
      <c r="FU72" s="834"/>
      <c r="FV72" s="834"/>
      <c r="FW72" s="834"/>
      <c r="FX72" s="834"/>
      <c r="FY72" s="834"/>
      <c r="FZ72" s="834"/>
      <c r="GA72" s="834"/>
      <c r="GB72" s="834"/>
      <c r="GC72" s="834"/>
      <c r="GD72" s="834"/>
      <c r="GE72" s="834"/>
      <c r="GF72" s="834"/>
      <c r="GG72" s="834"/>
      <c r="GH72" s="834"/>
      <c r="GI72" s="834"/>
      <c r="GJ72" s="834"/>
      <c r="GK72" s="834"/>
      <c r="GL72" s="834"/>
      <c r="GM72" s="834"/>
      <c r="GN72" s="834"/>
      <c r="GO72" s="834"/>
      <c r="GP72" s="834"/>
      <c r="GQ72" s="834"/>
      <c r="GR72" s="834"/>
      <c r="GS72" s="834"/>
      <c r="GT72" s="834"/>
      <c r="GU72" s="834"/>
      <c r="GV72" s="834"/>
      <c r="GW72" s="834"/>
      <c r="GX72" s="834"/>
      <c r="GY72" s="834"/>
      <c r="GZ72" s="834"/>
      <c r="HA72" s="834"/>
      <c r="HB72" s="834"/>
      <c r="HC72" s="834"/>
      <c r="HD72" s="834"/>
      <c r="HE72" s="834"/>
      <c r="HF72" s="834"/>
      <c r="HG72" s="834"/>
      <c r="HH72" s="834"/>
      <c r="HI72" s="834"/>
      <c r="HJ72" s="834"/>
      <c r="HK72" s="834"/>
      <c r="HL72" s="834"/>
      <c r="HM72" s="834"/>
      <c r="HN72" s="834"/>
      <c r="HO72" s="834"/>
      <c r="HP72" s="834"/>
      <c r="HQ72" s="834"/>
      <c r="HR72" s="834"/>
      <c r="HS72" s="834"/>
      <c r="HT72" s="834"/>
      <c r="HU72" s="834"/>
      <c r="HV72" s="834"/>
      <c r="HW72" s="834"/>
      <c r="HX72" s="834"/>
      <c r="HY72" s="834"/>
      <c r="HZ72" s="834"/>
      <c r="IA72" s="834"/>
      <c r="IB72" s="834"/>
      <c r="IC72" s="834"/>
      <c r="ID72" s="834"/>
      <c r="IE72" s="834"/>
      <c r="IF72" s="834"/>
      <c r="IG72" s="834"/>
      <c r="IH72" s="834"/>
      <c r="II72" s="834"/>
      <c r="IJ72" s="834"/>
      <c r="IK72" s="834"/>
      <c r="IL72" s="834"/>
      <c r="IM72" s="834"/>
      <c r="IN72" s="834"/>
      <c r="IO72" s="834"/>
      <c r="IP72" s="834"/>
      <c r="IQ72" s="834"/>
      <c r="IR72" s="834"/>
      <c r="IS72" s="834"/>
      <c r="IT72" s="834"/>
      <c r="IU72" s="834"/>
      <c r="IV72" s="834"/>
    </row>
    <row r="73" spans="1:256" s="751" customFormat="1" ht="30.75" customHeight="1">
      <c r="A73" s="684" t="s">
        <v>555</v>
      </c>
      <c r="B73" s="709" t="s">
        <v>556</v>
      </c>
      <c r="C73" s="709" t="s">
        <v>557</v>
      </c>
      <c r="D73" s="718" t="s">
        <v>504</v>
      </c>
      <c r="E73" s="679" t="s">
        <v>379</v>
      </c>
      <c r="F73" s="680"/>
      <c r="G73" s="681">
        <v>1</v>
      </c>
      <c r="H73" s="682">
        <v>0</v>
      </c>
      <c r="I73" s="709" t="s">
        <v>381</v>
      </c>
      <c r="J73" s="677" t="s">
        <v>403</v>
      </c>
      <c r="K73" s="775" t="s">
        <v>824</v>
      </c>
      <c r="L73" s="709" t="s">
        <v>422</v>
      </c>
      <c r="M73" s="834"/>
      <c r="N73" s="834"/>
      <c r="O73" s="834"/>
      <c r="P73" s="834"/>
      <c r="Q73" s="834"/>
      <c r="R73" s="834"/>
      <c r="S73" s="834"/>
      <c r="T73" s="834"/>
      <c r="U73" s="834"/>
      <c r="V73" s="834"/>
      <c r="W73" s="834"/>
      <c r="X73" s="834"/>
      <c r="Y73" s="834"/>
      <c r="Z73" s="834"/>
      <c r="AA73" s="834"/>
      <c r="AB73" s="834"/>
      <c r="AC73" s="834"/>
      <c r="AD73" s="834"/>
      <c r="AE73" s="834"/>
      <c r="AF73" s="834"/>
      <c r="AG73" s="834"/>
      <c r="AH73" s="834"/>
      <c r="AI73" s="834"/>
      <c r="AJ73" s="834"/>
      <c r="AK73" s="834"/>
      <c r="AL73" s="834"/>
      <c r="AM73" s="834"/>
      <c r="AN73" s="834"/>
      <c r="AO73" s="834"/>
      <c r="AP73" s="834"/>
      <c r="AQ73" s="834"/>
      <c r="AR73" s="834"/>
      <c r="AS73" s="834"/>
      <c r="AT73" s="834"/>
      <c r="AU73" s="834"/>
      <c r="AV73" s="834"/>
      <c r="AW73" s="834"/>
      <c r="AX73" s="834"/>
      <c r="AY73" s="834"/>
      <c r="AZ73" s="834"/>
      <c r="BA73" s="834"/>
      <c r="BB73" s="834"/>
      <c r="BC73" s="834"/>
      <c r="BD73" s="834"/>
      <c r="BE73" s="834"/>
      <c r="BF73" s="834"/>
      <c r="BG73" s="834"/>
      <c r="BH73" s="834"/>
      <c r="BI73" s="834"/>
      <c r="BJ73" s="834"/>
      <c r="BK73" s="834"/>
      <c r="BL73" s="834"/>
      <c r="BM73" s="834"/>
      <c r="BN73" s="834"/>
      <c r="BO73" s="834"/>
      <c r="BP73" s="834"/>
      <c r="BQ73" s="834"/>
      <c r="BR73" s="834"/>
      <c r="BS73" s="834"/>
      <c r="BT73" s="834"/>
      <c r="BU73" s="834"/>
      <c r="BV73" s="834"/>
      <c r="BW73" s="834"/>
      <c r="BX73" s="834"/>
      <c r="BY73" s="834"/>
      <c r="BZ73" s="834"/>
      <c r="CA73" s="834"/>
      <c r="CB73" s="834"/>
      <c r="CC73" s="834"/>
      <c r="CD73" s="834"/>
      <c r="CE73" s="834"/>
      <c r="CF73" s="834"/>
      <c r="CG73" s="834"/>
      <c r="CH73" s="834"/>
      <c r="CI73" s="834"/>
      <c r="CJ73" s="834"/>
      <c r="CK73" s="834"/>
      <c r="CL73" s="834"/>
      <c r="CM73" s="834"/>
      <c r="CN73" s="834"/>
      <c r="CO73" s="834"/>
      <c r="CP73" s="834"/>
      <c r="CQ73" s="834"/>
      <c r="CR73" s="834"/>
      <c r="CS73" s="834"/>
      <c r="CT73" s="834"/>
      <c r="CU73" s="834"/>
      <c r="CV73" s="834"/>
      <c r="CW73" s="834"/>
      <c r="CX73" s="834"/>
      <c r="CY73" s="834"/>
      <c r="CZ73" s="834"/>
      <c r="DA73" s="834"/>
      <c r="DB73" s="834"/>
      <c r="DC73" s="834"/>
      <c r="DD73" s="834"/>
      <c r="DE73" s="834"/>
      <c r="DF73" s="834"/>
      <c r="DG73" s="834"/>
      <c r="DH73" s="834"/>
      <c r="DI73" s="834"/>
      <c r="DJ73" s="834"/>
      <c r="DK73" s="834"/>
      <c r="DL73" s="834"/>
      <c r="DM73" s="834"/>
      <c r="DN73" s="834"/>
      <c r="DO73" s="834"/>
      <c r="DP73" s="834"/>
      <c r="DQ73" s="834"/>
      <c r="DR73" s="834"/>
      <c r="DS73" s="834"/>
      <c r="DT73" s="834"/>
      <c r="DU73" s="834"/>
      <c r="DV73" s="834"/>
      <c r="DW73" s="834"/>
      <c r="DX73" s="834"/>
      <c r="DY73" s="834"/>
      <c r="DZ73" s="834"/>
      <c r="EA73" s="834"/>
      <c r="EB73" s="834"/>
      <c r="EC73" s="834"/>
      <c r="ED73" s="834"/>
      <c r="EE73" s="834"/>
      <c r="EF73" s="834"/>
      <c r="EG73" s="834"/>
      <c r="EH73" s="834"/>
      <c r="EI73" s="834"/>
      <c r="EJ73" s="834"/>
      <c r="EK73" s="834"/>
      <c r="EL73" s="834"/>
      <c r="EM73" s="834"/>
      <c r="EN73" s="834"/>
      <c r="EO73" s="834"/>
      <c r="EP73" s="834"/>
      <c r="EQ73" s="834"/>
      <c r="ER73" s="834"/>
      <c r="ES73" s="834"/>
      <c r="ET73" s="834"/>
      <c r="EU73" s="834"/>
      <c r="EV73" s="834"/>
      <c r="EW73" s="834"/>
      <c r="EX73" s="834"/>
      <c r="EY73" s="834"/>
      <c r="EZ73" s="834"/>
      <c r="FA73" s="834"/>
      <c r="FB73" s="834"/>
      <c r="FC73" s="834"/>
      <c r="FD73" s="834"/>
      <c r="FE73" s="834"/>
      <c r="FF73" s="834"/>
      <c r="FG73" s="834"/>
      <c r="FH73" s="834"/>
      <c r="FI73" s="834"/>
      <c r="FJ73" s="834"/>
      <c r="FK73" s="834"/>
      <c r="FL73" s="834"/>
      <c r="FM73" s="834"/>
      <c r="FN73" s="834"/>
      <c r="FO73" s="834"/>
      <c r="FP73" s="834"/>
      <c r="FQ73" s="834"/>
      <c r="FR73" s="834"/>
      <c r="FS73" s="834"/>
      <c r="FT73" s="834"/>
      <c r="FU73" s="834"/>
      <c r="FV73" s="834"/>
      <c r="FW73" s="834"/>
      <c r="FX73" s="834"/>
      <c r="FY73" s="834"/>
      <c r="FZ73" s="834"/>
      <c r="GA73" s="834"/>
      <c r="GB73" s="834"/>
      <c r="GC73" s="834"/>
      <c r="GD73" s="834"/>
      <c r="GE73" s="834"/>
      <c r="GF73" s="834"/>
      <c r="GG73" s="834"/>
      <c r="GH73" s="834"/>
      <c r="GI73" s="834"/>
      <c r="GJ73" s="834"/>
      <c r="GK73" s="834"/>
      <c r="GL73" s="834"/>
      <c r="GM73" s="834"/>
      <c r="GN73" s="834"/>
      <c r="GO73" s="834"/>
      <c r="GP73" s="834"/>
      <c r="GQ73" s="834"/>
      <c r="GR73" s="834"/>
      <c r="GS73" s="834"/>
      <c r="GT73" s="834"/>
      <c r="GU73" s="834"/>
      <c r="GV73" s="834"/>
      <c r="GW73" s="834"/>
      <c r="GX73" s="834"/>
      <c r="GY73" s="834"/>
      <c r="GZ73" s="834"/>
      <c r="HA73" s="834"/>
      <c r="HB73" s="834"/>
      <c r="HC73" s="834"/>
      <c r="HD73" s="834"/>
      <c r="HE73" s="834"/>
      <c r="HF73" s="834"/>
      <c r="HG73" s="834"/>
      <c r="HH73" s="834"/>
      <c r="HI73" s="834"/>
      <c r="HJ73" s="834"/>
      <c r="HK73" s="834"/>
      <c r="HL73" s="834"/>
      <c r="HM73" s="834"/>
      <c r="HN73" s="834"/>
      <c r="HO73" s="834"/>
      <c r="HP73" s="834"/>
      <c r="HQ73" s="834"/>
      <c r="HR73" s="834"/>
      <c r="HS73" s="834"/>
      <c r="HT73" s="834"/>
      <c r="HU73" s="834"/>
      <c r="HV73" s="834"/>
      <c r="HW73" s="834"/>
      <c r="HX73" s="834"/>
      <c r="HY73" s="834"/>
      <c r="HZ73" s="834"/>
      <c r="IA73" s="834"/>
      <c r="IB73" s="834"/>
      <c r="IC73" s="834"/>
      <c r="ID73" s="834"/>
      <c r="IE73" s="834"/>
      <c r="IF73" s="834"/>
      <c r="IG73" s="834"/>
      <c r="IH73" s="834"/>
      <c r="II73" s="834"/>
      <c r="IJ73" s="834"/>
      <c r="IK73" s="834"/>
      <c r="IL73" s="834"/>
      <c r="IM73" s="834"/>
      <c r="IN73" s="834"/>
      <c r="IO73" s="834"/>
      <c r="IP73" s="834"/>
      <c r="IQ73" s="834"/>
      <c r="IR73" s="834"/>
      <c r="IS73" s="834"/>
      <c r="IT73" s="834"/>
      <c r="IU73" s="834"/>
      <c r="IV73" s="834"/>
    </row>
    <row r="74" spans="1:256" s="751" customFormat="1" ht="30.75" customHeight="1">
      <c r="A74" s="684" t="s">
        <v>558</v>
      </c>
      <c r="B74" s="709" t="s">
        <v>559</v>
      </c>
      <c r="C74" s="709" t="s">
        <v>560</v>
      </c>
      <c r="D74" s="718"/>
      <c r="E74" s="679" t="s">
        <v>379</v>
      </c>
      <c r="F74" s="680">
        <v>0</v>
      </c>
      <c r="G74" s="681">
        <v>1</v>
      </c>
      <c r="H74" s="682">
        <v>0</v>
      </c>
      <c r="I74" s="769">
        <v>42675</v>
      </c>
      <c r="J74" s="770">
        <v>42736</v>
      </c>
      <c r="K74" s="721"/>
      <c r="L74" s="709" t="s">
        <v>530</v>
      </c>
      <c r="M74" s="834"/>
      <c r="N74" s="834"/>
      <c r="O74" s="834"/>
      <c r="P74" s="834"/>
      <c r="Q74" s="834"/>
      <c r="R74" s="834"/>
      <c r="S74" s="834"/>
      <c r="T74" s="834"/>
      <c r="U74" s="834"/>
      <c r="V74" s="834"/>
      <c r="W74" s="834"/>
      <c r="X74" s="834"/>
      <c r="Y74" s="834"/>
      <c r="Z74" s="834"/>
      <c r="AA74" s="834"/>
      <c r="AB74" s="834"/>
      <c r="AC74" s="834"/>
      <c r="AD74" s="834"/>
      <c r="AE74" s="834"/>
      <c r="AF74" s="834"/>
      <c r="AG74" s="834"/>
      <c r="AH74" s="834"/>
      <c r="AI74" s="834"/>
      <c r="AJ74" s="834"/>
      <c r="AK74" s="834"/>
      <c r="AL74" s="834"/>
      <c r="AM74" s="834"/>
      <c r="AN74" s="834"/>
      <c r="AO74" s="834"/>
      <c r="AP74" s="834"/>
      <c r="AQ74" s="834"/>
      <c r="AR74" s="834"/>
      <c r="AS74" s="834"/>
      <c r="AT74" s="834"/>
      <c r="AU74" s="834"/>
      <c r="AV74" s="834"/>
      <c r="AW74" s="834"/>
      <c r="AX74" s="834"/>
      <c r="AY74" s="834"/>
      <c r="AZ74" s="834"/>
      <c r="BA74" s="834"/>
      <c r="BB74" s="834"/>
      <c r="BC74" s="834"/>
      <c r="BD74" s="834"/>
      <c r="BE74" s="834"/>
      <c r="BF74" s="834"/>
      <c r="BG74" s="834"/>
      <c r="BH74" s="834"/>
      <c r="BI74" s="834"/>
      <c r="BJ74" s="834"/>
      <c r="BK74" s="834"/>
      <c r="BL74" s="834"/>
      <c r="BM74" s="834"/>
      <c r="BN74" s="834"/>
      <c r="BO74" s="834"/>
      <c r="BP74" s="834"/>
      <c r="BQ74" s="834"/>
      <c r="BR74" s="834"/>
      <c r="BS74" s="834"/>
      <c r="BT74" s="834"/>
      <c r="BU74" s="834"/>
      <c r="BV74" s="834"/>
      <c r="BW74" s="834"/>
      <c r="BX74" s="834"/>
      <c r="BY74" s="834"/>
      <c r="BZ74" s="834"/>
      <c r="CA74" s="834"/>
      <c r="CB74" s="834"/>
      <c r="CC74" s="834"/>
      <c r="CD74" s="834"/>
      <c r="CE74" s="834"/>
      <c r="CF74" s="834"/>
      <c r="CG74" s="834"/>
      <c r="CH74" s="834"/>
      <c r="CI74" s="834"/>
      <c r="CJ74" s="834"/>
      <c r="CK74" s="834"/>
      <c r="CL74" s="834"/>
      <c r="CM74" s="834"/>
      <c r="CN74" s="834"/>
      <c r="CO74" s="834"/>
      <c r="CP74" s="834"/>
      <c r="CQ74" s="834"/>
      <c r="CR74" s="834"/>
      <c r="CS74" s="834"/>
      <c r="CT74" s="834"/>
      <c r="CU74" s="834"/>
      <c r="CV74" s="834"/>
      <c r="CW74" s="834"/>
      <c r="CX74" s="834"/>
      <c r="CY74" s="834"/>
      <c r="CZ74" s="834"/>
      <c r="DA74" s="834"/>
      <c r="DB74" s="834"/>
      <c r="DC74" s="834"/>
      <c r="DD74" s="834"/>
      <c r="DE74" s="834"/>
      <c r="DF74" s="834"/>
      <c r="DG74" s="834"/>
      <c r="DH74" s="834"/>
      <c r="DI74" s="834"/>
      <c r="DJ74" s="834"/>
      <c r="DK74" s="834"/>
      <c r="DL74" s="834"/>
      <c r="DM74" s="834"/>
      <c r="DN74" s="834"/>
      <c r="DO74" s="834"/>
      <c r="DP74" s="834"/>
      <c r="DQ74" s="834"/>
      <c r="DR74" s="834"/>
      <c r="DS74" s="834"/>
      <c r="DT74" s="834"/>
      <c r="DU74" s="834"/>
      <c r="DV74" s="834"/>
      <c r="DW74" s="834"/>
      <c r="DX74" s="834"/>
      <c r="DY74" s="834"/>
      <c r="DZ74" s="834"/>
      <c r="EA74" s="834"/>
      <c r="EB74" s="834"/>
      <c r="EC74" s="834"/>
      <c r="ED74" s="834"/>
      <c r="EE74" s="834"/>
      <c r="EF74" s="834"/>
      <c r="EG74" s="834"/>
      <c r="EH74" s="834"/>
      <c r="EI74" s="834"/>
      <c r="EJ74" s="834"/>
      <c r="EK74" s="834"/>
      <c r="EL74" s="834"/>
      <c r="EM74" s="834"/>
      <c r="EN74" s="834"/>
      <c r="EO74" s="834"/>
      <c r="EP74" s="834"/>
      <c r="EQ74" s="834"/>
      <c r="ER74" s="834"/>
      <c r="ES74" s="834"/>
      <c r="ET74" s="834"/>
      <c r="EU74" s="834"/>
      <c r="EV74" s="834"/>
      <c r="EW74" s="834"/>
      <c r="EX74" s="834"/>
      <c r="EY74" s="834"/>
      <c r="EZ74" s="834"/>
      <c r="FA74" s="834"/>
      <c r="FB74" s="834"/>
      <c r="FC74" s="834"/>
      <c r="FD74" s="834"/>
      <c r="FE74" s="834"/>
      <c r="FF74" s="834"/>
      <c r="FG74" s="834"/>
      <c r="FH74" s="834"/>
      <c r="FI74" s="834"/>
      <c r="FJ74" s="834"/>
      <c r="FK74" s="834"/>
      <c r="FL74" s="834"/>
      <c r="FM74" s="834"/>
      <c r="FN74" s="834"/>
      <c r="FO74" s="834"/>
      <c r="FP74" s="834"/>
      <c r="FQ74" s="834"/>
      <c r="FR74" s="834"/>
      <c r="FS74" s="834"/>
      <c r="FT74" s="834"/>
      <c r="FU74" s="834"/>
      <c r="FV74" s="834"/>
      <c r="FW74" s="834"/>
      <c r="FX74" s="834"/>
      <c r="FY74" s="834"/>
      <c r="FZ74" s="834"/>
      <c r="GA74" s="834"/>
      <c r="GB74" s="834"/>
      <c r="GC74" s="834"/>
      <c r="GD74" s="834"/>
      <c r="GE74" s="834"/>
      <c r="GF74" s="834"/>
      <c r="GG74" s="834"/>
      <c r="GH74" s="834"/>
      <c r="GI74" s="834"/>
      <c r="GJ74" s="834"/>
      <c r="GK74" s="834"/>
      <c r="GL74" s="834"/>
      <c r="GM74" s="834"/>
      <c r="GN74" s="834"/>
      <c r="GO74" s="834"/>
      <c r="GP74" s="834"/>
      <c r="GQ74" s="834"/>
      <c r="GR74" s="834"/>
      <c r="GS74" s="834"/>
      <c r="GT74" s="834"/>
      <c r="GU74" s="834"/>
      <c r="GV74" s="834"/>
      <c r="GW74" s="834"/>
      <c r="GX74" s="834"/>
      <c r="GY74" s="834"/>
      <c r="GZ74" s="834"/>
      <c r="HA74" s="834"/>
      <c r="HB74" s="834"/>
      <c r="HC74" s="834"/>
      <c r="HD74" s="834"/>
      <c r="HE74" s="834"/>
      <c r="HF74" s="834"/>
      <c r="HG74" s="834"/>
      <c r="HH74" s="834"/>
      <c r="HI74" s="834"/>
      <c r="HJ74" s="834"/>
      <c r="HK74" s="834"/>
      <c r="HL74" s="834"/>
      <c r="HM74" s="834"/>
      <c r="HN74" s="834"/>
      <c r="HO74" s="834"/>
      <c r="HP74" s="834"/>
      <c r="HQ74" s="834"/>
      <c r="HR74" s="834"/>
      <c r="HS74" s="834"/>
      <c r="HT74" s="834"/>
      <c r="HU74" s="834"/>
      <c r="HV74" s="834"/>
      <c r="HW74" s="834"/>
      <c r="HX74" s="834"/>
      <c r="HY74" s="834"/>
      <c r="HZ74" s="834"/>
      <c r="IA74" s="834"/>
      <c r="IB74" s="834"/>
      <c r="IC74" s="834"/>
      <c r="ID74" s="834"/>
      <c r="IE74" s="834"/>
      <c r="IF74" s="834"/>
      <c r="IG74" s="834"/>
      <c r="IH74" s="834"/>
      <c r="II74" s="834"/>
      <c r="IJ74" s="834"/>
      <c r="IK74" s="834"/>
      <c r="IL74" s="834"/>
      <c r="IM74" s="834"/>
      <c r="IN74" s="834"/>
      <c r="IO74" s="834"/>
      <c r="IP74" s="834"/>
      <c r="IQ74" s="834"/>
      <c r="IR74" s="834"/>
      <c r="IS74" s="834"/>
      <c r="IT74" s="834"/>
      <c r="IU74" s="834"/>
      <c r="IV74" s="834"/>
    </row>
    <row r="75" spans="1:256" s="751" customFormat="1" ht="30.75" customHeight="1">
      <c r="A75" s="684" t="s">
        <v>561</v>
      </c>
      <c r="B75" s="709" t="s">
        <v>562</v>
      </c>
      <c r="C75" s="709" t="s">
        <v>563</v>
      </c>
      <c r="D75" s="718" t="s">
        <v>504</v>
      </c>
      <c r="E75" s="679" t="s">
        <v>379</v>
      </c>
      <c r="F75" s="680"/>
      <c r="G75" s="681">
        <v>1</v>
      </c>
      <c r="H75" s="682">
        <v>0</v>
      </c>
      <c r="I75" s="709" t="s">
        <v>381</v>
      </c>
      <c r="J75" s="677" t="s">
        <v>505</v>
      </c>
      <c r="K75" s="721" t="s">
        <v>825</v>
      </c>
      <c r="L75" s="709" t="s">
        <v>422</v>
      </c>
      <c r="M75" s="834"/>
      <c r="N75" s="834"/>
      <c r="O75" s="834"/>
      <c r="P75" s="834"/>
      <c r="Q75" s="834"/>
      <c r="R75" s="834"/>
      <c r="S75" s="834"/>
      <c r="T75" s="834"/>
      <c r="U75" s="834"/>
      <c r="V75" s="834"/>
      <c r="W75" s="834"/>
      <c r="X75" s="834"/>
      <c r="Y75" s="834"/>
      <c r="Z75" s="834"/>
      <c r="AA75" s="834"/>
      <c r="AB75" s="834"/>
      <c r="AC75" s="834"/>
      <c r="AD75" s="834"/>
      <c r="AE75" s="834"/>
      <c r="AF75" s="834"/>
      <c r="AG75" s="834"/>
      <c r="AH75" s="834"/>
      <c r="AI75" s="834"/>
      <c r="AJ75" s="834"/>
      <c r="AK75" s="834"/>
      <c r="AL75" s="834"/>
      <c r="AM75" s="834"/>
      <c r="AN75" s="834"/>
      <c r="AO75" s="834"/>
      <c r="AP75" s="834"/>
      <c r="AQ75" s="834"/>
      <c r="AR75" s="834"/>
      <c r="AS75" s="834"/>
      <c r="AT75" s="834"/>
      <c r="AU75" s="834"/>
      <c r="AV75" s="834"/>
      <c r="AW75" s="834"/>
      <c r="AX75" s="834"/>
      <c r="AY75" s="834"/>
      <c r="AZ75" s="834"/>
      <c r="BA75" s="834"/>
      <c r="BB75" s="834"/>
      <c r="BC75" s="834"/>
      <c r="BD75" s="834"/>
      <c r="BE75" s="834"/>
      <c r="BF75" s="834"/>
      <c r="BG75" s="834"/>
      <c r="BH75" s="834"/>
      <c r="BI75" s="834"/>
      <c r="BJ75" s="834"/>
      <c r="BK75" s="834"/>
      <c r="BL75" s="834"/>
      <c r="BM75" s="834"/>
      <c r="BN75" s="834"/>
      <c r="BO75" s="834"/>
      <c r="BP75" s="834"/>
      <c r="BQ75" s="834"/>
      <c r="BR75" s="834"/>
      <c r="BS75" s="834"/>
      <c r="BT75" s="834"/>
      <c r="BU75" s="834"/>
      <c r="BV75" s="834"/>
      <c r="BW75" s="834"/>
      <c r="BX75" s="834"/>
      <c r="BY75" s="834"/>
      <c r="BZ75" s="834"/>
      <c r="CA75" s="834"/>
      <c r="CB75" s="834"/>
      <c r="CC75" s="834"/>
      <c r="CD75" s="834"/>
      <c r="CE75" s="834"/>
      <c r="CF75" s="834"/>
      <c r="CG75" s="834"/>
      <c r="CH75" s="834"/>
      <c r="CI75" s="834"/>
      <c r="CJ75" s="834"/>
      <c r="CK75" s="834"/>
      <c r="CL75" s="834"/>
      <c r="CM75" s="834"/>
      <c r="CN75" s="834"/>
      <c r="CO75" s="834"/>
      <c r="CP75" s="834"/>
      <c r="CQ75" s="834"/>
      <c r="CR75" s="834"/>
      <c r="CS75" s="834"/>
      <c r="CT75" s="834"/>
      <c r="CU75" s="834"/>
      <c r="CV75" s="834"/>
      <c r="CW75" s="834"/>
      <c r="CX75" s="834"/>
      <c r="CY75" s="834"/>
      <c r="CZ75" s="834"/>
      <c r="DA75" s="834"/>
      <c r="DB75" s="834"/>
      <c r="DC75" s="834"/>
      <c r="DD75" s="834"/>
      <c r="DE75" s="834"/>
      <c r="DF75" s="834"/>
      <c r="DG75" s="834"/>
      <c r="DH75" s="834"/>
      <c r="DI75" s="834"/>
      <c r="DJ75" s="834"/>
      <c r="DK75" s="834"/>
      <c r="DL75" s="834"/>
      <c r="DM75" s="834"/>
      <c r="DN75" s="834"/>
      <c r="DO75" s="834"/>
      <c r="DP75" s="834"/>
      <c r="DQ75" s="834"/>
      <c r="DR75" s="834"/>
      <c r="DS75" s="834"/>
      <c r="DT75" s="834"/>
      <c r="DU75" s="834"/>
      <c r="DV75" s="834"/>
      <c r="DW75" s="834"/>
      <c r="DX75" s="834"/>
      <c r="DY75" s="834"/>
      <c r="DZ75" s="834"/>
      <c r="EA75" s="834"/>
      <c r="EB75" s="834"/>
      <c r="EC75" s="834"/>
      <c r="ED75" s="834"/>
      <c r="EE75" s="834"/>
      <c r="EF75" s="834"/>
      <c r="EG75" s="834"/>
      <c r="EH75" s="834"/>
      <c r="EI75" s="834"/>
      <c r="EJ75" s="834"/>
      <c r="EK75" s="834"/>
      <c r="EL75" s="834"/>
      <c r="EM75" s="834"/>
      <c r="EN75" s="834"/>
      <c r="EO75" s="834"/>
      <c r="EP75" s="834"/>
      <c r="EQ75" s="834"/>
      <c r="ER75" s="834"/>
      <c r="ES75" s="834"/>
      <c r="ET75" s="834"/>
      <c r="EU75" s="834"/>
      <c r="EV75" s="834"/>
      <c r="EW75" s="834"/>
      <c r="EX75" s="834"/>
      <c r="EY75" s="834"/>
      <c r="EZ75" s="834"/>
      <c r="FA75" s="834"/>
      <c r="FB75" s="834"/>
      <c r="FC75" s="834"/>
      <c r="FD75" s="834"/>
      <c r="FE75" s="834"/>
      <c r="FF75" s="834"/>
      <c r="FG75" s="834"/>
      <c r="FH75" s="834"/>
      <c r="FI75" s="834"/>
      <c r="FJ75" s="834"/>
      <c r="FK75" s="834"/>
      <c r="FL75" s="834"/>
      <c r="FM75" s="834"/>
      <c r="FN75" s="834"/>
      <c r="FO75" s="834"/>
      <c r="FP75" s="834"/>
      <c r="FQ75" s="834"/>
      <c r="FR75" s="834"/>
      <c r="FS75" s="834"/>
      <c r="FT75" s="834"/>
      <c r="FU75" s="834"/>
      <c r="FV75" s="834"/>
      <c r="FW75" s="834"/>
      <c r="FX75" s="834"/>
      <c r="FY75" s="834"/>
      <c r="FZ75" s="834"/>
      <c r="GA75" s="834"/>
      <c r="GB75" s="834"/>
      <c r="GC75" s="834"/>
      <c r="GD75" s="834"/>
      <c r="GE75" s="834"/>
      <c r="GF75" s="834"/>
      <c r="GG75" s="834"/>
      <c r="GH75" s="834"/>
      <c r="GI75" s="834"/>
      <c r="GJ75" s="834"/>
      <c r="GK75" s="834"/>
      <c r="GL75" s="834"/>
      <c r="GM75" s="834"/>
      <c r="GN75" s="834"/>
      <c r="GO75" s="834"/>
      <c r="GP75" s="834"/>
      <c r="GQ75" s="834"/>
      <c r="GR75" s="834"/>
      <c r="GS75" s="834"/>
      <c r="GT75" s="834"/>
      <c r="GU75" s="834"/>
      <c r="GV75" s="834"/>
      <c r="GW75" s="834"/>
      <c r="GX75" s="834"/>
      <c r="GY75" s="834"/>
      <c r="GZ75" s="834"/>
      <c r="HA75" s="834"/>
      <c r="HB75" s="834"/>
      <c r="HC75" s="834"/>
      <c r="HD75" s="834"/>
      <c r="HE75" s="834"/>
      <c r="HF75" s="834"/>
      <c r="HG75" s="834"/>
      <c r="HH75" s="834"/>
      <c r="HI75" s="834"/>
      <c r="HJ75" s="834"/>
      <c r="HK75" s="834"/>
      <c r="HL75" s="834"/>
      <c r="HM75" s="834"/>
      <c r="HN75" s="834"/>
      <c r="HO75" s="834"/>
      <c r="HP75" s="834"/>
      <c r="HQ75" s="834"/>
      <c r="HR75" s="834"/>
      <c r="HS75" s="834"/>
      <c r="HT75" s="834"/>
      <c r="HU75" s="834"/>
      <c r="HV75" s="834"/>
      <c r="HW75" s="834"/>
      <c r="HX75" s="834"/>
      <c r="HY75" s="834"/>
      <c r="HZ75" s="834"/>
      <c r="IA75" s="834"/>
      <c r="IB75" s="834"/>
      <c r="IC75" s="834"/>
      <c r="ID75" s="834"/>
      <c r="IE75" s="834"/>
      <c r="IF75" s="834"/>
      <c r="IG75" s="834"/>
      <c r="IH75" s="834"/>
      <c r="II75" s="834"/>
      <c r="IJ75" s="834"/>
      <c r="IK75" s="834"/>
      <c r="IL75" s="834"/>
      <c r="IM75" s="834"/>
      <c r="IN75" s="834"/>
      <c r="IO75" s="834"/>
      <c r="IP75" s="834"/>
      <c r="IQ75" s="834"/>
      <c r="IR75" s="834"/>
      <c r="IS75" s="834"/>
      <c r="IT75" s="834"/>
      <c r="IU75" s="834"/>
      <c r="IV75" s="834"/>
    </row>
    <row r="76" spans="1:256" s="751" customFormat="1" ht="30.75" customHeight="1">
      <c r="A76" s="684" t="s">
        <v>564</v>
      </c>
      <c r="B76" s="709" t="s">
        <v>565</v>
      </c>
      <c r="C76" s="709" t="s">
        <v>566</v>
      </c>
      <c r="D76" s="718" t="s">
        <v>421</v>
      </c>
      <c r="E76" s="679" t="s">
        <v>379</v>
      </c>
      <c r="F76" s="680"/>
      <c r="G76" s="681">
        <v>1</v>
      </c>
      <c r="H76" s="682">
        <v>0</v>
      </c>
      <c r="I76" s="709" t="s">
        <v>380</v>
      </c>
      <c r="J76" s="677" t="s">
        <v>403</v>
      </c>
      <c r="K76" s="721" t="s">
        <v>826</v>
      </c>
      <c r="L76" s="709" t="s">
        <v>567</v>
      </c>
      <c r="M76" s="834"/>
      <c r="N76" s="834"/>
      <c r="O76" s="834"/>
      <c r="P76" s="834"/>
      <c r="Q76" s="834"/>
      <c r="R76" s="834"/>
      <c r="S76" s="834"/>
      <c r="T76" s="834"/>
      <c r="U76" s="834"/>
      <c r="V76" s="834"/>
      <c r="W76" s="834"/>
      <c r="X76" s="834"/>
      <c r="Y76" s="834"/>
      <c r="Z76" s="834"/>
      <c r="AA76" s="834"/>
      <c r="AB76" s="834"/>
      <c r="AC76" s="834"/>
      <c r="AD76" s="834"/>
      <c r="AE76" s="834"/>
      <c r="AF76" s="834"/>
      <c r="AG76" s="834"/>
      <c r="AH76" s="834"/>
      <c r="AI76" s="834"/>
      <c r="AJ76" s="834"/>
      <c r="AK76" s="834"/>
      <c r="AL76" s="834"/>
      <c r="AM76" s="834"/>
      <c r="AN76" s="834"/>
      <c r="AO76" s="834"/>
      <c r="AP76" s="834"/>
      <c r="AQ76" s="834"/>
      <c r="AR76" s="834"/>
      <c r="AS76" s="834"/>
      <c r="AT76" s="834"/>
      <c r="AU76" s="834"/>
      <c r="AV76" s="834"/>
      <c r="AW76" s="834"/>
      <c r="AX76" s="834"/>
      <c r="AY76" s="834"/>
      <c r="AZ76" s="834"/>
      <c r="BA76" s="834"/>
      <c r="BB76" s="834"/>
      <c r="BC76" s="834"/>
      <c r="BD76" s="834"/>
      <c r="BE76" s="834"/>
      <c r="BF76" s="834"/>
      <c r="BG76" s="834"/>
      <c r="BH76" s="834"/>
      <c r="BI76" s="834"/>
      <c r="BJ76" s="834"/>
      <c r="BK76" s="834"/>
      <c r="BL76" s="834"/>
      <c r="BM76" s="834"/>
      <c r="BN76" s="834"/>
      <c r="BO76" s="834"/>
      <c r="BP76" s="834"/>
      <c r="BQ76" s="834"/>
      <c r="BR76" s="834"/>
      <c r="BS76" s="834"/>
      <c r="BT76" s="834"/>
      <c r="BU76" s="834"/>
      <c r="BV76" s="834"/>
      <c r="BW76" s="834"/>
      <c r="BX76" s="834"/>
      <c r="BY76" s="834"/>
      <c r="BZ76" s="834"/>
      <c r="CA76" s="834"/>
      <c r="CB76" s="834"/>
      <c r="CC76" s="834"/>
      <c r="CD76" s="834"/>
      <c r="CE76" s="834"/>
      <c r="CF76" s="834"/>
      <c r="CG76" s="834"/>
      <c r="CH76" s="834"/>
      <c r="CI76" s="834"/>
      <c r="CJ76" s="834"/>
      <c r="CK76" s="834"/>
      <c r="CL76" s="834"/>
      <c r="CM76" s="834"/>
      <c r="CN76" s="834"/>
      <c r="CO76" s="834"/>
      <c r="CP76" s="834"/>
      <c r="CQ76" s="834"/>
      <c r="CR76" s="834"/>
      <c r="CS76" s="834"/>
      <c r="CT76" s="834"/>
      <c r="CU76" s="834"/>
      <c r="CV76" s="834"/>
      <c r="CW76" s="834"/>
      <c r="CX76" s="834"/>
      <c r="CY76" s="834"/>
      <c r="CZ76" s="834"/>
      <c r="DA76" s="834"/>
      <c r="DB76" s="834"/>
      <c r="DC76" s="834"/>
      <c r="DD76" s="834"/>
      <c r="DE76" s="834"/>
      <c r="DF76" s="834"/>
      <c r="DG76" s="834"/>
      <c r="DH76" s="834"/>
      <c r="DI76" s="834"/>
      <c r="DJ76" s="834"/>
      <c r="DK76" s="834"/>
      <c r="DL76" s="834"/>
      <c r="DM76" s="834"/>
      <c r="DN76" s="834"/>
      <c r="DO76" s="834"/>
      <c r="DP76" s="834"/>
      <c r="DQ76" s="834"/>
      <c r="DR76" s="834"/>
      <c r="DS76" s="834"/>
      <c r="DT76" s="834"/>
      <c r="DU76" s="834"/>
      <c r="DV76" s="834"/>
      <c r="DW76" s="834"/>
      <c r="DX76" s="834"/>
      <c r="DY76" s="834"/>
      <c r="DZ76" s="834"/>
      <c r="EA76" s="834"/>
      <c r="EB76" s="834"/>
      <c r="EC76" s="834"/>
      <c r="ED76" s="834"/>
      <c r="EE76" s="834"/>
      <c r="EF76" s="834"/>
      <c r="EG76" s="834"/>
      <c r="EH76" s="834"/>
      <c r="EI76" s="834"/>
      <c r="EJ76" s="834"/>
      <c r="EK76" s="834"/>
      <c r="EL76" s="834"/>
      <c r="EM76" s="834"/>
      <c r="EN76" s="834"/>
      <c r="EO76" s="834"/>
      <c r="EP76" s="834"/>
      <c r="EQ76" s="834"/>
      <c r="ER76" s="834"/>
      <c r="ES76" s="834"/>
      <c r="ET76" s="834"/>
      <c r="EU76" s="834"/>
      <c r="EV76" s="834"/>
      <c r="EW76" s="834"/>
      <c r="EX76" s="834"/>
      <c r="EY76" s="834"/>
      <c r="EZ76" s="834"/>
      <c r="FA76" s="834"/>
      <c r="FB76" s="834"/>
      <c r="FC76" s="834"/>
      <c r="FD76" s="834"/>
      <c r="FE76" s="834"/>
      <c r="FF76" s="834"/>
      <c r="FG76" s="834"/>
      <c r="FH76" s="834"/>
      <c r="FI76" s="834"/>
      <c r="FJ76" s="834"/>
      <c r="FK76" s="834"/>
      <c r="FL76" s="834"/>
      <c r="FM76" s="834"/>
      <c r="FN76" s="834"/>
      <c r="FO76" s="834"/>
      <c r="FP76" s="834"/>
      <c r="FQ76" s="834"/>
      <c r="FR76" s="834"/>
      <c r="FS76" s="834"/>
      <c r="FT76" s="834"/>
      <c r="FU76" s="834"/>
      <c r="FV76" s="834"/>
      <c r="FW76" s="834"/>
      <c r="FX76" s="834"/>
      <c r="FY76" s="834"/>
      <c r="FZ76" s="834"/>
      <c r="GA76" s="834"/>
      <c r="GB76" s="834"/>
      <c r="GC76" s="834"/>
      <c r="GD76" s="834"/>
      <c r="GE76" s="834"/>
      <c r="GF76" s="834"/>
      <c r="GG76" s="834"/>
      <c r="GH76" s="834"/>
      <c r="GI76" s="834"/>
      <c r="GJ76" s="834"/>
      <c r="GK76" s="834"/>
      <c r="GL76" s="834"/>
      <c r="GM76" s="834"/>
      <c r="GN76" s="834"/>
      <c r="GO76" s="834"/>
      <c r="GP76" s="834"/>
      <c r="GQ76" s="834"/>
      <c r="GR76" s="834"/>
      <c r="GS76" s="834"/>
      <c r="GT76" s="834"/>
      <c r="GU76" s="834"/>
      <c r="GV76" s="834"/>
      <c r="GW76" s="834"/>
      <c r="GX76" s="834"/>
      <c r="GY76" s="834"/>
      <c r="GZ76" s="834"/>
      <c r="HA76" s="834"/>
      <c r="HB76" s="834"/>
      <c r="HC76" s="834"/>
      <c r="HD76" s="834"/>
      <c r="HE76" s="834"/>
      <c r="HF76" s="834"/>
      <c r="HG76" s="834"/>
      <c r="HH76" s="834"/>
      <c r="HI76" s="834"/>
      <c r="HJ76" s="834"/>
      <c r="HK76" s="834"/>
      <c r="HL76" s="834"/>
      <c r="HM76" s="834"/>
      <c r="HN76" s="834"/>
      <c r="HO76" s="834"/>
      <c r="HP76" s="834"/>
      <c r="HQ76" s="834"/>
      <c r="HR76" s="834"/>
      <c r="HS76" s="834"/>
      <c r="HT76" s="834"/>
      <c r="HU76" s="834"/>
      <c r="HV76" s="834"/>
      <c r="HW76" s="834"/>
      <c r="HX76" s="834"/>
      <c r="HY76" s="834"/>
      <c r="HZ76" s="834"/>
      <c r="IA76" s="834"/>
      <c r="IB76" s="834"/>
      <c r="IC76" s="834"/>
      <c r="ID76" s="834"/>
      <c r="IE76" s="834"/>
      <c r="IF76" s="834"/>
      <c r="IG76" s="834"/>
      <c r="IH76" s="834"/>
      <c r="II76" s="834"/>
      <c r="IJ76" s="834"/>
      <c r="IK76" s="834"/>
      <c r="IL76" s="834"/>
      <c r="IM76" s="834"/>
      <c r="IN76" s="834"/>
      <c r="IO76" s="834"/>
      <c r="IP76" s="834"/>
      <c r="IQ76" s="834"/>
      <c r="IR76" s="834"/>
      <c r="IS76" s="834"/>
      <c r="IT76" s="834"/>
      <c r="IU76" s="834"/>
      <c r="IV76" s="834"/>
    </row>
    <row r="77" spans="1:256" s="861" customFormat="1" ht="57" customHeight="1">
      <c r="A77" s="855" t="s">
        <v>901</v>
      </c>
      <c r="B77" s="816" t="s">
        <v>876</v>
      </c>
      <c r="C77" s="816" t="s">
        <v>877</v>
      </c>
      <c r="D77" s="856" t="s">
        <v>421</v>
      </c>
      <c r="E77" s="816" t="s">
        <v>379</v>
      </c>
      <c r="F77" s="857">
        <v>136000</v>
      </c>
      <c r="G77" s="860">
        <v>1</v>
      </c>
      <c r="H77" s="860">
        <v>0</v>
      </c>
      <c r="I77" s="883" t="s">
        <v>881</v>
      </c>
      <c r="J77" s="883" t="s">
        <v>880</v>
      </c>
      <c r="K77" s="854" t="s">
        <v>539</v>
      </c>
      <c r="L77" s="882" t="s">
        <v>395</v>
      </c>
      <c r="M77" s="947"/>
      <c r="N77" s="858"/>
      <c r="O77" s="858"/>
      <c r="P77" s="858"/>
      <c r="Q77" s="858"/>
      <c r="R77" s="858"/>
      <c r="S77" s="858"/>
      <c r="T77" s="858"/>
      <c r="U77" s="858"/>
      <c r="V77" s="858"/>
      <c r="W77" s="858"/>
      <c r="X77" s="858"/>
      <c r="Y77" s="858"/>
      <c r="Z77" s="858"/>
      <c r="AA77" s="858"/>
      <c r="AB77" s="858"/>
      <c r="AC77" s="858"/>
      <c r="AD77" s="858"/>
      <c r="AE77" s="858"/>
      <c r="AF77" s="858"/>
      <c r="AG77" s="858"/>
      <c r="AH77" s="858"/>
      <c r="AI77" s="858"/>
      <c r="AJ77" s="858"/>
      <c r="AK77" s="858"/>
      <c r="AL77" s="858"/>
      <c r="AM77" s="858"/>
      <c r="AN77" s="858"/>
      <c r="AO77" s="858"/>
      <c r="AP77" s="858"/>
      <c r="AQ77" s="858"/>
      <c r="AR77" s="858"/>
      <c r="AS77" s="858"/>
      <c r="AT77" s="858"/>
      <c r="AU77" s="858"/>
      <c r="AV77" s="858"/>
      <c r="AW77" s="858"/>
      <c r="AX77" s="858"/>
      <c r="AY77" s="858"/>
      <c r="AZ77" s="858"/>
      <c r="BA77" s="858"/>
      <c r="BB77" s="858"/>
      <c r="BC77" s="858"/>
      <c r="BD77" s="858"/>
      <c r="BE77" s="858"/>
      <c r="BF77" s="858"/>
      <c r="BG77" s="858"/>
      <c r="BH77" s="858"/>
      <c r="BI77" s="858"/>
      <c r="BJ77" s="858"/>
      <c r="BK77" s="858"/>
      <c r="BL77" s="858"/>
      <c r="BM77" s="858"/>
      <c r="BN77" s="858"/>
      <c r="BO77" s="858"/>
      <c r="BP77" s="858"/>
      <c r="BQ77" s="858"/>
      <c r="BR77" s="858"/>
      <c r="BS77" s="858"/>
      <c r="BT77" s="858"/>
      <c r="BU77" s="858"/>
      <c r="BV77" s="858"/>
      <c r="BW77" s="858"/>
      <c r="BX77" s="858"/>
      <c r="BY77" s="858"/>
      <c r="BZ77" s="858"/>
      <c r="CA77" s="858"/>
      <c r="CB77" s="858"/>
      <c r="CC77" s="858"/>
      <c r="CD77" s="858"/>
      <c r="CE77" s="858"/>
      <c r="CF77" s="858"/>
      <c r="CG77" s="858"/>
      <c r="CH77" s="858"/>
      <c r="CI77" s="858"/>
      <c r="CJ77" s="858"/>
      <c r="CK77" s="858"/>
      <c r="CL77" s="858"/>
      <c r="CM77" s="858"/>
      <c r="CN77" s="858"/>
      <c r="CO77" s="858"/>
      <c r="CP77" s="858"/>
      <c r="CQ77" s="858"/>
      <c r="CR77" s="858"/>
      <c r="CS77" s="858"/>
      <c r="CT77" s="858"/>
      <c r="CU77" s="858"/>
      <c r="CV77" s="858"/>
      <c r="CW77" s="858"/>
      <c r="CX77" s="858"/>
      <c r="CY77" s="858"/>
      <c r="CZ77" s="858"/>
      <c r="DA77" s="858"/>
      <c r="DB77" s="858"/>
      <c r="DC77" s="858"/>
      <c r="DD77" s="858"/>
      <c r="DE77" s="858"/>
      <c r="DF77" s="858"/>
      <c r="DG77" s="858"/>
      <c r="DH77" s="858"/>
      <c r="DI77" s="858"/>
      <c r="DJ77" s="858"/>
      <c r="DK77" s="858"/>
      <c r="DL77" s="858"/>
      <c r="DM77" s="858"/>
      <c r="DN77" s="858"/>
      <c r="DO77" s="858"/>
      <c r="DP77" s="858"/>
      <c r="DQ77" s="858"/>
      <c r="DR77" s="858"/>
      <c r="DS77" s="858"/>
      <c r="DT77" s="858"/>
      <c r="DU77" s="858"/>
      <c r="DV77" s="858"/>
      <c r="DW77" s="858"/>
      <c r="DX77" s="858"/>
      <c r="DY77" s="858"/>
      <c r="DZ77" s="858"/>
      <c r="EA77" s="858"/>
      <c r="EB77" s="858"/>
      <c r="EC77" s="858"/>
      <c r="ED77" s="858"/>
      <c r="EE77" s="858"/>
      <c r="EF77" s="858"/>
      <c r="EG77" s="858"/>
      <c r="EH77" s="858"/>
      <c r="EI77" s="858"/>
      <c r="EJ77" s="858"/>
      <c r="EK77" s="858"/>
      <c r="EL77" s="858"/>
      <c r="EM77" s="858"/>
      <c r="EN77" s="858"/>
      <c r="EO77" s="858"/>
      <c r="EP77" s="858"/>
      <c r="EQ77" s="858"/>
      <c r="ER77" s="858"/>
      <c r="ES77" s="858"/>
      <c r="ET77" s="858"/>
      <c r="EU77" s="858"/>
      <c r="EV77" s="858"/>
      <c r="EW77" s="858"/>
      <c r="EX77" s="858"/>
      <c r="EY77" s="858"/>
      <c r="EZ77" s="858"/>
      <c r="FA77" s="858"/>
      <c r="FB77" s="858"/>
      <c r="FC77" s="858"/>
      <c r="FD77" s="858"/>
      <c r="FE77" s="858"/>
      <c r="FF77" s="858"/>
      <c r="FG77" s="858"/>
      <c r="FH77" s="858"/>
      <c r="FI77" s="858"/>
      <c r="FJ77" s="858"/>
      <c r="FK77" s="858"/>
      <c r="FL77" s="858"/>
      <c r="FM77" s="858"/>
      <c r="FN77" s="858"/>
      <c r="FO77" s="858"/>
      <c r="FP77" s="858"/>
      <c r="FQ77" s="858"/>
      <c r="FR77" s="858"/>
      <c r="FS77" s="858"/>
      <c r="FT77" s="858"/>
      <c r="FU77" s="858"/>
      <c r="FV77" s="858"/>
      <c r="FW77" s="858"/>
      <c r="FX77" s="858"/>
      <c r="FY77" s="858"/>
      <c r="FZ77" s="858"/>
      <c r="GA77" s="858"/>
      <c r="GB77" s="858"/>
      <c r="GC77" s="858"/>
      <c r="GD77" s="858"/>
      <c r="GE77" s="858"/>
      <c r="GF77" s="858"/>
      <c r="GG77" s="858"/>
      <c r="GH77" s="858"/>
      <c r="GI77" s="858"/>
      <c r="GJ77" s="858"/>
      <c r="GK77" s="858"/>
      <c r="GL77" s="858"/>
      <c r="GM77" s="858"/>
      <c r="GN77" s="858"/>
      <c r="GO77" s="858"/>
      <c r="GP77" s="858"/>
      <c r="GQ77" s="858"/>
      <c r="GR77" s="858"/>
      <c r="GS77" s="858"/>
      <c r="GT77" s="858"/>
      <c r="GU77" s="858"/>
      <c r="GV77" s="858"/>
      <c r="GW77" s="858"/>
      <c r="GX77" s="858"/>
      <c r="GY77" s="858"/>
      <c r="GZ77" s="858"/>
      <c r="HA77" s="858"/>
      <c r="HB77" s="858"/>
      <c r="HC77" s="858"/>
      <c r="HD77" s="858"/>
      <c r="HE77" s="858"/>
      <c r="HF77" s="858"/>
      <c r="HG77" s="858"/>
      <c r="HH77" s="858"/>
      <c r="HI77" s="858"/>
      <c r="HJ77" s="858"/>
      <c r="HK77" s="858"/>
      <c r="HL77" s="858"/>
      <c r="HM77" s="858"/>
      <c r="HN77" s="858"/>
      <c r="HO77" s="858"/>
      <c r="HP77" s="858"/>
      <c r="HQ77" s="858"/>
      <c r="HR77" s="858"/>
      <c r="HS77" s="858"/>
      <c r="HT77" s="858"/>
      <c r="HU77" s="858"/>
      <c r="HV77" s="858"/>
      <c r="HW77" s="858"/>
      <c r="HX77" s="858"/>
      <c r="HY77" s="858"/>
      <c r="HZ77" s="858"/>
      <c r="IA77" s="858"/>
      <c r="IB77" s="858"/>
      <c r="IC77" s="858"/>
      <c r="ID77" s="858"/>
      <c r="IE77" s="858"/>
      <c r="IF77" s="858"/>
      <c r="IG77" s="858"/>
      <c r="IH77" s="858"/>
      <c r="II77" s="858"/>
      <c r="IJ77" s="858"/>
      <c r="IK77" s="858"/>
      <c r="IL77" s="858"/>
      <c r="IM77" s="858"/>
      <c r="IN77" s="858"/>
      <c r="IO77" s="858"/>
      <c r="IP77" s="858"/>
      <c r="IQ77" s="858"/>
      <c r="IR77" s="858"/>
      <c r="IS77" s="858"/>
      <c r="IT77" s="858"/>
      <c r="IU77" s="858"/>
      <c r="IV77" s="858"/>
    </row>
    <row r="78" spans="1:256" s="829" customFormat="1" ht="59.1" customHeight="1">
      <c r="A78" s="732" t="s">
        <v>902</v>
      </c>
      <c r="B78" s="690" t="s">
        <v>841</v>
      </c>
      <c r="C78" s="849" t="s">
        <v>891</v>
      </c>
      <c r="D78" s="850" t="s">
        <v>421</v>
      </c>
      <c r="E78" s="851" t="s">
        <v>379</v>
      </c>
      <c r="F78" s="852">
        <v>110000</v>
      </c>
      <c r="G78" s="830">
        <v>1</v>
      </c>
      <c r="H78" s="830">
        <v>0</v>
      </c>
      <c r="I78" s="849" t="s">
        <v>881</v>
      </c>
      <c r="J78" s="853" t="s">
        <v>880</v>
      </c>
      <c r="K78" s="954" t="s">
        <v>934</v>
      </c>
      <c r="L78" s="690" t="s">
        <v>395</v>
      </c>
      <c r="M78" s="948"/>
      <c r="N78" s="832"/>
      <c r="O78" s="832"/>
      <c r="P78" s="832"/>
      <c r="Q78" s="832"/>
      <c r="R78" s="832"/>
      <c r="S78" s="832"/>
      <c r="T78" s="832"/>
      <c r="U78" s="832"/>
      <c r="V78" s="832"/>
      <c r="W78" s="832"/>
      <c r="X78" s="832"/>
      <c r="Y78" s="832"/>
      <c r="Z78" s="832"/>
      <c r="AA78" s="832"/>
      <c r="AB78" s="832"/>
      <c r="AC78" s="832"/>
      <c r="AD78" s="832"/>
      <c r="AE78" s="832"/>
      <c r="AF78" s="832"/>
      <c r="AG78" s="832"/>
      <c r="AH78" s="832"/>
      <c r="AI78" s="832"/>
      <c r="AJ78" s="832"/>
      <c r="AK78" s="832"/>
      <c r="AL78" s="832"/>
      <c r="AM78" s="832"/>
      <c r="AN78" s="832"/>
      <c r="AO78" s="832"/>
      <c r="AP78" s="832"/>
      <c r="AQ78" s="832"/>
      <c r="AR78" s="832"/>
      <c r="AS78" s="832"/>
      <c r="AT78" s="832"/>
      <c r="AU78" s="832"/>
      <c r="AV78" s="832"/>
      <c r="AW78" s="832"/>
      <c r="AX78" s="832"/>
      <c r="AY78" s="832"/>
      <c r="AZ78" s="832"/>
      <c r="BA78" s="832"/>
      <c r="BB78" s="832"/>
      <c r="BC78" s="832"/>
      <c r="BD78" s="832"/>
      <c r="BE78" s="832"/>
      <c r="BF78" s="832"/>
      <c r="BG78" s="832"/>
      <c r="BH78" s="832"/>
      <c r="BI78" s="832"/>
      <c r="BJ78" s="832"/>
      <c r="BK78" s="832"/>
      <c r="BL78" s="832"/>
      <c r="BM78" s="832"/>
      <c r="BN78" s="832"/>
      <c r="BO78" s="832"/>
      <c r="BP78" s="832"/>
      <c r="BQ78" s="832"/>
      <c r="BR78" s="832"/>
      <c r="BS78" s="832"/>
      <c r="BT78" s="832"/>
      <c r="BU78" s="832"/>
      <c r="BV78" s="832"/>
      <c r="BW78" s="832"/>
      <c r="BX78" s="832"/>
      <c r="BY78" s="832"/>
      <c r="BZ78" s="832"/>
      <c r="CA78" s="832"/>
      <c r="CB78" s="832"/>
      <c r="CC78" s="832"/>
      <c r="CD78" s="832"/>
      <c r="CE78" s="832"/>
      <c r="CF78" s="832"/>
      <c r="CG78" s="832"/>
      <c r="CH78" s="832"/>
      <c r="CI78" s="832"/>
      <c r="CJ78" s="832"/>
      <c r="CK78" s="832"/>
      <c r="CL78" s="832"/>
      <c r="CM78" s="832"/>
      <c r="CN78" s="832"/>
      <c r="CO78" s="832"/>
      <c r="CP78" s="832"/>
      <c r="CQ78" s="832"/>
      <c r="CR78" s="832"/>
      <c r="CS78" s="832"/>
      <c r="CT78" s="832"/>
      <c r="CU78" s="832"/>
      <c r="CV78" s="832"/>
      <c r="CW78" s="832"/>
      <c r="CX78" s="832"/>
      <c r="CY78" s="832"/>
      <c r="CZ78" s="832"/>
      <c r="DA78" s="832"/>
      <c r="DB78" s="832"/>
      <c r="DC78" s="832"/>
      <c r="DD78" s="832"/>
      <c r="DE78" s="832"/>
      <c r="DF78" s="832"/>
      <c r="DG78" s="832"/>
      <c r="DH78" s="832"/>
      <c r="DI78" s="832"/>
      <c r="DJ78" s="832"/>
      <c r="DK78" s="832"/>
      <c r="DL78" s="832"/>
      <c r="DM78" s="832"/>
      <c r="DN78" s="832"/>
      <c r="DO78" s="832"/>
      <c r="DP78" s="832"/>
      <c r="DQ78" s="832"/>
      <c r="DR78" s="832"/>
      <c r="DS78" s="832"/>
      <c r="DT78" s="832"/>
      <c r="DU78" s="832"/>
      <c r="DV78" s="832"/>
      <c r="DW78" s="832"/>
      <c r="DX78" s="832"/>
      <c r="DY78" s="832"/>
      <c r="DZ78" s="832"/>
      <c r="EA78" s="832"/>
      <c r="EB78" s="832"/>
      <c r="EC78" s="832"/>
      <c r="ED78" s="832"/>
      <c r="EE78" s="832"/>
      <c r="EF78" s="832"/>
      <c r="EG78" s="832"/>
      <c r="EH78" s="832"/>
      <c r="EI78" s="832"/>
      <c r="EJ78" s="832"/>
      <c r="EK78" s="832"/>
      <c r="EL78" s="832"/>
      <c r="EM78" s="832"/>
      <c r="EN78" s="832"/>
      <c r="EO78" s="832"/>
      <c r="EP78" s="832"/>
      <c r="EQ78" s="832"/>
      <c r="ER78" s="832"/>
      <c r="ES78" s="832"/>
      <c r="ET78" s="832"/>
      <c r="EU78" s="832"/>
      <c r="EV78" s="832"/>
      <c r="EW78" s="832"/>
      <c r="EX78" s="832"/>
      <c r="EY78" s="832"/>
      <c r="EZ78" s="832"/>
      <c r="FA78" s="832"/>
      <c r="FB78" s="832"/>
      <c r="FC78" s="832"/>
      <c r="FD78" s="832"/>
      <c r="FE78" s="832"/>
      <c r="FF78" s="832"/>
      <c r="FG78" s="832"/>
      <c r="FH78" s="832"/>
      <c r="FI78" s="832"/>
      <c r="FJ78" s="832"/>
      <c r="FK78" s="832"/>
      <c r="FL78" s="832"/>
      <c r="FM78" s="832"/>
      <c r="FN78" s="832"/>
      <c r="FO78" s="832"/>
      <c r="FP78" s="832"/>
      <c r="FQ78" s="832"/>
      <c r="FR78" s="832"/>
      <c r="FS78" s="832"/>
      <c r="FT78" s="832"/>
      <c r="FU78" s="832"/>
      <c r="FV78" s="832"/>
      <c r="FW78" s="832"/>
      <c r="FX78" s="832"/>
      <c r="FY78" s="832"/>
      <c r="FZ78" s="832"/>
      <c r="GA78" s="832"/>
      <c r="GB78" s="832"/>
      <c r="GC78" s="832"/>
      <c r="GD78" s="832"/>
      <c r="GE78" s="832"/>
      <c r="GF78" s="832"/>
      <c r="GG78" s="832"/>
      <c r="GH78" s="832"/>
      <c r="GI78" s="832"/>
      <c r="GJ78" s="832"/>
      <c r="GK78" s="832"/>
      <c r="GL78" s="832"/>
      <c r="GM78" s="832"/>
      <c r="GN78" s="832"/>
      <c r="GO78" s="832"/>
      <c r="GP78" s="832"/>
      <c r="GQ78" s="832"/>
      <c r="GR78" s="832"/>
      <c r="GS78" s="832"/>
      <c r="GT78" s="832"/>
      <c r="GU78" s="832"/>
      <c r="GV78" s="832"/>
      <c r="GW78" s="832"/>
      <c r="GX78" s="832"/>
      <c r="GY78" s="832"/>
      <c r="GZ78" s="832"/>
      <c r="HA78" s="832"/>
      <c r="HB78" s="832"/>
      <c r="HC78" s="832"/>
      <c r="HD78" s="832"/>
      <c r="HE78" s="832"/>
      <c r="HF78" s="832"/>
      <c r="HG78" s="832"/>
      <c r="HH78" s="832"/>
      <c r="HI78" s="832"/>
      <c r="HJ78" s="832"/>
      <c r="HK78" s="832"/>
      <c r="HL78" s="832"/>
      <c r="HM78" s="832"/>
      <c r="HN78" s="832"/>
      <c r="HO78" s="832"/>
      <c r="HP78" s="832"/>
      <c r="HQ78" s="832"/>
      <c r="HR78" s="832"/>
      <c r="HS78" s="832"/>
      <c r="HT78" s="832"/>
      <c r="HU78" s="832"/>
      <c r="HV78" s="832"/>
      <c r="HW78" s="832"/>
      <c r="HX78" s="832"/>
      <c r="HY78" s="832"/>
      <c r="HZ78" s="832"/>
      <c r="IA78" s="832"/>
      <c r="IB78" s="832"/>
      <c r="IC78" s="832"/>
      <c r="ID78" s="832"/>
      <c r="IE78" s="832"/>
      <c r="IF78" s="832"/>
      <c r="IG78" s="832"/>
      <c r="IH78" s="832"/>
      <c r="II78" s="832"/>
      <c r="IJ78" s="832"/>
      <c r="IK78" s="832"/>
      <c r="IL78" s="832"/>
      <c r="IM78" s="832"/>
      <c r="IN78" s="832"/>
      <c r="IO78" s="832"/>
      <c r="IP78" s="832"/>
      <c r="IQ78" s="832"/>
      <c r="IR78" s="832"/>
      <c r="IS78" s="832"/>
      <c r="IT78" s="832"/>
      <c r="IU78" s="832"/>
      <c r="IV78" s="832"/>
    </row>
    <row r="79" spans="1:256" s="861" customFormat="1" ht="41.1" customHeight="1">
      <c r="A79" s="855" t="s">
        <v>907</v>
      </c>
      <c r="B79" s="816" t="s">
        <v>863</v>
      </c>
      <c r="C79" s="816" t="s">
        <v>865</v>
      </c>
      <c r="D79" s="856" t="s">
        <v>421</v>
      </c>
      <c r="E79" s="816" t="s">
        <v>379</v>
      </c>
      <c r="F79" s="857">
        <v>25000</v>
      </c>
      <c r="G79" s="860">
        <v>1</v>
      </c>
      <c r="H79" s="860">
        <v>0</v>
      </c>
      <c r="I79" s="883" t="s">
        <v>851</v>
      </c>
      <c r="J79" s="883" t="s">
        <v>910</v>
      </c>
      <c r="K79" s="953" t="s">
        <v>935</v>
      </c>
      <c r="L79" s="882" t="s">
        <v>395</v>
      </c>
      <c r="M79" s="947"/>
      <c r="N79" s="858"/>
      <c r="O79" s="858"/>
      <c r="P79" s="858"/>
      <c r="Q79" s="858"/>
      <c r="R79" s="858"/>
      <c r="S79" s="858"/>
      <c r="T79" s="858"/>
      <c r="U79" s="858"/>
      <c r="V79" s="858"/>
      <c r="W79" s="858"/>
      <c r="X79" s="858"/>
      <c r="Y79" s="858"/>
      <c r="Z79" s="858"/>
      <c r="AA79" s="858"/>
      <c r="AB79" s="858"/>
      <c r="AC79" s="858"/>
      <c r="AD79" s="858"/>
      <c r="AE79" s="858"/>
      <c r="AF79" s="858"/>
      <c r="AG79" s="858"/>
      <c r="AH79" s="858"/>
      <c r="AI79" s="858"/>
      <c r="AJ79" s="858"/>
      <c r="AK79" s="858"/>
      <c r="AL79" s="858"/>
      <c r="AM79" s="858"/>
      <c r="AN79" s="858"/>
      <c r="AO79" s="858"/>
      <c r="AP79" s="858"/>
      <c r="AQ79" s="858"/>
      <c r="AR79" s="858"/>
      <c r="AS79" s="858"/>
      <c r="AT79" s="858"/>
      <c r="AU79" s="858"/>
      <c r="AV79" s="858"/>
      <c r="AW79" s="858"/>
      <c r="AX79" s="858"/>
      <c r="AY79" s="858"/>
      <c r="AZ79" s="858"/>
      <c r="BA79" s="858"/>
      <c r="BB79" s="858"/>
      <c r="BC79" s="858"/>
      <c r="BD79" s="858"/>
      <c r="BE79" s="858"/>
      <c r="BF79" s="858"/>
      <c r="BG79" s="858"/>
      <c r="BH79" s="858"/>
      <c r="BI79" s="858"/>
      <c r="BJ79" s="858"/>
      <c r="BK79" s="858"/>
      <c r="BL79" s="858"/>
      <c r="BM79" s="858"/>
      <c r="BN79" s="858"/>
      <c r="BO79" s="858"/>
      <c r="BP79" s="858"/>
      <c r="BQ79" s="858"/>
      <c r="BR79" s="858"/>
      <c r="BS79" s="858"/>
      <c r="BT79" s="858"/>
      <c r="BU79" s="858"/>
      <c r="BV79" s="858"/>
      <c r="BW79" s="858"/>
      <c r="BX79" s="858"/>
      <c r="BY79" s="858"/>
      <c r="BZ79" s="858"/>
      <c r="CA79" s="858"/>
      <c r="CB79" s="858"/>
      <c r="CC79" s="858"/>
      <c r="CD79" s="858"/>
      <c r="CE79" s="858"/>
      <c r="CF79" s="858"/>
      <c r="CG79" s="858"/>
      <c r="CH79" s="858"/>
      <c r="CI79" s="858"/>
      <c r="CJ79" s="858"/>
      <c r="CK79" s="858"/>
      <c r="CL79" s="858"/>
      <c r="CM79" s="858"/>
      <c r="CN79" s="858"/>
      <c r="CO79" s="858"/>
      <c r="CP79" s="858"/>
      <c r="CQ79" s="858"/>
      <c r="CR79" s="858"/>
      <c r="CS79" s="858"/>
      <c r="CT79" s="858"/>
      <c r="CU79" s="858"/>
      <c r="CV79" s="858"/>
      <c r="CW79" s="858"/>
      <c r="CX79" s="858"/>
      <c r="CY79" s="858"/>
      <c r="CZ79" s="858"/>
      <c r="DA79" s="858"/>
      <c r="DB79" s="858"/>
      <c r="DC79" s="858"/>
      <c r="DD79" s="858"/>
      <c r="DE79" s="858"/>
      <c r="DF79" s="858"/>
      <c r="DG79" s="858"/>
      <c r="DH79" s="858"/>
      <c r="DI79" s="858"/>
      <c r="DJ79" s="858"/>
      <c r="DK79" s="858"/>
      <c r="DL79" s="858"/>
      <c r="DM79" s="858"/>
      <c r="DN79" s="858"/>
      <c r="DO79" s="858"/>
      <c r="DP79" s="858"/>
      <c r="DQ79" s="858"/>
      <c r="DR79" s="858"/>
      <c r="DS79" s="858"/>
      <c r="DT79" s="858"/>
      <c r="DU79" s="858"/>
      <c r="DV79" s="858"/>
      <c r="DW79" s="858"/>
      <c r="DX79" s="858"/>
      <c r="DY79" s="858"/>
      <c r="DZ79" s="858"/>
      <c r="EA79" s="858"/>
      <c r="EB79" s="858"/>
      <c r="EC79" s="858"/>
      <c r="ED79" s="858"/>
      <c r="EE79" s="858"/>
      <c r="EF79" s="858"/>
      <c r="EG79" s="858"/>
      <c r="EH79" s="858"/>
      <c r="EI79" s="858"/>
      <c r="EJ79" s="858"/>
      <c r="EK79" s="858"/>
      <c r="EL79" s="858"/>
      <c r="EM79" s="858"/>
      <c r="EN79" s="858"/>
      <c r="EO79" s="858"/>
      <c r="EP79" s="858"/>
      <c r="EQ79" s="858"/>
      <c r="ER79" s="858"/>
      <c r="ES79" s="858"/>
      <c r="ET79" s="858"/>
      <c r="EU79" s="858"/>
      <c r="EV79" s="858"/>
      <c r="EW79" s="858"/>
      <c r="EX79" s="858"/>
      <c r="EY79" s="858"/>
      <c r="EZ79" s="858"/>
      <c r="FA79" s="858"/>
      <c r="FB79" s="858"/>
      <c r="FC79" s="858"/>
      <c r="FD79" s="858"/>
      <c r="FE79" s="858"/>
      <c r="FF79" s="858"/>
      <c r="FG79" s="858"/>
      <c r="FH79" s="858"/>
      <c r="FI79" s="858"/>
      <c r="FJ79" s="858"/>
      <c r="FK79" s="858"/>
      <c r="FL79" s="858"/>
      <c r="FM79" s="858"/>
      <c r="FN79" s="858"/>
      <c r="FO79" s="858"/>
      <c r="FP79" s="858"/>
      <c r="FQ79" s="858"/>
      <c r="FR79" s="858"/>
      <c r="FS79" s="858"/>
      <c r="FT79" s="858"/>
      <c r="FU79" s="858"/>
      <c r="FV79" s="858"/>
      <c r="FW79" s="858"/>
      <c r="FX79" s="858"/>
      <c r="FY79" s="858"/>
      <c r="FZ79" s="858"/>
      <c r="GA79" s="858"/>
      <c r="GB79" s="858"/>
      <c r="GC79" s="858"/>
      <c r="GD79" s="858"/>
      <c r="GE79" s="858"/>
      <c r="GF79" s="858"/>
      <c r="GG79" s="858"/>
      <c r="GH79" s="858"/>
      <c r="GI79" s="858"/>
      <c r="GJ79" s="858"/>
      <c r="GK79" s="858"/>
      <c r="GL79" s="858"/>
      <c r="GM79" s="858"/>
      <c r="GN79" s="858"/>
      <c r="GO79" s="858"/>
      <c r="GP79" s="858"/>
      <c r="GQ79" s="858"/>
      <c r="GR79" s="858"/>
      <c r="GS79" s="858"/>
      <c r="GT79" s="858"/>
      <c r="GU79" s="858"/>
      <c r="GV79" s="858"/>
      <c r="GW79" s="858"/>
      <c r="GX79" s="858"/>
      <c r="GY79" s="858"/>
      <c r="GZ79" s="858"/>
      <c r="HA79" s="858"/>
      <c r="HB79" s="858"/>
      <c r="HC79" s="858"/>
      <c r="HD79" s="858"/>
      <c r="HE79" s="858"/>
      <c r="HF79" s="858"/>
      <c r="HG79" s="858"/>
      <c r="HH79" s="858"/>
      <c r="HI79" s="858"/>
      <c r="HJ79" s="858"/>
      <c r="HK79" s="858"/>
      <c r="HL79" s="858"/>
      <c r="HM79" s="858"/>
      <c r="HN79" s="858"/>
      <c r="HO79" s="858"/>
      <c r="HP79" s="858"/>
      <c r="HQ79" s="858"/>
      <c r="HR79" s="858"/>
      <c r="HS79" s="858"/>
      <c r="HT79" s="858"/>
      <c r="HU79" s="858"/>
      <c r="HV79" s="858"/>
      <c r="HW79" s="858"/>
      <c r="HX79" s="858"/>
      <c r="HY79" s="858"/>
      <c r="HZ79" s="858"/>
      <c r="IA79" s="858"/>
      <c r="IB79" s="858"/>
      <c r="IC79" s="858"/>
      <c r="ID79" s="858"/>
      <c r="IE79" s="858"/>
      <c r="IF79" s="858"/>
      <c r="IG79" s="858"/>
      <c r="IH79" s="858"/>
      <c r="II79" s="858"/>
      <c r="IJ79" s="858"/>
      <c r="IK79" s="858"/>
      <c r="IL79" s="858"/>
      <c r="IM79" s="858"/>
      <c r="IN79" s="858"/>
      <c r="IO79" s="858"/>
      <c r="IP79" s="858"/>
      <c r="IQ79" s="858"/>
      <c r="IR79" s="858"/>
      <c r="IS79" s="858"/>
      <c r="IT79" s="858"/>
      <c r="IU79" s="858"/>
      <c r="IV79" s="858"/>
    </row>
    <row r="80" spans="1:256" s="906" customFormat="1" ht="30.75" customHeight="1">
      <c r="A80" s="898" t="s">
        <v>568</v>
      </c>
      <c r="B80" s="912" t="s">
        <v>569</v>
      </c>
      <c r="C80" s="912" t="s">
        <v>827</v>
      </c>
      <c r="D80" s="914" t="s">
        <v>421</v>
      </c>
      <c r="E80" s="891" t="s">
        <v>379</v>
      </c>
      <c r="F80" s="892">
        <v>95000</v>
      </c>
      <c r="G80" s="893">
        <v>1</v>
      </c>
      <c r="H80" s="894">
        <v>0</v>
      </c>
      <c r="I80" s="912" t="s">
        <v>455</v>
      </c>
      <c r="J80" s="889" t="s">
        <v>455</v>
      </c>
      <c r="K80" s="917" t="s">
        <v>828</v>
      </c>
      <c r="L80" s="912" t="s">
        <v>383</v>
      </c>
      <c r="M80" s="832"/>
      <c r="N80" s="832"/>
      <c r="O80" s="832"/>
      <c r="P80" s="832"/>
      <c r="Q80" s="832"/>
      <c r="R80" s="832"/>
      <c r="S80" s="832"/>
      <c r="T80" s="832"/>
      <c r="U80" s="832"/>
      <c r="V80" s="832"/>
      <c r="W80" s="832"/>
      <c r="X80" s="832"/>
      <c r="Y80" s="832"/>
      <c r="Z80" s="832"/>
      <c r="AA80" s="832"/>
      <c r="AB80" s="832"/>
      <c r="AC80" s="832"/>
      <c r="AD80" s="832"/>
      <c r="AE80" s="832"/>
      <c r="AF80" s="832"/>
      <c r="AG80" s="832"/>
      <c r="AH80" s="832"/>
      <c r="AI80" s="832"/>
      <c r="AJ80" s="832"/>
      <c r="AK80" s="832"/>
      <c r="AL80" s="832"/>
      <c r="AM80" s="832"/>
      <c r="AN80" s="832"/>
      <c r="AO80" s="832"/>
      <c r="AP80" s="832"/>
      <c r="AQ80" s="832"/>
      <c r="AR80" s="832"/>
      <c r="AS80" s="832"/>
      <c r="AT80" s="832"/>
      <c r="AU80" s="832"/>
      <c r="AV80" s="832"/>
      <c r="AW80" s="832"/>
      <c r="AX80" s="832"/>
      <c r="AY80" s="832"/>
      <c r="AZ80" s="832"/>
      <c r="BA80" s="832"/>
      <c r="BB80" s="832"/>
      <c r="BC80" s="832"/>
      <c r="BD80" s="832"/>
      <c r="BE80" s="832"/>
      <c r="BF80" s="832"/>
      <c r="BG80" s="832"/>
      <c r="BH80" s="832"/>
      <c r="BI80" s="832"/>
      <c r="BJ80" s="832"/>
      <c r="BK80" s="832"/>
      <c r="BL80" s="832"/>
      <c r="BM80" s="832"/>
      <c r="BN80" s="832"/>
      <c r="BO80" s="832"/>
      <c r="BP80" s="832"/>
      <c r="BQ80" s="832"/>
      <c r="BR80" s="832"/>
      <c r="BS80" s="832"/>
      <c r="BT80" s="832"/>
      <c r="BU80" s="832"/>
      <c r="BV80" s="832"/>
      <c r="BW80" s="832"/>
      <c r="BX80" s="832"/>
      <c r="BY80" s="832"/>
      <c r="BZ80" s="832"/>
      <c r="CA80" s="832"/>
      <c r="CB80" s="832"/>
      <c r="CC80" s="832"/>
      <c r="CD80" s="832"/>
      <c r="CE80" s="832"/>
      <c r="CF80" s="832"/>
      <c r="CG80" s="832"/>
      <c r="CH80" s="832"/>
      <c r="CI80" s="832"/>
      <c r="CJ80" s="832"/>
      <c r="CK80" s="832"/>
      <c r="CL80" s="832"/>
      <c r="CM80" s="832"/>
      <c r="CN80" s="832"/>
      <c r="CO80" s="832"/>
      <c r="CP80" s="832"/>
      <c r="CQ80" s="832"/>
      <c r="CR80" s="832"/>
      <c r="CS80" s="832"/>
      <c r="CT80" s="832"/>
      <c r="CU80" s="832"/>
      <c r="CV80" s="832"/>
      <c r="CW80" s="832"/>
      <c r="CX80" s="832"/>
      <c r="CY80" s="832"/>
      <c r="CZ80" s="832"/>
      <c r="DA80" s="832"/>
      <c r="DB80" s="832"/>
      <c r="DC80" s="832"/>
      <c r="DD80" s="832"/>
      <c r="DE80" s="832"/>
      <c r="DF80" s="832"/>
      <c r="DG80" s="832"/>
      <c r="DH80" s="832"/>
      <c r="DI80" s="832"/>
      <c r="DJ80" s="832"/>
      <c r="DK80" s="832"/>
      <c r="DL80" s="832"/>
      <c r="DM80" s="832"/>
      <c r="DN80" s="832"/>
      <c r="DO80" s="832"/>
      <c r="DP80" s="832"/>
      <c r="DQ80" s="832"/>
      <c r="DR80" s="832"/>
      <c r="DS80" s="832"/>
      <c r="DT80" s="832"/>
      <c r="DU80" s="832"/>
      <c r="DV80" s="832"/>
      <c r="DW80" s="832"/>
      <c r="DX80" s="832"/>
      <c r="DY80" s="832"/>
      <c r="DZ80" s="832"/>
      <c r="EA80" s="832"/>
      <c r="EB80" s="832"/>
      <c r="EC80" s="832"/>
      <c r="ED80" s="832"/>
      <c r="EE80" s="832"/>
      <c r="EF80" s="832"/>
      <c r="EG80" s="832"/>
      <c r="EH80" s="832"/>
      <c r="EI80" s="832"/>
      <c r="EJ80" s="832"/>
      <c r="EK80" s="832"/>
      <c r="EL80" s="832"/>
      <c r="EM80" s="832"/>
      <c r="EN80" s="832"/>
      <c r="EO80" s="832"/>
      <c r="EP80" s="832"/>
      <c r="EQ80" s="832"/>
      <c r="ER80" s="832"/>
      <c r="ES80" s="832"/>
      <c r="ET80" s="832"/>
      <c r="EU80" s="832"/>
      <c r="EV80" s="832"/>
      <c r="EW80" s="832"/>
      <c r="EX80" s="832"/>
      <c r="EY80" s="832"/>
      <c r="EZ80" s="832"/>
      <c r="FA80" s="832"/>
      <c r="FB80" s="832"/>
      <c r="FC80" s="832"/>
      <c r="FD80" s="832"/>
      <c r="FE80" s="832"/>
      <c r="FF80" s="832"/>
      <c r="FG80" s="832"/>
      <c r="FH80" s="832"/>
      <c r="FI80" s="832"/>
      <c r="FJ80" s="832"/>
      <c r="FK80" s="832"/>
      <c r="FL80" s="832"/>
      <c r="FM80" s="832"/>
      <c r="FN80" s="832"/>
      <c r="FO80" s="832"/>
      <c r="FP80" s="832"/>
      <c r="FQ80" s="832"/>
      <c r="FR80" s="832"/>
      <c r="FS80" s="832"/>
      <c r="FT80" s="832"/>
      <c r="FU80" s="832"/>
      <c r="FV80" s="832"/>
      <c r="FW80" s="832"/>
      <c r="FX80" s="832"/>
      <c r="FY80" s="832"/>
      <c r="FZ80" s="832"/>
      <c r="GA80" s="832"/>
      <c r="GB80" s="832"/>
      <c r="GC80" s="832"/>
      <c r="GD80" s="832"/>
      <c r="GE80" s="832"/>
      <c r="GF80" s="832"/>
      <c r="GG80" s="832"/>
      <c r="GH80" s="832"/>
      <c r="GI80" s="832"/>
      <c r="GJ80" s="832"/>
      <c r="GK80" s="832"/>
      <c r="GL80" s="832"/>
      <c r="GM80" s="832"/>
      <c r="GN80" s="832"/>
      <c r="GO80" s="832"/>
      <c r="GP80" s="832"/>
      <c r="GQ80" s="832"/>
      <c r="GR80" s="832"/>
      <c r="GS80" s="832"/>
      <c r="GT80" s="832"/>
      <c r="GU80" s="832"/>
      <c r="GV80" s="832"/>
      <c r="GW80" s="832"/>
      <c r="GX80" s="832"/>
      <c r="GY80" s="832"/>
      <c r="GZ80" s="832"/>
      <c r="HA80" s="832"/>
      <c r="HB80" s="832"/>
      <c r="HC80" s="832"/>
      <c r="HD80" s="832"/>
      <c r="HE80" s="832"/>
      <c r="HF80" s="832"/>
      <c r="HG80" s="832"/>
      <c r="HH80" s="832"/>
      <c r="HI80" s="832"/>
      <c r="HJ80" s="832"/>
      <c r="HK80" s="832"/>
      <c r="HL80" s="832"/>
      <c r="HM80" s="832"/>
      <c r="HN80" s="832"/>
      <c r="HO80" s="832"/>
      <c r="HP80" s="832"/>
      <c r="HQ80" s="832"/>
      <c r="HR80" s="832"/>
      <c r="HS80" s="832"/>
      <c r="HT80" s="832"/>
      <c r="HU80" s="832"/>
      <c r="HV80" s="832"/>
      <c r="HW80" s="832"/>
      <c r="HX80" s="832"/>
      <c r="HY80" s="832"/>
      <c r="HZ80" s="832"/>
      <c r="IA80" s="832"/>
      <c r="IB80" s="832"/>
      <c r="IC80" s="832"/>
      <c r="ID80" s="832"/>
      <c r="IE80" s="832"/>
      <c r="IF80" s="832"/>
      <c r="IG80" s="832"/>
      <c r="IH80" s="832"/>
      <c r="II80" s="832"/>
      <c r="IJ80" s="832"/>
      <c r="IK80" s="832"/>
      <c r="IL80" s="832"/>
      <c r="IM80" s="832"/>
      <c r="IN80" s="832"/>
      <c r="IO80" s="832"/>
      <c r="IP80" s="832"/>
      <c r="IQ80" s="832"/>
      <c r="IR80" s="832"/>
      <c r="IS80" s="832"/>
      <c r="IT80" s="832"/>
      <c r="IU80" s="832"/>
      <c r="IV80" s="832"/>
    </row>
    <row r="81" spans="1:256" s="751" customFormat="1" ht="30.75" customHeight="1">
      <c r="A81" s="684" t="s">
        <v>570</v>
      </c>
      <c r="B81" s="709" t="s">
        <v>571</v>
      </c>
      <c r="C81" s="709" t="s">
        <v>572</v>
      </c>
      <c r="D81" s="718" t="s">
        <v>542</v>
      </c>
      <c r="E81" s="679" t="s">
        <v>379</v>
      </c>
      <c r="F81" s="680"/>
      <c r="G81" s="681">
        <v>1</v>
      </c>
      <c r="H81" s="682">
        <v>0</v>
      </c>
      <c r="I81" s="709" t="s">
        <v>455</v>
      </c>
      <c r="J81" s="677" t="s">
        <v>573</v>
      </c>
      <c r="K81" s="721" t="s">
        <v>829</v>
      </c>
      <c r="L81" s="709" t="s">
        <v>422</v>
      </c>
      <c r="M81" s="832"/>
      <c r="N81" s="832"/>
      <c r="O81" s="832"/>
      <c r="P81" s="832"/>
      <c r="Q81" s="832"/>
      <c r="R81" s="832"/>
      <c r="S81" s="832"/>
      <c r="T81" s="832"/>
      <c r="U81" s="832"/>
      <c r="V81" s="832"/>
      <c r="W81" s="832"/>
      <c r="X81" s="832"/>
      <c r="Y81" s="832"/>
      <c r="Z81" s="832"/>
      <c r="AA81" s="832"/>
      <c r="AB81" s="832"/>
      <c r="AC81" s="832"/>
      <c r="AD81" s="832"/>
      <c r="AE81" s="832"/>
      <c r="AF81" s="832"/>
      <c r="AG81" s="832"/>
      <c r="AH81" s="832"/>
      <c r="AI81" s="832"/>
      <c r="AJ81" s="832"/>
      <c r="AK81" s="832"/>
      <c r="AL81" s="832"/>
      <c r="AM81" s="832"/>
      <c r="AN81" s="832"/>
      <c r="AO81" s="832"/>
      <c r="AP81" s="832"/>
      <c r="AQ81" s="832"/>
      <c r="AR81" s="832"/>
      <c r="AS81" s="832"/>
      <c r="AT81" s="832"/>
      <c r="AU81" s="832"/>
      <c r="AV81" s="832"/>
      <c r="AW81" s="832"/>
      <c r="AX81" s="832"/>
      <c r="AY81" s="832"/>
      <c r="AZ81" s="832"/>
      <c r="BA81" s="832"/>
      <c r="BB81" s="832"/>
      <c r="BC81" s="832"/>
      <c r="BD81" s="832"/>
      <c r="BE81" s="832"/>
      <c r="BF81" s="832"/>
      <c r="BG81" s="832"/>
      <c r="BH81" s="832"/>
      <c r="BI81" s="832"/>
      <c r="BJ81" s="832"/>
      <c r="BK81" s="832"/>
      <c r="BL81" s="832"/>
      <c r="BM81" s="832"/>
      <c r="BN81" s="832"/>
      <c r="BO81" s="832"/>
      <c r="BP81" s="832"/>
      <c r="BQ81" s="832"/>
      <c r="BR81" s="832"/>
      <c r="BS81" s="832"/>
      <c r="BT81" s="832"/>
      <c r="BU81" s="832"/>
      <c r="BV81" s="832"/>
      <c r="BW81" s="832"/>
      <c r="BX81" s="832"/>
      <c r="BY81" s="832"/>
      <c r="BZ81" s="832"/>
      <c r="CA81" s="832"/>
      <c r="CB81" s="832"/>
      <c r="CC81" s="832"/>
      <c r="CD81" s="832"/>
      <c r="CE81" s="832"/>
      <c r="CF81" s="832"/>
      <c r="CG81" s="832"/>
      <c r="CH81" s="832"/>
      <c r="CI81" s="832"/>
      <c r="CJ81" s="832"/>
      <c r="CK81" s="832"/>
      <c r="CL81" s="832"/>
      <c r="CM81" s="832"/>
      <c r="CN81" s="832"/>
      <c r="CO81" s="832"/>
      <c r="CP81" s="832"/>
      <c r="CQ81" s="832"/>
      <c r="CR81" s="832"/>
      <c r="CS81" s="832"/>
      <c r="CT81" s="832"/>
      <c r="CU81" s="832"/>
      <c r="CV81" s="832"/>
      <c r="CW81" s="832"/>
      <c r="CX81" s="832"/>
      <c r="CY81" s="832"/>
      <c r="CZ81" s="832"/>
      <c r="DA81" s="832"/>
      <c r="DB81" s="832"/>
      <c r="DC81" s="832"/>
      <c r="DD81" s="832"/>
      <c r="DE81" s="832"/>
      <c r="DF81" s="832"/>
      <c r="DG81" s="832"/>
      <c r="DH81" s="832"/>
      <c r="DI81" s="832"/>
      <c r="DJ81" s="832"/>
      <c r="DK81" s="832"/>
      <c r="DL81" s="832"/>
      <c r="DM81" s="832"/>
      <c r="DN81" s="832"/>
      <c r="DO81" s="832"/>
      <c r="DP81" s="832"/>
      <c r="DQ81" s="832"/>
      <c r="DR81" s="832"/>
      <c r="DS81" s="832"/>
      <c r="DT81" s="832"/>
      <c r="DU81" s="832"/>
      <c r="DV81" s="832"/>
      <c r="DW81" s="832"/>
      <c r="DX81" s="832"/>
      <c r="DY81" s="832"/>
      <c r="DZ81" s="832"/>
      <c r="EA81" s="832"/>
      <c r="EB81" s="832"/>
      <c r="EC81" s="832"/>
      <c r="ED81" s="832"/>
      <c r="EE81" s="832"/>
      <c r="EF81" s="832"/>
      <c r="EG81" s="832"/>
      <c r="EH81" s="832"/>
      <c r="EI81" s="832"/>
      <c r="EJ81" s="832"/>
      <c r="EK81" s="832"/>
      <c r="EL81" s="832"/>
      <c r="EM81" s="832"/>
      <c r="EN81" s="832"/>
      <c r="EO81" s="832"/>
      <c r="EP81" s="832"/>
      <c r="EQ81" s="832"/>
      <c r="ER81" s="832"/>
      <c r="ES81" s="832"/>
      <c r="ET81" s="832"/>
      <c r="EU81" s="832"/>
      <c r="EV81" s="832"/>
      <c r="EW81" s="832"/>
      <c r="EX81" s="832"/>
      <c r="EY81" s="832"/>
      <c r="EZ81" s="832"/>
      <c r="FA81" s="832"/>
      <c r="FB81" s="832"/>
      <c r="FC81" s="832"/>
      <c r="FD81" s="832"/>
      <c r="FE81" s="832"/>
      <c r="FF81" s="832"/>
      <c r="FG81" s="832"/>
      <c r="FH81" s="832"/>
      <c r="FI81" s="832"/>
      <c r="FJ81" s="832"/>
      <c r="FK81" s="832"/>
      <c r="FL81" s="832"/>
      <c r="FM81" s="832"/>
      <c r="FN81" s="832"/>
      <c r="FO81" s="832"/>
      <c r="FP81" s="832"/>
      <c r="FQ81" s="832"/>
      <c r="FR81" s="832"/>
      <c r="FS81" s="832"/>
      <c r="FT81" s="832"/>
      <c r="FU81" s="832"/>
      <c r="FV81" s="832"/>
      <c r="FW81" s="832"/>
      <c r="FX81" s="832"/>
      <c r="FY81" s="832"/>
      <c r="FZ81" s="832"/>
      <c r="GA81" s="832"/>
      <c r="GB81" s="832"/>
      <c r="GC81" s="832"/>
      <c r="GD81" s="832"/>
      <c r="GE81" s="832"/>
      <c r="GF81" s="832"/>
      <c r="GG81" s="832"/>
      <c r="GH81" s="832"/>
      <c r="GI81" s="832"/>
      <c r="GJ81" s="832"/>
      <c r="GK81" s="832"/>
      <c r="GL81" s="832"/>
      <c r="GM81" s="832"/>
      <c r="GN81" s="832"/>
      <c r="GO81" s="832"/>
      <c r="GP81" s="832"/>
      <c r="GQ81" s="832"/>
      <c r="GR81" s="832"/>
      <c r="GS81" s="832"/>
      <c r="GT81" s="832"/>
      <c r="GU81" s="832"/>
      <c r="GV81" s="832"/>
      <c r="GW81" s="832"/>
      <c r="GX81" s="832"/>
      <c r="GY81" s="832"/>
      <c r="GZ81" s="832"/>
      <c r="HA81" s="832"/>
      <c r="HB81" s="832"/>
      <c r="HC81" s="832"/>
      <c r="HD81" s="832"/>
      <c r="HE81" s="832"/>
      <c r="HF81" s="832"/>
      <c r="HG81" s="832"/>
      <c r="HH81" s="832"/>
      <c r="HI81" s="832"/>
      <c r="HJ81" s="832"/>
      <c r="HK81" s="832"/>
      <c r="HL81" s="832"/>
      <c r="HM81" s="832"/>
      <c r="HN81" s="832"/>
      <c r="HO81" s="832"/>
      <c r="HP81" s="832"/>
      <c r="HQ81" s="832"/>
      <c r="HR81" s="832"/>
      <c r="HS81" s="832"/>
      <c r="HT81" s="832"/>
      <c r="HU81" s="832"/>
      <c r="HV81" s="832"/>
      <c r="HW81" s="832"/>
      <c r="HX81" s="832"/>
      <c r="HY81" s="832"/>
      <c r="HZ81" s="832"/>
      <c r="IA81" s="832"/>
      <c r="IB81" s="832"/>
      <c r="IC81" s="832"/>
      <c r="ID81" s="832"/>
      <c r="IE81" s="832"/>
      <c r="IF81" s="832"/>
      <c r="IG81" s="832"/>
      <c r="IH81" s="832"/>
      <c r="II81" s="832"/>
      <c r="IJ81" s="832"/>
      <c r="IK81" s="832"/>
      <c r="IL81" s="832"/>
      <c r="IM81" s="832"/>
      <c r="IN81" s="832"/>
      <c r="IO81" s="832"/>
      <c r="IP81" s="832"/>
      <c r="IQ81" s="832"/>
      <c r="IR81" s="832"/>
      <c r="IS81" s="832"/>
      <c r="IT81" s="832"/>
      <c r="IU81" s="832"/>
      <c r="IV81" s="832"/>
    </row>
    <row r="82" spans="1:256" s="906" customFormat="1" ht="39" customHeight="1">
      <c r="A82" s="975" t="s">
        <v>904</v>
      </c>
      <c r="B82" s="1091" t="s">
        <v>842</v>
      </c>
      <c r="C82" s="1092" t="s">
        <v>840</v>
      </c>
      <c r="D82" s="1093" t="s">
        <v>421</v>
      </c>
      <c r="E82" s="891" t="s">
        <v>379</v>
      </c>
      <c r="F82" s="1094">
        <f>65000+20000</f>
        <v>85000</v>
      </c>
      <c r="G82" s="1095">
        <v>1</v>
      </c>
      <c r="H82" s="1095">
        <v>0</v>
      </c>
      <c r="I82" s="1092" t="s">
        <v>843</v>
      </c>
      <c r="J82" s="1096" t="s">
        <v>889</v>
      </c>
      <c r="K82" s="1097" t="s">
        <v>936</v>
      </c>
      <c r="L82" s="889" t="s">
        <v>383</v>
      </c>
      <c r="M82" s="1098"/>
      <c r="N82" s="905"/>
      <c r="O82" s="905"/>
      <c r="P82" s="905"/>
      <c r="Q82" s="905"/>
      <c r="R82" s="905"/>
      <c r="S82" s="905"/>
      <c r="T82" s="905"/>
      <c r="U82" s="905"/>
      <c r="V82" s="905"/>
      <c r="W82" s="905"/>
      <c r="X82" s="905"/>
      <c r="Y82" s="905"/>
      <c r="Z82" s="905"/>
      <c r="AA82" s="905"/>
      <c r="AB82" s="905"/>
      <c r="AC82" s="905"/>
      <c r="AD82" s="905"/>
      <c r="AE82" s="905"/>
      <c r="AF82" s="905"/>
      <c r="AG82" s="905"/>
      <c r="AH82" s="905"/>
      <c r="AI82" s="905"/>
      <c r="AJ82" s="905"/>
      <c r="AK82" s="905"/>
      <c r="AL82" s="905"/>
      <c r="AM82" s="905"/>
      <c r="AN82" s="905"/>
      <c r="AO82" s="905"/>
      <c r="AP82" s="905"/>
      <c r="AQ82" s="905"/>
      <c r="AR82" s="905"/>
      <c r="AS82" s="905"/>
      <c r="AT82" s="905"/>
      <c r="AU82" s="905"/>
      <c r="AV82" s="905"/>
      <c r="AW82" s="905"/>
      <c r="AX82" s="905"/>
      <c r="AY82" s="905"/>
      <c r="AZ82" s="905"/>
      <c r="BA82" s="905"/>
      <c r="BB82" s="905"/>
      <c r="BC82" s="905"/>
      <c r="BD82" s="905"/>
      <c r="BE82" s="905"/>
      <c r="BF82" s="905"/>
      <c r="BG82" s="905"/>
      <c r="BH82" s="905"/>
      <c r="BI82" s="905"/>
      <c r="BJ82" s="905"/>
      <c r="BK82" s="905"/>
      <c r="BL82" s="905"/>
      <c r="BM82" s="905"/>
      <c r="BN82" s="905"/>
      <c r="BO82" s="905"/>
      <c r="BP82" s="905"/>
      <c r="BQ82" s="905"/>
      <c r="BR82" s="905"/>
      <c r="BS82" s="905"/>
      <c r="BT82" s="905"/>
      <c r="BU82" s="905"/>
      <c r="BV82" s="905"/>
      <c r="BW82" s="905"/>
      <c r="BX82" s="905"/>
      <c r="BY82" s="905"/>
      <c r="BZ82" s="905"/>
      <c r="CA82" s="905"/>
      <c r="CB82" s="905"/>
      <c r="CC82" s="905"/>
      <c r="CD82" s="905"/>
      <c r="CE82" s="905"/>
      <c r="CF82" s="905"/>
      <c r="CG82" s="905"/>
      <c r="CH82" s="905"/>
      <c r="CI82" s="905"/>
      <c r="CJ82" s="905"/>
      <c r="CK82" s="905"/>
      <c r="CL82" s="905"/>
      <c r="CM82" s="905"/>
      <c r="CN82" s="905"/>
      <c r="CO82" s="905"/>
      <c r="CP82" s="905"/>
      <c r="CQ82" s="905"/>
      <c r="CR82" s="905"/>
      <c r="CS82" s="905"/>
      <c r="CT82" s="905"/>
      <c r="CU82" s="905"/>
      <c r="CV82" s="905"/>
      <c r="CW82" s="905"/>
      <c r="CX82" s="905"/>
      <c r="CY82" s="905"/>
      <c r="CZ82" s="905"/>
      <c r="DA82" s="905"/>
      <c r="DB82" s="905"/>
      <c r="DC82" s="905"/>
      <c r="DD82" s="905"/>
      <c r="DE82" s="905"/>
      <c r="DF82" s="905"/>
      <c r="DG82" s="905"/>
      <c r="DH82" s="905"/>
      <c r="DI82" s="905"/>
      <c r="DJ82" s="905"/>
      <c r="DK82" s="905"/>
      <c r="DL82" s="905"/>
      <c r="DM82" s="905"/>
      <c r="DN82" s="905"/>
      <c r="DO82" s="905"/>
      <c r="DP82" s="905"/>
      <c r="DQ82" s="905"/>
      <c r="DR82" s="905"/>
      <c r="DS82" s="905"/>
      <c r="DT82" s="905"/>
      <c r="DU82" s="905"/>
      <c r="DV82" s="905"/>
      <c r="DW82" s="905"/>
      <c r="DX82" s="905"/>
      <c r="DY82" s="905"/>
      <c r="DZ82" s="905"/>
      <c r="EA82" s="905"/>
      <c r="EB82" s="905"/>
      <c r="EC82" s="905"/>
      <c r="ED82" s="905"/>
      <c r="EE82" s="905"/>
      <c r="EF82" s="905"/>
      <c r="EG82" s="905"/>
      <c r="EH82" s="905"/>
      <c r="EI82" s="905"/>
      <c r="EJ82" s="905"/>
      <c r="EK82" s="905"/>
      <c r="EL82" s="905"/>
      <c r="EM82" s="905"/>
      <c r="EN82" s="905"/>
      <c r="EO82" s="905"/>
      <c r="EP82" s="905"/>
      <c r="EQ82" s="905"/>
      <c r="ER82" s="905"/>
      <c r="ES82" s="905"/>
      <c r="ET82" s="905"/>
      <c r="EU82" s="905"/>
      <c r="EV82" s="905"/>
      <c r="EW82" s="905"/>
      <c r="EX82" s="905"/>
      <c r="EY82" s="905"/>
      <c r="EZ82" s="905"/>
      <c r="FA82" s="905"/>
      <c r="FB82" s="905"/>
      <c r="FC82" s="905"/>
      <c r="FD82" s="905"/>
      <c r="FE82" s="905"/>
      <c r="FF82" s="905"/>
      <c r="FG82" s="905"/>
      <c r="FH82" s="905"/>
      <c r="FI82" s="905"/>
      <c r="FJ82" s="905"/>
      <c r="FK82" s="905"/>
      <c r="FL82" s="905"/>
      <c r="FM82" s="905"/>
      <c r="FN82" s="905"/>
      <c r="FO82" s="905"/>
      <c r="FP82" s="905"/>
      <c r="FQ82" s="905"/>
      <c r="FR82" s="905"/>
      <c r="FS82" s="905"/>
      <c r="FT82" s="905"/>
      <c r="FU82" s="905"/>
      <c r="FV82" s="905"/>
      <c r="FW82" s="905"/>
      <c r="FX82" s="905"/>
      <c r="FY82" s="905"/>
      <c r="FZ82" s="905"/>
      <c r="GA82" s="905"/>
      <c r="GB82" s="905"/>
      <c r="GC82" s="905"/>
      <c r="GD82" s="905"/>
      <c r="GE82" s="905"/>
      <c r="GF82" s="905"/>
      <c r="GG82" s="905"/>
      <c r="GH82" s="905"/>
      <c r="GI82" s="905"/>
      <c r="GJ82" s="905"/>
      <c r="GK82" s="905"/>
      <c r="GL82" s="905"/>
      <c r="GM82" s="905"/>
      <c r="GN82" s="905"/>
      <c r="GO82" s="905"/>
      <c r="GP82" s="905"/>
      <c r="GQ82" s="905"/>
      <c r="GR82" s="905"/>
      <c r="GS82" s="905"/>
      <c r="GT82" s="905"/>
      <c r="GU82" s="905"/>
      <c r="GV82" s="905"/>
      <c r="GW82" s="905"/>
      <c r="GX82" s="905"/>
      <c r="GY82" s="905"/>
      <c r="GZ82" s="905"/>
      <c r="HA82" s="905"/>
      <c r="HB82" s="905"/>
      <c r="HC82" s="905"/>
      <c r="HD82" s="905"/>
      <c r="HE82" s="905"/>
      <c r="HF82" s="905"/>
      <c r="HG82" s="905"/>
      <c r="HH82" s="905"/>
      <c r="HI82" s="905"/>
      <c r="HJ82" s="905"/>
      <c r="HK82" s="905"/>
      <c r="HL82" s="905"/>
      <c r="HM82" s="905"/>
      <c r="HN82" s="905"/>
      <c r="HO82" s="905"/>
      <c r="HP82" s="905"/>
      <c r="HQ82" s="905"/>
      <c r="HR82" s="905"/>
      <c r="HS82" s="905"/>
      <c r="HT82" s="905"/>
      <c r="HU82" s="905"/>
      <c r="HV82" s="905"/>
      <c r="HW82" s="905"/>
      <c r="HX82" s="905"/>
      <c r="HY82" s="905"/>
      <c r="HZ82" s="905"/>
      <c r="IA82" s="905"/>
      <c r="IB82" s="905"/>
      <c r="IC82" s="905"/>
      <c r="ID82" s="905"/>
      <c r="IE82" s="905"/>
      <c r="IF82" s="905"/>
      <c r="IG82" s="905"/>
      <c r="IH82" s="905"/>
      <c r="II82" s="905"/>
      <c r="IJ82" s="905"/>
      <c r="IK82" s="905"/>
      <c r="IL82" s="905"/>
      <c r="IM82" s="905"/>
      <c r="IN82" s="905"/>
      <c r="IO82" s="905"/>
      <c r="IP82" s="905"/>
      <c r="IQ82" s="905"/>
      <c r="IR82" s="905"/>
      <c r="IS82" s="905"/>
      <c r="IT82" s="905"/>
      <c r="IU82" s="905"/>
      <c r="IV82" s="905"/>
    </row>
    <row r="83" spans="1:256" s="906" customFormat="1" ht="30.75" customHeight="1">
      <c r="A83" s="898" t="s">
        <v>574</v>
      </c>
      <c r="B83" s="912" t="s">
        <v>575</v>
      </c>
      <c r="C83" s="912" t="s">
        <v>576</v>
      </c>
      <c r="D83" s="914" t="s">
        <v>421</v>
      </c>
      <c r="E83" s="891" t="s">
        <v>379</v>
      </c>
      <c r="F83" s="892">
        <v>80000</v>
      </c>
      <c r="G83" s="893">
        <v>1</v>
      </c>
      <c r="H83" s="894">
        <v>0</v>
      </c>
      <c r="I83" s="912" t="s">
        <v>385</v>
      </c>
      <c r="J83" s="889" t="s">
        <v>380</v>
      </c>
      <c r="K83" s="917" t="s">
        <v>577</v>
      </c>
      <c r="L83" s="912" t="s">
        <v>383</v>
      </c>
      <c r="M83" s="832"/>
      <c r="N83" s="832"/>
      <c r="O83" s="832"/>
      <c r="P83" s="832"/>
      <c r="Q83" s="832"/>
      <c r="R83" s="832"/>
      <c r="S83" s="832"/>
      <c r="T83" s="832"/>
      <c r="U83" s="832"/>
      <c r="V83" s="832"/>
      <c r="W83" s="832"/>
      <c r="X83" s="832"/>
      <c r="Y83" s="832"/>
      <c r="Z83" s="832"/>
      <c r="AA83" s="832"/>
      <c r="AB83" s="832"/>
      <c r="AC83" s="832"/>
      <c r="AD83" s="832"/>
      <c r="AE83" s="832"/>
      <c r="AF83" s="832"/>
      <c r="AG83" s="832"/>
      <c r="AH83" s="832"/>
      <c r="AI83" s="832"/>
      <c r="AJ83" s="832"/>
      <c r="AK83" s="832"/>
      <c r="AL83" s="832"/>
      <c r="AM83" s="832"/>
      <c r="AN83" s="832"/>
      <c r="AO83" s="832"/>
      <c r="AP83" s="832"/>
      <c r="AQ83" s="832"/>
      <c r="AR83" s="832"/>
      <c r="AS83" s="832"/>
      <c r="AT83" s="832"/>
      <c r="AU83" s="832"/>
      <c r="AV83" s="832"/>
      <c r="AW83" s="832"/>
      <c r="AX83" s="832"/>
      <c r="AY83" s="832"/>
      <c r="AZ83" s="832"/>
      <c r="BA83" s="832"/>
      <c r="BB83" s="832"/>
      <c r="BC83" s="832"/>
      <c r="BD83" s="832"/>
      <c r="BE83" s="832"/>
      <c r="BF83" s="832"/>
      <c r="BG83" s="832"/>
      <c r="BH83" s="832"/>
      <c r="BI83" s="832"/>
      <c r="BJ83" s="832"/>
      <c r="BK83" s="832"/>
      <c r="BL83" s="832"/>
      <c r="BM83" s="832"/>
      <c r="BN83" s="832"/>
      <c r="BO83" s="832"/>
      <c r="BP83" s="832"/>
      <c r="BQ83" s="832"/>
      <c r="BR83" s="832"/>
      <c r="BS83" s="832"/>
      <c r="BT83" s="832"/>
      <c r="BU83" s="832"/>
      <c r="BV83" s="832"/>
      <c r="BW83" s="832"/>
      <c r="BX83" s="832"/>
      <c r="BY83" s="832"/>
      <c r="BZ83" s="832"/>
      <c r="CA83" s="832"/>
      <c r="CB83" s="832"/>
      <c r="CC83" s="832"/>
      <c r="CD83" s="832"/>
      <c r="CE83" s="832"/>
      <c r="CF83" s="832"/>
      <c r="CG83" s="832"/>
      <c r="CH83" s="832"/>
      <c r="CI83" s="832"/>
      <c r="CJ83" s="832"/>
      <c r="CK83" s="832"/>
      <c r="CL83" s="832"/>
      <c r="CM83" s="832"/>
      <c r="CN83" s="832"/>
      <c r="CO83" s="832"/>
      <c r="CP83" s="832"/>
      <c r="CQ83" s="832"/>
      <c r="CR83" s="832"/>
      <c r="CS83" s="832"/>
      <c r="CT83" s="832"/>
      <c r="CU83" s="832"/>
      <c r="CV83" s="832"/>
      <c r="CW83" s="832"/>
      <c r="CX83" s="832"/>
      <c r="CY83" s="832"/>
      <c r="CZ83" s="832"/>
      <c r="DA83" s="832"/>
      <c r="DB83" s="832"/>
      <c r="DC83" s="832"/>
      <c r="DD83" s="832"/>
      <c r="DE83" s="832"/>
      <c r="DF83" s="832"/>
      <c r="DG83" s="832"/>
      <c r="DH83" s="832"/>
      <c r="DI83" s="832"/>
      <c r="DJ83" s="832"/>
      <c r="DK83" s="832"/>
      <c r="DL83" s="832"/>
      <c r="DM83" s="832"/>
      <c r="DN83" s="832"/>
      <c r="DO83" s="832"/>
      <c r="DP83" s="832"/>
      <c r="DQ83" s="832"/>
      <c r="DR83" s="832"/>
      <c r="DS83" s="832"/>
      <c r="DT83" s="832"/>
      <c r="DU83" s="832"/>
      <c r="DV83" s="832"/>
      <c r="DW83" s="832"/>
      <c r="DX83" s="832"/>
      <c r="DY83" s="832"/>
      <c r="DZ83" s="832"/>
      <c r="EA83" s="832"/>
      <c r="EB83" s="832"/>
      <c r="EC83" s="832"/>
      <c r="ED83" s="832"/>
      <c r="EE83" s="832"/>
      <c r="EF83" s="832"/>
      <c r="EG83" s="832"/>
      <c r="EH83" s="832"/>
      <c r="EI83" s="832"/>
      <c r="EJ83" s="832"/>
      <c r="EK83" s="832"/>
      <c r="EL83" s="832"/>
      <c r="EM83" s="832"/>
      <c r="EN83" s="832"/>
      <c r="EO83" s="832"/>
      <c r="EP83" s="832"/>
      <c r="EQ83" s="832"/>
      <c r="ER83" s="832"/>
      <c r="ES83" s="832"/>
      <c r="ET83" s="832"/>
      <c r="EU83" s="832"/>
      <c r="EV83" s="832"/>
      <c r="EW83" s="832"/>
      <c r="EX83" s="832"/>
      <c r="EY83" s="832"/>
      <c r="EZ83" s="832"/>
      <c r="FA83" s="832"/>
      <c r="FB83" s="832"/>
      <c r="FC83" s="832"/>
      <c r="FD83" s="832"/>
      <c r="FE83" s="832"/>
      <c r="FF83" s="832"/>
      <c r="FG83" s="832"/>
      <c r="FH83" s="832"/>
      <c r="FI83" s="832"/>
      <c r="FJ83" s="832"/>
      <c r="FK83" s="832"/>
      <c r="FL83" s="832"/>
      <c r="FM83" s="832"/>
      <c r="FN83" s="832"/>
      <c r="FO83" s="832"/>
      <c r="FP83" s="832"/>
      <c r="FQ83" s="832"/>
      <c r="FR83" s="832"/>
      <c r="FS83" s="832"/>
      <c r="FT83" s="832"/>
      <c r="FU83" s="832"/>
      <c r="FV83" s="832"/>
      <c r="FW83" s="832"/>
      <c r="FX83" s="832"/>
      <c r="FY83" s="832"/>
      <c r="FZ83" s="832"/>
      <c r="GA83" s="832"/>
      <c r="GB83" s="832"/>
      <c r="GC83" s="832"/>
      <c r="GD83" s="832"/>
      <c r="GE83" s="832"/>
      <c r="GF83" s="832"/>
      <c r="GG83" s="832"/>
      <c r="GH83" s="832"/>
      <c r="GI83" s="832"/>
      <c r="GJ83" s="832"/>
      <c r="GK83" s="832"/>
      <c r="GL83" s="832"/>
      <c r="GM83" s="832"/>
      <c r="GN83" s="832"/>
      <c r="GO83" s="832"/>
      <c r="GP83" s="832"/>
      <c r="GQ83" s="832"/>
      <c r="GR83" s="832"/>
      <c r="GS83" s="832"/>
      <c r="GT83" s="832"/>
      <c r="GU83" s="832"/>
      <c r="GV83" s="832"/>
      <c r="GW83" s="832"/>
      <c r="GX83" s="832"/>
      <c r="GY83" s="832"/>
      <c r="GZ83" s="832"/>
      <c r="HA83" s="832"/>
      <c r="HB83" s="832"/>
      <c r="HC83" s="832"/>
      <c r="HD83" s="832"/>
      <c r="HE83" s="832"/>
      <c r="HF83" s="832"/>
      <c r="HG83" s="832"/>
      <c r="HH83" s="832"/>
      <c r="HI83" s="832"/>
      <c r="HJ83" s="832"/>
      <c r="HK83" s="832"/>
      <c r="HL83" s="832"/>
      <c r="HM83" s="832"/>
      <c r="HN83" s="832"/>
      <c r="HO83" s="832"/>
      <c r="HP83" s="832"/>
      <c r="HQ83" s="832"/>
      <c r="HR83" s="832"/>
      <c r="HS83" s="832"/>
      <c r="HT83" s="832"/>
      <c r="HU83" s="832"/>
      <c r="HV83" s="832"/>
      <c r="HW83" s="832"/>
      <c r="HX83" s="832"/>
      <c r="HY83" s="832"/>
      <c r="HZ83" s="832"/>
      <c r="IA83" s="832"/>
      <c r="IB83" s="832"/>
      <c r="IC83" s="832"/>
      <c r="ID83" s="832"/>
      <c r="IE83" s="832"/>
      <c r="IF83" s="832"/>
      <c r="IG83" s="832"/>
      <c r="IH83" s="832"/>
      <c r="II83" s="832"/>
      <c r="IJ83" s="832"/>
      <c r="IK83" s="832"/>
      <c r="IL83" s="832"/>
      <c r="IM83" s="832"/>
      <c r="IN83" s="832"/>
      <c r="IO83" s="832"/>
      <c r="IP83" s="832"/>
      <c r="IQ83" s="832"/>
      <c r="IR83" s="832"/>
      <c r="IS83" s="832"/>
      <c r="IT83" s="832"/>
      <c r="IU83" s="832"/>
      <c r="IV83" s="832"/>
    </row>
    <row r="84" spans="1:256" s="751" customFormat="1" ht="30.75" customHeight="1">
      <c r="A84" s="684" t="s">
        <v>578</v>
      </c>
      <c r="B84" s="709" t="s">
        <v>579</v>
      </c>
      <c r="C84" s="709" t="s">
        <v>580</v>
      </c>
      <c r="D84" s="718" t="s">
        <v>421</v>
      </c>
      <c r="E84" s="679" t="s">
        <v>379</v>
      </c>
      <c r="F84" s="680"/>
      <c r="G84" s="681">
        <v>1</v>
      </c>
      <c r="H84" s="682">
        <v>0</v>
      </c>
      <c r="I84" s="709" t="s">
        <v>455</v>
      </c>
      <c r="J84" s="677" t="s">
        <v>412</v>
      </c>
      <c r="K84" s="721" t="s">
        <v>830</v>
      </c>
      <c r="L84" s="709" t="s">
        <v>408</v>
      </c>
      <c r="M84" s="832"/>
      <c r="N84" s="832"/>
      <c r="O84" s="832"/>
      <c r="P84" s="832"/>
      <c r="Q84" s="832"/>
      <c r="R84" s="832"/>
      <c r="S84" s="832"/>
      <c r="T84" s="832"/>
      <c r="U84" s="832"/>
      <c r="V84" s="832"/>
      <c r="W84" s="832"/>
      <c r="X84" s="832"/>
      <c r="Y84" s="832"/>
      <c r="Z84" s="832"/>
      <c r="AA84" s="832"/>
      <c r="AB84" s="832"/>
      <c r="AC84" s="832"/>
      <c r="AD84" s="832"/>
      <c r="AE84" s="832"/>
      <c r="AF84" s="832"/>
      <c r="AG84" s="832"/>
      <c r="AH84" s="832"/>
      <c r="AI84" s="832"/>
      <c r="AJ84" s="832"/>
      <c r="AK84" s="832"/>
      <c r="AL84" s="832"/>
      <c r="AM84" s="832"/>
      <c r="AN84" s="832"/>
      <c r="AO84" s="832"/>
      <c r="AP84" s="832"/>
      <c r="AQ84" s="832"/>
      <c r="AR84" s="832"/>
      <c r="AS84" s="832"/>
      <c r="AT84" s="832"/>
      <c r="AU84" s="832"/>
      <c r="AV84" s="832"/>
      <c r="AW84" s="832"/>
      <c r="AX84" s="832"/>
      <c r="AY84" s="832"/>
      <c r="AZ84" s="832"/>
      <c r="BA84" s="832"/>
      <c r="BB84" s="832"/>
      <c r="BC84" s="832"/>
      <c r="BD84" s="832"/>
      <c r="BE84" s="832"/>
      <c r="BF84" s="832"/>
      <c r="BG84" s="832"/>
      <c r="BH84" s="832"/>
      <c r="BI84" s="832"/>
      <c r="BJ84" s="832"/>
      <c r="BK84" s="832"/>
      <c r="BL84" s="832"/>
      <c r="BM84" s="832"/>
      <c r="BN84" s="832"/>
      <c r="BO84" s="832"/>
      <c r="BP84" s="832"/>
      <c r="BQ84" s="832"/>
      <c r="BR84" s="832"/>
      <c r="BS84" s="832"/>
      <c r="BT84" s="832"/>
      <c r="BU84" s="832"/>
      <c r="BV84" s="832"/>
      <c r="BW84" s="832"/>
      <c r="BX84" s="832"/>
      <c r="BY84" s="832"/>
      <c r="BZ84" s="832"/>
      <c r="CA84" s="832"/>
      <c r="CB84" s="832"/>
      <c r="CC84" s="832"/>
      <c r="CD84" s="832"/>
      <c r="CE84" s="832"/>
      <c r="CF84" s="832"/>
      <c r="CG84" s="832"/>
      <c r="CH84" s="832"/>
      <c r="CI84" s="832"/>
      <c r="CJ84" s="832"/>
      <c r="CK84" s="832"/>
      <c r="CL84" s="832"/>
      <c r="CM84" s="832"/>
      <c r="CN84" s="832"/>
      <c r="CO84" s="832"/>
      <c r="CP84" s="832"/>
      <c r="CQ84" s="832"/>
      <c r="CR84" s="832"/>
      <c r="CS84" s="832"/>
      <c r="CT84" s="832"/>
      <c r="CU84" s="832"/>
      <c r="CV84" s="832"/>
      <c r="CW84" s="832"/>
      <c r="CX84" s="832"/>
      <c r="CY84" s="832"/>
      <c r="CZ84" s="832"/>
      <c r="DA84" s="832"/>
      <c r="DB84" s="832"/>
      <c r="DC84" s="832"/>
      <c r="DD84" s="832"/>
      <c r="DE84" s="832"/>
      <c r="DF84" s="832"/>
      <c r="DG84" s="832"/>
      <c r="DH84" s="832"/>
      <c r="DI84" s="832"/>
      <c r="DJ84" s="832"/>
      <c r="DK84" s="832"/>
      <c r="DL84" s="832"/>
      <c r="DM84" s="832"/>
      <c r="DN84" s="832"/>
      <c r="DO84" s="832"/>
      <c r="DP84" s="832"/>
      <c r="DQ84" s="832"/>
      <c r="DR84" s="832"/>
      <c r="DS84" s="832"/>
      <c r="DT84" s="832"/>
      <c r="DU84" s="832"/>
      <c r="DV84" s="832"/>
      <c r="DW84" s="832"/>
      <c r="DX84" s="832"/>
      <c r="DY84" s="832"/>
      <c r="DZ84" s="832"/>
      <c r="EA84" s="832"/>
      <c r="EB84" s="832"/>
      <c r="EC84" s="832"/>
      <c r="ED84" s="832"/>
      <c r="EE84" s="832"/>
      <c r="EF84" s="832"/>
      <c r="EG84" s="832"/>
      <c r="EH84" s="832"/>
      <c r="EI84" s="832"/>
      <c r="EJ84" s="832"/>
      <c r="EK84" s="832"/>
      <c r="EL84" s="832"/>
      <c r="EM84" s="832"/>
      <c r="EN84" s="832"/>
      <c r="EO84" s="832"/>
      <c r="EP84" s="832"/>
      <c r="EQ84" s="832"/>
      <c r="ER84" s="832"/>
      <c r="ES84" s="832"/>
      <c r="ET84" s="832"/>
      <c r="EU84" s="832"/>
      <c r="EV84" s="832"/>
      <c r="EW84" s="832"/>
      <c r="EX84" s="832"/>
      <c r="EY84" s="832"/>
      <c r="EZ84" s="832"/>
      <c r="FA84" s="832"/>
      <c r="FB84" s="832"/>
      <c r="FC84" s="832"/>
      <c r="FD84" s="832"/>
      <c r="FE84" s="832"/>
      <c r="FF84" s="832"/>
      <c r="FG84" s="832"/>
      <c r="FH84" s="832"/>
      <c r="FI84" s="832"/>
      <c r="FJ84" s="832"/>
      <c r="FK84" s="832"/>
      <c r="FL84" s="832"/>
      <c r="FM84" s="832"/>
      <c r="FN84" s="832"/>
      <c r="FO84" s="832"/>
      <c r="FP84" s="832"/>
      <c r="FQ84" s="832"/>
      <c r="FR84" s="832"/>
      <c r="FS84" s="832"/>
      <c r="FT84" s="832"/>
      <c r="FU84" s="832"/>
      <c r="FV84" s="832"/>
      <c r="FW84" s="832"/>
      <c r="FX84" s="832"/>
      <c r="FY84" s="832"/>
      <c r="FZ84" s="832"/>
      <c r="GA84" s="832"/>
      <c r="GB84" s="832"/>
      <c r="GC84" s="832"/>
      <c r="GD84" s="832"/>
      <c r="GE84" s="832"/>
      <c r="GF84" s="832"/>
      <c r="GG84" s="832"/>
      <c r="GH84" s="832"/>
      <c r="GI84" s="832"/>
      <c r="GJ84" s="832"/>
      <c r="GK84" s="832"/>
      <c r="GL84" s="832"/>
      <c r="GM84" s="832"/>
      <c r="GN84" s="832"/>
      <c r="GO84" s="832"/>
      <c r="GP84" s="832"/>
      <c r="GQ84" s="832"/>
      <c r="GR84" s="832"/>
      <c r="GS84" s="832"/>
      <c r="GT84" s="832"/>
      <c r="GU84" s="832"/>
      <c r="GV84" s="832"/>
      <c r="GW84" s="832"/>
      <c r="GX84" s="832"/>
      <c r="GY84" s="832"/>
      <c r="GZ84" s="832"/>
      <c r="HA84" s="832"/>
      <c r="HB84" s="832"/>
      <c r="HC84" s="832"/>
      <c r="HD84" s="832"/>
      <c r="HE84" s="832"/>
      <c r="HF84" s="832"/>
      <c r="HG84" s="832"/>
      <c r="HH84" s="832"/>
      <c r="HI84" s="832"/>
      <c r="HJ84" s="832"/>
      <c r="HK84" s="832"/>
      <c r="HL84" s="832"/>
      <c r="HM84" s="832"/>
      <c r="HN84" s="832"/>
      <c r="HO84" s="832"/>
      <c r="HP84" s="832"/>
      <c r="HQ84" s="832"/>
      <c r="HR84" s="832"/>
      <c r="HS84" s="832"/>
      <c r="HT84" s="832"/>
      <c r="HU84" s="832"/>
      <c r="HV84" s="832"/>
      <c r="HW84" s="832"/>
      <c r="HX84" s="832"/>
      <c r="HY84" s="832"/>
      <c r="HZ84" s="832"/>
      <c r="IA84" s="832"/>
      <c r="IB84" s="832"/>
      <c r="IC84" s="832"/>
      <c r="ID84" s="832"/>
      <c r="IE84" s="832"/>
      <c r="IF84" s="832"/>
      <c r="IG84" s="832"/>
      <c r="IH84" s="832"/>
      <c r="II84" s="832"/>
      <c r="IJ84" s="832"/>
      <c r="IK84" s="832"/>
      <c r="IL84" s="832"/>
      <c r="IM84" s="832"/>
      <c r="IN84" s="832"/>
      <c r="IO84" s="832"/>
      <c r="IP84" s="832"/>
      <c r="IQ84" s="832"/>
      <c r="IR84" s="832"/>
      <c r="IS84" s="832"/>
      <c r="IT84" s="832"/>
      <c r="IU84" s="832"/>
      <c r="IV84" s="832"/>
    </row>
    <row r="85" spans="1:256" s="751" customFormat="1" ht="30.75" customHeight="1">
      <c r="A85" s="684" t="s">
        <v>581</v>
      </c>
      <c r="B85" s="709" t="s">
        <v>582</v>
      </c>
      <c r="C85" s="709" t="s">
        <v>583</v>
      </c>
      <c r="D85" s="718" t="s">
        <v>584</v>
      </c>
      <c r="E85" s="679" t="s">
        <v>379</v>
      </c>
      <c r="F85" s="680"/>
      <c r="G85" s="681">
        <v>1</v>
      </c>
      <c r="H85" s="682">
        <v>0</v>
      </c>
      <c r="I85" s="709" t="s">
        <v>391</v>
      </c>
      <c r="J85" s="677" t="s">
        <v>585</v>
      </c>
      <c r="K85" s="721" t="s">
        <v>831</v>
      </c>
      <c r="L85" s="709" t="s">
        <v>408</v>
      </c>
      <c r="M85" s="832"/>
      <c r="N85" s="832"/>
      <c r="O85" s="832"/>
      <c r="P85" s="832"/>
      <c r="Q85" s="832"/>
      <c r="R85" s="832"/>
      <c r="S85" s="832"/>
      <c r="T85" s="832"/>
      <c r="U85" s="832"/>
      <c r="V85" s="832"/>
      <c r="W85" s="832"/>
      <c r="X85" s="832"/>
      <c r="Y85" s="832"/>
      <c r="Z85" s="832"/>
      <c r="AA85" s="832"/>
      <c r="AB85" s="832"/>
      <c r="AC85" s="832"/>
      <c r="AD85" s="832"/>
      <c r="AE85" s="832"/>
      <c r="AF85" s="832"/>
      <c r="AG85" s="832"/>
      <c r="AH85" s="832"/>
      <c r="AI85" s="832"/>
      <c r="AJ85" s="832"/>
      <c r="AK85" s="832"/>
      <c r="AL85" s="832"/>
      <c r="AM85" s="832"/>
      <c r="AN85" s="832"/>
      <c r="AO85" s="832"/>
      <c r="AP85" s="832"/>
      <c r="AQ85" s="832"/>
      <c r="AR85" s="832"/>
      <c r="AS85" s="832"/>
      <c r="AT85" s="832"/>
      <c r="AU85" s="832"/>
      <c r="AV85" s="832"/>
      <c r="AW85" s="832"/>
      <c r="AX85" s="832"/>
      <c r="AY85" s="832"/>
      <c r="AZ85" s="832"/>
      <c r="BA85" s="832"/>
      <c r="BB85" s="832"/>
      <c r="BC85" s="832"/>
      <c r="BD85" s="832"/>
      <c r="BE85" s="832"/>
      <c r="BF85" s="832"/>
      <c r="BG85" s="832"/>
      <c r="BH85" s="832"/>
      <c r="BI85" s="832"/>
      <c r="BJ85" s="832"/>
      <c r="BK85" s="832"/>
      <c r="BL85" s="832"/>
      <c r="BM85" s="832"/>
      <c r="BN85" s="832"/>
      <c r="BO85" s="832"/>
      <c r="BP85" s="832"/>
      <c r="BQ85" s="832"/>
      <c r="BR85" s="832"/>
      <c r="BS85" s="832"/>
      <c r="BT85" s="832"/>
      <c r="BU85" s="832"/>
      <c r="BV85" s="832"/>
      <c r="BW85" s="832"/>
      <c r="BX85" s="832"/>
      <c r="BY85" s="832"/>
      <c r="BZ85" s="832"/>
      <c r="CA85" s="832"/>
      <c r="CB85" s="832"/>
      <c r="CC85" s="832"/>
      <c r="CD85" s="832"/>
      <c r="CE85" s="832"/>
      <c r="CF85" s="832"/>
      <c r="CG85" s="832"/>
      <c r="CH85" s="832"/>
      <c r="CI85" s="832"/>
      <c r="CJ85" s="832"/>
      <c r="CK85" s="832"/>
      <c r="CL85" s="832"/>
      <c r="CM85" s="832"/>
      <c r="CN85" s="832"/>
      <c r="CO85" s="832"/>
      <c r="CP85" s="832"/>
      <c r="CQ85" s="832"/>
      <c r="CR85" s="832"/>
      <c r="CS85" s="832"/>
      <c r="CT85" s="832"/>
      <c r="CU85" s="832"/>
      <c r="CV85" s="832"/>
      <c r="CW85" s="832"/>
      <c r="CX85" s="832"/>
      <c r="CY85" s="832"/>
      <c r="CZ85" s="832"/>
      <c r="DA85" s="832"/>
      <c r="DB85" s="832"/>
      <c r="DC85" s="832"/>
      <c r="DD85" s="832"/>
      <c r="DE85" s="832"/>
      <c r="DF85" s="832"/>
      <c r="DG85" s="832"/>
      <c r="DH85" s="832"/>
      <c r="DI85" s="832"/>
      <c r="DJ85" s="832"/>
      <c r="DK85" s="832"/>
      <c r="DL85" s="832"/>
      <c r="DM85" s="832"/>
      <c r="DN85" s="832"/>
      <c r="DO85" s="832"/>
      <c r="DP85" s="832"/>
      <c r="DQ85" s="832"/>
      <c r="DR85" s="832"/>
      <c r="DS85" s="832"/>
      <c r="DT85" s="832"/>
      <c r="DU85" s="832"/>
      <c r="DV85" s="832"/>
      <c r="DW85" s="832"/>
      <c r="DX85" s="832"/>
      <c r="DY85" s="832"/>
      <c r="DZ85" s="832"/>
      <c r="EA85" s="832"/>
      <c r="EB85" s="832"/>
      <c r="EC85" s="832"/>
      <c r="ED85" s="832"/>
      <c r="EE85" s="832"/>
      <c r="EF85" s="832"/>
      <c r="EG85" s="832"/>
      <c r="EH85" s="832"/>
      <c r="EI85" s="832"/>
      <c r="EJ85" s="832"/>
      <c r="EK85" s="832"/>
      <c r="EL85" s="832"/>
      <c r="EM85" s="832"/>
      <c r="EN85" s="832"/>
      <c r="EO85" s="832"/>
      <c r="EP85" s="832"/>
      <c r="EQ85" s="832"/>
      <c r="ER85" s="832"/>
      <c r="ES85" s="832"/>
      <c r="ET85" s="832"/>
      <c r="EU85" s="832"/>
      <c r="EV85" s="832"/>
      <c r="EW85" s="832"/>
      <c r="EX85" s="832"/>
      <c r="EY85" s="832"/>
      <c r="EZ85" s="832"/>
      <c r="FA85" s="832"/>
      <c r="FB85" s="832"/>
      <c r="FC85" s="832"/>
      <c r="FD85" s="832"/>
      <c r="FE85" s="832"/>
      <c r="FF85" s="832"/>
      <c r="FG85" s="832"/>
      <c r="FH85" s="832"/>
      <c r="FI85" s="832"/>
      <c r="FJ85" s="832"/>
      <c r="FK85" s="832"/>
      <c r="FL85" s="832"/>
      <c r="FM85" s="832"/>
      <c r="FN85" s="832"/>
      <c r="FO85" s="832"/>
      <c r="FP85" s="832"/>
      <c r="FQ85" s="832"/>
      <c r="FR85" s="832"/>
      <c r="FS85" s="832"/>
      <c r="FT85" s="832"/>
      <c r="FU85" s="832"/>
      <c r="FV85" s="832"/>
      <c r="FW85" s="832"/>
      <c r="FX85" s="832"/>
      <c r="FY85" s="832"/>
      <c r="FZ85" s="832"/>
      <c r="GA85" s="832"/>
      <c r="GB85" s="832"/>
      <c r="GC85" s="832"/>
      <c r="GD85" s="832"/>
      <c r="GE85" s="832"/>
      <c r="GF85" s="832"/>
      <c r="GG85" s="832"/>
      <c r="GH85" s="832"/>
      <c r="GI85" s="832"/>
      <c r="GJ85" s="832"/>
      <c r="GK85" s="832"/>
      <c r="GL85" s="832"/>
      <c r="GM85" s="832"/>
      <c r="GN85" s="832"/>
      <c r="GO85" s="832"/>
      <c r="GP85" s="832"/>
      <c r="GQ85" s="832"/>
      <c r="GR85" s="832"/>
      <c r="GS85" s="832"/>
      <c r="GT85" s="832"/>
      <c r="GU85" s="832"/>
      <c r="GV85" s="832"/>
      <c r="GW85" s="832"/>
      <c r="GX85" s="832"/>
      <c r="GY85" s="832"/>
      <c r="GZ85" s="832"/>
      <c r="HA85" s="832"/>
      <c r="HB85" s="832"/>
      <c r="HC85" s="832"/>
      <c r="HD85" s="832"/>
      <c r="HE85" s="832"/>
      <c r="HF85" s="832"/>
      <c r="HG85" s="832"/>
      <c r="HH85" s="832"/>
      <c r="HI85" s="832"/>
      <c r="HJ85" s="832"/>
      <c r="HK85" s="832"/>
      <c r="HL85" s="832"/>
      <c r="HM85" s="832"/>
      <c r="HN85" s="832"/>
      <c r="HO85" s="832"/>
      <c r="HP85" s="832"/>
      <c r="HQ85" s="832"/>
      <c r="HR85" s="832"/>
      <c r="HS85" s="832"/>
      <c r="HT85" s="832"/>
      <c r="HU85" s="832"/>
      <c r="HV85" s="832"/>
      <c r="HW85" s="832"/>
      <c r="HX85" s="832"/>
      <c r="HY85" s="832"/>
      <c r="HZ85" s="832"/>
      <c r="IA85" s="832"/>
      <c r="IB85" s="832"/>
      <c r="IC85" s="832"/>
      <c r="ID85" s="832"/>
      <c r="IE85" s="832"/>
      <c r="IF85" s="832"/>
      <c r="IG85" s="832"/>
      <c r="IH85" s="832"/>
      <c r="II85" s="832"/>
      <c r="IJ85" s="832"/>
      <c r="IK85" s="832"/>
      <c r="IL85" s="832"/>
      <c r="IM85" s="832"/>
      <c r="IN85" s="832"/>
      <c r="IO85" s="832"/>
      <c r="IP85" s="832"/>
      <c r="IQ85" s="832"/>
      <c r="IR85" s="832"/>
      <c r="IS85" s="832"/>
      <c r="IT85" s="832"/>
      <c r="IU85" s="832"/>
      <c r="IV85" s="832"/>
    </row>
    <row r="86" spans="1:256" s="751" customFormat="1" ht="36" customHeight="1">
      <c r="A86" s="684" t="s">
        <v>590</v>
      </c>
      <c r="B86" s="709" t="s">
        <v>591</v>
      </c>
      <c r="C86" s="801" t="s">
        <v>592</v>
      </c>
      <c r="D86" s="702"/>
      <c r="E86" s="835" t="s">
        <v>389</v>
      </c>
      <c r="F86" s="719">
        <v>0</v>
      </c>
      <c r="G86" s="682">
        <v>1</v>
      </c>
      <c r="H86" s="682">
        <v>0</v>
      </c>
      <c r="I86" s="801" t="s">
        <v>593</v>
      </c>
      <c r="J86" s="836" t="s">
        <v>538</v>
      </c>
      <c r="K86" s="955"/>
      <c r="L86" s="709" t="s">
        <v>530</v>
      </c>
      <c r="M86" s="949"/>
      <c r="N86" s="832"/>
      <c r="O86" s="832"/>
      <c r="P86" s="832"/>
      <c r="Q86" s="832"/>
      <c r="R86" s="832"/>
      <c r="S86" s="832"/>
      <c r="T86" s="832"/>
      <c r="U86" s="832"/>
      <c r="V86" s="832"/>
      <c r="W86" s="832"/>
      <c r="X86" s="832"/>
      <c r="Y86" s="832"/>
      <c r="Z86" s="832"/>
      <c r="AA86" s="832"/>
      <c r="AB86" s="832"/>
      <c r="AC86" s="832"/>
      <c r="AD86" s="832"/>
      <c r="AE86" s="832"/>
      <c r="AF86" s="832"/>
      <c r="AG86" s="832"/>
      <c r="AH86" s="832"/>
      <c r="AI86" s="832"/>
      <c r="AJ86" s="832"/>
      <c r="AK86" s="832"/>
      <c r="AL86" s="832"/>
      <c r="AM86" s="832"/>
      <c r="AN86" s="832"/>
      <c r="AO86" s="832"/>
      <c r="AP86" s="832"/>
      <c r="AQ86" s="832"/>
      <c r="AR86" s="832"/>
      <c r="AS86" s="832"/>
      <c r="AT86" s="832"/>
      <c r="AU86" s="832"/>
      <c r="AV86" s="832"/>
      <c r="AW86" s="832"/>
      <c r="AX86" s="832"/>
      <c r="AY86" s="832"/>
      <c r="AZ86" s="832"/>
      <c r="BA86" s="832"/>
      <c r="BB86" s="832"/>
      <c r="BC86" s="832"/>
      <c r="BD86" s="832"/>
      <c r="BE86" s="832"/>
      <c r="BF86" s="832"/>
      <c r="BG86" s="832"/>
      <c r="BH86" s="832"/>
      <c r="BI86" s="832"/>
      <c r="BJ86" s="832"/>
      <c r="BK86" s="832"/>
      <c r="BL86" s="832"/>
      <c r="BM86" s="832"/>
      <c r="BN86" s="832"/>
      <c r="BO86" s="832"/>
      <c r="BP86" s="832"/>
      <c r="BQ86" s="832"/>
      <c r="BR86" s="832"/>
      <c r="BS86" s="832"/>
      <c r="BT86" s="832"/>
      <c r="BU86" s="832"/>
      <c r="BV86" s="832"/>
      <c r="BW86" s="832"/>
      <c r="BX86" s="832"/>
      <c r="BY86" s="832"/>
      <c r="BZ86" s="832"/>
      <c r="CA86" s="832"/>
      <c r="CB86" s="832"/>
      <c r="CC86" s="832"/>
      <c r="CD86" s="832"/>
      <c r="CE86" s="832"/>
      <c r="CF86" s="832"/>
      <c r="CG86" s="832"/>
      <c r="CH86" s="832"/>
      <c r="CI86" s="832"/>
      <c r="CJ86" s="832"/>
      <c r="CK86" s="832"/>
      <c r="CL86" s="832"/>
      <c r="CM86" s="832"/>
      <c r="CN86" s="832"/>
      <c r="CO86" s="832"/>
      <c r="CP86" s="832"/>
      <c r="CQ86" s="832"/>
      <c r="CR86" s="832"/>
      <c r="CS86" s="832"/>
      <c r="CT86" s="832"/>
      <c r="CU86" s="832"/>
      <c r="CV86" s="832"/>
      <c r="CW86" s="832"/>
      <c r="CX86" s="832"/>
      <c r="CY86" s="832"/>
      <c r="CZ86" s="832"/>
      <c r="DA86" s="832"/>
      <c r="DB86" s="832"/>
      <c r="DC86" s="832"/>
      <c r="DD86" s="832"/>
      <c r="DE86" s="832"/>
      <c r="DF86" s="832"/>
      <c r="DG86" s="832"/>
      <c r="DH86" s="832"/>
      <c r="DI86" s="832"/>
      <c r="DJ86" s="832"/>
      <c r="DK86" s="832"/>
      <c r="DL86" s="832"/>
      <c r="DM86" s="832"/>
      <c r="DN86" s="832"/>
      <c r="DO86" s="832"/>
      <c r="DP86" s="832"/>
      <c r="DQ86" s="832"/>
      <c r="DR86" s="832"/>
      <c r="DS86" s="832"/>
      <c r="DT86" s="832"/>
      <c r="DU86" s="832"/>
      <c r="DV86" s="832"/>
      <c r="DW86" s="832"/>
      <c r="DX86" s="832"/>
      <c r="DY86" s="832"/>
      <c r="DZ86" s="832"/>
      <c r="EA86" s="832"/>
      <c r="EB86" s="832"/>
      <c r="EC86" s="832"/>
      <c r="ED86" s="832"/>
      <c r="EE86" s="832"/>
      <c r="EF86" s="832"/>
      <c r="EG86" s="832"/>
      <c r="EH86" s="832"/>
      <c r="EI86" s="832"/>
      <c r="EJ86" s="832"/>
      <c r="EK86" s="832"/>
      <c r="EL86" s="832"/>
      <c r="EM86" s="832"/>
      <c r="EN86" s="832"/>
      <c r="EO86" s="832"/>
      <c r="EP86" s="832"/>
      <c r="EQ86" s="832"/>
      <c r="ER86" s="832"/>
      <c r="ES86" s="832"/>
      <c r="ET86" s="832"/>
      <c r="EU86" s="832"/>
      <c r="EV86" s="832"/>
      <c r="EW86" s="832"/>
      <c r="EX86" s="832"/>
      <c r="EY86" s="832"/>
      <c r="EZ86" s="832"/>
      <c r="FA86" s="832"/>
      <c r="FB86" s="832"/>
      <c r="FC86" s="832"/>
      <c r="FD86" s="832"/>
      <c r="FE86" s="832"/>
      <c r="FF86" s="832"/>
      <c r="FG86" s="832"/>
      <c r="FH86" s="832"/>
      <c r="FI86" s="832"/>
      <c r="FJ86" s="832"/>
      <c r="FK86" s="832"/>
      <c r="FL86" s="832"/>
      <c r="FM86" s="832"/>
      <c r="FN86" s="832"/>
      <c r="FO86" s="832"/>
      <c r="FP86" s="832"/>
      <c r="FQ86" s="832"/>
      <c r="FR86" s="832"/>
      <c r="FS86" s="832"/>
      <c r="FT86" s="832"/>
      <c r="FU86" s="832"/>
      <c r="FV86" s="832"/>
      <c r="FW86" s="832"/>
      <c r="FX86" s="832"/>
      <c r="FY86" s="832"/>
      <c r="FZ86" s="832"/>
      <c r="GA86" s="832"/>
      <c r="GB86" s="832"/>
      <c r="GC86" s="832"/>
      <c r="GD86" s="832"/>
      <c r="GE86" s="832"/>
      <c r="GF86" s="832"/>
      <c r="GG86" s="832"/>
      <c r="GH86" s="832"/>
      <c r="GI86" s="832"/>
      <c r="GJ86" s="832"/>
      <c r="GK86" s="832"/>
      <c r="GL86" s="832"/>
      <c r="GM86" s="832"/>
      <c r="GN86" s="832"/>
      <c r="GO86" s="832"/>
      <c r="GP86" s="832"/>
      <c r="GQ86" s="832"/>
      <c r="GR86" s="832"/>
      <c r="GS86" s="832"/>
      <c r="GT86" s="832"/>
      <c r="GU86" s="832"/>
      <c r="GV86" s="832"/>
      <c r="GW86" s="832"/>
      <c r="GX86" s="832"/>
      <c r="GY86" s="832"/>
      <c r="GZ86" s="832"/>
      <c r="HA86" s="832"/>
      <c r="HB86" s="832"/>
      <c r="HC86" s="832"/>
      <c r="HD86" s="832"/>
      <c r="HE86" s="832"/>
      <c r="HF86" s="832"/>
      <c r="HG86" s="832"/>
      <c r="HH86" s="832"/>
      <c r="HI86" s="832"/>
      <c r="HJ86" s="832"/>
      <c r="HK86" s="832"/>
      <c r="HL86" s="832"/>
      <c r="HM86" s="832"/>
      <c r="HN86" s="832"/>
      <c r="HO86" s="832"/>
      <c r="HP86" s="832"/>
      <c r="HQ86" s="832"/>
      <c r="HR86" s="832"/>
      <c r="HS86" s="832"/>
      <c r="HT86" s="832"/>
      <c r="HU86" s="832"/>
      <c r="HV86" s="832"/>
      <c r="HW86" s="832"/>
      <c r="HX86" s="832"/>
      <c r="HY86" s="832"/>
      <c r="HZ86" s="832"/>
      <c r="IA86" s="832"/>
      <c r="IB86" s="832"/>
      <c r="IC86" s="832"/>
      <c r="ID86" s="832"/>
      <c r="IE86" s="832"/>
      <c r="IF86" s="832"/>
      <c r="IG86" s="832"/>
      <c r="IH86" s="832"/>
      <c r="II86" s="832"/>
      <c r="IJ86" s="832"/>
      <c r="IK86" s="832"/>
      <c r="IL86" s="832"/>
      <c r="IM86" s="832"/>
      <c r="IN86" s="832"/>
      <c r="IO86" s="832"/>
      <c r="IP86" s="832"/>
      <c r="IQ86" s="832"/>
      <c r="IR86" s="832"/>
      <c r="IS86" s="832"/>
      <c r="IT86" s="832"/>
      <c r="IU86" s="832"/>
      <c r="IV86" s="832"/>
    </row>
    <row r="87" spans="1:256" s="751" customFormat="1" ht="33.75" customHeight="1">
      <c r="A87" s="766" t="s">
        <v>784</v>
      </c>
      <c r="B87" s="677" t="s">
        <v>595</v>
      </c>
      <c r="C87" s="677" t="s">
        <v>596</v>
      </c>
      <c r="D87" s="837" t="s">
        <v>542</v>
      </c>
      <c r="E87" s="838" t="s">
        <v>379</v>
      </c>
      <c r="F87" s="839">
        <v>0</v>
      </c>
      <c r="G87" s="840">
        <v>1</v>
      </c>
      <c r="H87" s="841">
        <v>0</v>
      </c>
      <c r="I87" s="685" t="s">
        <v>543</v>
      </c>
      <c r="J87" s="685" t="s">
        <v>594</v>
      </c>
      <c r="K87" s="701"/>
      <c r="L87" s="709" t="s">
        <v>530</v>
      </c>
      <c r="M87" s="832"/>
      <c r="N87" s="832"/>
      <c r="O87" s="832"/>
      <c r="P87" s="832"/>
      <c r="Q87" s="832"/>
      <c r="R87" s="832"/>
      <c r="S87" s="832"/>
      <c r="T87" s="832"/>
      <c r="U87" s="832"/>
      <c r="V87" s="832"/>
      <c r="W87" s="832"/>
      <c r="X87" s="832"/>
      <c r="Y87" s="832"/>
      <c r="Z87" s="832"/>
      <c r="AA87" s="832"/>
      <c r="AB87" s="832"/>
      <c r="AC87" s="832"/>
      <c r="AD87" s="832"/>
      <c r="AE87" s="832"/>
      <c r="AF87" s="832"/>
      <c r="AG87" s="832"/>
      <c r="AH87" s="832"/>
      <c r="AI87" s="832"/>
      <c r="AJ87" s="832"/>
      <c r="AK87" s="832"/>
      <c r="AL87" s="832"/>
      <c r="AM87" s="832"/>
      <c r="AN87" s="832"/>
      <c r="AO87" s="832"/>
      <c r="AP87" s="832"/>
      <c r="AQ87" s="832"/>
      <c r="AR87" s="832"/>
      <c r="AS87" s="832"/>
      <c r="AT87" s="832"/>
      <c r="AU87" s="832"/>
      <c r="AV87" s="832"/>
      <c r="AW87" s="832"/>
      <c r="AX87" s="832"/>
      <c r="AY87" s="832"/>
      <c r="AZ87" s="832"/>
      <c r="BA87" s="832"/>
      <c r="BB87" s="832"/>
      <c r="BC87" s="832"/>
      <c r="BD87" s="832"/>
      <c r="BE87" s="832"/>
      <c r="BF87" s="832"/>
      <c r="BG87" s="832"/>
      <c r="BH87" s="832"/>
      <c r="BI87" s="832"/>
      <c r="BJ87" s="832"/>
      <c r="BK87" s="832"/>
      <c r="BL87" s="832"/>
      <c r="BM87" s="832"/>
      <c r="BN87" s="832"/>
      <c r="BO87" s="832"/>
      <c r="BP87" s="832"/>
      <c r="BQ87" s="832"/>
      <c r="BR87" s="832"/>
      <c r="BS87" s="832"/>
      <c r="BT87" s="832"/>
      <c r="BU87" s="832"/>
      <c r="BV87" s="832"/>
      <c r="BW87" s="832"/>
      <c r="BX87" s="832"/>
      <c r="BY87" s="832"/>
      <c r="BZ87" s="832"/>
      <c r="CA87" s="832"/>
      <c r="CB87" s="832"/>
      <c r="CC87" s="832"/>
      <c r="CD87" s="832"/>
      <c r="CE87" s="832"/>
      <c r="CF87" s="832"/>
      <c r="CG87" s="832"/>
      <c r="CH87" s="832"/>
      <c r="CI87" s="832"/>
      <c r="CJ87" s="832"/>
      <c r="CK87" s="832"/>
      <c r="CL87" s="832"/>
      <c r="CM87" s="832"/>
      <c r="CN87" s="832"/>
      <c r="CO87" s="832"/>
      <c r="CP87" s="832"/>
      <c r="CQ87" s="832"/>
      <c r="CR87" s="832"/>
      <c r="CS87" s="832"/>
      <c r="CT87" s="832"/>
      <c r="CU87" s="832"/>
      <c r="CV87" s="832"/>
      <c r="CW87" s="832"/>
      <c r="CX87" s="832"/>
      <c r="CY87" s="832"/>
      <c r="CZ87" s="832"/>
      <c r="DA87" s="832"/>
      <c r="DB87" s="832"/>
      <c r="DC87" s="832"/>
      <c r="DD87" s="832"/>
      <c r="DE87" s="832"/>
      <c r="DF87" s="832"/>
      <c r="DG87" s="832"/>
      <c r="DH87" s="832"/>
      <c r="DI87" s="832"/>
      <c r="DJ87" s="832"/>
      <c r="DK87" s="832"/>
      <c r="DL87" s="832"/>
      <c r="DM87" s="832"/>
      <c r="DN87" s="832"/>
      <c r="DO87" s="832"/>
      <c r="DP87" s="832"/>
      <c r="DQ87" s="832"/>
      <c r="DR87" s="832"/>
      <c r="DS87" s="832"/>
      <c r="DT87" s="832"/>
      <c r="DU87" s="832"/>
      <c r="DV87" s="832"/>
      <c r="DW87" s="832"/>
      <c r="DX87" s="832"/>
      <c r="DY87" s="832"/>
      <c r="DZ87" s="832"/>
      <c r="EA87" s="832"/>
      <c r="EB87" s="832"/>
      <c r="EC87" s="832"/>
      <c r="ED87" s="832"/>
      <c r="EE87" s="832"/>
      <c r="EF87" s="832"/>
      <c r="EG87" s="832"/>
      <c r="EH87" s="832"/>
      <c r="EI87" s="832"/>
      <c r="EJ87" s="832"/>
      <c r="EK87" s="832"/>
      <c r="EL87" s="832"/>
      <c r="EM87" s="832"/>
      <c r="EN87" s="832"/>
      <c r="EO87" s="832"/>
      <c r="EP87" s="832"/>
      <c r="EQ87" s="832"/>
      <c r="ER87" s="832"/>
      <c r="ES87" s="832"/>
      <c r="ET87" s="832"/>
      <c r="EU87" s="832"/>
      <c r="EV87" s="832"/>
      <c r="EW87" s="832"/>
      <c r="EX87" s="832"/>
      <c r="EY87" s="832"/>
      <c r="EZ87" s="832"/>
      <c r="FA87" s="832"/>
      <c r="FB87" s="832"/>
      <c r="FC87" s="832"/>
      <c r="FD87" s="832"/>
      <c r="FE87" s="832"/>
      <c r="FF87" s="832"/>
      <c r="FG87" s="832"/>
      <c r="FH87" s="832"/>
      <c r="FI87" s="832"/>
      <c r="FJ87" s="832"/>
      <c r="FK87" s="832"/>
      <c r="FL87" s="832"/>
      <c r="FM87" s="832"/>
      <c r="FN87" s="832"/>
      <c r="FO87" s="832"/>
      <c r="FP87" s="832"/>
      <c r="FQ87" s="832"/>
      <c r="FR87" s="832"/>
      <c r="FS87" s="832"/>
      <c r="FT87" s="832"/>
      <c r="FU87" s="832"/>
      <c r="FV87" s="832"/>
      <c r="FW87" s="832"/>
      <c r="FX87" s="832"/>
      <c r="FY87" s="832"/>
      <c r="FZ87" s="832"/>
      <c r="GA87" s="832"/>
      <c r="GB87" s="832"/>
      <c r="GC87" s="832"/>
      <c r="GD87" s="832"/>
      <c r="GE87" s="832"/>
      <c r="GF87" s="832"/>
      <c r="GG87" s="832"/>
      <c r="GH87" s="832"/>
      <c r="GI87" s="832"/>
      <c r="GJ87" s="832"/>
      <c r="GK87" s="832"/>
      <c r="GL87" s="832"/>
      <c r="GM87" s="832"/>
      <c r="GN87" s="832"/>
      <c r="GO87" s="832"/>
      <c r="GP87" s="832"/>
      <c r="GQ87" s="832"/>
      <c r="GR87" s="832"/>
      <c r="GS87" s="832"/>
      <c r="GT87" s="832"/>
      <c r="GU87" s="832"/>
      <c r="GV87" s="832"/>
      <c r="GW87" s="832"/>
      <c r="GX87" s="832"/>
      <c r="GY87" s="832"/>
      <c r="GZ87" s="832"/>
      <c r="HA87" s="832"/>
      <c r="HB87" s="832"/>
      <c r="HC87" s="832"/>
      <c r="HD87" s="832"/>
      <c r="HE87" s="832"/>
      <c r="HF87" s="832"/>
      <c r="HG87" s="832"/>
      <c r="HH87" s="832"/>
      <c r="HI87" s="832"/>
      <c r="HJ87" s="832"/>
      <c r="HK87" s="832"/>
      <c r="HL87" s="832"/>
      <c r="HM87" s="832"/>
      <c r="HN87" s="832"/>
      <c r="HO87" s="832"/>
      <c r="HP87" s="832"/>
      <c r="HQ87" s="832"/>
      <c r="HR87" s="832"/>
      <c r="HS87" s="832"/>
      <c r="HT87" s="832"/>
      <c r="HU87" s="832"/>
      <c r="HV87" s="832"/>
      <c r="HW87" s="832"/>
      <c r="HX87" s="832"/>
      <c r="HY87" s="832"/>
      <c r="HZ87" s="832"/>
      <c r="IA87" s="832"/>
      <c r="IB87" s="832"/>
      <c r="IC87" s="832"/>
      <c r="ID87" s="832"/>
      <c r="IE87" s="832"/>
      <c r="IF87" s="832"/>
      <c r="IG87" s="832"/>
      <c r="IH87" s="832"/>
      <c r="II87" s="832"/>
      <c r="IJ87" s="832"/>
      <c r="IK87" s="832"/>
      <c r="IL87" s="832"/>
      <c r="IM87" s="832"/>
      <c r="IN87" s="832"/>
      <c r="IO87" s="832"/>
      <c r="IP87" s="832"/>
      <c r="IQ87" s="832"/>
      <c r="IR87" s="832"/>
      <c r="IS87" s="832"/>
      <c r="IT87" s="832"/>
      <c r="IU87" s="832"/>
      <c r="IV87" s="832"/>
    </row>
    <row r="88" spans="1:256" s="751" customFormat="1" ht="38.1" customHeight="1">
      <c r="A88" s="684" t="s">
        <v>597</v>
      </c>
      <c r="B88" s="709" t="s">
        <v>598</v>
      </c>
      <c r="C88" s="677" t="s">
        <v>599</v>
      </c>
      <c r="D88" s="746" t="s">
        <v>504</v>
      </c>
      <c r="E88" s="747" t="s">
        <v>379</v>
      </c>
      <c r="F88" s="842">
        <v>0</v>
      </c>
      <c r="G88" s="710">
        <v>1</v>
      </c>
      <c r="H88" s="720">
        <v>0</v>
      </c>
      <c r="I88" s="770">
        <v>42826</v>
      </c>
      <c r="J88" s="843">
        <v>42887</v>
      </c>
      <c r="K88" s="721"/>
      <c r="L88" s="749" t="s">
        <v>530</v>
      </c>
      <c r="M88" s="832"/>
      <c r="N88" s="832"/>
      <c r="O88" s="832"/>
      <c r="P88" s="832"/>
      <c r="Q88" s="832"/>
      <c r="R88" s="832"/>
      <c r="S88" s="832"/>
      <c r="T88" s="832"/>
      <c r="U88" s="832"/>
      <c r="V88" s="832"/>
      <c r="W88" s="832"/>
      <c r="X88" s="832"/>
      <c r="Y88" s="832"/>
      <c r="Z88" s="832"/>
      <c r="AA88" s="832"/>
      <c r="AB88" s="832"/>
      <c r="AC88" s="832"/>
      <c r="AD88" s="832"/>
      <c r="AE88" s="832"/>
      <c r="AF88" s="832"/>
      <c r="AG88" s="832"/>
      <c r="AH88" s="832"/>
      <c r="AI88" s="832"/>
      <c r="AJ88" s="832"/>
      <c r="AK88" s="832"/>
      <c r="AL88" s="832"/>
      <c r="AM88" s="832"/>
      <c r="AN88" s="832"/>
      <c r="AO88" s="832"/>
      <c r="AP88" s="832"/>
      <c r="AQ88" s="832"/>
      <c r="AR88" s="832"/>
      <c r="AS88" s="832"/>
      <c r="AT88" s="832"/>
      <c r="AU88" s="832"/>
      <c r="AV88" s="832"/>
      <c r="AW88" s="832"/>
      <c r="AX88" s="832"/>
      <c r="AY88" s="832"/>
      <c r="AZ88" s="832"/>
      <c r="BA88" s="832"/>
      <c r="BB88" s="832"/>
      <c r="BC88" s="832"/>
      <c r="BD88" s="832"/>
      <c r="BE88" s="832"/>
      <c r="BF88" s="832"/>
      <c r="BG88" s="832"/>
      <c r="BH88" s="832"/>
      <c r="BI88" s="832"/>
      <c r="BJ88" s="832"/>
      <c r="BK88" s="832"/>
      <c r="BL88" s="832"/>
      <c r="BM88" s="832"/>
      <c r="BN88" s="832"/>
      <c r="BO88" s="832"/>
      <c r="BP88" s="832"/>
      <c r="BQ88" s="832"/>
      <c r="BR88" s="832"/>
      <c r="BS88" s="832"/>
      <c r="BT88" s="832"/>
      <c r="BU88" s="832"/>
      <c r="BV88" s="832"/>
      <c r="BW88" s="832"/>
      <c r="BX88" s="832"/>
      <c r="BY88" s="832"/>
      <c r="BZ88" s="832"/>
      <c r="CA88" s="832"/>
      <c r="CB88" s="832"/>
      <c r="CC88" s="832"/>
      <c r="CD88" s="832"/>
      <c r="CE88" s="832"/>
      <c r="CF88" s="832"/>
      <c r="CG88" s="832"/>
      <c r="CH88" s="832"/>
      <c r="CI88" s="832"/>
      <c r="CJ88" s="832"/>
      <c r="CK88" s="832"/>
      <c r="CL88" s="832"/>
      <c r="CM88" s="832"/>
      <c r="CN88" s="832"/>
      <c r="CO88" s="832"/>
      <c r="CP88" s="832"/>
      <c r="CQ88" s="832"/>
      <c r="CR88" s="832"/>
      <c r="CS88" s="832"/>
      <c r="CT88" s="832"/>
      <c r="CU88" s="832"/>
      <c r="CV88" s="832"/>
      <c r="CW88" s="832"/>
      <c r="CX88" s="832"/>
      <c r="CY88" s="832"/>
      <c r="CZ88" s="832"/>
      <c r="DA88" s="832"/>
      <c r="DB88" s="832"/>
      <c r="DC88" s="832"/>
      <c r="DD88" s="832"/>
      <c r="DE88" s="832"/>
      <c r="DF88" s="832"/>
      <c r="DG88" s="832"/>
      <c r="DH88" s="832"/>
      <c r="DI88" s="832"/>
      <c r="DJ88" s="832"/>
      <c r="DK88" s="832"/>
      <c r="DL88" s="832"/>
      <c r="DM88" s="832"/>
      <c r="DN88" s="832"/>
      <c r="DO88" s="832"/>
      <c r="DP88" s="832"/>
      <c r="DQ88" s="832"/>
      <c r="DR88" s="832"/>
      <c r="DS88" s="832"/>
      <c r="DT88" s="832"/>
      <c r="DU88" s="832"/>
      <c r="DV88" s="832"/>
      <c r="DW88" s="832"/>
      <c r="DX88" s="832"/>
      <c r="DY88" s="832"/>
      <c r="DZ88" s="832"/>
      <c r="EA88" s="832"/>
      <c r="EB88" s="832"/>
      <c r="EC88" s="832"/>
      <c r="ED88" s="832"/>
      <c r="EE88" s="832"/>
      <c r="EF88" s="832"/>
      <c r="EG88" s="832"/>
      <c r="EH88" s="832"/>
      <c r="EI88" s="832"/>
      <c r="EJ88" s="832"/>
      <c r="EK88" s="832"/>
      <c r="EL88" s="832"/>
      <c r="EM88" s="832"/>
      <c r="EN88" s="832"/>
      <c r="EO88" s="832"/>
      <c r="EP88" s="832"/>
      <c r="EQ88" s="832"/>
      <c r="ER88" s="832"/>
      <c r="ES88" s="832"/>
      <c r="ET88" s="832"/>
      <c r="EU88" s="832"/>
      <c r="EV88" s="832"/>
      <c r="EW88" s="832"/>
      <c r="EX88" s="832"/>
      <c r="EY88" s="832"/>
      <c r="EZ88" s="832"/>
      <c r="FA88" s="832"/>
      <c r="FB88" s="832"/>
      <c r="FC88" s="832"/>
      <c r="FD88" s="832"/>
      <c r="FE88" s="832"/>
      <c r="FF88" s="832"/>
      <c r="FG88" s="832"/>
      <c r="FH88" s="832"/>
      <c r="FI88" s="832"/>
      <c r="FJ88" s="832"/>
      <c r="FK88" s="832"/>
      <c r="FL88" s="832"/>
      <c r="FM88" s="832"/>
      <c r="FN88" s="832"/>
      <c r="FO88" s="832"/>
      <c r="FP88" s="832"/>
      <c r="FQ88" s="832"/>
      <c r="FR88" s="832"/>
      <c r="FS88" s="832"/>
      <c r="FT88" s="832"/>
      <c r="FU88" s="832"/>
      <c r="FV88" s="832"/>
      <c r="FW88" s="832"/>
      <c r="FX88" s="832"/>
      <c r="FY88" s="832"/>
      <c r="FZ88" s="832"/>
      <c r="GA88" s="832"/>
      <c r="GB88" s="832"/>
      <c r="GC88" s="832"/>
      <c r="GD88" s="832"/>
      <c r="GE88" s="832"/>
      <c r="GF88" s="832"/>
      <c r="GG88" s="832"/>
      <c r="GH88" s="832"/>
      <c r="GI88" s="832"/>
      <c r="GJ88" s="832"/>
      <c r="GK88" s="832"/>
      <c r="GL88" s="832"/>
      <c r="GM88" s="832"/>
      <c r="GN88" s="832"/>
      <c r="GO88" s="832"/>
      <c r="GP88" s="832"/>
      <c r="GQ88" s="832"/>
      <c r="GR88" s="832"/>
      <c r="GS88" s="832"/>
      <c r="GT88" s="832"/>
      <c r="GU88" s="832"/>
      <c r="GV88" s="832"/>
      <c r="GW88" s="832"/>
      <c r="GX88" s="832"/>
      <c r="GY88" s="832"/>
      <c r="GZ88" s="832"/>
      <c r="HA88" s="832"/>
      <c r="HB88" s="832"/>
      <c r="HC88" s="832"/>
      <c r="HD88" s="832"/>
      <c r="HE88" s="832"/>
      <c r="HF88" s="832"/>
      <c r="HG88" s="832"/>
      <c r="HH88" s="832"/>
      <c r="HI88" s="832"/>
      <c r="HJ88" s="832"/>
      <c r="HK88" s="832"/>
      <c r="HL88" s="832"/>
      <c r="HM88" s="832"/>
      <c r="HN88" s="832"/>
      <c r="HO88" s="832"/>
      <c r="HP88" s="832"/>
      <c r="HQ88" s="832"/>
      <c r="HR88" s="832"/>
      <c r="HS88" s="832"/>
      <c r="HT88" s="832"/>
      <c r="HU88" s="832"/>
      <c r="HV88" s="832"/>
      <c r="HW88" s="832"/>
      <c r="HX88" s="832"/>
      <c r="HY88" s="832"/>
      <c r="HZ88" s="832"/>
      <c r="IA88" s="832"/>
      <c r="IB88" s="832"/>
      <c r="IC88" s="832"/>
      <c r="ID88" s="832"/>
      <c r="IE88" s="832"/>
      <c r="IF88" s="832"/>
      <c r="IG88" s="832"/>
      <c r="IH88" s="832"/>
      <c r="II88" s="832"/>
      <c r="IJ88" s="832"/>
      <c r="IK88" s="832"/>
      <c r="IL88" s="832"/>
      <c r="IM88" s="832"/>
      <c r="IN88" s="832"/>
      <c r="IO88" s="832"/>
      <c r="IP88" s="832"/>
      <c r="IQ88" s="832"/>
      <c r="IR88" s="832"/>
      <c r="IS88" s="832"/>
      <c r="IT88" s="832"/>
      <c r="IU88" s="832"/>
      <c r="IV88" s="832"/>
    </row>
    <row r="89" spans="1:256" s="751" customFormat="1" ht="36" customHeight="1">
      <c r="A89" s="766" t="s">
        <v>903</v>
      </c>
      <c r="B89" s="677" t="s">
        <v>663</v>
      </c>
      <c r="C89" s="677" t="s">
        <v>785</v>
      </c>
      <c r="D89" s="746" t="s">
        <v>421</v>
      </c>
      <c r="E89" s="680" t="s">
        <v>379</v>
      </c>
      <c r="F89" s="844">
        <v>0</v>
      </c>
      <c r="G89" s="682">
        <v>1</v>
      </c>
      <c r="H89" s="720">
        <v>0</v>
      </c>
      <c r="I89" s="843">
        <v>42795</v>
      </c>
      <c r="J89" s="769">
        <v>42826</v>
      </c>
      <c r="K89" s="721" t="s">
        <v>832</v>
      </c>
      <c r="L89" s="749" t="s">
        <v>530</v>
      </c>
      <c r="M89" s="832"/>
      <c r="N89" s="832"/>
      <c r="O89" s="832"/>
      <c r="P89" s="832"/>
      <c r="Q89" s="832"/>
      <c r="R89" s="832"/>
      <c r="S89" s="832"/>
      <c r="T89" s="832"/>
      <c r="U89" s="832"/>
      <c r="V89" s="832"/>
      <c r="W89" s="832"/>
      <c r="X89" s="832"/>
      <c r="Y89" s="832"/>
      <c r="Z89" s="832"/>
      <c r="AA89" s="832"/>
      <c r="AB89" s="832"/>
      <c r="AC89" s="832"/>
      <c r="AD89" s="832"/>
      <c r="AE89" s="832"/>
      <c r="AF89" s="832"/>
      <c r="AG89" s="832"/>
      <c r="AH89" s="832"/>
      <c r="AI89" s="832"/>
      <c r="AJ89" s="832"/>
      <c r="AK89" s="832"/>
      <c r="AL89" s="832"/>
      <c r="AM89" s="832"/>
      <c r="AN89" s="832"/>
      <c r="AO89" s="832"/>
      <c r="AP89" s="832"/>
      <c r="AQ89" s="832"/>
      <c r="AR89" s="832"/>
      <c r="AS89" s="832"/>
      <c r="AT89" s="832"/>
      <c r="AU89" s="832"/>
      <c r="AV89" s="832"/>
      <c r="AW89" s="832"/>
      <c r="AX89" s="832"/>
      <c r="AY89" s="832"/>
      <c r="AZ89" s="832"/>
      <c r="BA89" s="832"/>
      <c r="BB89" s="832"/>
      <c r="BC89" s="832"/>
      <c r="BD89" s="832"/>
      <c r="BE89" s="832"/>
      <c r="BF89" s="832"/>
      <c r="BG89" s="832"/>
      <c r="BH89" s="832"/>
      <c r="BI89" s="832"/>
      <c r="BJ89" s="832"/>
      <c r="BK89" s="832"/>
      <c r="BL89" s="832"/>
      <c r="BM89" s="832"/>
      <c r="BN89" s="832"/>
      <c r="BO89" s="832"/>
      <c r="BP89" s="832"/>
      <c r="BQ89" s="832"/>
      <c r="BR89" s="832"/>
      <c r="BS89" s="832"/>
      <c r="BT89" s="832"/>
      <c r="BU89" s="832"/>
      <c r="BV89" s="832"/>
      <c r="BW89" s="832"/>
      <c r="BX89" s="832"/>
      <c r="BY89" s="832"/>
      <c r="BZ89" s="832"/>
      <c r="CA89" s="832"/>
      <c r="CB89" s="832"/>
      <c r="CC89" s="832"/>
      <c r="CD89" s="832"/>
      <c r="CE89" s="832"/>
      <c r="CF89" s="832"/>
      <c r="CG89" s="832"/>
      <c r="CH89" s="832"/>
      <c r="CI89" s="832"/>
      <c r="CJ89" s="832"/>
      <c r="CK89" s="832"/>
      <c r="CL89" s="832"/>
      <c r="CM89" s="832"/>
      <c r="CN89" s="832"/>
      <c r="CO89" s="832"/>
      <c r="CP89" s="832"/>
      <c r="CQ89" s="832"/>
      <c r="CR89" s="832"/>
      <c r="CS89" s="832"/>
      <c r="CT89" s="832"/>
      <c r="CU89" s="832"/>
      <c r="CV89" s="832"/>
      <c r="CW89" s="832"/>
      <c r="CX89" s="832"/>
      <c r="CY89" s="832"/>
      <c r="CZ89" s="832"/>
      <c r="DA89" s="832"/>
      <c r="DB89" s="832"/>
      <c r="DC89" s="832"/>
      <c r="DD89" s="832"/>
      <c r="DE89" s="832"/>
      <c r="DF89" s="832"/>
      <c r="DG89" s="832"/>
      <c r="DH89" s="832"/>
      <c r="DI89" s="832"/>
      <c r="DJ89" s="832"/>
      <c r="DK89" s="832"/>
      <c r="DL89" s="832"/>
      <c r="DM89" s="832"/>
      <c r="DN89" s="832"/>
      <c r="DO89" s="832"/>
      <c r="DP89" s="832"/>
      <c r="DQ89" s="832"/>
      <c r="DR89" s="832"/>
      <c r="DS89" s="832"/>
      <c r="DT89" s="832"/>
      <c r="DU89" s="832"/>
      <c r="DV89" s="832"/>
      <c r="DW89" s="832"/>
      <c r="DX89" s="832"/>
      <c r="DY89" s="832"/>
      <c r="DZ89" s="832"/>
      <c r="EA89" s="832"/>
      <c r="EB89" s="832"/>
      <c r="EC89" s="832"/>
      <c r="ED89" s="832"/>
      <c r="EE89" s="832"/>
      <c r="EF89" s="832"/>
      <c r="EG89" s="832"/>
      <c r="EH89" s="832"/>
      <c r="EI89" s="832"/>
      <c r="EJ89" s="832"/>
      <c r="EK89" s="832"/>
      <c r="EL89" s="832"/>
      <c r="EM89" s="832"/>
      <c r="EN89" s="832"/>
      <c r="EO89" s="832"/>
      <c r="EP89" s="832"/>
      <c r="EQ89" s="832"/>
      <c r="ER89" s="832"/>
      <c r="ES89" s="832"/>
      <c r="ET89" s="832"/>
      <c r="EU89" s="832"/>
      <c r="EV89" s="832"/>
      <c r="EW89" s="832"/>
      <c r="EX89" s="832"/>
      <c r="EY89" s="832"/>
      <c r="EZ89" s="832"/>
      <c r="FA89" s="832"/>
      <c r="FB89" s="832"/>
      <c r="FC89" s="832"/>
      <c r="FD89" s="832"/>
      <c r="FE89" s="832"/>
      <c r="FF89" s="832"/>
      <c r="FG89" s="832"/>
      <c r="FH89" s="832"/>
      <c r="FI89" s="832"/>
      <c r="FJ89" s="832"/>
      <c r="FK89" s="832"/>
      <c r="FL89" s="832"/>
      <c r="FM89" s="832"/>
      <c r="FN89" s="832"/>
      <c r="FO89" s="832"/>
      <c r="FP89" s="832"/>
      <c r="FQ89" s="832"/>
      <c r="FR89" s="832"/>
      <c r="FS89" s="832"/>
      <c r="FT89" s="832"/>
      <c r="FU89" s="832"/>
      <c r="FV89" s="832"/>
      <c r="FW89" s="832"/>
      <c r="FX89" s="832"/>
      <c r="FY89" s="832"/>
      <c r="FZ89" s="832"/>
      <c r="GA89" s="832"/>
      <c r="GB89" s="832"/>
      <c r="GC89" s="832"/>
      <c r="GD89" s="832"/>
      <c r="GE89" s="832"/>
      <c r="GF89" s="832"/>
      <c r="GG89" s="832"/>
      <c r="GH89" s="832"/>
      <c r="GI89" s="832"/>
      <c r="GJ89" s="832"/>
      <c r="GK89" s="832"/>
      <c r="GL89" s="832"/>
      <c r="GM89" s="832"/>
      <c r="GN89" s="832"/>
      <c r="GO89" s="832"/>
      <c r="GP89" s="832"/>
      <c r="GQ89" s="832"/>
      <c r="GR89" s="832"/>
      <c r="GS89" s="832"/>
      <c r="GT89" s="832"/>
      <c r="GU89" s="832"/>
      <c r="GV89" s="832"/>
      <c r="GW89" s="832"/>
      <c r="GX89" s="832"/>
      <c r="GY89" s="832"/>
      <c r="GZ89" s="832"/>
      <c r="HA89" s="832"/>
      <c r="HB89" s="832"/>
      <c r="HC89" s="832"/>
      <c r="HD89" s="832"/>
      <c r="HE89" s="832"/>
      <c r="HF89" s="832"/>
      <c r="HG89" s="832"/>
      <c r="HH89" s="832"/>
      <c r="HI89" s="832"/>
      <c r="HJ89" s="832"/>
      <c r="HK89" s="832"/>
      <c r="HL89" s="832"/>
      <c r="HM89" s="832"/>
      <c r="HN89" s="832"/>
      <c r="HO89" s="832"/>
      <c r="HP89" s="832"/>
      <c r="HQ89" s="832"/>
      <c r="HR89" s="832"/>
      <c r="HS89" s="832"/>
      <c r="HT89" s="832"/>
      <c r="HU89" s="832"/>
      <c r="HV89" s="832"/>
      <c r="HW89" s="832"/>
      <c r="HX89" s="832"/>
      <c r="HY89" s="832"/>
      <c r="HZ89" s="832"/>
      <c r="IA89" s="832"/>
      <c r="IB89" s="832"/>
      <c r="IC89" s="832"/>
      <c r="ID89" s="832"/>
      <c r="IE89" s="832"/>
      <c r="IF89" s="832"/>
      <c r="IG89" s="832"/>
      <c r="IH89" s="832"/>
      <c r="II89" s="832"/>
      <c r="IJ89" s="832"/>
      <c r="IK89" s="832"/>
      <c r="IL89" s="832"/>
      <c r="IM89" s="832"/>
      <c r="IN89" s="832"/>
      <c r="IO89" s="832"/>
      <c r="IP89" s="832"/>
      <c r="IQ89" s="832"/>
      <c r="IR89" s="832"/>
      <c r="IS89" s="832"/>
      <c r="IT89" s="832"/>
      <c r="IU89" s="832"/>
      <c r="IV89" s="832"/>
    </row>
    <row r="90" spans="1:256" s="751" customFormat="1" ht="39.75" customHeight="1">
      <c r="A90" s="684" t="s">
        <v>540</v>
      </c>
      <c r="B90" s="709" t="s">
        <v>869</v>
      </c>
      <c r="C90" s="677" t="s">
        <v>541</v>
      </c>
      <c r="D90" s="678" t="s">
        <v>542</v>
      </c>
      <c r="E90" s="680" t="s">
        <v>389</v>
      </c>
      <c r="F90" s="845">
        <v>0</v>
      </c>
      <c r="G90" s="682">
        <v>1</v>
      </c>
      <c r="H90" s="708">
        <v>0</v>
      </c>
      <c r="I90" s="843" t="s">
        <v>543</v>
      </c>
      <c r="J90" s="769" t="s">
        <v>544</v>
      </c>
      <c r="K90" s="683"/>
      <c r="L90" s="749" t="s">
        <v>530</v>
      </c>
      <c r="M90" s="832"/>
      <c r="N90" s="832"/>
      <c r="O90" s="832"/>
      <c r="P90" s="832"/>
      <c r="Q90" s="832"/>
      <c r="R90" s="832"/>
      <c r="S90" s="832"/>
      <c r="T90" s="832"/>
      <c r="U90" s="832"/>
      <c r="V90" s="832"/>
      <c r="W90" s="832"/>
      <c r="X90" s="832"/>
      <c r="Y90" s="832"/>
      <c r="Z90" s="832"/>
      <c r="AA90" s="832"/>
      <c r="AB90" s="832"/>
      <c r="AC90" s="832"/>
      <c r="AD90" s="832"/>
      <c r="AE90" s="832"/>
      <c r="AF90" s="832"/>
      <c r="AG90" s="832"/>
      <c r="AH90" s="832"/>
      <c r="AI90" s="832"/>
      <c r="AJ90" s="832"/>
      <c r="AK90" s="832"/>
      <c r="AL90" s="832"/>
      <c r="AM90" s="832"/>
      <c r="AN90" s="832"/>
      <c r="AO90" s="832"/>
      <c r="AP90" s="832"/>
      <c r="AQ90" s="832"/>
      <c r="AR90" s="832"/>
      <c r="AS90" s="832"/>
      <c r="AT90" s="832"/>
      <c r="AU90" s="832"/>
      <c r="AV90" s="832"/>
      <c r="AW90" s="832"/>
      <c r="AX90" s="832"/>
      <c r="AY90" s="832"/>
      <c r="AZ90" s="832"/>
      <c r="BA90" s="832"/>
      <c r="BB90" s="832"/>
      <c r="BC90" s="832"/>
      <c r="BD90" s="832"/>
      <c r="BE90" s="832"/>
      <c r="BF90" s="832"/>
      <c r="BG90" s="832"/>
      <c r="BH90" s="832"/>
      <c r="BI90" s="832"/>
      <c r="BJ90" s="832"/>
      <c r="BK90" s="832"/>
      <c r="BL90" s="832"/>
      <c r="BM90" s="832"/>
      <c r="BN90" s="832"/>
      <c r="BO90" s="832"/>
      <c r="BP90" s="832"/>
      <c r="BQ90" s="832"/>
      <c r="BR90" s="832"/>
      <c r="BS90" s="832"/>
      <c r="BT90" s="832"/>
      <c r="BU90" s="832"/>
      <c r="BV90" s="832"/>
      <c r="BW90" s="832"/>
      <c r="BX90" s="832"/>
      <c r="BY90" s="832"/>
      <c r="BZ90" s="832"/>
      <c r="CA90" s="832"/>
      <c r="CB90" s="832"/>
      <c r="CC90" s="832"/>
      <c r="CD90" s="832"/>
      <c r="CE90" s="832"/>
      <c r="CF90" s="832"/>
      <c r="CG90" s="832"/>
      <c r="CH90" s="832"/>
      <c r="CI90" s="832"/>
      <c r="CJ90" s="832"/>
      <c r="CK90" s="832"/>
      <c r="CL90" s="832"/>
      <c r="CM90" s="832"/>
      <c r="CN90" s="832"/>
      <c r="CO90" s="832"/>
      <c r="CP90" s="832"/>
      <c r="CQ90" s="832"/>
      <c r="CR90" s="832"/>
      <c r="CS90" s="832"/>
      <c r="CT90" s="832"/>
      <c r="CU90" s="832"/>
      <c r="CV90" s="832"/>
      <c r="CW90" s="832"/>
      <c r="CX90" s="832"/>
      <c r="CY90" s="832"/>
      <c r="CZ90" s="832"/>
      <c r="DA90" s="832"/>
      <c r="DB90" s="832"/>
      <c r="DC90" s="832"/>
      <c r="DD90" s="832"/>
      <c r="DE90" s="832"/>
      <c r="DF90" s="832"/>
      <c r="DG90" s="832"/>
      <c r="DH90" s="832"/>
      <c r="DI90" s="832"/>
      <c r="DJ90" s="832"/>
      <c r="DK90" s="832"/>
      <c r="DL90" s="832"/>
      <c r="DM90" s="832"/>
      <c r="DN90" s="832"/>
      <c r="DO90" s="832"/>
      <c r="DP90" s="832"/>
      <c r="DQ90" s="832"/>
      <c r="DR90" s="832"/>
      <c r="DS90" s="832"/>
      <c r="DT90" s="832"/>
      <c r="DU90" s="832"/>
      <c r="DV90" s="832"/>
      <c r="DW90" s="832"/>
      <c r="DX90" s="832"/>
      <c r="DY90" s="832"/>
      <c r="DZ90" s="832"/>
      <c r="EA90" s="832"/>
      <c r="EB90" s="832"/>
      <c r="EC90" s="832"/>
      <c r="ED90" s="832"/>
      <c r="EE90" s="832"/>
      <c r="EF90" s="832"/>
      <c r="EG90" s="832"/>
      <c r="EH90" s="832"/>
      <c r="EI90" s="832"/>
      <c r="EJ90" s="832"/>
      <c r="EK90" s="832"/>
      <c r="EL90" s="832"/>
      <c r="EM90" s="832"/>
      <c r="EN90" s="832"/>
      <c r="EO90" s="832"/>
      <c r="EP90" s="832"/>
      <c r="EQ90" s="832"/>
      <c r="ER90" s="832"/>
      <c r="ES90" s="832"/>
      <c r="ET90" s="832"/>
      <c r="EU90" s="832"/>
      <c r="EV90" s="832"/>
      <c r="EW90" s="832"/>
      <c r="EX90" s="832"/>
      <c r="EY90" s="832"/>
      <c r="EZ90" s="832"/>
      <c r="FA90" s="832"/>
      <c r="FB90" s="832"/>
      <c r="FC90" s="832"/>
      <c r="FD90" s="832"/>
      <c r="FE90" s="832"/>
      <c r="FF90" s="832"/>
      <c r="FG90" s="832"/>
      <c r="FH90" s="832"/>
      <c r="FI90" s="832"/>
      <c r="FJ90" s="832"/>
      <c r="FK90" s="832"/>
      <c r="FL90" s="832"/>
      <c r="FM90" s="832"/>
      <c r="FN90" s="832"/>
      <c r="FO90" s="832"/>
      <c r="FP90" s="832"/>
      <c r="FQ90" s="832"/>
      <c r="FR90" s="832"/>
      <c r="FS90" s="832"/>
      <c r="FT90" s="832"/>
      <c r="FU90" s="832"/>
      <c r="FV90" s="832"/>
      <c r="FW90" s="832"/>
      <c r="FX90" s="832"/>
      <c r="FY90" s="832"/>
      <c r="FZ90" s="832"/>
      <c r="GA90" s="832"/>
      <c r="GB90" s="832"/>
      <c r="GC90" s="832"/>
      <c r="GD90" s="832"/>
      <c r="GE90" s="832"/>
      <c r="GF90" s="832"/>
      <c r="GG90" s="832"/>
      <c r="GH90" s="832"/>
      <c r="GI90" s="832"/>
      <c r="GJ90" s="832"/>
      <c r="GK90" s="832"/>
      <c r="GL90" s="832"/>
      <c r="GM90" s="832"/>
      <c r="GN90" s="832"/>
      <c r="GO90" s="832"/>
      <c r="GP90" s="832"/>
      <c r="GQ90" s="832"/>
      <c r="GR90" s="832"/>
      <c r="GS90" s="832"/>
      <c r="GT90" s="832"/>
      <c r="GU90" s="832"/>
      <c r="GV90" s="832"/>
      <c r="GW90" s="832"/>
      <c r="GX90" s="832"/>
      <c r="GY90" s="832"/>
      <c r="GZ90" s="832"/>
      <c r="HA90" s="832"/>
      <c r="HB90" s="832"/>
      <c r="HC90" s="832"/>
      <c r="HD90" s="832"/>
      <c r="HE90" s="832"/>
      <c r="HF90" s="832"/>
      <c r="HG90" s="832"/>
      <c r="HH90" s="832"/>
      <c r="HI90" s="832"/>
      <c r="HJ90" s="832"/>
      <c r="HK90" s="832"/>
      <c r="HL90" s="832"/>
      <c r="HM90" s="832"/>
      <c r="HN90" s="832"/>
      <c r="HO90" s="832"/>
      <c r="HP90" s="832"/>
      <c r="HQ90" s="832"/>
      <c r="HR90" s="832"/>
      <c r="HS90" s="832"/>
      <c r="HT90" s="832"/>
      <c r="HU90" s="832"/>
      <c r="HV90" s="832"/>
      <c r="HW90" s="832"/>
      <c r="HX90" s="832"/>
      <c r="HY90" s="832"/>
      <c r="HZ90" s="832"/>
      <c r="IA90" s="832"/>
      <c r="IB90" s="832"/>
      <c r="IC90" s="832"/>
      <c r="ID90" s="832"/>
      <c r="IE90" s="832"/>
      <c r="IF90" s="832"/>
      <c r="IG90" s="832"/>
      <c r="IH90" s="832"/>
      <c r="II90" s="832"/>
      <c r="IJ90" s="832"/>
      <c r="IK90" s="832"/>
      <c r="IL90" s="832"/>
      <c r="IM90" s="832"/>
      <c r="IN90" s="832"/>
      <c r="IO90" s="832"/>
      <c r="IP90" s="832"/>
      <c r="IQ90" s="832"/>
      <c r="IR90" s="832"/>
      <c r="IS90" s="832"/>
      <c r="IT90" s="832"/>
      <c r="IU90" s="832"/>
      <c r="IV90" s="832"/>
    </row>
    <row r="91" spans="1:256" s="751" customFormat="1" ht="36">
      <c r="A91" s="684" t="s">
        <v>805</v>
      </c>
      <c r="B91" s="677" t="s">
        <v>806</v>
      </c>
      <c r="C91" s="677" t="s">
        <v>804</v>
      </c>
      <c r="D91" s="678" t="s">
        <v>421</v>
      </c>
      <c r="E91" s="680" t="s">
        <v>389</v>
      </c>
      <c r="F91" s="845">
        <v>0</v>
      </c>
      <c r="G91" s="846">
        <v>1</v>
      </c>
      <c r="H91" s="708">
        <v>0</v>
      </c>
      <c r="I91" s="843" t="s">
        <v>738</v>
      </c>
      <c r="J91" s="781" t="s">
        <v>738</v>
      </c>
      <c r="K91" s="683" t="s">
        <v>807</v>
      </c>
      <c r="L91" s="749" t="s">
        <v>530</v>
      </c>
      <c r="M91" s="832"/>
      <c r="N91" s="832"/>
      <c r="O91" s="832"/>
      <c r="P91" s="832"/>
      <c r="Q91" s="832"/>
      <c r="R91" s="832"/>
      <c r="S91" s="832"/>
      <c r="T91" s="832"/>
      <c r="U91" s="832"/>
      <c r="V91" s="832"/>
      <c r="W91" s="832"/>
      <c r="X91" s="832"/>
      <c r="Y91" s="832"/>
      <c r="Z91" s="832"/>
      <c r="AA91" s="832"/>
      <c r="AB91" s="832"/>
      <c r="AC91" s="832"/>
      <c r="AD91" s="832"/>
      <c r="AE91" s="832"/>
      <c r="AF91" s="832"/>
      <c r="AG91" s="832"/>
      <c r="AH91" s="832"/>
      <c r="AI91" s="832"/>
      <c r="AJ91" s="832"/>
      <c r="AK91" s="832"/>
      <c r="AL91" s="832"/>
      <c r="AM91" s="832"/>
      <c r="AN91" s="832"/>
      <c r="AO91" s="832"/>
      <c r="AP91" s="832"/>
      <c r="AQ91" s="832"/>
      <c r="AR91" s="832"/>
      <c r="AS91" s="832"/>
      <c r="AT91" s="832"/>
      <c r="AU91" s="832"/>
      <c r="AV91" s="832"/>
      <c r="AW91" s="832"/>
      <c r="AX91" s="832"/>
      <c r="AY91" s="832"/>
      <c r="AZ91" s="832"/>
      <c r="BA91" s="832"/>
      <c r="BB91" s="832"/>
      <c r="BC91" s="832"/>
      <c r="BD91" s="832"/>
      <c r="BE91" s="832"/>
      <c r="BF91" s="832"/>
      <c r="BG91" s="832"/>
      <c r="BH91" s="832"/>
      <c r="BI91" s="832"/>
      <c r="BJ91" s="832"/>
      <c r="BK91" s="832"/>
      <c r="BL91" s="832"/>
      <c r="BM91" s="832"/>
      <c r="BN91" s="832"/>
      <c r="BO91" s="832"/>
      <c r="BP91" s="832"/>
      <c r="BQ91" s="832"/>
      <c r="BR91" s="832"/>
      <c r="BS91" s="832"/>
      <c r="BT91" s="832"/>
      <c r="BU91" s="832"/>
      <c r="BV91" s="832"/>
      <c r="BW91" s="832"/>
      <c r="BX91" s="832"/>
      <c r="BY91" s="832"/>
      <c r="BZ91" s="832"/>
      <c r="CA91" s="832"/>
      <c r="CB91" s="832"/>
      <c r="CC91" s="832"/>
      <c r="CD91" s="832"/>
      <c r="CE91" s="832"/>
      <c r="CF91" s="832"/>
      <c r="CG91" s="832"/>
      <c r="CH91" s="832"/>
      <c r="CI91" s="832"/>
      <c r="CJ91" s="832"/>
      <c r="CK91" s="832"/>
      <c r="CL91" s="832"/>
      <c r="CM91" s="832"/>
      <c r="CN91" s="832"/>
      <c r="CO91" s="832"/>
      <c r="CP91" s="832"/>
      <c r="CQ91" s="832"/>
      <c r="CR91" s="832"/>
      <c r="CS91" s="832"/>
      <c r="CT91" s="832"/>
      <c r="CU91" s="832"/>
      <c r="CV91" s="832"/>
      <c r="CW91" s="832"/>
      <c r="CX91" s="832"/>
      <c r="CY91" s="832"/>
      <c r="CZ91" s="832"/>
      <c r="DA91" s="832"/>
      <c r="DB91" s="832"/>
      <c r="DC91" s="832"/>
      <c r="DD91" s="832"/>
      <c r="DE91" s="832"/>
      <c r="DF91" s="832"/>
      <c r="DG91" s="832"/>
      <c r="DH91" s="832"/>
      <c r="DI91" s="832"/>
      <c r="DJ91" s="832"/>
      <c r="DK91" s="832"/>
      <c r="DL91" s="832"/>
      <c r="DM91" s="832"/>
      <c r="DN91" s="832"/>
      <c r="DO91" s="832"/>
      <c r="DP91" s="832"/>
      <c r="DQ91" s="832"/>
      <c r="DR91" s="832"/>
      <c r="DS91" s="832"/>
      <c r="DT91" s="832"/>
      <c r="DU91" s="832"/>
      <c r="DV91" s="832"/>
      <c r="DW91" s="832"/>
      <c r="DX91" s="832"/>
      <c r="DY91" s="832"/>
      <c r="DZ91" s="832"/>
      <c r="EA91" s="832"/>
      <c r="EB91" s="832"/>
      <c r="EC91" s="832"/>
      <c r="ED91" s="832"/>
      <c r="EE91" s="832"/>
      <c r="EF91" s="832"/>
      <c r="EG91" s="832"/>
      <c r="EH91" s="832"/>
      <c r="EI91" s="832"/>
      <c r="EJ91" s="832"/>
      <c r="EK91" s="832"/>
      <c r="EL91" s="832"/>
      <c r="EM91" s="832"/>
      <c r="EN91" s="832"/>
      <c r="EO91" s="832"/>
      <c r="EP91" s="832"/>
      <c r="EQ91" s="832"/>
      <c r="ER91" s="832"/>
      <c r="ES91" s="832"/>
      <c r="ET91" s="832"/>
      <c r="EU91" s="832"/>
      <c r="EV91" s="832"/>
      <c r="EW91" s="832"/>
      <c r="EX91" s="832"/>
      <c r="EY91" s="832"/>
      <c r="EZ91" s="832"/>
      <c r="FA91" s="832"/>
      <c r="FB91" s="832"/>
      <c r="FC91" s="832"/>
      <c r="FD91" s="832"/>
      <c r="FE91" s="832"/>
      <c r="FF91" s="832"/>
      <c r="FG91" s="832"/>
      <c r="FH91" s="832"/>
      <c r="FI91" s="832"/>
      <c r="FJ91" s="832"/>
      <c r="FK91" s="832"/>
      <c r="FL91" s="832"/>
      <c r="FM91" s="832"/>
      <c r="FN91" s="832"/>
      <c r="FO91" s="832"/>
      <c r="FP91" s="832"/>
      <c r="FQ91" s="832"/>
      <c r="FR91" s="832"/>
      <c r="FS91" s="832"/>
      <c r="FT91" s="832"/>
      <c r="FU91" s="832"/>
      <c r="FV91" s="832"/>
      <c r="FW91" s="832"/>
      <c r="FX91" s="832"/>
      <c r="FY91" s="832"/>
      <c r="FZ91" s="832"/>
      <c r="GA91" s="832"/>
      <c r="GB91" s="832"/>
      <c r="GC91" s="832"/>
      <c r="GD91" s="832"/>
      <c r="GE91" s="832"/>
      <c r="GF91" s="832"/>
      <c r="GG91" s="832"/>
      <c r="GH91" s="832"/>
      <c r="GI91" s="832"/>
      <c r="GJ91" s="832"/>
      <c r="GK91" s="832"/>
      <c r="GL91" s="832"/>
      <c r="GM91" s="832"/>
      <c r="GN91" s="832"/>
      <c r="GO91" s="832"/>
      <c r="GP91" s="832"/>
      <c r="GQ91" s="832"/>
      <c r="GR91" s="832"/>
      <c r="GS91" s="832"/>
      <c r="GT91" s="832"/>
      <c r="GU91" s="832"/>
      <c r="GV91" s="832"/>
      <c r="GW91" s="832"/>
      <c r="GX91" s="832"/>
      <c r="GY91" s="832"/>
      <c r="GZ91" s="832"/>
      <c r="HA91" s="832"/>
      <c r="HB91" s="832"/>
      <c r="HC91" s="832"/>
      <c r="HD91" s="832"/>
      <c r="HE91" s="832"/>
      <c r="HF91" s="832"/>
      <c r="HG91" s="832"/>
      <c r="HH91" s="832"/>
      <c r="HI91" s="832"/>
      <c r="HJ91" s="832"/>
      <c r="HK91" s="832"/>
      <c r="HL91" s="832"/>
      <c r="HM91" s="832"/>
      <c r="HN91" s="832"/>
      <c r="HO91" s="832"/>
      <c r="HP91" s="832"/>
      <c r="HQ91" s="832"/>
      <c r="HR91" s="832"/>
      <c r="HS91" s="832"/>
      <c r="HT91" s="832"/>
      <c r="HU91" s="832"/>
      <c r="HV91" s="832"/>
      <c r="HW91" s="832"/>
      <c r="HX91" s="832"/>
      <c r="HY91" s="832"/>
      <c r="HZ91" s="832"/>
      <c r="IA91" s="832"/>
      <c r="IB91" s="832"/>
      <c r="IC91" s="832"/>
      <c r="ID91" s="832"/>
      <c r="IE91" s="832"/>
      <c r="IF91" s="832"/>
      <c r="IG91" s="832"/>
      <c r="IH91" s="832"/>
      <c r="II91" s="832"/>
      <c r="IJ91" s="832"/>
      <c r="IK91" s="832"/>
      <c r="IL91" s="832"/>
      <c r="IM91" s="832"/>
      <c r="IN91" s="832"/>
      <c r="IO91" s="832"/>
      <c r="IP91" s="832"/>
      <c r="IQ91" s="832"/>
      <c r="IR91" s="832"/>
      <c r="IS91" s="832"/>
      <c r="IT91" s="832"/>
      <c r="IU91" s="832"/>
      <c r="IV91" s="832"/>
    </row>
    <row r="92" spans="1:256" s="740" customFormat="1" ht="33" customHeight="1">
      <c r="A92" s="759" t="s">
        <v>896</v>
      </c>
      <c r="B92" s="699" t="s">
        <v>602</v>
      </c>
      <c r="C92" s="699" t="s">
        <v>870</v>
      </c>
      <c r="D92" s="764" t="s">
        <v>421</v>
      </c>
      <c r="E92" s="762" t="s">
        <v>379</v>
      </c>
      <c r="F92" s="760">
        <v>75345</v>
      </c>
      <c r="G92" s="741">
        <v>1</v>
      </c>
      <c r="H92" s="886">
        <v>0</v>
      </c>
      <c r="I92" s="761" t="s">
        <v>537</v>
      </c>
      <c r="J92" s="761" t="s">
        <v>537</v>
      </c>
      <c r="K92" s="956" t="s">
        <v>603</v>
      </c>
      <c r="L92" s="763" t="s">
        <v>395</v>
      </c>
      <c r="M92" s="832"/>
      <c r="N92" s="832"/>
      <c r="O92" s="832"/>
      <c r="P92" s="832"/>
      <c r="Q92" s="832"/>
      <c r="R92" s="832"/>
      <c r="S92" s="832"/>
      <c r="T92" s="832"/>
      <c r="U92" s="832"/>
      <c r="V92" s="832"/>
      <c r="W92" s="832"/>
      <c r="X92" s="832"/>
      <c r="Y92" s="832"/>
      <c r="Z92" s="832"/>
      <c r="AA92" s="832"/>
      <c r="AB92" s="832"/>
      <c r="AC92" s="832"/>
      <c r="AD92" s="832"/>
      <c r="AE92" s="832"/>
      <c r="AF92" s="832"/>
      <c r="AG92" s="832"/>
      <c r="AH92" s="832"/>
      <c r="AI92" s="832"/>
      <c r="AJ92" s="832"/>
      <c r="AK92" s="832"/>
      <c r="AL92" s="832"/>
      <c r="AM92" s="832"/>
      <c r="AN92" s="832"/>
      <c r="AO92" s="832"/>
      <c r="AP92" s="832"/>
      <c r="AQ92" s="832"/>
      <c r="AR92" s="832"/>
      <c r="AS92" s="832"/>
      <c r="AT92" s="832"/>
      <c r="AU92" s="832"/>
      <c r="AV92" s="832"/>
      <c r="AW92" s="832"/>
      <c r="AX92" s="832"/>
      <c r="AY92" s="832"/>
      <c r="AZ92" s="832"/>
      <c r="BA92" s="832"/>
      <c r="BB92" s="832"/>
      <c r="BC92" s="832"/>
      <c r="BD92" s="832"/>
      <c r="BE92" s="832"/>
      <c r="BF92" s="832"/>
      <c r="BG92" s="832"/>
      <c r="BH92" s="832"/>
      <c r="BI92" s="832"/>
      <c r="BJ92" s="832"/>
      <c r="BK92" s="832"/>
      <c r="BL92" s="832"/>
      <c r="BM92" s="832"/>
      <c r="BN92" s="832"/>
      <c r="BO92" s="832"/>
      <c r="BP92" s="832"/>
      <c r="BQ92" s="832"/>
      <c r="BR92" s="832"/>
      <c r="BS92" s="832"/>
      <c r="BT92" s="832"/>
      <c r="BU92" s="832"/>
      <c r="BV92" s="832"/>
      <c r="BW92" s="832"/>
      <c r="BX92" s="832"/>
      <c r="BY92" s="832"/>
      <c r="BZ92" s="832"/>
      <c r="CA92" s="832"/>
      <c r="CB92" s="832"/>
      <c r="CC92" s="832"/>
      <c r="CD92" s="832"/>
      <c r="CE92" s="832"/>
      <c r="CF92" s="832"/>
      <c r="CG92" s="832"/>
      <c r="CH92" s="832"/>
      <c r="CI92" s="832"/>
      <c r="CJ92" s="832"/>
      <c r="CK92" s="832"/>
      <c r="CL92" s="832"/>
      <c r="CM92" s="832"/>
      <c r="CN92" s="832"/>
      <c r="CO92" s="832"/>
      <c r="CP92" s="832"/>
      <c r="CQ92" s="832"/>
      <c r="CR92" s="832"/>
      <c r="CS92" s="832"/>
      <c r="CT92" s="832"/>
      <c r="CU92" s="832"/>
      <c r="CV92" s="832"/>
      <c r="CW92" s="832"/>
      <c r="CX92" s="832"/>
      <c r="CY92" s="832"/>
      <c r="CZ92" s="832"/>
      <c r="DA92" s="832"/>
      <c r="DB92" s="832"/>
      <c r="DC92" s="832"/>
      <c r="DD92" s="832"/>
      <c r="DE92" s="832"/>
      <c r="DF92" s="832"/>
      <c r="DG92" s="832"/>
      <c r="DH92" s="832"/>
      <c r="DI92" s="832"/>
      <c r="DJ92" s="832"/>
      <c r="DK92" s="832"/>
      <c r="DL92" s="832"/>
      <c r="DM92" s="832"/>
      <c r="DN92" s="832"/>
      <c r="DO92" s="832"/>
      <c r="DP92" s="832"/>
      <c r="DQ92" s="832"/>
      <c r="DR92" s="832"/>
      <c r="DS92" s="832"/>
      <c r="DT92" s="832"/>
      <c r="DU92" s="832"/>
      <c r="DV92" s="832"/>
      <c r="DW92" s="832"/>
      <c r="DX92" s="832"/>
      <c r="DY92" s="832"/>
      <c r="DZ92" s="832"/>
      <c r="EA92" s="832"/>
      <c r="EB92" s="832"/>
      <c r="EC92" s="832"/>
      <c r="ED92" s="832"/>
      <c r="EE92" s="832"/>
      <c r="EF92" s="832"/>
      <c r="EG92" s="832"/>
      <c r="EH92" s="832"/>
      <c r="EI92" s="832"/>
      <c r="EJ92" s="832"/>
      <c r="EK92" s="832"/>
      <c r="EL92" s="832"/>
      <c r="EM92" s="832"/>
      <c r="EN92" s="832"/>
      <c r="EO92" s="832"/>
      <c r="EP92" s="832"/>
      <c r="EQ92" s="832"/>
      <c r="ER92" s="832"/>
      <c r="ES92" s="832"/>
      <c r="ET92" s="832"/>
      <c r="EU92" s="832"/>
      <c r="EV92" s="832"/>
      <c r="EW92" s="832"/>
      <c r="EX92" s="832"/>
      <c r="EY92" s="832"/>
      <c r="EZ92" s="832"/>
      <c r="FA92" s="832"/>
      <c r="FB92" s="832"/>
      <c r="FC92" s="832"/>
      <c r="FD92" s="832"/>
      <c r="FE92" s="832"/>
      <c r="FF92" s="832"/>
      <c r="FG92" s="832"/>
      <c r="FH92" s="832"/>
      <c r="FI92" s="832"/>
      <c r="FJ92" s="832"/>
      <c r="FK92" s="832"/>
      <c r="FL92" s="832"/>
      <c r="FM92" s="832"/>
      <c r="FN92" s="832"/>
      <c r="FO92" s="832"/>
      <c r="FP92" s="832"/>
      <c r="FQ92" s="832"/>
      <c r="FR92" s="832"/>
      <c r="FS92" s="832"/>
      <c r="FT92" s="832"/>
      <c r="FU92" s="832"/>
      <c r="FV92" s="832"/>
      <c r="FW92" s="832"/>
      <c r="FX92" s="832"/>
      <c r="FY92" s="832"/>
      <c r="FZ92" s="832"/>
      <c r="GA92" s="832"/>
      <c r="GB92" s="832"/>
      <c r="GC92" s="832"/>
      <c r="GD92" s="832"/>
      <c r="GE92" s="832"/>
      <c r="GF92" s="832"/>
      <c r="GG92" s="832"/>
      <c r="GH92" s="832"/>
      <c r="GI92" s="832"/>
      <c r="GJ92" s="832"/>
      <c r="GK92" s="832"/>
      <c r="GL92" s="832"/>
      <c r="GM92" s="832"/>
      <c r="GN92" s="832"/>
      <c r="GO92" s="832"/>
      <c r="GP92" s="832"/>
      <c r="GQ92" s="832"/>
      <c r="GR92" s="832"/>
      <c r="GS92" s="832"/>
      <c r="GT92" s="832"/>
      <c r="GU92" s="832"/>
      <c r="GV92" s="832"/>
      <c r="GW92" s="832"/>
      <c r="GX92" s="832"/>
      <c r="GY92" s="832"/>
      <c r="GZ92" s="832"/>
      <c r="HA92" s="832"/>
      <c r="HB92" s="832"/>
      <c r="HC92" s="832"/>
      <c r="HD92" s="832"/>
      <c r="HE92" s="832"/>
      <c r="HF92" s="832"/>
      <c r="HG92" s="832"/>
      <c r="HH92" s="832"/>
      <c r="HI92" s="832"/>
      <c r="HJ92" s="832"/>
      <c r="HK92" s="832"/>
      <c r="HL92" s="832"/>
      <c r="HM92" s="832"/>
      <c r="HN92" s="832"/>
      <c r="HO92" s="832"/>
      <c r="HP92" s="832"/>
      <c r="HQ92" s="832"/>
      <c r="HR92" s="832"/>
      <c r="HS92" s="832"/>
      <c r="HT92" s="832"/>
      <c r="HU92" s="832"/>
      <c r="HV92" s="832"/>
      <c r="HW92" s="832"/>
      <c r="HX92" s="832"/>
      <c r="HY92" s="832"/>
      <c r="HZ92" s="832"/>
      <c r="IA92" s="832"/>
      <c r="IB92" s="832"/>
      <c r="IC92" s="832"/>
      <c r="ID92" s="832"/>
      <c r="IE92" s="832"/>
      <c r="IF92" s="832"/>
      <c r="IG92" s="832"/>
      <c r="IH92" s="832"/>
      <c r="II92" s="832"/>
      <c r="IJ92" s="832"/>
      <c r="IK92" s="832"/>
      <c r="IL92" s="832"/>
      <c r="IM92" s="832"/>
      <c r="IN92" s="832"/>
      <c r="IO92" s="832"/>
      <c r="IP92" s="832"/>
      <c r="IQ92" s="832"/>
      <c r="IR92" s="832"/>
      <c r="IS92" s="832"/>
      <c r="IT92" s="832"/>
      <c r="IU92" s="832"/>
      <c r="IV92" s="832"/>
    </row>
    <row r="93" spans="1:256" s="861" customFormat="1" ht="57" customHeight="1">
      <c r="A93" s="855" t="s">
        <v>908</v>
      </c>
      <c r="B93" s="816" t="s">
        <v>866</v>
      </c>
      <c r="C93" s="816" t="s">
        <v>867</v>
      </c>
      <c r="D93" s="856" t="s">
        <v>421</v>
      </c>
      <c r="E93" s="816" t="s">
        <v>379</v>
      </c>
      <c r="F93" s="857">
        <v>75000</v>
      </c>
      <c r="G93" s="860">
        <v>1</v>
      </c>
      <c r="H93" s="860">
        <v>0</v>
      </c>
      <c r="I93" s="883" t="s">
        <v>910</v>
      </c>
      <c r="J93" s="883" t="s">
        <v>949</v>
      </c>
      <c r="K93" s="953" t="s">
        <v>937</v>
      </c>
      <c r="L93" s="882" t="s">
        <v>395</v>
      </c>
      <c r="M93" s="947"/>
      <c r="N93" s="858"/>
      <c r="O93" s="858"/>
      <c r="P93" s="858"/>
      <c r="Q93" s="858"/>
      <c r="R93" s="858"/>
      <c r="S93" s="858"/>
      <c r="T93" s="858"/>
      <c r="U93" s="858"/>
      <c r="V93" s="858"/>
      <c r="W93" s="858"/>
      <c r="X93" s="858"/>
      <c r="Y93" s="858"/>
      <c r="Z93" s="858"/>
      <c r="AA93" s="858"/>
      <c r="AB93" s="858"/>
      <c r="AC93" s="858"/>
      <c r="AD93" s="858"/>
      <c r="AE93" s="858"/>
      <c r="AF93" s="858"/>
      <c r="AG93" s="858"/>
      <c r="AH93" s="858"/>
      <c r="AI93" s="858"/>
      <c r="AJ93" s="858"/>
      <c r="AK93" s="858"/>
      <c r="AL93" s="858"/>
      <c r="AM93" s="858"/>
      <c r="AN93" s="858"/>
      <c r="AO93" s="858"/>
      <c r="AP93" s="858"/>
      <c r="AQ93" s="858"/>
      <c r="AR93" s="858"/>
      <c r="AS93" s="858"/>
      <c r="AT93" s="858"/>
      <c r="AU93" s="858"/>
      <c r="AV93" s="858"/>
      <c r="AW93" s="858"/>
      <c r="AX93" s="858"/>
      <c r="AY93" s="858"/>
      <c r="AZ93" s="858"/>
      <c r="BA93" s="858"/>
      <c r="BB93" s="858"/>
      <c r="BC93" s="858"/>
      <c r="BD93" s="858"/>
      <c r="BE93" s="858"/>
      <c r="BF93" s="858"/>
      <c r="BG93" s="858"/>
      <c r="BH93" s="858"/>
      <c r="BI93" s="858"/>
      <c r="BJ93" s="858"/>
      <c r="BK93" s="858"/>
      <c r="BL93" s="858"/>
      <c r="BM93" s="858"/>
      <c r="BN93" s="858"/>
      <c r="BO93" s="858"/>
      <c r="BP93" s="858"/>
      <c r="BQ93" s="858"/>
      <c r="BR93" s="858"/>
      <c r="BS93" s="858"/>
      <c r="BT93" s="858"/>
      <c r="BU93" s="858"/>
      <c r="BV93" s="858"/>
      <c r="BW93" s="858"/>
      <c r="BX93" s="858"/>
      <c r="BY93" s="858"/>
      <c r="BZ93" s="858"/>
      <c r="CA93" s="858"/>
      <c r="CB93" s="858"/>
      <c r="CC93" s="858"/>
      <c r="CD93" s="858"/>
      <c r="CE93" s="858"/>
      <c r="CF93" s="858"/>
      <c r="CG93" s="858"/>
      <c r="CH93" s="858"/>
      <c r="CI93" s="858"/>
      <c r="CJ93" s="858"/>
      <c r="CK93" s="858"/>
      <c r="CL93" s="858"/>
      <c r="CM93" s="858"/>
      <c r="CN93" s="858"/>
      <c r="CO93" s="858"/>
      <c r="CP93" s="858"/>
      <c r="CQ93" s="858"/>
      <c r="CR93" s="858"/>
      <c r="CS93" s="858"/>
      <c r="CT93" s="858"/>
      <c r="CU93" s="858"/>
      <c r="CV93" s="858"/>
      <c r="CW93" s="858"/>
      <c r="CX93" s="858"/>
      <c r="CY93" s="858"/>
      <c r="CZ93" s="858"/>
      <c r="DA93" s="858"/>
      <c r="DB93" s="858"/>
      <c r="DC93" s="858"/>
      <c r="DD93" s="858"/>
      <c r="DE93" s="858"/>
      <c r="DF93" s="858"/>
      <c r="DG93" s="858"/>
      <c r="DH93" s="858"/>
      <c r="DI93" s="858"/>
      <c r="DJ93" s="858"/>
      <c r="DK93" s="858"/>
      <c r="DL93" s="858"/>
      <c r="DM93" s="858"/>
      <c r="DN93" s="858"/>
      <c r="DO93" s="858"/>
      <c r="DP93" s="858"/>
      <c r="DQ93" s="858"/>
      <c r="DR93" s="858"/>
      <c r="DS93" s="858"/>
      <c r="DT93" s="858"/>
      <c r="DU93" s="858"/>
      <c r="DV93" s="858"/>
      <c r="DW93" s="858"/>
      <c r="DX93" s="858"/>
      <c r="DY93" s="858"/>
      <c r="DZ93" s="858"/>
      <c r="EA93" s="858"/>
      <c r="EB93" s="858"/>
      <c r="EC93" s="858"/>
      <c r="ED93" s="858"/>
      <c r="EE93" s="858"/>
      <c r="EF93" s="858"/>
      <c r="EG93" s="858"/>
      <c r="EH93" s="858"/>
      <c r="EI93" s="858"/>
      <c r="EJ93" s="858"/>
      <c r="EK93" s="858"/>
      <c r="EL93" s="858"/>
      <c r="EM93" s="858"/>
      <c r="EN93" s="858"/>
      <c r="EO93" s="858"/>
      <c r="EP93" s="858"/>
      <c r="EQ93" s="858"/>
      <c r="ER93" s="858"/>
      <c r="ES93" s="858"/>
      <c r="ET93" s="858"/>
      <c r="EU93" s="858"/>
      <c r="EV93" s="858"/>
      <c r="EW93" s="858"/>
      <c r="EX93" s="858"/>
      <c r="EY93" s="858"/>
      <c r="EZ93" s="858"/>
      <c r="FA93" s="858"/>
      <c r="FB93" s="858"/>
      <c r="FC93" s="858"/>
      <c r="FD93" s="858"/>
      <c r="FE93" s="858"/>
      <c r="FF93" s="858"/>
      <c r="FG93" s="858"/>
      <c r="FH93" s="858"/>
      <c r="FI93" s="858"/>
      <c r="FJ93" s="858"/>
      <c r="FK93" s="858"/>
      <c r="FL93" s="858"/>
      <c r="FM93" s="858"/>
      <c r="FN93" s="858"/>
      <c r="FO93" s="858"/>
      <c r="FP93" s="858"/>
      <c r="FQ93" s="858"/>
      <c r="FR93" s="858"/>
      <c r="FS93" s="858"/>
      <c r="FT93" s="858"/>
      <c r="FU93" s="858"/>
      <c r="FV93" s="858"/>
      <c r="FW93" s="858"/>
      <c r="FX93" s="858"/>
      <c r="FY93" s="858"/>
      <c r="FZ93" s="858"/>
      <c r="GA93" s="858"/>
      <c r="GB93" s="858"/>
      <c r="GC93" s="858"/>
      <c r="GD93" s="858"/>
      <c r="GE93" s="858"/>
      <c r="GF93" s="858"/>
      <c r="GG93" s="858"/>
      <c r="GH93" s="858"/>
      <c r="GI93" s="858"/>
      <c r="GJ93" s="858"/>
      <c r="GK93" s="858"/>
      <c r="GL93" s="858"/>
      <c r="GM93" s="858"/>
      <c r="GN93" s="858"/>
      <c r="GO93" s="858"/>
      <c r="GP93" s="858"/>
      <c r="GQ93" s="858"/>
      <c r="GR93" s="858"/>
      <c r="GS93" s="858"/>
      <c r="GT93" s="858"/>
      <c r="GU93" s="858"/>
      <c r="GV93" s="858"/>
      <c r="GW93" s="858"/>
      <c r="GX93" s="858"/>
      <c r="GY93" s="858"/>
      <c r="GZ93" s="858"/>
      <c r="HA93" s="858"/>
      <c r="HB93" s="858"/>
      <c r="HC93" s="858"/>
      <c r="HD93" s="858"/>
      <c r="HE93" s="858"/>
      <c r="HF93" s="858"/>
      <c r="HG93" s="858"/>
      <c r="HH93" s="858"/>
      <c r="HI93" s="858"/>
      <c r="HJ93" s="858"/>
      <c r="HK93" s="858"/>
      <c r="HL93" s="858"/>
      <c r="HM93" s="858"/>
      <c r="HN93" s="858"/>
      <c r="HO93" s="858"/>
      <c r="HP93" s="858"/>
      <c r="HQ93" s="858"/>
      <c r="HR93" s="858"/>
      <c r="HS93" s="858"/>
      <c r="HT93" s="858"/>
      <c r="HU93" s="858"/>
      <c r="HV93" s="858"/>
      <c r="HW93" s="858"/>
      <c r="HX93" s="858"/>
      <c r="HY93" s="858"/>
      <c r="HZ93" s="858"/>
      <c r="IA93" s="858"/>
      <c r="IB93" s="858"/>
      <c r="IC93" s="858"/>
      <c r="ID93" s="858"/>
      <c r="IE93" s="858"/>
      <c r="IF93" s="858"/>
      <c r="IG93" s="858"/>
      <c r="IH93" s="858"/>
      <c r="II93" s="858"/>
      <c r="IJ93" s="858"/>
      <c r="IK93" s="858"/>
      <c r="IL93" s="858"/>
      <c r="IM93" s="858"/>
      <c r="IN93" s="858"/>
      <c r="IO93" s="858"/>
      <c r="IP93" s="858"/>
      <c r="IQ93" s="858"/>
      <c r="IR93" s="858"/>
      <c r="IS93" s="858"/>
      <c r="IT93" s="858"/>
      <c r="IU93" s="858"/>
      <c r="IV93" s="858"/>
    </row>
    <row r="94" spans="1:256" s="906" customFormat="1" ht="30" customHeight="1">
      <c r="A94" s="898" t="s">
        <v>786</v>
      </c>
      <c r="B94" s="889" t="s">
        <v>633</v>
      </c>
      <c r="C94" s="889" t="s">
        <v>792</v>
      </c>
      <c r="D94" s="903" t="s">
        <v>421</v>
      </c>
      <c r="E94" s="915" t="s">
        <v>379</v>
      </c>
      <c r="F94" s="985">
        <v>65000</v>
      </c>
      <c r="G94" s="986">
        <v>1</v>
      </c>
      <c r="H94" s="916">
        <v>0</v>
      </c>
      <c r="I94" s="1099" t="s">
        <v>538</v>
      </c>
      <c r="J94" s="910" t="s">
        <v>538</v>
      </c>
      <c r="K94" s="1100" t="s">
        <v>791</v>
      </c>
      <c r="L94" s="924" t="s">
        <v>383</v>
      </c>
      <c r="M94" s="905"/>
      <c r="N94" s="905"/>
      <c r="O94" s="905"/>
      <c r="P94" s="905"/>
      <c r="Q94" s="905"/>
      <c r="R94" s="905"/>
      <c r="S94" s="905"/>
      <c r="T94" s="905"/>
      <c r="U94" s="905"/>
      <c r="V94" s="905"/>
      <c r="W94" s="905"/>
      <c r="X94" s="905"/>
      <c r="Y94" s="905"/>
      <c r="Z94" s="905"/>
      <c r="AA94" s="905"/>
      <c r="AB94" s="905"/>
      <c r="AC94" s="905"/>
      <c r="AD94" s="905"/>
      <c r="AE94" s="905"/>
      <c r="AF94" s="905"/>
      <c r="AG94" s="905"/>
      <c r="AH94" s="905"/>
      <c r="AI94" s="905"/>
      <c r="AJ94" s="905"/>
      <c r="AK94" s="905"/>
      <c r="AL94" s="905"/>
      <c r="AM94" s="905"/>
      <c r="AN94" s="905"/>
      <c r="AO94" s="905"/>
      <c r="AP94" s="905"/>
      <c r="AQ94" s="905"/>
      <c r="AR94" s="905"/>
      <c r="AS94" s="905"/>
      <c r="AT94" s="905"/>
      <c r="AU94" s="905"/>
      <c r="AV94" s="905"/>
      <c r="AW94" s="905"/>
      <c r="AX94" s="905"/>
      <c r="AY94" s="905"/>
      <c r="AZ94" s="905"/>
      <c r="BA94" s="905"/>
      <c r="BB94" s="905"/>
      <c r="BC94" s="905"/>
      <c r="BD94" s="905"/>
      <c r="BE94" s="905"/>
      <c r="BF94" s="905"/>
      <c r="BG94" s="905"/>
      <c r="BH94" s="905"/>
      <c r="BI94" s="905"/>
      <c r="BJ94" s="905"/>
      <c r="BK94" s="905"/>
      <c r="BL94" s="905"/>
      <c r="BM94" s="905"/>
      <c r="BN94" s="905"/>
      <c r="BO94" s="905"/>
      <c r="BP94" s="905"/>
      <c r="BQ94" s="905"/>
      <c r="BR94" s="905"/>
      <c r="BS94" s="905"/>
      <c r="BT94" s="905"/>
      <c r="BU94" s="905"/>
      <c r="BV94" s="905"/>
      <c r="BW94" s="905"/>
      <c r="BX94" s="905"/>
      <c r="BY94" s="905"/>
      <c r="BZ94" s="905"/>
      <c r="CA94" s="905"/>
      <c r="CB94" s="905"/>
      <c r="CC94" s="905"/>
      <c r="CD94" s="905"/>
      <c r="CE94" s="905"/>
      <c r="CF94" s="905"/>
      <c r="CG94" s="905"/>
      <c r="CH94" s="905"/>
      <c r="CI94" s="905"/>
      <c r="CJ94" s="905"/>
      <c r="CK94" s="905"/>
      <c r="CL94" s="905"/>
      <c r="CM94" s="905"/>
      <c r="CN94" s="905"/>
      <c r="CO94" s="905"/>
      <c r="CP94" s="905"/>
      <c r="CQ94" s="905"/>
      <c r="CR94" s="905"/>
      <c r="CS94" s="905"/>
      <c r="CT94" s="905"/>
      <c r="CU94" s="905"/>
      <c r="CV94" s="905"/>
      <c r="CW94" s="905"/>
      <c r="CX94" s="905"/>
      <c r="CY94" s="905"/>
      <c r="CZ94" s="905"/>
      <c r="DA94" s="905"/>
      <c r="DB94" s="905"/>
      <c r="DC94" s="905"/>
      <c r="DD94" s="905"/>
      <c r="DE94" s="905"/>
      <c r="DF94" s="905"/>
      <c r="DG94" s="905"/>
      <c r="DH94" s="905"/>
      <c r="DI94" s="905"/>
      <c r="DJ94" s="905"/>
      <c r="DK94" s="905"/>
      <c r="DL94" s="905"/>
      <c r="DM94" s="905"/>
      <c r="DN94" s="905"/>
      <c r="DO94" s="905"/>
      <c r="DP94" s="905"/>
      <c r="DQ94" s="905"/>
      <c r="DR94" s="905"/>
      <c r="DS94" s="905"/>
      <c r="DT94" s="905"/>
      <c r="DU94" s="905"/>
      <c r="DV94" s="905"/>
      <c r="DW94" s="905"/>
      <c r="DX94" s="905"/>
      <c r="DY94" s="905"/>
      <c r="DZ94" s="905"/>
      <c r="EA94" s="905"/>
      <c r="EB94" s="905"/>
      <c r="EC94" s="905"/>
      <c r="ED94" s="905"/>
      <c r="EE94" s="905"/>
      <c r="EF94" s="905"/>
      <c r="EG94" s="905"/>
      <c r="EH94" s="905"/>
      <c r="EI94" s="905"/>
      <c r="EJ94" s="905"/>
      <c r="EK94" s="905"/>
      <c r="EL94" s="905"/>
      <c r="EM94" s="905"/>
      <c r="EN94" s="905"/>
      <c r="EO94" s="905"/>
      <c r="EP94" s="905"/>
      <c r="EQ94" s="905"/>
      <c r="ER94" s="905"/>
      <c r="ES94" s="905"/>
      <c r="ET94" s="905"/>
      <c r="EU94" s="905"/>
      <c r="EV94" s="905"/>
      <c r="EW94" s="905"/>
      <c r="EX94" s="905"/>
      <c r="EY94" s="905"/>
      <c r="EZ94" s="905"/>
      <c r="FA94" s="905"/>
      <c r="FB94" s="905"/>
      <c r="FC94" s="905"/>
      <c r="FD94" s="905"/>
      <c r="FE94" s="905"/>
      <c r="FF94" s="905"/>
      <c r="FG94" s="905"/>
      <c r="FH94" s="905"/>
      <c r="FI94" s="905"/>
      <c r="FJ94" s="905"/>
      <c r="FK94" s="905"/>
      <c r="FL94" s="905"/>
      <c r="FM94" s="905"/>
      <c r="FN94" s="905"/>
      <c r="FO94" s="905"/>
      <c r="FP94" s="905"/>
      <c r="FQ94" s="905"/>
      <c r="FR94" s="905"/>
      <c r="FS94" s="905"/>
      <c r="FT94" s="905"/>
      <c r="FU94" s="905"/>
      <c r="FV94" s="905"/>
      <c r="FW94" s="905"/>
      <c r="FX94" s="905"/>
      <c r="FY94" s="905"/>
      <c r="FZ94" s="905"/>
      <c r="GA94" s="905"/>
      <c r="GB94" s="905"/>
      <c r="GC94" s="905"/>
      <c r="GD94" s="905"/>
      <c r="GE94" s="905"/>
      <c r="GF94" s="905"/>
      <c r="GG94" s="905"/>
      <c r="GH94" s="905"/>
      <c r="GI94" s="905"/>
      <c r="GJ94" s="905"/>
      <c r="GK94" s="905"/>
      <c r="GL94" s="905"/>
      <c r="GM94" s="905"/>
      <c r="GN94" s="905"/>
      <c r="GO94" s="905"/>
      <c r="GP94" s="905"/>
      <c r="GQ94" s="905"/>
      <c r="GR94" s="905"/>
      <c r="GS94" s="905"/>
      <c r="GT94" s="905"/>
      <c r="GU94" s="905"/>
      <c r="GV94" s="905"/>
      <c r="GW94" s="905"/>
      <c r="GX94" s="905"/>
      <c r="GY94" s="905"/>
      <c r="GZ94" s="905"/>
      <c r="HA94" s="905"/>
      <c r="HB94" s="905"/>
      <c r="HC94" s="905"/>
      <c r="HD94" s="905"/>
      <c r="HE94" s="905"/>
      <c r="HF94" s="905"/>
      <c r="HG94" s="905"/>
      <c r="HH94" s="905"/>
      <c r="HI94" s="905"/>
      <c r="HJ94" s="905"/>
      <c r="HK94" s="905"/>
      <c r="HL94" s="905"/>
      <c r="HM94" s="905"/>
      <c r="HN94" s="905"/>
      <c r="HO94" s="905"/>
      <c r="HP94" s="905"/>
      <c r="HQ94" s="905"/>
      <c r="HR94" s="905"/>
      <c r="HS94" s="905"/>
      <c r="HT94" s="905"/>
      <c r="HU94" s="905"/>
      <c r="HV94" s="905"/>
      <c r="HW94" s="905"/>
      <c r="HX94" s="905"/>
      <c r="HY94" s="905"/>
      <c r="HZ94" s="905"/>
      <c r="IA94" s="905"/>
      <c r="IB94" s="905"/>
      <c r="IC94" s="905"/>
      <c r="ID94" s="905"/>
      <c r="IE94" s="905"/>
      <c r="IF94" s="905"/>
      <c r="IG94" s="905"/>
      <c r="IH94" s="905"/>
      <c r="II94" s="905"/>
      <c r="IJ94" s="905"/>
      <c r="IK94" s="905"/>
      <c r="IL94" s="905"/>
      <c r="IM94" s="905"/>
      <c r="IN94" s="905"/>
      <c r="IO94" s="905"/>
      <c r="IP94" s="905"/>
      <c r="IQ94" s="905"/>
      <c r="IR94" s="905"/>
      <c r="IS94" s="905"/>
      <c r="IT94" s="905"/>
      <c r="IU94" s="905"/>
      <c r="IV94" s="905"/>
    </row>
    <row r="95" spans="1:256" s="906" customFormat="1" ht="42.9" customHeight="1">
      <c r="A95" s="898" t="s">
        <v>586</v>
      </c>
      <c r="B95" s="912" t="s">
        <v>873</v>
      </c>
      <c r="C95" s="889" t="s">
        <v>588</v>
      </c>
      <c r="D95" s="1101" t="s">
        <v>421</v>
      </c>
      <c r="E95" s="926" t="s">
        <v>379</v>
      </c>
      <c r="F95" s="1102">
        <v>65000</v>
      </c>
      <c r="G95" s="911">
        <v>1</v>
      </c>
      <c r="H95" s="1103">
        <v>0</v>
      </c>
      <c r="I95" s="1104">
        <v>42675</v>
      </c>
      <c r="J95" s="925" t="s">
        <v>589</v>
      </c>
      <c r="K95" s="987" t="s">
        <v>914</v>
      </c>
      <c r="L95" s="912" t="s">
        <v>383</v>
      </c>
      <c r="M95" s="905"/>
      <c r="N95" s="905"/>
      <c r="O95" s="905"/>
      <c r="P95" s="905"/>
      <c r="Q95" s="905"/>
      <c r="R95" s="905"/>
      <c r="S95" s="905"/>
      <c r="T95" s="905"/>
      <c r="U95" s="905"/>
      <c r="V95" s="905"/>
      <c r="W95" s="905"/>
      <c r="X95" s="905"/>
      <c r="Y95" s="905"/>
      <c r="Z95" s="905"/>
      <c r="AA95" s="905"/>
      <c r="AB95" s="905"/>
      <c r="AC95" s="905"/>
      <c r="AD95" s="905"/>
      <c r="AE95" s="905"/>
      <c r="AF95" s="905"/>
      <c r="AG95" s="905"/>
      <c r="AH95" s="905"/>
      <c r="AI95" s="905"/>
      <c r="AJ95" s="905"/>
      <c r="AK95" s="905"/>
      <c r="AL95" s="905"/>
      <c r="AM95" s="905"/>
      <c r="AN95" s="905"/>
      <c r="AO95" s="905"/>
      <c r="AP95" s="905"/>
      <c r="AQ95" s="905"/>
      <c r="AR95" s="905"/>
      <c r="AS95" s="905"/>
      <c r="AT95" s="905"/>
      <c r="AU95" s="905"/>
      <c r="AV95" s="905"/>
      <c r="AW95" s="905"/>
      <c r="AX95" s="905"/>
      <c r="AY95" s="905"/>
      <c r="AZ95" s="905"/>
      <c r="BA95" s="905"/>
      <c r="BB95" s="905"/>
      <c r="BC95" s="905"/>
      <c r="BD95" s="905"/>
      <c r="BE95" s="905"/>
      <c r="BF95" s="905"/>
      <c r="BG95" s="905"/>
      <c r="BH95" s="905"/>
      <c r="BI95" s="905"/>
      <c r="BJ95" s="905"/>
      <c r="BK95" s="905"/>
      <c r="BL95" s="905"/>
      <c r="BM95" s="905"/>
      <c r="BN95" s="905"/>
      <c r="BO95" s="905"/>
      <c r="BP95" s="905"/>
      <c r="BQ95" s="905"/>
      <c r="BR95" s="905"/>
      <c r="BS95" s="905"/>
      <c r="BT95" s="905"/>
      <c r="BU95" s="905"/>
      <c r="BV95" s="905"/>
      <c r="BW95" s="905"/>
      <c r="BX95" s="905"/>
      <c r="BY95" s="905"/>
      <c r="BZ95" s="905"/>
      <c r="CA95" s="905"/>
      <c r="CB95" s="905"/>
      <c r="CC95" s="905"/>
      <c r="CD95" s="905"/>
      <c r="CE95" s="905"/>
      <c r="CF95" s="905"/>
      <c r="CG95" s="905"/>
      <c r="CH95" s="905"/>
      <c r="CI95" s="905"/>
      <c r="CJ95" s="905"/>
      <c r="CK95" s="905"/>
      <c r="CL95" s="905"/>
      <c r="CM95" s="905"/>
      <c r="CN95" s="905"/>
      <c r="CO95" s="905"/>
      <c r="CP95" s="905"/>
      <c r="CQ95" s="905"/>
      <c r="CR95" s="905"/>
      <c r="CS95" s="905"/>
      <c r="CT95" s="905"/>
      <c r="CU95" s="905"/>
      <c r="CV95" s="905"/>
      <c r="CW95" s="905"/>
      <c r="CX95" s="905"/>
      <c r="CY95" s="905"/>
      <c r="CZ95" s="905"/>
      <c r="DA95" s="905"/>
      <c r="DB95" s="905"/>
      <c r="DC95" s="905"/>
      <c r="DD95" s="905"/>
      <c r="DE95" s="905"/>
      <c r="DF95" s="905"/>
      <c r="DG95" s="905"/>
      <c r="DH95" s="905"/>
      <c r="DI95" s="905"/>
      <c r="DJ95" s="905"/>
      <c r="DK95" s="905"/>
      <c r="DL95" s="905"/>
      <c r="DM95" s="905"/>
      <c r="DN95" s="905"/>
      <c r="DO95" s="905"/>
      <c r="DP95" s="905"/>
      <c r="DQ95" s="905"/>
      <c r="DR95" s="905"/>
      <c r="DS95" s="905"/>
      <c r="DT95" s="905"/>
      <c r="DU95" s="905"/>
      <c r="DV95" s="905"/>
      <c r="DW95" s="905"/>
      <c r="DX95" s="905"/>
      <c r="DY95" s="905"/>
      <c r="DZ95" s="905"/>
      <c r="EA95" s="905"/>
      <c r="EB95" s="905"/>
      <c r="EC95" s="905"/>
      <c r="ED95" s="905"/>
      <c r="EE95" s="905"/>
      <c r="EF95" s="905"/>
      <c r="EG95" s="905"/>
      <c r="EH95" s="905"/>
      <c r="EI95" s="905"/>
      <c r="EJ95" s="905"/>
      <c r="EK95" s="905"/>
      <c r="EL95" s="905"/>
      <c r="EM95" s="905"/>
      <c r="EN95" s="905"/>
      <c r="EO95" s="905"/>
      <c r="EP95" s="905"/>
      <c r="EQ95" s="905"/>
      <c r="ER95" s="905"/>
      <c r="ES95" s="905"/>
      <c r="ET95" s="905"/>
      <c r="EU95" s="905"/>
      <c r="EV95" s="905"/>
      <c r="EW95" s="905"/>
      <c r="EX95" s="905"/>
      <c r="EY95" s="905"/>
      <c r="EZ95" s="905"/>
      <c r="FA95" s="905"/>
      <c r="FB95" s="905"/>
      <c r="FC95" s="905"/>
      <c r="FD95" s="905"/>
      <c r="FE95" s="905"/>
      <c r="FF95" s="905"/>
      <c r="FG95" s="905"/>
      <c r="FH95" s="905"/>
      <c r="FI95" s="905"/>
      <c r="FJ95" s="905"/>
      <c r="FK95" s="905"/>
      <c r="FL95" s="905"/>
      <c r="FM95" s="905"/>
      <c r="FN95" s="905"/>
      <c r="FO95" s="905"/>
      <c r="FP95" s="905"/>
      <c r="FQ95" s="905"/>
      <c r="FR95" s="905"/>
      <c r="FS95" s="905"/>
      <c r="FT95" s="905"/>
      <c r="FU95" s="905"/>
      <c r="FV95" s="905"/>
      <c r="FW95" s="905"/>
      <c r="FX95" s="905"/>
      <c r="FY95" s="905"/>
      <c r="FZ95" s="905"/>
      <c r="GA95" s="905"/>
      <c r="GB95" s="905"/>
      <c r="GC95" s="905"/>
      <c r="GD95" s="905"/>
      <c r="GE95" s="905"/>
      <c r="GF95" s="905"/>
      <c r="GG95" s="905"/>
      <c r="GH95" s="905"/>
      <c r="GI95" s="905"/>
      <c r="GJ95" s="905"/>
      <c r="GK95" s="905"/>
      <c r="GL95" s="905"/>
      <c r="GM95" s="905"/>
      <c r="GN95" s="905"/>
      <c r="GO95" s="905"/>
      <c r="GP95" s="905"/>
      <c r="GQ95" s="905"/>
      <c r="GR95" s="905"/>
      <c r="GS95" s="905"/>
      <c r="GT95" s="905"/>
      <c r="GU95" s="905"/>
      <c r="GV95" s="905"/>
      <c r="GW95" s="905"/>
      <c r="GX95" s="905"/>
      <c r="GY95" s="905"/>
      <c r="GZ95" s="905"/>
      <c r="HA95" s="905"/>
      <c r="HB95" s="905"/>
      <c r="HC95" s="905"/>
      <c r="HD95" s="905"/>
      <c r="HE95" s="905"/>
      <c r="HF95" s="905"/>
      <c r="HG95" s="905"/>
      <c r="HH95" s="905"/>
      <c r="HI95" s="905"/>
      <c r="HJ95" s="905"/>
      <c r="HK95" s="905"/>
      <c r="HL95" s="905"/>
      <c r="HM95" s="905"/>
      <c r="HN95" s="905"/>
      <c r="HO95" s="905"/>
      <c r="HP95" s="905"/>
      <c r="HQ95" s="905"/>
      <c r="HR95" s="905"/>
      <c r="HS95" s="905"/>
      <c r="HT95" s="905"/>
      <c r="HU95" s="905"/>
      <c r="HV95" s="905"/>
      <c r="HW95" s="905"/>
      <c r="HX95" s="905"/>
      <c r="HY95" s="905"/>
      <c r="HZ95" s="905"/>
      <c r="IA95" s="905"/>
      <c r="IB95" s="905"/>
      <c r="IC95" s="905"/>
      <c r="ID95" s="905"/>
      <c r="IE95" s="905"/>
      <c r="IF95" s="905"/>
      <c r="IG95" s="905"/>
      <c r="IH95" s="905"/>
      <c r="II95" s="905"/>
      <c r="IJ95" s="905"/>
      <c r="IK95" s="905"/>
      <c r="IL95" s="905"/>
      <c r="IM95" s="905"/>
      <c r="IN95" s="905"/>
      <c r="IO95" s="905"/>
      <c r="IP95" s="905"/>
      <c r="IQ95" s="905"/>
      <c r="IR95" s="905"/>
      <c r="IS95" s="905"/>
      <c r="IT95" s="905"/>
      <c r="IU95" s="905"/>
      <c r="IV95" s="905"/>
    </row>
    <row r="96" spans="1:256" s="698" customFormat="1" ht="42.9" customHeight="1">
      <c r="A96" s="855" t="s">
        <v>974</v>
      </c>
      <c r="B96" s="723" t="s">
        <v>975</v>
      </c>
      <c r="C96" s="690" t="s">
        <v>976</v>
      </c>
      <c r="D96" s="782" t="s">
        <v>421</v>
      </c>
      <c r="E96" s="863" t="s">
        <v>379</v>
      </c>
      <c r="F96" s="657">
        <v>60564</v>
      </c>
      <c r="G96" s="734">
        <v>1</v>
      </c>
      <c r="H96" s="694">
        <v>0</v>
      </c>
      <c r="I96" s="862" t="s">
        <v>977</v>
      </c>
      <c r="J96" s="735" t="s">
        <v>977</v>
      </c>
      <c r="K96" s="1081" t="s">
        <v>984</v>
      </c>
      <c r="L96" s="723" t="s">
        <v>534</v>
      </c>
      <c r="M96" s="832"/>
      <c r="N96" s="832"/>
      <c r="O96" s="832"/>
      <c r="P96" s="832"/>
      <c r="Q96" s="832"/>
      <c r="R96" s="832"/>
      <c r="S96" s="832"/>
      <c r="T96" s="832"/>
      <c r="U96" s="832"/>
      <c r="V96" s="832"/>
      <c r="W96" s="832"/>
      <c r="X96" s="832"/>
      <c r="Y96" s="832"/>
      <c r="Z96" s="832"/>
      <c r="AA96" s="832"/>
      <c r="AB96" s="832"/>
      <c r="AC96" s="832"/>
      <c r="AD96" s="832"/>
      <c r="AE96" s="832"/>
      <c r="AF96" s="832"/>
      <c r="AG96" s="832"/>
      <c r="AH96" s="832"/>
      <c r="AI96" s="832"/>
      <c r="AJ96" s="832"/>
      <c r="AK96" s="832"/>
      <c r="AL96" s="832"/>
      <c r="AM96" s="832"/>
      <c r="AN96" s="832"/>
      <c r="AO96" s="832"/>
      <c r="AP96" s="832"/>
      <c r="AQ96" s="832"/>
      <c r="AR96" s="832"/>
      <c r="AS96" s="832"/>
      <c r="AT96" s="832"/>
      <c r="AU96" s="832"/>
      <c r="AV96" s="832"/>
      <c r="AW96" s="832"/>
      <c r="AX96" s="832"/>
      <c r="AY96" s="832"/>
      <c r="AZ96" s="832"/>
      <c r="BA96" s="832"/>
      <c r="BB96" s="832"/>
      <c r="BC96" s="832"/>
      <c r="BD96" s="832"/>
      <c r="BE96" s="832"/>
      <c r="BF96" s="832"/>
      <c r="BG96" s="832"/>
      <c r="BH96" s="832"/>
      <c r="BI96" s="832"/>
      <c r="BJ96" s="832"/>
      <c r="BK96" s="832"/>
      <c r="BL96" s="832"/>
      <c r="BM96" s="832"/>
      <c r="BN96" s="832"/>
      <c r="BO96" s="832"/>
      <c r="BP96" s="832"/>
      <c r="BQ96" s="832"/>
      <c r="BR96" s="832"/>
      <c r="BS96" s="832"/>
      <c r="BT96" s="832"/>
      <c r="BU96" s="832"/>
      <c r="BV96" s="832"/>
      <c r="BW96" s="832"/>
      <c r="BX96" s="832"/>
      <c r="BY96" s="832"/>
      <c r="BZ96" s="832"/>
      <c r="CA96" s="832"/>
      <c r="CB96" s="832"/>
      <c r="CC96" s="832"/>
      <c r="CD96" s="832"/>
      <c r="CE96" s="832"/>
      <c r="CF96" s="832"/>
      <c r="CG96" s="832"/>
      <c r="CH96" s="832"/>
      <c r="CI96" s="832"/>
      <c r="CJ96" s="832"/>
      <c r="CK96" s="832"/>
      <c r="CL96" s="832"/>
      <c r="CM96" s="832"/>
      <c r="CN96" s="832"/>
      <c r="CO96" s="832"/>
      <c r="CP96" s="832"/>
      <c r="CQ96" s="832"/>
      <c r="CR96" s="832"/>
      <c r="CS96" s="832"/>
      <c r="CT96" s="832"/>
      <c r="CU96" s="832"/>
      <c r="CV96" s="832"/>
      <c r="CW96" s="832"/>
      <c r="CX96" s="832"/>
      <c r="CY96" s="832"/>
      <c r="CZ96" s="832"/>
      <c r="DA96" s="832"/>
      <c r="DB96" s="832"/>
      <c r="DC96" s="832"/>
      <c r="DD96" s="832"/>
      <c r="DE96" s="832"/>
      <c r="DF96" s="832"/>
      <c r="DG96" s="832"/>
      <c r="DH96" s="832"/>
      <c r="DI96" s="832"/>
      <c r="DJ96" s="832"/>
      <c r="DK96" s="832"/>
      <c r="DL96" s="832"/>
      <c r="DM96" s="832"/>
      <c r="DN96" s="832"/>
      <c r="DO96" s="832"/>
      <c r="DP96" s="832"/>
      <c r="DQ96" s="832"/>
      <c r="DR96" s="832"/>
      <c r="DS96" s="832"/>
      <c r="DT96" s="832"/>
      <c r="DU96" s="832"/>
      <c r="DV96" s="832"/>
      <c r="DW96" s="832"/>
      <c r="DX96" s="832"/>
      <c r="DY96" s="832"/>
      <c r="DZ96" s="832"/>
      <c r="EA96" s="832"/>
      <c r="EB96" s="832"/>
      <c r="EC96" s="832"/>
      <c r="ED96" s="832"/>
      <c r="EE96" s="832"/>
      <c r="EF96" s="832"/>
      <c r="EG96" s="832"/>
      <c r="EH96" s="832"/>
      <c r="EI96" s="832"/>
      <c r="EJ96" s="832"/>
      <c r="EK96" s="832"/>
      <c r="EL96" s="832"/>
      <c r="EM96" s="832"/>
      <c r="EN96" s="832"/>
      <c r="EO96" s="832"/>
      <c r="EP96" s="832"/>
      <c r="EQ96" s="832"/>
      <c r="ER96" s="832"/>
      <c r="ES96" s="832"/>
      <c r="ET96" s="832"/>
      <c r="EU96" s="832"/>
      <c r="EV96" s="832"/>
      <c r="EW96" s="832"/>
      <c r="EX96" s="832"/>
      <c r="EY96" s="832"/>
      <c r="EZ96" s="832"/>
      <c r="FA96" s="832"/>
      <c r="FB96" s="832"/>
      <c r="FC96" s="832"/>
      <c r="FD96" s="832"/>
      <c r="FE96" s="832"/>
      <c r="FF96" s="832"/>
      <c r="FG96" s="832"/>
      <c r="FH96" s="832"/>
      <c r="FI96" s="832"/>
      <c r="FJ96" s="832"/>
      <c r="FK96" s="832"/>
      <c r="FL96" s="832"/>
      <c r="FM96" s="832"/>
      <c r="FN96" s="832"/>
      <c r="FO96" s="832"/>
      <c r="FP96" s="832"/>
      <c r="FQ96" s="832"/>
      <c r="FR96" s="832"/>
      <c r="FS96" s="832"/>
      <c r="FT96" s="832"/>
      <c r="FU96" s="832"/>
      <c r="FV96" s="832"/>
      <c r="FW96" s="832"/>
      <c r="FX96" s="832"/>
      <c r="FY96" s="832"/>
      <c r="FZ96" s="832"/>
      <c r="GA96" s="832"/>
      <c r="GB96" s="832"/>
      <c r="GC96" s="832"/>
      <c r="GD96" s="832"/>
      <c r="GE96" s="832"/>
      <c r="GF96" s="832"/>
      <c r="GG96" s="832"/>
      <c r="GH96" s="832"/>
      <c r="GI96" s="832"/>
      <c r="GJ96" s="832"/>
      <c r="GK96" s="832"/>
      <c r="GL96" s="832"/>
      <c r="GM96" s="832"/>
      <c r="GN96" s="832"/>
      <c r="GO96" s="832"/>
      <c r="GP96" s="832"/>
      <c r="GQ96" s="832"/>
      <c r="GR96" s="832"/>
      <c r="GS96" s="832"/>
      <c r="GT96" s="832"/>
      <c r="GU96" s="832"/>
      <c r="GV96" s="832"/>
      <c r="GW96" s="832"/>
      <c r="GX96" s="832"/>
      <c r="GY96" s="832"/>
      <c r="GZ96" s="832"/>
      <c r="HA96" s="832"/>
      <c r="HB96" s="832"/>
      <c r="HC96" s="832"/>
      <c r="HD96" s="832"/>
      <c r="HE96" s="832"/>
      <c r="HF96" s="832"/>
      <c r="HG96" s="832"/>
      <c r="HH96" s="832"/>
      <c r="HI96" s="832"/>
      <c r="HJ96" s="832"/>
      <c r="HK96" s="832"/>
      <c r="HL96" s="832"/>
      <c r="HM96" s="832"/>
      <c r="HN96" s="832"/>
      <c r="HO96" s="832"/>
      <c r="HP96" s="832"/>
      <c r="HQ96" s="832"/>
      <c r="HR96" s="832"/>
      <c r="HS96" s="832"/>
      <c r="HT96" s="832"/>
      <c r="HU96" s="832"/>
      <c r="HV96" s="832"/>
      <c r="HW96" s="832"/>
      <c r="HX96" s="832"/>
      <c r="HY96" s="832"/>
      <c r="HZ96" s="832"/>
      <c r="IA96" s="832"/>
      <c r="IB96" s="832"/>
      <c r="IC96" s="832"/>
      <c r="ID96" s="832"/>
      <c r="IE96" s="832"/>
      <c r="IF96" s="832"/>
      <c r="IG96" s="832"/>
      <c r="IH96" s="832"/>
      <c r="II96" s="832"/>
      <c r="IJ96" s="832"/>
      <c r="IK96" s="832"/>
      <c r="IL96" s="832"/>
      <c r="IM96" s="832"/>
      <c r="IN96" s="832"/>
      <c r="IO96" s="832"/>
      <c r="IP96" s="832"/>
      <c r="IQ96" s="832"/>
      <c r="IR96" s="832"/>
      <c r="IS96" s="832"/>
      <c r="IT96" s="832"/>
      <c r="IU96" s="832"/>
      <c r="IV96" s="832"/>
    </row>
    <row r="97" spans="1:256" s="906" customFormat="1" ht="29.25" customHeight="1">
      <c r="A97" s="898" t="s">
        <v>497</v>
      </c>
      <c r="B97" s="912" t="s">
        <v>498</v>
      </c>
      <c r="C97" s="912" t="s">
        <v>499</v>
      </c>
      <c r="D97" s="914" t="s">
        <v>421</v>
      </c>
      <c r="E97" s="891" t="s">
        <v>379</v>
      </c>
      <c r="F97" s="892">
        <v>60000</v>
      </c>
      <c r="G97" s="893">
        <v>1</v>
      </c>
      <c r="H97" s="894">
        <v>0</v>
      </c>
      <c r="I97" s="912" t="s">
        <v>385</v>
      </c>
      <c r="J97" s="889" t="s">
        <v>380</v>
      </c>
      <c r="K97" s="917" t="s">
        <v>500</v>
      </c>
      <c r="L97" s="912" t="s">
        <v>383</v>
      </c>
      <c r="M97" s="832"/>
      <c r="N97" s="832"/>
      <c r="O97" s="832"/>
      <c r="P97" s="832"/>
      <c r="Q97" s="832"/>
      <c r="R97" s="832"/>
      <c r="S97" s="832"/>
      <c r="T97" s="832"/>
      <c r="U97" s="832"/>
      <c r="V97" s="832"/>
      <c r="W97" s="832"/>
      <c r="X97" s="832"/>
      <c r="Y97" s="832"/>
      <c r="Z97" s="832"/>
      <c r="AA97" s="832"/>
      <c r="AB97" s="832"/>
      <c r="AC97" s="832"/>
      <c r="AD97" s="832"/>
      <c r="AE97" s="832"/>
      <c r="AF97" s="832"/>
      <c r="AG97" s="832"/>
      <c r="AH97" s="832"/>
      <c r="AI97" s="832"/>
      <c r="AJ97" s="832"/>
      <c r="AK97" s="832"/>
      <c r="AL97" s="832"/>
      <c r="AM97" s="832"/>
      <c r="AN97" s="832"/>
      <c r="AO97" s="832"/>
      <c r="AP97" s="832"/>
      <c r="AQ97" s="832"/>
      <c r="AR97" s="832"/>
      <c r="AS97" s="832"/>
      <c r="AT97" s="832"/>
      <c r="AU97" s="832"/>
      <c r="AV97" s="832"/>
      <c r="AW97" s="832"/>
      <c r="AX97" s="832"/>
      <c r="AY97" s="832"/>
      <c r="AZ97" s="832"/>
      <c r="BA97" s="832"/>
      <c r="BB97" s="832"/>
      <c r="BC97" s="832"/>
      <c r="BD97" s="832"/>
      <c r="BE97" s="832"/>
      <c r="BF97" s="832"/>
      <c r="BG97" s="832"/>
      <c r="BH97" s="832"/>
      <c r="BI97" s="832"/>
      <c r="BJ97" s="832"/>
      <c r="BK97" s="832"/>
      <c r="BL97" s="832"/>
      <c r="BM97" s="832"/>
      <c r="BN97" s="832"/>
      <c r="BO97" s="832"/>
      <c r="BP97" s="832"/>
      <c r="BQ97" s="832"/>
      <c r="BR97" s="832"/>
      <c r="BS97" s="832"/>
      <c r="BT97" s="832"/>
      <c r="BU97" s="832"/>
      <c r="BV97" s="832"/>
      <c r="BW97" s="832"/>
      <c r="BX97" s="832"/>
      <c r="BY97" s="832"/>
      <c r="BZ97" s="832"/>
      <c r="CA97" s="832"/>
      <c r="CB97" s="832"/>
      <c r="CC97" s="832"/>
      <c r="CD97" s="832"/>
      <c r="CE97" s="832"/>
      <c r="CF97" s="832"/>
      <c r="CG97" s="832"/>
      <c r="CH97" s="832"/>
      <c r="CI97" s="832"/>
      <c r="CJ97" s="832"/>
      <c r="CK97" s="832"/>
      <c r="CL97" s="832"/>
      <c r="CM97" s="832"/>
      <c r="CN97" s="832"/>
      <c r="CO97" s="832"/>
      <c r="CP97" s="832"/>
      <c r="CQ97" s="832"/>
      <c r="CR97" s="832"/>
      <c r="CS97" s="832"/>
      <c r="CT97" s="832"/>
      <c r="CU97" s="832"/>
      <c r="CV97" s="832"/>
      <c r="CW97" s="832"/>
      <c r="CX97" s="832"/>
      <c r="CY97" s="832"/>
      <c r="CZ97" s="832"/>
      <c r="DA97" s="832"/>
      <c r="DB97" s="832"/>
      <c r="DC97" s="832"/>
      <c r="DD97" s="832"/>
      <c r="DE97" s="832"/>
      <c r="DF97" s="832"/>
      <c r="DG97" s="832"/>
      <c r="DH97" s="832"/>
      <c r="DI97" s="832"/>
      <c r="DJ97" s="832"/>
      <c r="DK97" s="832"/>
      <c r="DL97" s="832"/>
      <c r="DM97" s="832"/>
      <c r="DN97" s="832"/>
      <c r="DO97" s="832"/>
      <c r="DP97" s="832"/>
      <c r="DQ97" s="832"/>
      <c r="DR97" s="832"/>
      <c r="DS97" s="832"/>
      <c r="DT97" s="832"/>
      <c r="DU97" s="832"/>
      <c r="DV97" s="832"/>
      <c r="DW97" s="832"/>
      <c r="DX97" s="832"/>
      <c r="DY97" s="832"/>
      <c r="DZ97" s="832"/>
      <c r="EA97" s="832"/>
      <c r="EB97" s="832"/>
      <c r="EC97" s="832"/>
      <c r="ED97" s="832"/>
      <c r="EE97" s="832"/>
      <c r="EF97" s="832"/>
      <c r="EG97" s="832"/>
      <c r="EH97" s="832"/>
      <c r="EI97" s="832"/>
      <c r="EJ97" s="832"/>
      <c r="EK97" s="832"/>
      <c r="EL97" s="832"/>
      <c r="EM97" s="832"/>
      <c r="EN97" s="832"/>
      <c r="EO97" s="832"/>
      <c r="EP97" s="832"/>
      <c r="EQ97" s="832"/>
      <c r="ER97" s="832"/>
      <c r="ES97" s="832"/>
      <c r="ET97" s="832"/>
      <c r="EU97" s="832"/>
      <c r="EV97" s="832"/>
      <c r="EW97" s="832"/>
      <c r="EX97" s="832"/>
      <c r="EY97" s="832"/>
      <c r="EZ97" s="832"/>
      <c r="FA97" s="832"/>
      <c r="FB97" s="832"/>
      <c r="FC97" s="832"/>
      <c r="FD97" s="832"/>
      <c r="FE97" s="832"/>
      <c r="FF97" s="832"/>
      <c r="FG97" s="832"/>
      <c r="FH97" s="832"/>
      <c r="FI97" s="832"/>
      <c r="FJ97" s="832"/>
      <c r="FK97" s="832"/>
      <c r="FL97" s="832"/>
      <c r="FM97" s="832"/>
      <c r="FN97" s="832"/>
      <c r="FO97" s="832"/>
      <c r="FP97" s="832"/>
      <c r="FQ97" s="832"/>
      <c r="FR97" s="832"/>
      <c r="FS97" s="832"/>
      <c r="FT97" s="832"/>
      <c r="FU97" s="832"/>
      <c r="FV97" s="832"/>
      <c r="FW97" s="832"/>
      <c r="FX97" s="832"/>
      <c r="FY97" s="832"/>
      <c r="FZ97" s="832"/>
      <c r="GA97" s="832"/>
      <c r="GB97" s="832"/>
      <c r="GC97" s="832"/>
      <c r="GD97" s="832"/>
      <c r="GE97" s="832"/>
      <c r="GF97" s="832"/>
      <c r="GG97" s="832"/>
      <c r="GH97" s="832"/>
      <c r="GI97" s="832"/>
      <c r="GJ97" s="832"/>
      <c r="GK97" s="832"/>
      <c r="GL97" s="832"/>
      <c r="GM97" s="832"/>
      <c r="GN97" s="832"/>
      <c r="GO97" s="832"/>
      <c r="GP97" s="832"/>
      <c r="GQ97" s="832"/>
      <c r="GR97" s="832"/>
      <c r="GS97" s="832"/>
      <c r="GT97" s="832"/>
      <c r="GU97" s="832"/>
      <c r="GV97" s="832"/>
      <c r="GW97" s="832"/>
      <c r="GX97" s="832"/>
      <c r="GY97" s="832"/>
      <c r="GZ97" s="832"/>
      <c r="HA97" s="832"/>
      <c r="HB97" s="832"/>
      <c r="HC97" s="832"/>
      <c r="HD97" s="832"/>
      <c r="HE97" s="832"/>
      <c r="HF97" s="832"/>
      <c r="HG97" s="832"/>
      <c r="HH97" s="832"/>
      <c r="HI97" s="832"/>
      <c r="HJ97" s="832"/>
      <c r="HK97" s="832"/>
      <c r="HL97" s="832"/>
      <c r="HM97" s="832"/>
      <c r="HN97" s="832"/>
      <c r="HO97" s="832"/>
      <c r="HP97" s="832"/>
      <c r="HQ97" s="832"/>
      <c r="HR97" s="832"/>
      <c r="HS97" s="832"/>
      <c r="HT97" s="832"/>
      <c r="HU97" s="832"/>
      <c r="HV97" s="832"/>
      <c r="HW97" s="832"/>
      <c r="HX97" s="832"/>
      <c r="HY97" s="832"/>
      <c r="HZ97" s="832"/>
      <c r="IA97" s="832"/>
      <c r="IB97" s="832"/>
      <c r="IC97" s="832"/>
      <c r="ID97" s="832"/>
      <c r="IE97" s="832"/>
      <c r="IF97" s="832"/>
      <c r="IG97" s="832"/>
      <c r="IH97" s="832"/>
      <c r="II97" s="832"/>
      <c r="IJ97" s="832"/>
      <c r="IK97" s="832"/>
      <c r="IL97" s="832"/>
      <c r="IM97" s="832"/>
      <c r="IN97" s="832"/>
      <c r="IO97" s="832"/>
      <c r="IP97" s="832"/>
      <c r="IQ97" s="832"/>
      <c r="IR97" s="832"/>
      <c r="IS97" s="832"/>
      <c r="IT97" s="832"/>
      <c r="IU97" s="832"/>
      <c r="IV97" s="832"/>
    </row>
    <row r="98" spans="1:256" s="1016" customFormat="1" ht="57" customHeight="1">
      <c r="A98" s="1000" t="s">
        <v>905</v>
      </c>
      <c r="B98" s="1008" t="s">
        <v>875</v>
      </c>
      <c r="C98" s="1008" t="s">
        <v>894</v>
      </c>
      <c r="D98" s="1009" t="s">
        <v>421</v>
      </c>
      <c r="E98" s="1008" t="s">
        <v>379</v>
      </c>
      <c r="F98" s="1010">
        <v>50000</v>
      </c>
      <c r="G98" s="1011">
        <v>1</v>
      </c>
      <c r="H98" s="1011">
        <v>0</v>
      </c>
      <c r="I98" s="1012" t="s">
        <v>880</v>
      </c>
      <c r="J98" s="1012" t="s">
        <v>880</v>
      </c>
      <c r="K98" s="1105" t="s">
        <v>938</v>
      </c>
      <c r="L98" s="1013" t="s">
        <v>383</v>
      </c>
      <c r="M98" s="1014"/>
      <c r="N98" s="1015"/>
      <c r="O98" s="1015"/>
      <c r="P98" s="1015"/>
      <c r="Q98" s="1015"/>
      <c r="R98" s="1015"/>
      <c r="S98" s="1015"/>
      <c r="T98" s="1015"/>
      <c r="U98" s="1015"/>
      <c r="V98" s="1015"/>
      <c r="W98" s="1015"/>
      <c r="X98" s="1015"/>
      <c r="Y98" s="1015"/>
      <c r="Z98" s="1015"/>
      <c r="AA98" s="1015"/>
      <c r="AB98" s="1015"/>
      <c r="AC98" s="1015"/>
      <c r="AD98" s="1015"/>
      <c r="AE98" s="1015"/>
      <c r="AF98" s="1015"/>
      <c r="AG98" s="1015"/>
      <c r="AH98" s="1015"/>
      <c r="AI98" s="1015"/>
      <c r="AJ98" s="1015"/>
      <c r="AK98" s="1015"/>
      <c r="AL98" s="1015"/>
      <c r="AM98" s="1015"/>
      <c r="AN98" s="1015"/>
      <c r="AO98" s="1015"/>
      <c r="AP98" s="1015"/>
      <c r="AQ98" s="1015"/>
      <c r="AR98" s="1015"/>
      <c r="AS98" s="1015"/>
      <c r="AT98" s="1015"/>
      <c r="AU98" s="1015"/>
      <c r="AV98" s="1015"/>
      <c r="AW98" s="1015"/>
      <c r="AX98" s="1015"/>
      <c r="AY98" s="1015"/>
      <c r="AZ98" s="1015"/>
      <c r="BA98" s="1015"/>
      <c r="BB98" s="1015"/>
      <c r="BC98" s="1015"/>
      <c r="BD98" s="1015"/>
      <c r="BE98" s="1015"/>
      <c r="BF98" s="1015"/>
      <c r="BG98" s="1015"/>
      <c r="BH98" s="1015"/>
      <c r="BI98" s="1015"/>
      <c r="BJ98" s="1015"/>
      <c r="BK98" s="1015"/>
      <c r="BL98" s="1015"/>
      <c r="BM98" s="1015"/>
      <c r="BN98" s="1015"/>
      <c r="BO98" s="1015"/>
      <c r="BP98" s="1015"/>
      <c r="BQ98" s="1015"/>
      <c r="BR98" s="1015"/>
      <c r="BS98" s="1015"/>
      <c r="BT98" s="1015"/>
      <c r="BU98" s="1015"/>
      <c r="BV98" s="1015"/>
      <c r="BW98" s="1015"/>
      <c r="BX98" s="1015"/>
      <c r="BY98" s="1015"/>
      <c r="BZ98" s="1015"/>
      <c r="CA98" s="1015"/>
      <c r="CB98" s="1015"/>
      <c r="CC98" s="1015"/>
      <c r="CD98" s="1015"/>
      <c r="CE98" s="1015"/>
      <c r="CF98" s="1015"/>
      <c r="CG98" s="1015"/>
      <c r="CH98" s="1015"/>
      <c r="CI98" s="1015"/>
      <c r="CJ98" s="1015"/>
      <c r="CK98" s="1015"/>
      <c r="CL98" s="1015"/>
      <c r="CM98" s="1015"/>
      <c r="CN98" s="1015"/>
      <c r="CO98" s="1015"/>
      <c r="CP98" s="1015"/>
      <c r="CQ98" s="1015"/>
      <c r="CR98" s="1015"/>
      <c r="CS98" s="1015"/>
      <c r="CT98" s="1015"/>
      <c r="CU98" s="1015"/>
      <c r="CV98" s="1015"/>
      <c r="CW98" s="1015"/>
      <c r="CX98" s="1015"/>
      <c r="CY98" s="1015"/>
      <c r="CZ98" s="1015"/>
      <c r="DA98" s="1015"/>
      <c r="DB98" s="1015"/>
      <c r="DC98" s="1015"/>
      <c r="DD98" s="1015"/>
      <c r="DE98" s="1015"/>
      <c r="DF98" s="1015"/>
      <c r="DG98" s="1015"/>
      <c r="DH98" s="1015"/>
      <c r="DI98" s="1015"/>
      <c r="DJ98" s="1015"/>
      <c r="DK98" s="1015"/>
      <c r="DL98" s="1015"/>
      <c r="DM98" s="1015"/>
      <c r="DN98" s="1015"/>
      <c r="DO98" s="1015"/>
      <c r="DP98" s="1015"/>
      <c r="DQ98" s="1015"/>
      <c r="DR98" s="1015"/>
      <c r="DS98" s="1015"/>
      <c r="DT98" s="1015"/>
      <c r="DU98" s="1015"/>
      <c r="DV98" s="1015"/>
      <c r="DW98" s="1015"/>
      <c r="DX98" s="1015"/>
      <c r="DY98" s="1015"/>
      <c r="DZ98" s="1015"/>
      <c r="EA98" s="1015"/>
      <c r="EB98" s="1015"/>
      <c r="EC98" s="1015"/>
      <c r="ED98" s="1015"/>
      <c r="EE98" s="1015"/>
      <c r="EF98" s="1015"/>
      <c r="EG98" s="1015"/>
      <c r="EH98" s="1015"/>
      <c r="EI98" s="1015"/>
      <c r="EJ98" s="1015"/>
      <c r="EK98" s="1015"/>
      <c r="EL98" s="1015"/>
      <c r="EM98" s="1015"/>
      <c r="EN98" s="1015"/>
      <c r="EO98" s="1015"/>
      <c r="EP98" s="1015"/>
      <c r="EQ98" s="1015"/>
      <c r="ER98" s="1015"/>
      <c r="ES98" s="1015"/>
      <c r="ET98" s="1015"/>
      <c r="EU98" s="1015"/>
      <c r="EV98" s="1015"/>
      <c r="EW98" s="1015"/>
      <c r="EX98" s="1015"/>
      <c r="EY98" s="1015"/>
      <c r="EZ98" s="1015"/>
      <c r="FA98" s="1015"/>
      <c r="FB98" s="1015"/>
      <c r="FC98" s="1015"/>
      <c r="FD98" s="1015"/>
      <c r="FE98" s="1015"/>
      <c r="FF98" s="1015"/>
      <c r="FG98" s="1015"/>
      <c r="FH98" s="1015"/>
      <c r="FI98" s="1015"/>
      <c r="FJ98" s="1015"/>
      <c r="FK98" s="1015"/>
      <c r="FL98" s="1015"/>
      <c r="FM98" s="1015"/>
      <c r="FN98" s="1015"/>
      <c r="FO98" s="1015"/>
      <c r="FP98" s="1015"/>
      <c r="FQ98" s="1015"/>
      <c r="FR98" s="1015"/>
      <c r="FS98" s="1015"/>
      <c r="FT98" s="1015"/>
      <c r="FU98" s="1015"/>
      <c r="FV98" s="1015"/>
      <c r="FW98" s="1015"/>
      <c r="FX98" s="1015"/>
      <c r="FY98" s="1015"/>
      <c r="FZ98" s="1015"/>
      <c r="GA98" s="1015"/>
      <c r="GB98" s="1015"/>
      <c r="GC98" s="1015"/>
      <c r="GD98" s="1015"/>
      <c r="GE98" s="1015"/>
      <c r="GF98" s="1015"/>
      <c r="GG98" s="1015"/>
      <c r="GH98" s="1015"/>
      <c r="GI98" s="1015"/>
      <c r="GJ98" s="1015"/>
      <c r="GK98" s="1015"/>
      <c r="GL98" s="1015"/>
      <c r="GM98" s="1015"/>
      <c r="GN98" s="1015"/>
      <c r="GO98" s="1015"/>
      <c r="GP98" s="1015"/>
      <c r="GQ98" s="1015"/>
      <c r="GR98" s="1015"/>
      <c r="GS98" s="1015"/>
      <c r="GT98" s="1015"/>
      <c r="GU98" s="1015"/>
      <c r="GV98" s="1015"/>
      <c r="GW98" s="1015"/>
      <c r="GX98" s="1015"/>
      <c r="GY98" s="1015"/>
      <c r="GZ98" s="1015"/>
      <c r="HA98" s="1015"/>
      <c r="HB98" s="1015"/>
      <c r="HC98" s="1015"/>
      <c r="HD98" s="1015"/>
      <c r="HE98" s="1015"/>
      <c r="HF98" s="1015"/>
      <c r="HG98" s="1015"/>
      <c r="HH98" s="1015"/>
      <c r="HI98" s="1015"/>
      <c r="HJ98" s="1015"/>
      <c r="HK98" s="1015"/>
      <c r="HL98" s="1015"/>
      <c r="HM98" s="1015"/>
      <c r="HN98" s="1015"/>
      <c r="HO98" s="1015"/>
      <c r="HP98" s="1015"/>
      <c r="HQ98" s="1015"/>
      <c r="HR98" s="1015"/>
      <c r="HS98" s="1015"/>
      <c r="HT98" s="1015"/>
      <c r="HU98" s="1015"/>
      <c r="HV98" s="1015"/>
      <c r="HW98" s="1015"/>
      <c r="HX98" s="1015"/>
      <c r="HY98" s="1015"/>
      <c r="HZ98" s="1015"/>
      <c r="IA98" s="1015"/>
      <c r="IB98" s="1015"/>
      <c r="IC98" s="1015"/>
      <c r="ID98" s="1015"/>
      <c r="IE98" s="1015"/>
      <c r="IF98" s="1015"/>
      <c r="IG98" s="1015"/>
      <c r="IH98" s="1015"/>
      <c r="II98" s="1015"/>
      <c r="IJ98" s="1015"/>
      <c r="IK98" s="1015"/>
      <c r="IL98" s="1015"/>
      <c r="IM98" s="1015"/>
      <c r="IN98" s="1015"/>
      <c r="IO98" s="1015"/>
      <c r="IP98" s="1015"/>
      <c r="IQ98" s="1015"/>
      <c r="IR98" s="1015"/>
      <c r="IS98" s="1015"/>
      <c r="IT98" s="1015"/>
      <c r="IU98" s="1015"/>
      <c r="IV98" s="1015"/>
    </row>
    <row r="99" spans="1:256" s="906" customFormat="1" ht="31.5" customHeight="1">
      <c r="A99" s="898" t="s">
        <v>906</v>
      </c>
      <c r="B99" s="889" t="s">
        <v>600</v>
      </c>
      <c r="C99" s="889" t="s">
        <v>601</v>
      </c>
      <c r="D99" s="1101" t="s">
        <v>421</v>
      </c>
      <c r="E99" s="892" t="s">
        <v>379</v>
      </c>
      <c r="F99" s="984">
        <v>40000</v>
      </c>
      <c r="G99" s="894">
        <v>1</v>
      </c>
      <c r="H99" s="911">
        <v>0</v>
      </c>
      <c r="I99" s="925" t="s">
        <v>394</v>
      </c>
      <c r="J99" s="1020" t="s">
        <v>852</v>
      </c>
      <c r="K99" s="917" t="s">
        <v>939</v>
      </c>
      <c r="L99" s="912" t="s">
        <v>383</v>
      </c>
      <c r="M99" s="1018"/>
      <c r="N99" s="905"/>
      <c r="O99" s="905"/>
      <c r="P99" s="905"/>
      <c r="Q99" s="905"/>
      <c r="R99" s="905"/>
      <c r="S99" s="905"/>
      <c r="T99" s="905"/>
      <c r="U99" s="905"/>
      <c r="V99" s="905"/>
      <c r="W99" s="905"/>
      <c r="X99" s="905"/>
      <c r="Y99" s="905"/>
      <c r="Z99" s="905"/>
      <c r="AA99" s="905"/>
      <c r="AB99" s="905"/>
      <c r="AC99" s="905"/>
      <c r="AD99" s="905"/>
      <c r="AE99" s="905"/>
      <c r="AF99" s="905"/>
      <c r="AG99" s="905"/>
      <c r="AH99" s="905"/>
      <c r="AI99" s="905"/>
      <c r="AJ99" s="905"/>
      <c r="AK99" s="905"/>
      <c r="AL99" s="905"/>
      <c r="AM99" s="905"/>
      <c r="AN99" s="905"/>
      <c r="AO99" s="905"/>
      <c r="AP99" s="905"/>
      <c r="AQ99" s="905"/>
      <c r="AR99" s="905"/>
      <c r="AS99" s="905"/>
      <c r="AT99" s="905"/>
      <c r="AU99" s="905"/>
      <c r="AV99" s="905"/>
      <c r="AW99" s="905"/>
      <c r="AX99" s="905"/>
      <c r="AY99" s="905"/>
      <c r="AZ99" s="905"/>
      <c r="BA99" s="905"/>
      <c r="BB99" s="905"/>
      <c r="BC99" s="905"/>
      <c r="BD99" s="905"/>
      <c r="BE99" s="905"/>
      <c r="BF99" s="905"/>
      <c r="BG99" s="905"/>
      <c r="BH99" s="905"/>
      <c r="BI99" s="905"/>
      <c r="BJ99" s="905"/>
      <c r="BK99" s="905"/>
      <c r="BL99" s="905"/>
      <c r="BM99" s="905"/>
      <c r="BN99" s="905"/>
      <c r="BO99" s="905"/>
      <c r="BP99" s="905"/>
      <c r="BQ99" s="905"/>
      <c r="BR99" s="905"/>
      <c r="BS99" s="905"/>
      <c r="BT99" s="905"/>
      <c r="BU99" s="905"/>
      <c r="BV99" s="905"/>
      <c r="BW99" s="905"/>
      <c r="BX99" s="905"/>
      <c r="BY99" s="905"/>
      <c r="BZ99" s="905"/>
      <c r="CA99" s="905"/>
      <c r="CB99" s="905"/>
      <c r="CC99" s="905"/>
      <c r="CD99" s="905"/>
      <c r="CE99" s="905"/>
      <c r="CF99" s="905"/>
      <c r="CG99" s="905"/>
      <c r="CH99" s="905"/>
      <c r="CI99" s="905"/>
      <c r="CJ99" s="905"/>
      <c r="CK99" s="905"/>
      <c r="CL99" s="905"/>
      <c r="CM99" s="905"/>
      <c r="CN99" s="905"/>
      <c r="CO99" s="905"/>
      <c r="CP99" s="905"/>
      <c r="CQ99" s="905"/>
      <c r="CR99" s="905"/>
      <c r="CS99" s="905"/>
      <c r="CT99" s="905"/>
      <c r="CU99" s="905"/>
      <c r="CV99" s="905"/>
      <c r="CW99" s="905"/>
      <c r="CX99" s="905"/>
      <c r="CY99" s="905"/>
      <c r="CZ99" s="905"/>
      <c r="DA99" s="905"/>
      <c r="DB99" s="905"/>
      <c r="DC99" s="905"/>
      <c r="DD99" s="905"/>
      <c r="DE99" s="905"/>
      <c r="DF99" s="905"/>
      <c r="DG99" s="905"/>
      <c r="DH99" s="905"/>
      <c r="DI99" s="905"/>
      <c r="DJ99" s="905"/>
      <c r="DK99" s="905"/>
      <c r="DL99" s="905"/>
      <c r="DM99" s="905"/>
      <c r="DN99" s="905"/>
      <c r="DO99" s="905"/>
      <c r="DP99" s="905"/>
      <c r="DQ99" s="905"/>
      <c r="DR99" s="905"/>
      <c r="DS99" s="905"/>
      <c r="DT99" s="905"/>
      <c r="DU99" s="905"/>
      <c r="DV99" s="905"/>
      <c r="DW99" s="905"/>
      <c r="DX99" s="905"/>
      <c r="DY99" s="905"/>
      <c r="DZ99" s="905"/>
      <c r="EA99" s="905"/>
      <c r="EB99" s="905"/>
      <c r="EC99" s="905"/>
      <c r="ED99" s="905"/>
      <c r="EE99" s="905"/>
      <c r="EF99" s="905"/>
      <c r="EG99" s="905"/>
      <c r="EH99" s="905"/>
      <c r="EI99" s="905"/>
      <c r="EJ99" s="905"/>
      <c r="EK99" s="905"/>
      <c r="EL99" s="905"/>
      <c r="EM99" s="905"/>
      <c r="EN99" s="905"/>
      <c r="EO99" s="905"/>
      <c r="EP99" s="905"/>
      <c r="EQ99" s="905"/>
      <c r="ER99" s="905"/>
      <c r="ES99" s="905"/>
      <c r="ET99" s="905"/>
      <c r="EU99" s="905"/>
      <c r="EV99" s="905"/>
      <c r="EW99" s="905"/>
      <c r="EX99" s="905"/>
      <c r="EY99" s="905"/>
      <c r="EZ99" s="905"/>
      <c r="FA99" s="905"/>
      <c r="FB99" s="905"/>
      <c r="FC99" s="905"/>
      <c r="FD99" s="905"/>
      <c r="FE99" s="905"/>
      <c r="FF99" s="905"/>
      <c r="FG99" s="905"/>
      <c r="FH99" s="905"/>
      <c r="FI99" s="905"/>
      <c r="FJ99" s="905"/>
      <c r="FK99" s="905"/>
      <c r="FL99" s="905"/>
      <c r="FM99" s="905"/>
      <c r="FN99" s="905"/>
      <c r="FO99" s="905"/>
      <c r="FP99" s="905"/>
      <c r="FQ99" s="905"/>
      <c r="FR99" s="905"/>
      <c r="FS99" s="905"/>
      <c r="FT99" s="905"/>
      <c r="FU99" s="905"/>
      <c r="FV99" s="905"/>
      <c r="FW99" s="905"/>
      <c r="FX99" s="905"/>
      <c r="FY99" s="905"/>
      <c r="FZ99" s="905"/>
      <c r="GA99" s="905"/>
      <c r="GB99" s="905"/>
      <c r="GC99" s="905"/>
      <c r="GD99" s="905"/>
      <c r="GE99" s="905"/>
      <c r="GF99" s="905"/>
      <c r="GG99" s="905"/>
      <c r="GH99" s="905"/>
      <c r="GI99" s="905"/>
      <c r="GJ99" s="905"/>
      <c r="GK99" s="905"/>
      <c r="GL99" s="905"/>
      <c r="GM99" s="905"/>
      <c r="GN99" s="905"/>
      <c r="GO99" s="905"/>
      <c r="GP99" s="905"/>
      <c r="GQ99" s="905"/>
      <c r="GR99" s="905"/>
      <c r="GS99" s="905"/>
      <c r="GT99" s="905"/>
      <c r="GU99" s="905"/>
      <c r="GV99" s="905"/>
      <c r="GW99" s="905"/>
      <c r="GX99" s="905"/>
      <c r="GY99" s="905"/>
      <c r="GZ99" s="905"/>
      <c r="HA99" s="905"/>
      <c r="HB99" s="905"/>
      <c r="HC99" s="905"/>
      <c r="HD99" s="905"/>
      <c r="HE99" s="905"/>
      <c r="HF99" s="905"/>
      <c r="HG99" s="905"/>
      <c r="HH99" s="905"/>
      <c r="HI99" s="905"/>
      <c r="HJ99" s="905"/>
      <c r="HK99" s="905"/>
      <c r="HL99" s="905"/>
      <c r="HM99" s="905"/>
      <c r="HN99" s="905"/>
      <c r="HO99" s="905"/>
      <c r="HP99" s="905"/>
      <c r="HQ99" s="905"/>
      <c r="HR99" s="905"/>
      <c r="HS99" s="905"/>
      <c r="HT99" s="905"/>
      <c r="HU99" s="905"/>
      <c r="HV99" s="905"/>
      <c r="HW99" s="905"/>
      <c r="HX99" s="905"/>
      <c r="HY99" s="905"/>
      <c r="HZ99" s="905"/>
      <c r="IA99" s="905"/>
      <c r="IB99" s="905"/>
      <c r="IC99" s="905"/>
      <c r="ID99" s="905"/>
      <c r="IE99" s="905"/>
      <c r="IF99" s="905"/>
      <c r="IG99" s="905"/>
      <c r="IH99" s="905"/>
      <c r="II99" s="905"/>
      <c r="IJ99" s="905"/>
      <c r="IK99" s="905"/>
      <c r="IL99" s="905"/>
      <c r="IM99" s="905"/>
      <c r="IN99" s="905"/>
      <c r="IO99" s="905"/>
      <c r="IP99" s="905"/>
      <c r="IQ99" s="905"/>
      <c r="IR99" s="905"/>
      <c r="IS99" s="905"/>
      <c r="IT99" s="905"/>
      <c r="IU99" s="905"/>
      <c r="IV99" s="905"/>
    </row>
    <row r="100" spans="1:256" s="906" customFormat="1" ht="30.75" customHeight="1">
      <c r="A100" s="898" t="s">
        <v>628</v>
      </c>
      <c r="B100" s="912" t="s">
        <v>629</v>
      </c>
      <c r="C100" s="889" t="s">
        <v>630</v>
      </c>
      <c r="D100" s="903" t="s">
        <v>421</v>
      </c>
      <c r="E100" s="891" t="s">
        <v>379</v>
      </c>
      <c r="F100" s="926">
        <v>15790</v>
      </c>
      <c r="G100" s="894">
        <v>1</v>
      </c>
      <c r="H100" s="911">
        <v>0</v>
      </c>
      <c r="I100" s="901" t="s">
        <v>631</v>
      </c>
      <c r="J100" s="912" t="s">
        <v>631</v>
      </c>
      <c r="K100" s="896" t="s">
        <v>940</v>
      </c>
      <c r="L100" s="924" t="s">
        <v>383</v>
      </c>
      <c r="M100" s="832"/>
      <c r="N100" s="832"/>
      <c r="O100" s="832"/>
      <c r="P100" s="832"/>
      <c r="Q100" s="832"/>
      <c r="R100" s="832"/>
      <c r="S100" s="832"/>
      <c r="T100" s="832"/>
      <c r="U100" s="832"/>
      <c r="V100" s="832"/>
      <c r="W100" s="832"/>
      <c r="X100" s="832"/>
      <c r="Y100" s="832"/>
      <c r="Z100" s="832"/>
      <c r="AA100" s="832"/>
      <c r="AB100" s="832"/>
      <c r="AC100" s="832"/>
      <c r="AD100" s="832"/>
      <c r="AE100" s="832"/>
      <c r="AF100" s="832"/>
      <c r="AG100" s="832"/>
      <c r="AH100" s="832"/>
      <c r="AI100" s="832"/>
      <c r="AJ100" s="832"/>
      <c r="AK100" s="832"/>
      <c r="AL100" s="832"/>
      <c r="AM100" s="832"/>
      <c r="AN100" s="832"/>
      <c r="AO100" s="832"/>
      <c r="AP100" s="832"/>
      <c r="AQ100" s="832"/>
      <c r="AR100" s="832"/>
      <c r="AS100" s="832"/>
      <c r="AT100" s="832"/>
      <c r="AU100" s="832"/>
      <c r="AV100" s="832"/>
      <c r="AW100" s="832"/>
      <c r="AX100" s="832"/>
      <c r="AY100" s="832"/>
      <c r="AZ100" s="832"/>
      <c r="BA100" s="832"/>
      <c r="BB100" s="832"/>
      <c r="BC100" s="832"/>
      <c r="BD100" s="832"/>
      <c r="BE100" s="832"/>
      <c r="BF100" s="832"/>
      <c r="BG100" s="832"/>
      <c r="BH100" s="832"/>
      <c r="BI100" s="832"/>
      <c r="BJ100" s="832"/>
      <c r="BK100" s="832"/>
      <c r="BL100" s="832"/>
      <c r="BM100" s="832"/>
      <c r="BN100" s="832"/>
      <c r="BO100" s="832"/>
      <c r="BP100" s="832"/>
      <c r="BQ100" s="832"/>
      <c r="BR100" s="832"/>
      <c r="BS100" s="832"/>
      <c r="BT100" s="832"/>
      <c r="BU100" s="832"/>
      <c r="BV100" s="832"/>
      <c r="BW100" s="832"/>
      <c r="BX100" s="832"/>
      <c r="BY100" s="832"/>
      <c r="BZ100" s="832"/>
      <c r="CA100" s="832"/>
      <c r="CB100" s="832"/>
      <c r="CC100" s="832"/>
      <c r="CD100" s="832"/>
      <c r="CE100" s="832"/>
      <c r="CF100" s="832"/>
      <c r="CG100" s="832"/>
      <c r="CH100" s="832"/>
      <c r="CI100" s="832"/>
      <c r="CJ100" s="832"/>
      <c r="CK100" s="832"/>
      <c r="CL100" s="832"/>
      <c r="CM100" s="832"/>
      <c r="CN100" s="832"/>
      <c r="CO100" s="832"/>
      <c r="CP100" s="832"/>
      <c r="CQ100" s="832"/>
      <c r="CR100" s="832"/>
      <c r="CS100" s="832"/>
      <c r="CT100" s="832"/>
      <c r="CU100" s="832"/>
      <c r="CV100" s="832"/>
      <c r="CW100" s="832"/>
      <c r="CX100" s="832"/>
      <c r="CY100" s="832"/>
      <c r="CZ100" s="832"/>
      <c r="DA100" s="832"/>
      <c r="DB100" s="832"/>
      <c r="DC100" s="832"/>
      <c r="DD100" s="832"/>
      <c r="DE100" s="832"/>
      <c r="DF100" s="832"/>
      <c r="DG100" s="832"/>
      <c r="DH100" s="832"/>
      <c r="DI100" s="832"/>
      <c r="DJ100" s="832"/>
      <c r="DK100" s="832"/>
      <c r="DL100" s="832"/>
      <c r="DM100" s="832"/>
      <c r="DN100" s="832"/>
      <c r="DO100" s="832"/>
      <c r="DP100" s="832"/>
      <c r="DQ100" s="832"/>
      <c r="DR100" s="832"/>
      <c r="DS100" s="832"/>
      <c r="DT100" s="832"/>
      <c r="DU100" s="832"/>
      <c r="DV100" s="832"/>
      <c r="DW100" s="832"/>
      <c r="DX100" s="832"/>
      <c r="DY100" s="832"/>
      <c r="DZ100" s="832"/>
      <c r="EA100" s="832"/>
      <c r="EB100" s="832"/>
      <c r="EC100" s="832"/>
      <c r="ED100" s="832"/>
      <c r="EE100" s="832"/>
      <c r="EF100" s="832"/>
      <c r="EG100" s="832"/>
      <c r="EH100" s="832"/>
      <c r="EI100" s="832"/>
      <c r="EJ100" s="832"/>
      <c r="EK100" s="832"/>
      <c r="EL100" s="832"/>
      <c r="EM100" s="832"/>
      <c r="EN100" s="832"/>
      <c r="EO100" s="832"/>
      <c r="EP100" s="832"/>
      <c r="EQ100" s="832"/>
      <c r="ER100" s="832"/>
      <c r="ES100" s="832"/>
      <c r="ET100" s="832"/>
      <c r="EU100" s="832"/>
      <c r="EV100" s="832"/>
      <c r="EW100" s="832"/>
      <c r="EX100" s="832"/>
      <c r="EY100" s="832"/>
      <c r="EZ100" s="832"/>
      <c r="FA100" s="832"/>
      <c r="FB100" s="832"/>
      <c r="FC100" s="832"/>
      <c r="FD100" s="832"/>
      <c r="FE100" s="832"/>
      <c r="FF100" s="832"/>
      <c r="FG100" s="832"/>
      <c r="FH100" s="832"/>
      <c r="FI100" s="832"/>
      <c r="FJ100" s="832"/>
      <c r="FK100" s="832"/>
      <c r="FL100" s="832"/>
      <c r="FM100" s="832"/>
      <c r="FN100" s="832"/>
      <c r="FO100" s="832"/>
      <c r="FP100" s="832"/>
      <c r="FQ100" s="832"/>
      <c r="FR100" s="832"/>
      <c r="FS100" s="832"/>
      <c r="FT100" s="832"/>
      <c r="FU100" s="832"/>
      <c r="FV100" s="832"/>
      <c r="FW100" s="832"/>
      <c r="FX100" s="832"/>
      <c r="FY100" s="832"/>
      <c r="FZ100" s="832"/>
      <c r="GA100" s="832"/>
      <c r="GB100" s="832"/>
      <c r="GC100" s="832"/>
      <c r="GD100" s="832"/>
      <c r="GE100" s="832"/>
      <c r="GF100" s="832"/>
      <c r="GG100" s="832"/>
      <c r="GH100" s="832"/>
      <c r="GI100" s="832"/>
      <c r="GJ100" s="832"/>
      <c r="GK100" s="832"/>
      <c r="GL100" s="832"/>
      <c r="GM100" s="832"/>
      <c r="GN100" s="832"/>
      <c r="GO100" s="832"/>
      <c r="GP100" s="832"/>
      <c r="GQ100" s="832"/>
      <c r="GR100" s="832"/>
      <c r="GS100" s="832"/>
      <c r="GT100" s="832"/>
      <c r="GU100" s="832"/>
      <c r="GV100" s="832"/>
      <c r="GW100" s="832"/>
      <c r="GX100" s="832"/>
      <c r="GY100" s="832"/>
      <c r="GZ100" s="832"/>
      <c r="HA100" s="832"/>
      <c r="HB100" s="832"/>
      <c r="HC100" s="832"/>
      <c r="HD100" s="832"/>
      <c r="HE100" s="832"/>
      <c r="HF100" s="832"/>
      <c r="HG100" s="832"/>
      <c r="HH100" s="832"/>
      <c r="HI100" s="832"/>
      <c r="HJ100" s="832"/>
      <c r="HK100" s="832"/>
      <c r="HL100" s="832"/>
      <c r="HM100" s="832"/>
      <c r="HN100" s="832"/>
      <c r="HO100" s="832"/>
      <c r="HP100" s="832"/>
      <c r="HQ100" s="832"/>
      <c r="HR100" s="832"/>
      <c r="HS100" s="832"/>
      <c r="HT100" s="832"/>
      <c r="HU100" s="832"/>
      <c r="HV100" s="832"/>
      <c r="HW100" s="832"/>
      <c r="HX100" s="832"/>
      <c r="HY100" s="832"/>
      <c r="HZ100" s="832"/>
      <c r="IA100" s="832"/>
      <c r="IB100" s="832"/>
      <c r="IC100" s="832"/>
      <c r="ID100" s="832"/>
      <c r="IE100" s="832"/>
      <c r="IF100" s="832"/>
      <c r="IG100" s="832"/>
      <c r="IH100" s="832"/>
      <c r="II100" s="832"/>
      <c r="IJ100" s="832"/>
      <c r="IK100" s="832"/>
      <c r="IL100" s="832"/>
      <c r="IM100" s="832"/>
      <c r="IN100" s="832"/>
      <c r="IO100" s="832"/>
      <c r="IP100" s="832"/>
      <c r="IQ100" s="832"/>
      <c r="IR100" s="832"/>
      <c r="IS100" s="832"/>
      <c r="IT100" s="832"/>
      <c r="IU100" s="832"/>
      <c r="IV100" s="832"/>
    </row>
    <row r="101" spans="1:256" s="751" customFormat="1" ht="30.75" customHeight="1">
      <c r="A101" s="684" t="s">
        <v>604</v>
      </c>
      <c r="B101" s="709" t="s">
        <v>605</v>
      </c>
      <c r="C101" s="709" t="s">
        <v>606</v>
      </c>
      <c r="D101" s="718" t="s">
        <v>584</v>
      </c>
      <c r="E101" s="679" t="s">
        <v>379</v>
      </c>
      <c r="F101" s="680">
        <v>0</v>
      </c>
      <c r="G101" s="681">
        <v>1</v>
      </c>
      <c r="H101" s="682">
        <v>0</v>
      </c>
      <c r="I101" s="769">
        <v>42826</v>
      </c>
      <c r="J101" s="770">
        <v>42856</v>
      </c>
      <c r="K101" s="721"/>
      <c r="L101" s="709" t="s">
        <v>534</v>
      </c>
      <c r="M101" s="832"/>
      <c r="N101" s="832"/>
      <c r="O101" s="832"/>
      <c r="P101" s="832"/>
      <c r="Q101" s="832"/>
      <c r="R101" s="832"/>
      <c r="S101" s="832"/>
      <c r="T101" s="832"/>
      <c r="U101" s="832"/>
      <c r="V101" s="832"/>
      <c r="W101" s="832"/>
      <c r="X101" s="832"/>
      <c r="Y101" s="832"/>
      <c r="Z101" s="832"/>
      <c r="AA101" s="832"/>
      <c r="AB101" s="832"/>
      <c r="AC101" s="832"/>
      <c r="AD101" s="832"/>
      <c r="AE101" s="832"/>
      <c r="AF101" s="832"/>
      <c r="AG101" s="832"/>
      <c r="AH101" s="832"/>
      <c r="AI101" s="832"/>
      <c r="AJ101" s="832"/>
      <c r="AK101" s="832"/>
      <c r="AL101" s="832"/>
      <c r="AM101" s="832"/>
      <c r="AN101" s="832"/>
      <c r="AO101" s="832"/>
      <c r="AP101" s="832"/>
      <c r="AQ101" s="832"/>
      <c r="AR101" s="832"/>
      <c r="AS101" s="832"/>
      <c r="AT101" s="832"/>
      <c r="AU101" s="832"/>
      <c r="AV101" s="832"/>
      <c r="AW101" s="832"/>
      <c r="AX101" s="832"/>
      <c r="AY101" s="832"/>
      <c r="AZ101" s="832"/>
      <c r="BA101" s="832"/>
      <c r="BB101" s="832"/>
      <c r="BC101" s="832"/>
      <c r="BD101" s="832"/>
      <c r="BE101" s="832"/>
      <c r="BF101" s="832"/>
      <c r="BG101" s="832"/>
      <c r="BH101" s="832"/>
      <c r="BI101" s="832"/>
      <c r="BJ101" s="832"/>
      <c r="BK101" s="832"/>
      <c r="BL101" s="832"/>
      <c r="BM101" s="832"/>
      <c r="BN101" s="832"/>
      <c r="BO101" s="832"/>
      <c r="BP101" s="832"/>
      <c r="BQ101" s="832"/>
      <c r="BR101" s="832"/>
      <c r="BS101" s="832"/>
      <c r="BT101" s="832"/>
      <c r="BU101" s="832"/>
      <c r="BV101" s="832"/>
      <c r="BW101" s="832"/>
      <c r="BX101" s="832"/>
      <c r="BY101" s="832"/>
      <c r="BZ101" s="832"/>
      <c r="CA101" s="832"/>
      <c r="CB101" s="832"/>
      <c r="CC101" s="832"/>
      <c r="CD101" s="832"/>
      <c r="CE101" s="832"/>
      <c r="CF101" s="832"/>
      <c r="CG101" s="832"/>
      <c r="CH101" s="832"/>
      <c r="CI101" s="832"/>
      <c r="CJ101" s="832"/>
      <c r="CK101" s="832"/>
      <c r="CL101" s="832"/>
      <c r="CM101" s="832"/>
      <c r="CN101" s="832"/>
      <c r="CO101" s="832"/>
      <c r="CP101" s="832"/>
      <c r="CQ101" s="832"/>
      <c r="CR101" s="832"/>
      <c r="CS101" s="832"/>
      <c r="CT101" s="832"/>
      <c r="CU101" s="832"/>
      <c r="CV101" s="832"/>
      <c r="CW101" s="832"/>
      <c r="CX101" s="832"/>
      <c r="CY101" s="832"/>
      <c r="CZ101" s="832"/>
      <c r="DA101" s="832"/>
      <c r="DB101" s="832"/>
      <c r="DC101" s="832"/>
      <c r="DD101" s="832"/>
      <c r="DE101" s="832"/>
      <c r="DF101" s="832"/>
      <c r="DG101" s="832"/>
      <c r="DH101" s="832"/>
      <c r="DI101" s="832"/>
      <c r="DJ101" s="832"/>
      <c r="DK101" s="832"/>
      <c r="DL101" s="832"/>
      <c r="DM101" s="832"/>
      <c r="DN101" s="832"/>
      <c r="DO101" s="832"/>
      <c r="DP101" s="832"/>
      <c r="DQ101" s="832"/>
      <c r="DR101" s="832"/>
      <c r="DS101" s="832"/>
      <c r="DT101" s="832"/>
      <c r="DU101" s="832"/>
      <c r="DV101" s="832"/>
      <c r="DW101" s="832"/>
      <c r="DX101" s="832"/>
      <c r="DY101" s="832"/>
      <c r="DZ101" s="832"/>
      <c r="EA101" s="832"/>
      <c r="EB101" s="832"/>
      <c r="EC101" s="832"/>
      <c r="ED101" s="832"/>
      <c r="EE101" s="832"/>
      <c r="EF101" s="832"/>
      <c r="EG101" s="832"/>
      <c r="EH101" s="832"/>
      <c r="EI101" s="832"/>
      <c r="EJ101" s="832"/>
      <c r="EK101" s="832"/>
      <c r="EL101" s="832"/>
      <c r="EM101" s="832"/>
      <c r="EN101" s="832"/>
      <c r="EO101" s="832"/>
      <c r="EP101" s="832"/>
      <c r="EQ101" s="832"/>
      <c r="ER101" s="832"/>
      <c r="ES101" s="832"/>
      <c r="ET101" s="832"/>
      <c r="EU101" s="832"/>
      <c r="EV101" s="832"/>
      <c r="EW101" s="832"/>
      <c r="EX101" s="832"/>
      <c r="EY101" s="832"/>
      <c r="EZ101" s="832"/>
      <c r="FA101" s="832"/>
      <c r="FB101" s="832"/>
      <c r="FC101" s="832"/>
      <c r="FD101" s="832"/>
      <c r="FE101" s="832"/>
      <c r="FF101" s="832"/>
      <c r="FG101" s="832"/>
      <c r="FH101" s="832"/>
      <c r="FI101" s="832"/>
      <c r="FJ101" s="832"/>
      <c r="FK101" s="832"/>
      <c r="FL101" s="832"/>
      <c r="FM101" s="832"/>
      <c r="FN101" s="832"/>
      <c r="FO101" s="832"/>
      <c r="FP101" s="832"/>
      <c r="FQ101" s="832"/>
      <c r="FR101" s="832"/>
      <c r="FS101" s="832"/>
      <c r="FT101" s="832"/>
      <c r="FU101" s="832"/>
      <c r="FV101" s="832"/>
      <c r="FW101" s="832"/>
      <c r="FX101" s="832"/>
      <c r="FY101" s="832"/>
      <c r="FZ101" s="832"/>
      <c r="GA101" s="832"/>
      <c r="GB101" s="832"/>
      <c r="GC101" s="832"/>
      <c r="GD101" s="832"/>
      <c r="GE101" s="832"/>
      <c r="GF101" s="832"/>
      <c r="GG101" s="832"/>
      <c r="GH101" s="832"/>
      <c r="GI101" s="832"/>
      <c r="GJ101" s="832"/>
      <c r="GK101" s="832"/>
      <c r="GL101" s="832"/>
      <c r="GM101" s="832"/>
      <c r="GN101" s="832"/>
      <c r="GO101" s="832"/>
      <c r="GP101" s="832"/>
      <c r="GQ101" s="832"/>
      <c r="GR101" s="832"/>
      <c r="GS101" s="832"/>
      <c r="GT101" s="832"/>
      <c r="GU101" s="832"/>
      <c r="GV101" s="832"/>
      <c r="GW101" s="832"/>
      <c r="GX101" s="832"/>
      <c r="GY101" s="832"/>
      <c r="GZ101" s="832"/>
      <c r="HA101" s="832"/>
      <c r="HB101" s="832"/>
      <c r="HC101" s="832"/>
      <c r="HD101" s="832"/>
      <c r="HE101" s="832"/>
      <c r="HF101" s="832"/>
      <c r="HG101" s="832"/>
      <c r="HH101" s="832"/>
      <c r="HI101" s="832"/>
      <c r="HJ101" s="832"/>
      <c r="HK101" s="832"/>
      <c r="HL101" s="832"/>
      <c r="HM101" s="832"/>
      <c r="HN101" s="832"/>
      <c r="HO101" s="832"/>
      <c r="HP101" s="832"/>
      <c r="HQ101" s="832"/>
      <c r="HR101" s="832"/>
      <c r="HS101" s="832"/>
      <c r="HT101" s="832"/>
      <c r="HU101" s="832"/>
      <c r="HV101" s="832"/>
      <c r="HW101" s="832"/>
      <c r="HX101" s="832"/>
      <c r="HY101" s="832"/>
      <c r="HZ101" s="832"/>
      <c r="IA101" s="832"/>
      <c r="IB101" s="832"/>
      <c r="IC101" s="832"/>
      <c r="ID101" s="832"/>
      <c r="IE101" s="832"/>
      <c r="IF101" s="832"/>
      <c r="IG101" s="832"/>
      <c r="IH101" s="832"/>
      <c r="II101" s="832"/>
      <c r="IJ101" s="832"/>
      <c r="IK101" s="832"/>
      <c r="IL101" s="832"/>
      <c r="IM101" s="832"/>
      <c r="IN101" s="832"/>
      <c r="IO101" s="832"/>
      <c r="IP101" s="832"/>
      <c r="IQ101" s="832"/>
      <c r="IR101" s="832"/>
      <c r="IS101" s="832"/>
      <c r="IT101" s="832"/>
      <c r="IU101" s="832"/>
      <c r="IV101" s="832"/>
    </row>
    <row r="102" spans="1:256" s="906" customFormat="1" ht="30.75" customHeight="1">
      <c r="A102" s="898" t="s">
        <v>607</v>
      </c>
      <c r="B102" s="912" t="s">
        <v>704</v>
      </c>
      <c r="C102" s="889" t="s">
        <v>608</v>
      </c>
      <c r="D102" s="914" t="s">
        <v>421</v>
      </c>
      <c r="E102" s="891" t="s">
        <v>379</v>
      </c>
      <c r="F102" s="892">
        <v>10000</v>
      </c>
      <c r="G102" s="893">
        <v>1</v>
      </c>
      <c r="H102" s="894">
        <v>0</v>
      </c>
      <c r="I102" s="912" t="s">
        <v>609</v>
      </c>
      <c r="J102" s="889" t="s">
        <v>585</v>
      </c>
      <c r="K102" s="917" t="s">
        <v>610</v>
      </c>
      <c r="L102" s="901" t="s">
        <v>383</v>
      </c>
      <c r="M102" s="832"/>
      <c r="N102" s="832"/>
      <c r="O102" s="832"/>
      <c r="P102" s="832"/>
      <c r="Q102" s="832"/>
      <c r="R102" s="832"/>
      <c r="S102" s="832"/>
      <c r="T102" s="832"/>
      <c r="U102" s="832"/>
      <c r="V102" s="832"/>
      <c r="W102" s="832"/>
      <c r="X102" s="832"/>
      <c r="Y102" s="832"/>
      <c r="Z102" s="832"/>
      <c r="AA102" s="832"/>
      <c r="AB102" s="832"/>
      <c r="AC102" s="832"/>
      <c r="AD102" s="832"/>
      <c r="AE102" s="832"/>
      <c r="AF102" s="832"/>
      <c r="AG102" s="832"/>
      <c r="AH102" s="832"/>
      <c r="AI102" s="832"/>
      <c r="AJ102" s="832"/>
      <c r="AK102" s="832"/>
      <c r="AL102" s="832"/>
      <c r="AM102" s="832"/>
      <c r="AN102" s="832"/>
      <c r="AO102" s="832"/>
      <c r="AP102" s="832"/>
      <c r="AQ102" s="832"/>
      <c r="AR102" s="832"/>
      <c r="AS102" s="832"/>
      <c r="AT102" s="832"/>
      <c r="AU102" s="832"/>
      <c r="AV102" s="832"/>
      <c r="AW102" s="832"/>
      <c r="AX102" s="832"/>
      <c r="AY102" s="832"/>
      <c r="AZ102" s="832"/>
      <c r="BA102" s="832"/>
      <c r="BB102" s="832"/>
      <c r="BC102" s="832"/>
      <c r="BD102" s="832"/>
      <c r="BE102" s="832"/>
      <c r="BF102" s="832"/>
      <c r="BG102" s="832"/>
      <c r="BH102" s="832"/>
      <c r="BI102" s="832"/>
      <c r="BJ102" s="832"/>
      <c r="BK102" s="832"/>
      <c r="BL102" s="832"/>
      <c r="BM102" s="832"/>
      <c r="BN102" s="832"/>
      <c r="BO102" s="832"/>
      <c r="BP102" s="832"/>
      <c r="BQ102" s="832"/>
      <c r="BR102" s="832"/>
      <c r="BS102" s="832"/>
      <c r="BT102" s="832"/>
      <c r="BU102" s="832"/>
      <c r="BV102" s="832"/>
      <c r="BW102" s="832"/>
      <c r="BX102" s="832"/>
      <c r="BY102" s="832"/>
      <c r="BZ102" s="832"/>
      <c r="CA102" s="832"/>
      <c r="CB102" s="832"/>
      <c r="CC102" s="832"/>
      <c r="CD102" s="832"/>
      <c r="CE102" s="832"/>
      <c r="CF102" s="832"/>
      <c r="CG102" s="832"/>
      <c r="CH102" s="832"/>
      <c r="CI102" s="832"/>
      <c r="CJ102" s="832"/>
      <c r="CK102" s="832"/>
      <c r="CL102" s="832"/>
      <c r="CM102" s="832"/>
      <c r="CN102" s="832"/>
      <c r="CO102" s="832"/>
      <c r="CP102" s="832"/>
      <c r="CQ102" s="832"/>
      <c r="CR102" s="832"/>
      <c r="CS102" s="832"/>
      <c r="CT102" s="832"/>
      <c r="CU102" s="832"/>
      <c r="CV102" s="832"/>
      <c r="CW102" s="832"/>
      <c r="CX102" s="832"/>
      <c r="CY102" s="832"/>
      <c r="CZ102" s="832"/>
      <c r="DA102" s="832"/>
      <c r="DB102" s="832"/>
      <c r="DC102" s="832"/>
      <c r="DD102" s="832"/>
      <c r="DE102" s="832"/>
      <c r="DF102" s="832"/>
      <c r="DG102" s="832"/>
      <c r="DH102" s="832"/>
      <c r="DI102" s="832"/>
      <c r="DJ102" s="832"/>
      <c r="DK102" s="832"/>
      <c r="DL102" s="832"/>
      <c r="DM102" s="832"/>
      <c r="DN102" s="832"/>
      <c r="DO102" s="832"/>
      <c r="DP102" s="832"/>
      <c r="DQ102" s="832"/>
      <c r="DR102" s="832"/>
      <c r="DS102" s="832"/>
      <c r="DT102" s="832"/>
      <c r="DU102" s="832"/>
      <c r="DV102" s="832"/>
      <c r="DW102" s="832"/>
      <c r="DX102" s="832"/>
      <c r="DY102" s="832"/>
      <c r="DZ102" s="832"/>
      <c r="EA102" s="832"/>
      <c r="EB102" s="832"/>
      <c r="EC102" s="832"/>
      <c r="ED102" s="832"/>
      <c r="EE102" s="832"/>
      <c r="EF102" s="832"/>
      <c r="EG102" s="832"/>
      <c r="EH102" s="832"/>
      <c r="EI102" s="832"/>
      <c r="EJ102" s="832"/>
      <c r="EK102" s="832"/>
      <c r="EL102" s="832"/>
      <c r="EM102" s="832"/>
      <c r="EN102" s="832"/>
      <c r="EO102" s="832"/>
      <c r="EP102" s="832"/>
      <c r="EQ102" s="832"/>
      <c r="ER102" s="832"/>
      <c r="ES102" s="832"/>
      <c r="ET102" s="832"/>
      <c r="EU102" s="832"/>
      <c r="EV102" s="832"/>
      <c r="EW102" s="832"/>
      <c r="EX102" s="832"/>
      <c r="EY102" s="832"/>
      <c r="EZ102" s="832"/>
      <c r="FA102" s="832"/>
      <c r="FB102" s="832"/>
      <c r="FC102" s="832"/>
      <c r="FD102" s="832"/>
      <c r="FE102" s="832"/>
      <c r="FF102" s="832"/>
      <c r="FG102" s="832"/>
      <c r="FH102" s="832"/>
      <c r="FI102" s="832"/>
      <c r="FJ102" s="832"/>
      <c r="FK102" s="832"/>
      <c r="FL102" s="832"/>
      <c r="FM102" s="832"/>
      <c r="FN102" s="832"/>
      <c r="FO102" s="832"/>
      <c r="FP102" s="832"/>
      <c r="FQ102" s="832"/>
      <c r="FR102" s="832"/>
      <c r="FS102" s="832"/>
      <c r="FT102" s="832"/>
      <c r="FU102" s="832"/>
      <c r="FV102" s="832"/>
      <c r="FW102" s="832"/>
      <c r="FX102" s="832"/>
      <c r="FY102" s="832"/>
      <c r="FZ102" s="832"/>
      <c r="GA102" s="832"/>
      <c r="GB102" s="832"/>
      <c r="GC102" s="832"/>
      <c r="GD102" s="832"/>
      <c r="GE102" s="832"/>
      <c r="GF102" s="832"/>
      <c r="GG102" s="832"/>
      <c r="GH102" s="832"/>
      <c r="GI102" s="832"/>
      <c r="GJ102" s="832"/>
      <c r="GK102" s="832"/>
      <c r="GL102" s="832"/>
      <c r="GM102" s="832"/>
      <c r="GN102" s="832"/>
      <c r="GO102" s="832"/>
      <c r="GP102" s="832"/>
      <c r="GQ102" s="832"/>
      <c r="GR102" s="832"/>
      <c r="GS102" s="832"/>
      <c r="GT102" s="832"/>
      <c r="GU102" s="832"/>
      <c r="GV102" s="832"/>
      <c r="GW102" s="832"/>
      <c r="GX102" s="832"/>
      <c r="GY102" s="832"/>
      <c r="GZ102" s="832"/>
      <c r="HA102" s="832"/>
      <c r="HB102" s="832"/>
      <c r="HC102" s="832"/>
      <c r="HD102" s="832"/>
      <c r="HE102" s="832"/>
      <c r="HF102" s="832"/>
      <c r="HG102" s="832"/>
      <c r="HH102" s="832"/>
      <c r="HI102" s="832"/>
      <c r="HJ102" s="832"/>
      <c r="HK102" s="832"/>
      <c r="HL102" s="832"/>
      <c r="HM102" s="832"/>
      <c r="HN102" s="832"/>
      <c r="HO102" s="832"/>
      <c r="HP102" s="832"/>
      <c r="HQ102" s="832"/>
      <c r="HR102" s="832"/>
      <c r="HS102" s="832"/>
      <c r="HT102" s="832"/>
      <c r="HU102" s="832"/>
      <c r="HV102" s="832"/>
      <c r="HW102" s="832"/>
      <c r="HX102" s="832"/>
      <c r="HY102" s="832"/>
      <c r="HZ102" s="832"/>
      <c r="IA102" s="832"/>
      <c r="IB102" s="832"/>
      <c r="IC102" s="832"/>
      <c r="ID102" s="832"/>
      <c r="IE102" s="832"/>
      <c r="IF102" s="832"/>
      <c r="IG102" s="832"/>
      <c r="IH102" s="832"/>
      <c r="II102" s="832"/>
      <c r="IJ102" s="832"/>
      <c r="IK102" s="832"/>
      <c r="IL102" s="832"/>
      <c r="IM102" s="832"/>
      <c r="IN102" s="832"/>
      <c r="IO102" s="832"/>
      <c r="IP102" s="832"/>
      <c r="IQ102" s="832"/>
      <c r="IR102" s="832"/>
      <c r="IS102" s="832"/>
      <c r="IT102" s="832"/>
      <c r="IU102" s="832"/>
      <c r="IV102" s="832"/>
    </row>
    <row r="103" spans="1:256" s="906" customFormat="1" ht="30.75" customHeight="1">
      <c r="A103" s="898" t="s">
        <v>611</v>
      </c>
      <c r="B103" s="912" t="s">
        <v>612</v>
      </c>
      <c r="C103" s="889" t="s">
        <v>613</v>
      </c>
      <c r="D103" s="903" t="s">
        <v>421</v>
      </c>
      <c r="E103" s="891" t="s">
        <v>379</v>
      </c>
      <c r="F103" s="892">
        <v>10000</v>
      </c>
      <c r="G103" s="893">
        <v>1</v>
      </c>
      <c r="H103" s="894">
        <v>0</v>
      </c>
      <c r="I103" s="901" t="s">
        <v>492</v>
      </c>
      <c r="J103" s="901" t="s">
        <v>492</v>
      </c>
      <c r="K103" s="917" t="s">
        <v>614</v>
      </c>
      <c r="L103" s="901" t="s">
        <v>383</v>
      </c>
      <c r="M103" s="832"/>
      <c r="N103" s="832"/>
      <c r="O103" s="832"/>
      <c r="P103" s="832"/>
      <c r="Q103" s="832"/>
      <c r="R103" s="832"/>
      <c r="S103" s="832"/>
      <c r="T103" s="832"/>
      <c r="U103" s="832"/>
      <c r="V103" s="832"/>
      <c r="W103" s="832"/>
      <c r="X103" s="832"/>
      <c r="Y103" s="832"/>
      <c r="Z103" s="832"/>
      <c r="AA103" s="832"/>
      <c r="AB103" s="832"/>
      <c r="AC103" s="832"/>
      <c r="AD103" s="832"/>
      <c r="AE103" s="832"/>
      <c r="AF103" s="832"/>
      <c r="AG103" s="832"/>
      <c r="AH103" s="832"/>
      <c r="AI103" s="832"/>
      <c r="AJ103" s="832"/>
      <c r="AK103" s="832"/>
      <c r="AL103" s="832"/>
      <c r="AM103" s="832"/>
      <c r="AN103" s="832"/>
      <c r="AO103" s="832"/>
      <c r="AP103" s="832"/>
      <c r="AQ103" s="832"/>
      <c r="AR103" s="832"/>
      <c r="AS103" s="832"/>
      <c r="AT103" s="832"/>
      <c r="AU103" s="832"/>
      <c r="AV103" s="832"/>
      <c r="AW103" s="832"/>
      <c r="AX103" s="832"/>
      <c r="AY103" s="832"/>
      <c r="AZ103" s="832"/>
      <c r="BA103" s="832"/>
      <c r="BB103" s="832"/>
      <c r="BC103" s="832"/>
      <c r="BD103" s="832"/>
      <c r="BE103" s="832"/>
      <c r="BF103" s="832"/>
      <c r="BG103" s="832"/>
      <c r="BH103" s="832"/>
      <c r="BI103" s="832"/>
      <c r="BJ103" s="832"/>
      <c r="BK103" s="832"/>
      <c r="BL103" s="832"/>
      <c r="BM103" s="832"/>
      <c r="BN103" s="832"/>
      <c r="BO103" s="832"/>
      <c r="BP103" s="832"/>
      <c r="BQ103" s="832"/>
      <c r="BR103" s="832"/>
      <c r="BS103" s="832"/>
      <c r="BT103" s="832"/>
      <c r="BU103" s="832"/>
      <c r="BV103" s="832"/>
      <c r="BW103" s="832"/>
      <c r="BX103" s="832"/>
      <c r="BY103" s="832"/>
      <c r="BZ103" s="832"/>
      <c r="CA103" s="832"/>
      <c r="CB103" s="832"/>
      <c r="CC103" s="832"/>
      <c r="CD103" s="832"/>
      <c r="CE103" s="832"/>
      <c r="CF103" s="832"/>
      <c r="CG103" s="832"/>
      <c r="CH103" s="832"/>
      <c r="CI103" s="832"/>
      <c r="CJ103" s="832"/>
      <c r="CK103" s="832"/>
      <c r="CL103" s="832"/>
      <c r="CM103" s="832"/>
      <c r="CN103" s="832"/>
      <c r="CO103" s="832"/>
      <c r="CP103" s="832"/>
      <c r="CQ103" s="832"/>
      <c r="CR103" s="832"/>
      <c r="CS103" s="832"/>
      <c r="CT103" s="832"/>
      <c r="CU103" s="832"/>
      <c r="CV103" s="832"/>
      <c r="CW103" s="832"/>
      <c r="CX103" s="832"/>
      <c r="CY103" s="832"/>
      <c r="CZ103" s="832"/>
      <c r="DA103" s="832"/>
      <c r="DB103" s="832"/>
      <c r="DC103" s="832"/>
      <c r="DD103" s="832"/>
      <c r="DE103" s="832"/>
      <c r="DF103" s="832"/>
      <c r="DG103" s="832"/>
      <c r="DH103" s="832"/>
      <c r="DI103" s="832"/>
      <c r="DJ103" s="832"/>
      <c r="DK103" s="832"/>
      <c r="DL103" s="832"/>
      <c r="DM103" s="832"/>
      <c r="DN103" s="832"/>
      <c r="DO103" s="832"/>
      <c r="DP103" s="832"/>
      <c r="DQ103" s="832"/>
      <c r="DR103" s="832"/>
      <c r="DS103" s="832"/>
      <c r="DT103" s="832"/>
      <c r="DU103" s="832"/>
      <c r="DV103" s="832"/>
      <c r="DW103" s="832"/>
      <c r="DX103" s="832"/>
      <c r="DY103" s="832"/>
      <c r="DZ103" s="832"/>
      <c r="EA103" s="832"/>
      <c r="EB103" s="832"/>
      <c r="EC103" s="832"/>
      <c r="ED103" s="832"/>
      <c r="EE103" s="832"/>
      <c r="EF103" s="832"/>
      <c r="EG103" s="832"/>
      <c r="EH103" s="832"/>
      <c r="EI103" s="832"/>
      <c r="EJ103" s="832"/>
      <c r="EK103" s="832"/>
      <c r="EL103" s="832"/>
      <c r="EM103" s="832"/>
      <c r="EN103" s="832"/>
      <c r="EO103" s="832"/>
      <c r="EP103" s="832"/>
      <c r="EQ103" s="832"/>
      <c r="ER103" s="832"/>
      <c r="ES103" s="832"/>
      <c r="ET103" s="832"/>
      <c r="EU103" s="832"/>
      <c r="EV103" s="832"/>
      <c r="EW103" s="832"/>
      <c r="EX103" s="832"/>
      <c r="EY103" s="832"/>
      <c r="EZ103" s="832"/>
      <c r="FA103" s="832"/>
      <c r="FB103" s="832"/>
      <c r="FC103" s="832"/>
      <c r="FD103" s="832"/>
      <c r="FE103" s="832"/>
      <c r="FF103" s="832"/>
      <c r="FG103" s="832"/>
      <c r="FH103" s="832"/>
      <c r="FI103" s="832"/>
      <c r="FJ103" s="832"/>
      <c r="FK103" s="832"/>
      <c r="FL103" s="832"/>
      <c r="FM103" s="832"/>
      <c r="FN103" s="832"/>
      <c r="FO103" s="832"/>
      <c r="FP103" s="832"/>
      <c r="FQ103" s="832"/>
      <c r="FR103" s="832"/>
      <c r="FS103" s="832"/>
      <c r="FT103" s="832"/>
      <c r="FU103" s="832"/>
      <c r="FV103" s="832"/>
      <c r="FW103" s="832"/>
      <c r="FX103" s="832"/>
      <c r="FY103" s="832"/>
      <c r="FZ103" s="832"/>
      <c r="GA103" s="832"/>
      <c r="GB103" s="832"/>
      <c r="GC103" s="832"/>
      <c r="GD103" s="832"/>
      <c r="GE103" s="832"/>
      <c r="GF103" s="832"/>
      <c r="GG103" s="832"/>
      <c r="GH103" s="832"/>
      <c r="GI103" s="832"/>
      <c r="GJ103" s="832"/>
      <c r="GK103" s="832"/>
      <c r="GL103" s="832"/>
      <c r="GM103" s="832"/>
      <c r="GN103" s="832"/>
      <c r="GO103" s="832"/>
      <c r="GP103" s="832"/>
      <c r="GQ103" s="832"/>
      <c r="GR103" s="832"/>
      <c r="GS103" s="832"/>
      <c r="GT103" s="832"/>
      <c r="GU103" s="832"/>
      <c r="GV103" s="832"/>
      <c r="GW103" s="832"/>
      <c r="GX103" s="832"/>
      <c r="GY103" s="832"/>
      <c r="GZ103" s="832"/>
      <c r="HA103" s="832"/>
      <c r="HB103" s="832"/>
      <c r="HC103" s="832"/>
      <c r="HD103" s="832"/>
      <c r="HE103" s="832"/>
      <c r="HF103" s="832"/>
      <c r="HG103" s="832"/>
      <c r="HH103" s="832"/>
      <c r="HI103" s="832"/>
      <c r="HJ103" s="832"/>
      <c r="HK103" s="832"/>
      <c r="HL103" s="832"/>
      <c r="HM103" s="832"/>
      <c r="HN103" s="832"/>
      <c r="HO103" s="832"/>
      <c r="HP103" s="832"/>
      <c r="HQ103" s="832"/>
      <c r="HR103" s="832"/>
      <c r="HS103" s="832"/>
      <c r="HT103" s="832"/>
      <c r="HU103" s="832"/>
      <c r="HV103" s="832"/>
      <c r="HW103" s="832"/>
      <c r="HX103" s="832"/>
      <c r="HY103" s="832"/>
      <c r="HZ103" s="832"/>
      <c r="IA103" s="832"/>
      <c r="IB103" s="832"/>
      <c r="IC103" s="832"/>
      <c r="ID103" s="832"/>
      <c r="IE103" s="832"/>
      <c r="IF103" s="832"/>
      <c r="IG103" s="832"/>
      <c r="IH103" s="832"/>
      <c r="II103" s="832"/>
      <c r="IJ103" s="832"/>
      <c r="IK103" s="832"/>
      <c r="IL103" s="832"/>
      <c r="IM103" s="832"/>
      <c r="IN103" s="832"/>
      <c r="IO103" s="832"/>
      <c r="IP103" s="832"/>
      <c r="IQ103" s="832"/>
      <c r="IR103" s="832"/>
      <c r="IS103" s="832"/>
      <c r="IT103" s="832"/>
      <c r="IU103" s="832"/>
      <c r="IV103" s="832"/>
    </row>
    <row r="104" spans="1:256" s="751" customFormat="1" ht="30.75" customHeight="1">
      <c r="A104" s="684" t="s">
        <v>615</v>
      </c>
      <c r="B104" s="709" t="s">
        <v>616</v>
      </c>
      <c r="C104" s="677" t="s">
        <v>617</v>
      </c>
      <c r="D104" s="687" t="s">
        <v>618</v>
      </c>
      <c r="E104" s="679" t="s">
        <v>379</v>
      </c>
      <c r="F104" s="680"/>
      <c r="G104" s="681">
        <v>1</v>
      </c>
      <c r="H104" s="682">
        <v>0</v>
      </c>
      <c r="I104" s="685" t="s">
        <v>460</v>
      </c>
      <c r="J104" s="685" t="s">
        <v>619</v>
      </c>
      <c r="K104" s="721" t="s">
        <v>833</v>
      </c>
      <c r="L104" s="685" t="s">
        <v>530</v>
      </c>
      <c r="M104" s="832"/>
      <c r="N104" s="832"/>
      <c r="O104" s="832"/>
      <c r="P104" s="832"/>
      <c r="Q104" s="832"/>
      <c r="R104" s="832"/>
      <c r="S104" s="832"/>
      <c r="T104" s="832"/>
      <c r="U104" s="832"/>
      <c r="V104" s="832"/>
      <c r="W104" s="832"/>
      <c r="X104" s="832"/>
      <c r="Y104" s="832"/>
      <c r="Z104" s="832"/>
      <c r="AA104" s="832"/>
      <c r="AB104" s="832"/>
      <c r="AC104" s="832"/>
      <c r="AD104" s="832"/>
      <c r="AE104" s="832"/>
      <c r="AF104" s="832"/>
      <c r="AG104" s="832"/>
      <c r="AH104" s="832"/>
      <c r="AI104" s="832"/>
      <c r="AJ104" s="832"/>
      <c r="AK104" s="832"/>
      <c r="AL104" s="832"/>
      <c r="AM104" s="832"/>
      <c r="AN104" s="832"/>
      <c r="AO104" s="832"/>
      <c r="AP104" s="832"/>
      <c r="AQ104" s="832"/>
      <c r="AR104" s="832"/>
      <c r="AS104" s="832"/>
      <c r="AT104" s="832"/>
      <c r="AU104" s="832"/>
      <c r="AV104" s="832"/>
      <c r="AW104" s="832"/>
      <c r="AX104" s="832"/>
      <c r="AY104" s="832"/>
      <c r="AZ104" s="832"/>
      <c r="BA104" s="832"/>
      <c r="BB104" s="832"/>
      <c r="BC104" s="832"/>
      <c r="BD104" s="832"/>
      <c r="BE104" s="832"/>
      <c r="BF104" s="832"/>
      <c r="BG104" s="832"/>
      <c r="BH104" s="832"/>
      <c r="BI104" s="832"/>
      <c r="BJ104" s="832"/>
      <c r="BK104" s="832"/>
      <c r="BL104" s="832"/>
      <c r="BM104" s="832"/>
      <c r="BN104" s="832"/>
      <c r="BO104" s="832"/>
      <c r="BP104" s="832"/>
      <c r="BQ104" s="832"/>
      <c r="BR104" s="832"/>
      <c r="BS104" s="832"/>
      <c r="BT104" s="832"/>
      <c r="BU104" s="832"/>
      <c r="BV104" s="832"/>
      <c r="BW104" s="832"/>
      <c r="BX104" s="832"/>
      <c r="BY104" s="832"/>
      <c r="BZ104" s="832"/>
      <c r="CA104" s="832"/>
      <c r="CB104" s="832"/>
      <c r="CC104" s="832"/>
      <c r="CD104" s="832"/>
      <c r="CE104" s="832"/>
      <c r="CF104" s="832"/>
      <c r="CG104" s="832"/>
      <c r="CH104" s="832"/>
      <c r="CI104" s="832"/>
      <c r="CJ104" s="832"/>
      <c r="CK104" s="832"/>
      <c r="CL104" s="832"/>
      <c r="CM104" s="832"/>
      <c r="CN104" s="832"/>
      <c r="CO104" s="832"/>
      <c r="CP104" s="832"/>
      <c r="CQ104" s="832"/>
      <c r="CR104" s="832"/>
      <c r="CS104" s="832"/>
      <c r="CT104" s="832"/>
      <c r="CU104" s="832"/>
      <c r="CV104" s="832"/>
      <c r="CW104" s="832"/>
      <c r="CX104" s="832"/>
      <c r="CY104" s="832"/>
      <c r="CZ104" s="832"/>
      <c r="DA104" s="832"/>
      <c r="DB104" s="832"/>
      <c r="DC104" s="832"/>
      <c r="DD104" s="832"/>
      <c r="DE104" s="832"/>
      <c r="DF104" s="832"/>
      <c r="DG104" s="832"/>
      <c r="DH104" s="832"/>
      <c r="DI104" s="832"/>
      <c r="DJ104" s="832"/>
      <c r="DK104" s="832"/>
      <c r="DL104" s="832"/>
      <c r="DM104" s="832"/>
      <c r="DN104" s="832"/>
      <c r="DO104" s="832"/>
      <c r="DP104" s="832"/>
      <c r="DQ104" s="832"/>
      <c r="DR104" s="832"/>
      <c r="DS104" s="832"/>
      <c r="DT104" s="832"/>
      <c r="DU104" s="832"/>
      <c r="DV104" s="832"/>
      <c r="DW104" s="832"/>
      <c r="DX104" s="832"/>
      <c r="DY104" s="832"/>
      <c r="DZ104" s="832"/>
      <c r="EA104" s="832"/>
      <c r="EB104" s="832"/>
      <c r="EC104" s="832"/>
      <c r="ED104" s="832"/>
      <c r="EE104" s="832"/>
      <c r="EF104" s="832"/>
      <c r="EG104" s="832"/>
      <c r="EH104" s="832"/>
      <c r="EI104" s="832"/>
      <c r="EJ104" s="832"/>
      <c r="EK104" s="832"/>
      <c r="EL104" s="832"/>
      <c r="EM104" s="832"/>
      <c r="EN104" s="832"/>
      <c r="EO104" s="832"/>
      <c r="EP104" s="832"/>
      <c r="EQ104" s="832"/>
      <c r="ER104" s="832"/>
      <c r="ES104" s="832"/>
      <c r="ET104" s="832"/>
      <c r="EU104" s="832"/>
      <c r="EV104" s="832"/>
      <c r="EW104" s="832"/>
      <c r="EX104" s="832"/>
      <c r="EY104" s="832"/>
      <c r="EZ104" s="832"/>
      <c r="FA104" s="832"/>
      <c r="FB104" s="832"/>
      <c r="FC104" s="832"/>
      <c r="FD104" s="832"/>
      <c r="FE104" s="832"/>
      <c r="FF104" s="832"/>
      <c r="FG104" s="832"/>
      <c r="FH104" s="832"/>
      <c r="FI104" s="832"/>
      <c r="FJ104" s="832"/>
      <c r="FK104" s="832"/>
      <c r="FL104" s="832"/>
      <c r="FM104" s="832"/>
      <c r="FN104" s="832"/>
      <c r="FO104" s="832"/>
      <c r="FP104" s="832"/>
      <c r="FQ104" s="832"/>
      <c r="FR104" s="832"/>
      <c r="FS104" s="832"/>
      <c r="FT104" s="832"/>
      <c r="FU104" s="832"/>
      <c r="FV104" s="832"/>
      <c r="FW104" s="832"/>
      <c r="FX104" s="832"/>
      <c r="FY104" s="832"/>
      <c r="FZ104" s="832"/>
      <c r="GA104" s="832"/>
      <c r="GB104" s="832"/>
      <c r="GC104" s="832"/>
      <c r="GD104" s="832"/>
      <c r="GE104" s="832"/>
      <c r="GF104" s="832"/>
      <c r="GG104" s="832"/>
      <c r="GH104" s="832"/>
      <c r="GI104" s="832"/>
      <c r="GJ104" s="832"/>
      <c r="GK104" s="832"/>
      <c r="GL104" s="832"/>
      <c r="GM104" s="832"/>
      <c r="GN104" s="832"/>
      <c r="GO104" s="832"/>
      <c r="GP104" s="832"/>
      <c r="GQ104" s="832"/>
      <c r="GR104" s="832"/>
      <c r="GS104" s="832"/>
      <c r="GT104" s="832"/>
      <c r="GU104" s="832"/>
      <c r="GV104" s="832"/>
      <c r="GW104" s="832"/>
      <c r="GX104" s="832"/>
      <c r="GY104" s="832"/>
      <c r="GZ104" s="832"/>
      <c r="HA104" s="832"/>
      <c r="HB104" s="832"/>
      <c r="HC104" s="832"/>
      <c r="HD104" s="832"/>
      <c r="HE104" s="832"/>
      <c r="HF104" s="832"/>
      <c r="HG104" s="832"/>
      <c r="HH104" s="832"/>
      <c r="HI104" s="832"/>
      <c r="HJ104" s="832"/>
      <c r="HK104" s="832"/>
      <c r="HL104" s="832"/>
      <c r="HM104" s="832"/>
      <c r="HN104" s="832"/>
      <c r="HO104" s="832"/>
      <c r="HP104" s="832"/>
      <c r="HQ104" s="832"/>
      <c r="HR104" s="832"/>
      <c r="HS104" s="832"/>
      <c r="HT104" s="832"/>
      <c r="HU104" s="832"/>
      <c r="HV104" s="832"/>
      <c r="HW104" s="832"/>
      <c r="HX104" s="832"/>
      <c r="HY104" s="832"/>
      <c r="HZ104" s="832"/>
      <c r="IA104" s="832"/>
      <c r="IB104" s="832"/>
      <c r="IC104" s="832"/>
      <c r="ID104" s="832"/>
      <c r="IE104" s="832"/>
      <c r="IF104" s="832"/>
      <c r="IG104" s="832"/>
      <c r="IH104" s="832"/>
      <c r="II104" s="832"/>
      <c r="IJ104" s="832"/>
      <c r="IK104" s="832"/>
      <c r="IL104" s="832"/>
      <c r="IM104" s="832"/>
      <c r="IN104" s="832"/>
      <c r="IO104" s="832"/>
      <c r="IP104" s="832"/>
      <c r="IQ104" s="832"/>
      <c r="IR104" s="832"/>
      <c r="IS104" s="832"/>
      <c r="IT104" s="832"/>
      <c r="IU104" s="832"/>
      <c r="IV104" s="832"/>
    </row>
    <row r="105" spans="1:256" s="751" customFormat="1" ht="30.75" customHeight="1">
      <c r="A105" s="684" t="s">
        <v>620</v>
      </c>
      <c r="B105" s="709" t="s">
        <v>621</v>
      </c>
      <c r="C105" s="677" t="s">
        <v>622</v>
      </c>
      <c r="D105" s="687" t="s">
        <v>584</v>
      </c>
      <c r="E105" s="679" t="s">
        <v>379</v>
      </c>
      <c r="F105" s="680"/>
      <c r="G105" s="681">
        <v>1</v>
      </c>
      <c r="H105" s="682">
        <v>0</v>
      </c>
      <c r="I105" s="677" t="s">
        <v>459</v>
      </c>
      <c r="J105" s="685" t="s">
        <v>460</v>
      </c>
      <c r="K105" s="721" t="s">
        <v>623</v>
      </c>
      <c r="L105" s="677" t="s">
        <v>624</v>
      </c>
      <c r="M105" s="832"/>
      <c r="N105" s="832"/>
      <c r="O105" s="832"/>
      <c r="P105" s="832"/>
      <c r="Q105" s="832"/>
      <c r="R105" s="832"/>
      <c r="S105" s="832"/>
      <c r="T105" s="832"/>
      <c r="U105" s="832"/>
      <c r="V105" s="832"/>
      <c r="W105" s="832"/>
      <c r="X105" s="832"/>
      <c r="Y105" s="832"/>
      <c r="Z105" s="832"/>
      <c r="AA105" s="832"/>
      <c r="AB105" s="832"/>
      <c r="AC105" s="832"/>
      <c r="AD105" s="832"/>
      <c r="AE105" s="832"/>
      <c r="AF105" s="832"/>
      <c r="AG105" s="832"/>
      <c r="AH105" s="832"/>
      <c r="AI105" s="832"/>
      <c r="AJ105" s="832"/>
      <c r="AK105" s="832"/>
      <c r="AL105" s="832"/>
      <c r="AM105" s="832"/>
      <c r="AN105" s="832"/>
      <c r="AO105" s="832"/>
      <c r="AP105" s="832"/>
      <c r="AQ105" s="832"/>
      <c r="AR105" s="832"/>
      <c r="AS105" s="832"/>
      <c r="AT105" s="832"/>
      <c r="AU105" s="832"/>
      <c r="AV105" s="832"/>
      <c r="AW105" s="832"/>
      <c r="AX105" s="832"/>
      <c r="AY105" s="832"/>
      <c r="AZ105" s="832"/>
      <c r="BA105" s="832"/>
      <c r="BB105" s="832"/>
      <c r="BC105" s="832"/>
      <c r="BD105" s="832"/>
      <c r="BE105" s="832"/>
      <c r="BF105" s="832"/>
      <c r="BG105" s="832"/>
      <c r="BH105" s="832"/>
      <c r="BI105" s="832"/>
      <c r="BJ105" s="832"/>
      <c r="BK105" s="832"/>
      <c r="BL105" s="832"/>
      <c r="BM105" s="832"/>
      <c r="BN105" s="832"/>
      <c r="BO105" s="832"/>
      <c r="BP105" s="832"/>
      <c r="BQ105" s="832"/>
      <c r="BR105" s="832"/>
      <c r="BS105" s="832"/>
      <c r="BT105" s="832"/>
      <c r="BU105" s="832"/>
      <c r="BV105" s="832"/>
      <c r="BW105" s="832"/>
      <c r="BX105" s="832"/>
      <c r="BY105" s="832"/>
      <c r="BZ105" s="832"/>
      <c r="CA105" s="832"/>
      <c r="CB105" s="832"/>
      <c r="CC105" s="832"/>
      <c r="CD105" s="832"/>
      <c r="CE105" s="832"/>
      <c r="CF105" s="832"/>
      <c r="CG105" s="832"/>
      <c r="CH105" s="832"/>
      <c r="CI105" s="832"/>
      <c r="CJ105" s="832"/>
      <c r="CK105" s="832"/>
      <c r="CL105" s="832"/>
      <c r="CM105" s="832"/>
      <c r="CN105" s="832"/>
      <c r="CO105" s="832"/>
      <c r="CP105" s="832"/>
      <c r="CQ105" s="832"/>
      <c r="CR105" s="832"/>
      <c r="CS105" s="832"/>
      <c r="CT105" s="832"/>
      <c r="CU105" s="832"/>
      <c r="CV105" s="832"/>
      <c r="CW105" s="832"/>
      <c r="CX105" s="832"/>
      <c r="CY105" s="832"/>
      <c r="CZ105" s="832"/>
      <c r="DA105" s="832"/>
      <c r="DB105" s="832"/>
      <c r="DC105" s="832"/>
      <c r="DD105" s="832"/>
      <c r="DE105" s="832"/>
      <c r="DF105" s="832"/>
      <c r="DG105" s="832"/>
      <c r="DH105" s="832"/>
      <c r="DI105" s="832"/>
      <c r="DJ105" s="832"/>
      <c r="DK105" s="832"/>
      <c r="DL105" s="832"/>
      <c r="DM105" s="832"/>
      <c r="DN105" s="832"/>
      <c r="DO105" s="832"/>
      <c r="DP105" s="832"/>
      <c r="DQ105" s="832"/>
      <c r="DR105" s="832"/>
      <c r="DS105" s="832"/>
      <c r="DT105" s="832"/>
      <c r="DU105" s="832"/>
      <c r="DV105" s="832"/>
      <c r="DW105" s="832"/>
      <c r="DX105" s="832"/>
      <c r="DY105" s="832"/>
      <c r="DZ105" s="832"/>
      <c r="EA105" s="832"/>
      <c r="EB105" s="832"/>
      <c r="EC105" s="832"/>
      <c r="ED105" s="832"/>
      <c r="EE105" s="832"/>
      <c r="EF105" s="832"/>
      <c r="EG105" s="832"/>
      <c r="EH105" s="832"/>
      <c r="EI105" s="832"/>
      <c r="EJ105" s="832"/>
      <c r="EK105" s="832"/>
      <c r="EL105" s="832"/>
      <c r="EM105" s="832"/>
      <c r="EN105" s="832"/>
      <c r="EO105" s="832"/>
      <c r="EP105" s="832"/>
      <c r="EQ105" s="832"/>
      <c r="ER105" s="832"/>
      <c r="ES105" s="832"/>
      <c r="ET105" s="832"/>
      <c r="EU105" s="832"/>
      <c r="EV105" s="832"/>
      <c r="EW105" s="832"/>
      <c r="EX105" s="832"/>
      <c r="EY105" s="832"/>
      <c r="EZ105" s="832"/>
      <c r="FA105" s="832"/>
      <c r="FB105" s="832"/>
      <c r="FC105" s="832"/>
      <c r="FD105" s="832"/>
      <c r="FE105" s="832"/>
      <c r="FF105" s="832"/>
      <c r="FG105" s="832"/>
      <c r="FH105" s="832"/>
      <c r="FI105" s="832"/>
      <c r="FJ105" s="832"/>
      <c r="FK105" s="832"/>
      <c r="FL105" s="832"/>
      <c r="FM105" s="832"/>
      <c r="FN105" s="832"/>
      <c r="FO105" s="832"/>
      <c r="FP105" s="832"/>
      <c r="FQ105" s="832"/>
      <c r="FR105" s="832"/>
      <c r="FS105" s="832"/>
      <c r="FT105" s="832"/>
      <c r="FU105" s="832"/>
      <c r="FV105" s="832"/>
      <c r="FW105" s="832"/>
      <c r="FX105" s="832"/>
      <c r="FY105" s="832"/>
      <c r="FZ105" s="832"/>
      <c r="GA105" s="832"/>
      <c r="GB105" s="832"/>
      <c r="GC105" s="832"/>
      <c r="GD105" s="832"/>
      <c r="GE105" s="832"/>
      <c r="GF105" s="832"/>
      <c r="GG105" s="832"/>
      <c r="GH105" s="832"/>
      <c r="GI105" s="832"/>
      <c r="GJ105" s="832"/>
      <c r="GK105" s="832"/>
      <c r="GL105" s="832"/>
      <c r="GM105" s="832"/>
      <c r="GN105" s="832"/>
      <c r="GO105" s="832"/>
      <c r="GP105" s="832"/>
      <c r="GQ105" s="832"/>
      <c r="GR105" s="832"/>
      <c r="GS105" s="832"/>
      <c r="GT105" s="832"/>
      <c r="GU105" s="832"/>
      <c r="GV105" s="832"/>
      <c r="GW105" s="832"/>
      <c r="GX105" s="832"/>
      <c r="GY105" s="832"/>
      <c r="GZ105" s="832"/>
      <c r="HA105" s="832"/>
      <c r="HB105" s="832"/>
      <c r="HC105" s="832"/>
      <c r="HD105" s="832"/>
      <c r="HE105" s="832"/>
      <c r="HF105" s="832"/>
      <c r="HG105" s="832"/>
      <c r="HH105" s="832"/>
      <c r="HI105" s="832"/>
      <c r="HJ105" s="832"/>
      <c r="HK105" s="832"/>
      <c r="HL105" s="832"/>
      <c r="HM105" s="832"/>
      <c r="HN105" s="832"/>
      <c r="HO105" s="832"/>
      <c r="HP105" s="832"/>
      <c r="HQ105" s="832"/>
      <c r="HR105" s="832"/>
      <c r="HS105" s="832"/>
      <c r="HT105" s="832"/>
      <c r="HU105" s="832"/>
      <c r="HV105" s="832"/>
      <c r="HW105" s="832"/>
      <c r="HX105" s="832"/>
      <c r="HY105" s="832"/>
      <c r="HZ105" s="832"/>
      <c r="IA105" s="832"/>
      <c r="IB105" s="832"/>
      <c r="IC105" s="832"/>
      <c r="ID105" s="832"/>
      <c r="IE105" s="832"/>
      <c r="IF105" s="832"/>
      <c r="IG105" s="832"/>
      <c r="IH105" s="832"/>
      <c r="II105" s="832"/>
      <c r="IJ105" s="832"/>
      <c r="IK105" s="832"/>
      <c r="IL105" s="832"/>
      <c r="IM105" s="832"/>
      <c r="IN105" s="832"/>
      <c r="IO105" s="832"/>
      <c r="IP105" s="832"/>
      <c r="IQ105" s="832"/>
      <c r="IR105" s="832"/>
      <c r="IS105" s="832"/>
      <c r="IT105" s="832"/>
      <c r="IU105" s="832"/>
      <c r="IV105" s="832"/>
    </row>
    <row r="106" spans="1:256" s="751" customFormat="1" ht="30.75" customHeight="1">
      <c r="A106" s="684" t="s">
        <v>625</v>
      </c>
      <c r="B106" s="709" t="s">
        <v>626</v>
      </c>
      <c r="C106" s="677" t="s">
        <v>627</v>
      </c>
      <c r="D106" s="746"/>
      <c r="E106" s="679" t="s">
        <v>379</v>
      </c>
      <c r="F106" s="772"/>
      <c r="G106" s="682">
        <v>1</v>
      </c>
      <c r="H106" s="708">
        <v>0</v>
      </c>
      <c r="I106" s="685" t="s">
        <v>394</v>
      </c>
      <c r="J106" s="769" t="s">
        <v>529</v>
      </c>
      <c r="K106" s="683"/>
      <c r="L106" s="749" t="s">
        <v>530</v>
      </c>
      <c r="M106" s="832"/>
      <c r="N106" s="832"/>
      <c r="O106" s="832"/>
      <c r="P106" s="832"/>
      <c r="Q106" s="832"/>
      <c r="R106" s="832"/>
      <c r="S106" s="832"/>
      <c r="T106" s="832"/>
      <c r="U106" s="832"/>
      <c r="V106" s="832"/>
      <c r="W106" s="832"/>
      <c r="X106" s="832"/>
      <c r="Y106" s="832"/>
      <c r="Z106" s="832"/>
      <c r="AA106" s="832"/>
      <c r="AB106" s="832"/>
      <c r="AC106" s="832"/>
      <c r="AD106" s="832"/>
      <c r="AE106" s="832"/>
      <c r="AF106" s="832"/>
      <c r="AG106" s="832"/>
      <c r="AH106" s="832"/>
      <c r="AI106" s="832"/>
      <c r="AJ106" s="832"/>
      <c r="AK106" s="832"/>
      <c r="AL106" s="832"/>
      <c r="AM106" s="832"/>
      <c r="AN106" s="832"/>
      <c r="AO106" s="832"/>
      <c r="AP106" s="832"/>
      <c r="AQ106" s="832"/>
      <c r="AR106" s="832"/>
      <c r="AS106" s="832"/>
      <c r="AT106" s="832"/>
      <c r="AU106" s="832"/>
      <c r="AV106" s="832"/>
      <c r="AW106" s="832"/>
      <c r="AX106" s="832"/>
      <c r="AY106" s="832"/>
      <c r="AZ106" s="832"/>
      <c r="BA106" s="832"/>
      <c r="BB106" s="832"/>
      <c r="BC106" s="832"/>
      <c r="BD106" s="832"/>
      <c r="BE106" s="832"/>
      <c r="BF106" s="832"/>
      <c r="BG106" s="832"/>
      <c r="BH106" s="832"/>
      <c r="BI106" s="832"/>
      <c r="BJ106" s="832"/>
      <c r="BK106" s="832"/>
      <c r="BL106" s="832"/>
      <c r="BM106" s="832"/>
      <c r="BN106" s="832"/>
      <c r="BO106" s="832"/>
      <c r="BP106" s="832"/>
      <c r="BQ106" s="832"/>
      <c r="BR106" s="832"/>
      <c r="BS106" s="832"/>
      <c r="BT106" s="832"/>
      <c r="BU106" s="832"/>
      <c r="BV106" s="832"/>
      <c r="BW106" s="832"/>
      <c r="BX106" s="832"/>
      <c r="BY106" s="832"/>
      <c r="BZ106" s="832"/>
      <c r="CA106" s="832"/>
      <c r="CB106" s="832"/>
      <c r="CC106" s="832"/>
      <c r="CD106" s="832"/>
      <c r="CE106" s="832"/>
      <c r="CF106" s="832"/>
      <c r="CG106" s="832"/>
      <c r="CH106" s="832"/>
      <c r="CI106" s="832"/>
      <c r="CJ106" s="832"/>
      <c r="CK106" s="832"/>
      <c r="CL106" s="832"/>
      <c r="CM106" s="832"/>
      <c r="CN106" s="832"/>
      <c r="CO106" s="832"/>
      <c r="CP106" s="832"/>
      <c r="CQ106" s="832"/>
      <c r="CR106" s="832"/>
      <c r="CS106" s="832"/>
      <c r="CT106" s="832"/>
      <c r="CU106" s="832"/>
      <c r="CV106" s="832"/>
      <c r="CW106" s="832"/>
      <c r="CX106" s="832"/>
      <c r="CY106" s="832"/>
      <c r="CZ106" s="832"/>
      <c r="DA106" s="832"/>
      <c r="DB106" s="832"/>
      <c r="DC106" s="832"/>
      <c r="DD106" s="832"/>
      <c r="DE106" s="832"/>
      <c r="DF106" s="832"/>
      <c r="DG106" s="832"/>
      <c r="DH106" s="832"/>
      <c r="DI106" s="832"/>
      <c r="DJ106" s="832"/>
      <c r="DK106" s="832"/>
      <c r="DL106" s="832"/>
      <c r="DM106" s="832"/>
      <c r="DN106" s="832"/>
      <c r="DO106" s="832"/>
      <c r="DP106" s="832"/>
      <c r="DQ106" s="832"/>
      <c r="DR106" s="832"/>
      <c r="DS106" s="832"/>
      <c r="DT106" s="832"/>
      <c r="DU106" s="832"/>
      <c r="DV106" s="832"/>
      <c r="DW106" s="832"/>
      <c r="DX106" s="832"/>
      <c r="DY106" s="832"/>
      <c r="DZ106" s="832"/>
      <c r="EA106" s="832"/>
      <c r="EB106" s="832"/>
      <c r="EC106" s="832"/>
      <c r="ED106" s="832"/>
      <c r="EE106" s="832"/>
      <c r="EF106" s="832"/>
      <c r="EG106" s="832"/>
      <c r="EH106" s="832"/>
      <c r="EI106" s="832"/>
      <c r="EJ106" s="832"/>
      <c r="EK106" s="832"/>
      <c r="EL106" s="832"/>
      <c r="EM106" s="832"/>
      <c r="EN106" s="832"/>
      <c r="EO106" s="832"/>
      <c r="EP106" s="832"/>
      <c r="EQ106" s="832"/>
      <c r="ER106" s="832"/>
      <c r="ES106" s="832"/>
      <c r="ET106" s="832"/>
      <c r="EU106" s="832"/>
      <c r="EV106" s="832"/>
      <c r="EW106" s="832"/>
      <c r="EX106" s="832"/>
      <c r="EY106" s="832"/>
      <c r="EZ106" s="832"/>
      <c r="FA106" s="832"/>
      <c r="FB106" s="832"/>
      <c r="FC106" s="832"/>
      <c r="FD106" s="832"/>
      <c r="FE106" s="832"/>
      <c r="FF106" s="832"/>
      <c r="FG106" s="832"/>
      <c r="FH106" s="832"/>
      <c r="FI106" s="832"/>
      <c r="FJ106" s="832"/>
      <c r="FK106" s="832"/>
      <c r="FL106" s="832"/>
      <c r="FM106" s="832"/>
      <c r="FN106" s="832"/>
      <c r="FO106" s="832"/>
      <c r="FP106" s="832"/>
      <c r="FQ106" s="832"/>
      <c r="FR106" s="832"/>
      <c r="FS106" s="832"/>
      <c r="FT106" s="832"/>
      <c r="FU106" s="832"/>
      <c r="FV106" s="832"/>
      <c r="FW106" s="832"/>
      <c r="FX106" s="832"/>
      <c r="FY106" s="832"/>
      <c r="FZ106" s="832"/>
      <c r="GA106" s="832"/>
      <c r="GB106" s="832"/>
      <c r="GC106" s="832"/>
      <c r="GD106" s="832"/>
      <c r="GE106" s="832"/>
      <c r="GF106" s="832"/>
      <c r="GG106" s="832"/>
      <c r="GH106" s="832"/>
      <c r="GI106" s="832"/>
      <c r="GJ106" s="832"/>
      <c r="GK106" s="832"/>
      <c r="GL106" s="832"/>
      <c r="GM106" s="832"/>
      <c r="GN106" s="832"/>
      <c r="GO106" s="832"/>
      <c r="GP106" s="832"/>
      <c r="GQ106" s="832"/>
      <c r="GR106" s="832"/>
      <c r="GS106" s="832"/>
      <c r="GT106" s="832"/>
      <c r="GU106" s="832"/>
      <c r="GV106" s="832"/>
      <c r="GW106" s="832"/>
      <c r="GX106" s="832"/>
      <c r="GY106" s="832"/>
      <c r="GZ106" s="832"/>
      <c r="HA106" s="832"/>
      <c r="HB106" s="832"/>
      <c r="HC106" s="832"/>
      <c r="HD106" s="832"/>
      <c r="HE106" s="832"/>
      <c r="HF106" s="832"/>
      <c r="HG106" s="832"/>
      <c r="HH106" s="832"/>
      <c r="HI106" s="832"/>
      <c r="HJ106" s="832"/>
      <c r="HK106" s="832"/>
      <c r="HL106" s="832"/>
      <c r="HM106" s="832"/>
      <c r="HN106" s="832"/>
      <c r="HO106" s="832"/>
      <c r="HP106" s="832"/>
      <c r="HQ106" s="832"/>
      <c r="HR106" s="832"/>
      <c r="HS106" s="832"/>
      <c r="HT106" s="832"/>
      <c r="HU106" s="832"/>
      <c r="HV106" s="832"/>
      <c r="HW106" s="832"/>
      <c r="HX106" s="832"/>
      <c r="HY106" s="832"/>
      <c r="HZ106" s="832"/>
      <c r="IA106" s="832"/>
      <c r="IB106" s="832"/>
      <c r="IC106" s="832"/>
      <c r="ID106" s="832"/>
      <c r="IE106" s="832"/>
      <c r="IF106" s="832"/>
      <c r="IG106" s="832"/>
      <c r="IH106" s="832"/>
      <c r="II106" s="832"/>
      <c r="IJ106" s="832"/>
      <c r="IK106" s="832"/>
      <c r="IL106" s="832"/>
      <c r="IM106" s="832"/>
      <c r="IN106" s="832"/>
      <c r="IO106" s="832"/>
      <c r="IP106" s="832"/>
      <c r="IQ106" s="832"/>
      <c r="IR106" s="832"/>
      <c r="IS106" s="832"/>
      <c r="IT106" s="832"/>
      <c r="IU106" s="832"/>
      <c r="IV106" s="832"/>
    </row>
    <row r="107" spans="1:256" ht="23.25" customHeight="1" thickBot="1">
      <c r="A107" s="823" t="s">
        <v>35</v>
      </c>
      <c r="B107" s="824"/>
      <c r="C107" s="824"/>
      <c r="D107" s="824"/>
      <c r="E107" s="824"/>
      <c r="F107" s="825">
        <f>SUM(F56:F106)</f>
        <v>4743199</v>
      </c>
      <c r="G107" s="824"/>
      <c r="H107" s="824"/>
      <c r="I107" s="824"/>
      <c r="J107" s="826"/>
      <c r="K107" s="824"/>
      <c r="L107" s="964"/>
    </row>
    <row r="108" spans="1:256" ht="27" customHeight="1">
      <c r="A108" s="670"/>
      <c r="B108" s="671"/>
      <c r="C108" s="671"/>
      <c r="D108" s="615"/>
      <c r="E108" s="671"/>
      <c r="F108" s="671"/>
      <c r="G108" s="671"/>
      <c r="H108" s="671"/>
      <c r="I108" s="671"/>
      <c r="J108" s="672"/>
      <c r="K108" s="671"/>
      <c r="L108" s="742"/>
      <c r="M108" s="948"/>
    </row>
    <row r="109" spans="1:256" ht="19.5" customHeight="1">
      <c r="A109" s="1578" t="s">
        <v>635</v>
      </c>
      <c r="B109" s="1579"/>
      <c r="C109" s="1579"/>
      <c r="D109" s="1579"/>
      <c r="E109" s="1579"/>
      <c r="F109" s="1579"/>
      <c r="G109" s="1579"/>
      <c r="H109" s="1579"/>
      <c r="I109" s="1579"/>
      <c r="J109" s="1579"/>
      <c r="K109" s="1579"/>
      <c r="L109" s="1580"/>
      <c r="M109" s="950"/>
    </row>
    <row r="110" spans="1:256" ht="23.25" customHeight="1">
      <c r="A110" s="1586" t="s">
        <v>361</v>
      </c>
      <c r="B110" s="1571" t="s">
        <v>362</v>
      </c>
      <c r="C110" s="1571" t="s">
        <v>363</v>
      </c>
      <c r="D110" s="1573" t="s">
        <v>364</v>
      </c>
      <c r="E110" s="1571" t="s">
        <v>365</v>
      </c>
      <c r="F110" s="1581" t="s">
        <v>366</v>
      </c>
      <c r="G110" s="1574"/>
      <c r="H110" s="1575"/>
      <c r="I110" s="1572" t="s">
        <v>367</v>
      </c>
      <c r="J110" s="1572"/>
      <c r="K110" s="1577" t="s">
        <v>368</v>
      </c>
      <c r="L110" s="1572" t="s">
        <v>369</v>
      </c>
    </row>
    <row r="111" spans="1:256" ht="23.25" customHeight="1">
      <c r="A111" s="1587"/>
      <c r="B111" s="1572"/>
      <c r="C111" s="1572"/>
      <c r="D111" s="1573"/>
      <c r="E111" s="1572"/>
      <c r="F111" s="675" t="s">
        <v>370</v>
      </c>
      <c r="G111" s="1024" t="s">
        <v>371</v>
      </c>
      <c r="H111" s="1024" t="s">
        <v>372</v>
      </c>
      <c r="I111" s="1024" t="s">
        <v>636</v>
      </c>
      <c r="J111" s="1023" t="s">
        <v>637</v>
      </c>
      <c r="K111" s="1569"/>
      <c r="L111" s="1572"/>
    </row>
    <row r="112" spans="1:256" s="906" customFormat="1" ht="23.25" customHeight="1">
      <c r="A112" s="913" t="s">
        <v>638</v>
      </c>
      <c r="B112" s="912" t="s">
        <v>639</v>
      </c>
      <c r="C112" s="927" t="s">
        <v>857</v>
      </c>
      <c r="D112" s="914" t="s">
        <v>379</v>
      </c>
      <c r="E112" s="912" t="s">
        <v>379</v>
      </c>
      <c r="F112" s="892">
        <v>175000</v>
      </c>
      <c r="G112" s="893">
        <v>1</v>
      </c>
      <c r="H112" s="894">
        <v>0</v>
      </c>
      <c r="I112" s="912" t="s">
        <v>455</v>
      </c>
      <c r="J112" s="912" t="s">
        <v>455</v>
      </c>
      <c r="K112" s="917" t="s">
        <v>640</v>
      </c>
      <c r="L112" s="912" t="s">
        <v>383</v>
      </c>
      <c r="M112" s="832"/>
      <c r="N112" s="832"/>
      <c r="O112" s="832"/>
      <c r="P112" s="832"/>
      <c r="Q112" s="832"/>
      <c r="R112" s="832"/>
      <c r="S112" s="832"/>
      <c r="T112" s="832"/>
      <c r="U112" s="832"/>
      <c r="V112" s="832"/>
      <c r="W112" s="832"/>
      <c r="X112" s="832"/>
      <c r="Y112" s="832"/>
      <c r="Z112" s="832"/>
      <c r="AA112" s="832"/>
      <c r="AB112" s="832"/>
      <c r="AC112" s="832"/>
      <c r="AD112" s="832"/>
      <c r="AE112" s="832"/>
      <c r="AF112" s="832"/>
      <c r="AG112" s="832"/>
      <c r="AH112" s="832"/>
      <c r="AI112" s="832"/>
      <c r="AJ112" s="832"/>
      <c r="AK112" s="832"/>
      <c r="AL112" s="832"/>
      <c r="AM112" s="832"/>
      <c r="AN112" s="832"/>
      <c r="AO112" s="832"/>
      <c r="AP112" s="832"/>
      <c r="AQ112" s="832"/>
      <c r="AR112" s="832"/>
      <c r="AS112" s="832"/>
      <c r="AT112" s="832"/>
      <c r="AU112" s="832"/>
      <c r="AV112" s="832"/>
      <c r="AW112" s="832"/>
      <c r="AX112" s="832"/>
      <c r="AY112" s="832"/>
      <c r="AZ112" s="832"/>
      <c r="BA112" s="832"/>
      <c r="BB112" s="832"/>
      <c r="BC112" s="832"/>
      <c r="BD112" s="832"/>
      <c r="BE112" s="832"/>
      <c r="BF112" s="832"/>
      <c r="BG112" s="832"/>
      <c r="BH112" s="832"/>
      <c r="BI112" s="832"/>
      <c r="BJ112" s="832"/>
      <c r="BK112" s="832"/>
      <c r="BL112" s="832"/>
      <c r="BM112" s="832"/>
      <c r="BN112" s="832"/>
      <c r="BO112" s="832"/>
      <c r="BP112" s="832"/>
      <c r="BQ112" s="832"/>
      <c r="BR112" s="832"/>
      <c r="BS112" s="832"/>
      <c r="BT112" s="832"/>
      <c r="BU112" s="832"/>
      <c r="BV112" s="832"/>
      <c r="BW112" s="832"/>
      <c r="BX112" s="832"/>
      <c r="BY112" s="832"/>
      <c r="BZ112" s="832"/>
      <c r="CA112" s="832"/>
      <c r="CB112" s="832"/>
      <c r="CC112" s="832"/>
      <c r="CD112" s="832"/>
      <c r="CE112" s="832"/>
      <c r="CF112" s="832"/>
      <c r="CG112" s="832"/>
      <c r="CH112" s="832"/>
      <c r="CI112" s="832"/>
      <c r="CJ112" s="832"/>
      <c r="CK112" s="832"/>
      <c r="CL112" s="832"/>
      <c r="CM112" s="832"/>
      <c r="CN112" s="832"/>
      <c r="CO112" s="832"/>
      <c r="CP112" s="832"/>
      <c r="CQ112" s="832"/>
      <c r="CR112" s="832"/>
      <c r="CS112" s="832"/>
      <c r="CT112" s="832"/>
      <c r="CU112" s="832"/>
      <c r="CV112" s="832"/>
      <c r="CW112" s="832"/>
      <c r="CX112" s="832"/>
      <c r="CY112" s="832"/>
      <c r="CZ112" s="832"/>
      <c r="DA112" s="832"/>
      <c r="DB112" s="832"/>
      <c r="DC112" s="832"/>
      <c r="DD112" s="832"/>
      <c r="DE112" s="832"/>
      <c r="DF112" s="832"/>
      <c r="DG112" s="832"/>
      <c r="DH112" s="832"/>
      <c r="DI112" s="832"/>
      <c r="DJ112" s="832"/>
      <c r="DK112" s="832"/>
      <c r="DL112" s="832"/>
      <c r="DM112" s="832"/>
      <c r="DN112" s="832"/>
      <c r="DO112" s="832"/>
      <c r="DP112" s="832"/>
      <c r="DQ112" s="832"/>
      <c r="DR112" s="832"/>
      <c r="DS112" s="832"/>
      <c r="DT112" s="832"/>
      <c r="DU112" s="832"/>
      <c r="DV112" s="832"/>
      <c r="DW112" s="832"/>
      <c r="DX112" s="832"/>
      <c r="DY112" s="832"/>
      <c r="DZ112" s="832"/>
      <c r="EA112" s="832"/>
      <c r="EB112" s="832"/>
      <c r="EC112" s="832"/>
      <c r="ED112" s="832"/>
      <c r="EE112" s="832"/>
      <c r="EF112" s="832"/>
      <c r="EG112" s="832"/>
      <c r="EH112" s="832"/>
      <c r="EI112" s="832"/>
      <c r="EJ112" s="832"/>
      <c r="EK112" s="832"/>
      <c r="EL112" s="832"/>
      <c r="EM112" s="832"/>
      <c r="EN112" s="832"/>
      <c r="EO112" s="832"/>
      <c r="EP112" s="832"/>
      <c r="EQ112" s="832"/>
      <c r="ER112" s="832"/>
      <c r="ES112" s="832"/>
      <c r="ET112" s="832"/>
      <c r="EU112" s="832"/>
      <c r="EV112" s="832"/>
      <c r="EW112" s="832"/>
      <c r="EX112" s="832"/>
      <c r="EY112" s="832"/>
      <c r="EZ112" s="832"/>
      <c r="FA112" s="832"/>
      <c r="FB112" s="832"/>
      <c r="FC112" s="832"/>
      <c r="FD112" s="832"/>
      <c r="FE112" s="832"/>
      <c r="FF112" s="832"/>
      <c r="FG112" s="832"/>
      <c r="FH112" s="832"/>
      <c r="FI112" s="832"/>
      <c r="FJ112" s="832"/>
      <c r="FK112" s="832"/>
      <c r="FL112" s="832"/>
      <c r="FM112" s="832"/>
      <c r="FN112" s="832"/>
      <c r="FO112" s="832"/>
      <c r="FP112" s="832"/>
      <c r="FQ112" s="832"/>
      <c r="FR112" s="832"/>
      <c r="FS112" s="832"/>
      <c r="FT112" s="832"/>
      <c r="FU112" s="832"/>
      <c r="FV112" s="832"/>
      <c r="FW112" s="832"/>
      <c r="FX112" s="832"/>
      <c r="FY112" s="832"/>
      <c r="FZ112" s="832"/>
      <c r="GA112" s="832"/>
      <c r="GB112" s="832"/>
      <c r="GC112" s="832"/>
      <c r="GD112" s="832"/>
      <c r="GE112" s="832"/>
      <c r="GF112" s="832"/>
      <c r="GG112" s="832"/>
      <c r="GH112" s="832"/>
      <c r="GI112" s="832"/>
      <c r="GJ112" s="832"/>
      <c r="GK112" s="832"/>
      <c r="GL112" s="832"/>
      <c r="GM112" s="832"/>
      <c r="GN112" s="832"/>
      <c r="GO112" s="832"/>
      <c r="GP112" s="832"/>
      <c r="GQ112" s="832"/>
      <c r="GR112" s="832"/>
      <c r="GS112" s="832"/>
      <c r="GT112" s="832"/>
      <c r="GU112" s="832"/>
      <c r="GV112" s="832"/>
      <c r="GW112" s="832"/>
      <c r="GX112" s="832"/>
      <c r="GY112" s="832"/>
      <c r="GZ112" s="832"/>
      <c r="HA112" s="832"/>
      <c r="HB112" s="832"/>
      <c r="HC112" s="832"/>
      <c r="HD112" s="832"/>
      <c r="HE112" s="832"/>
      <c r="HF112" s="832"/>
      <c r="HG112" s="832"/>
      <c r="HH112" s="832"/>
      <c r="HI112" s="832"/>
      <c r="HJ112" s="832"/>
      <c r="HK112" s="832"/>
      <c r="HL112" s="832"/>
      <c r="HM112" s="832"/>
      <c r="HN112" s="832"/>
      <c r="HO112" s="832"/>
      <c r="HP112" s="832"/>
      <c r="HQ112" s="832"/>
      <c r="HR112" s="832"/>
      <c r="HS112" s="832"/>
      <c r="HT112" s="832"/>
      <c r="HU112" s="832"/>
      <c r="HV112" s="832"/>
      <c r="HW112" s="832"/>
      <c r="HX112" s="832"/>
      <c r="HY112" s="832"/>
      <c r="HZ112" s="832"/>
      <c r="IA112" s="832"/>
      <c r="IB112" s="832"/>
      <c r="IC112" s="832"/>
      <c r="ID112" s="832"/>
      <c r="IE112" s="832"/>
      <c r="IF112" s="832"/>
      <c r="IG112" s="832"/>
      <c r="IH112" s="832"/>
      <c r="II112" s="832"/>
      <c r="IJ112" s="832"/>
      <c r="IK112" s="832"/>
      <c r="IL112" s="832"/>
      <c r="IM112" s="832"/>
      <c r="IN112" s="832"/>
      <c r="IO112" s="832"/>
      <c r="IP112" s="832"/>
      <c r="IQ112" s="832"/>
      <c r="IR112" s="832"/>
      <c r="IS112" s="832"/>
      <c r="IT112" s="832"/>
      <c r="IU112" s="832"/>
      <c r="IV112" s="832"/>
    </row>
    <row r="113" spans="1:256" s="906" customFormat="1" ht="23.25" customHeight="1">
      <c r="A113" s="913" t="s">
        <v>641</v>
      </c>
      <c r="B113" s="889" t="s">
        <v>642</v>
      </c>
      <c r="C113" s="889" t="s">
        <v>643</v>
      </c>
      <c r="D113" s="914" t="s">
        <v>421</v>
      </c>
      <c r="E113" s="891" t="s">
        <v>389</v>
      </c>
      <c r="F113" s="892">
        <f>90000+30000+40000</f>
        <v>160000</v>
      </c>
      <c r="G113" s="893">
        <v>1</v>
      </c>
      <c r="H113" s="894">
        <v>0</v>
      </c>
      <c r="I113" s="912" t="s">
        <v>413</v>
      </c>
      <c r="J113" s="889" t="s">
        <v>573</v>
      </c>
      <c r="K113" s="917" t="s">
        <v>644</v>
      </c>
      <c r="L113" s="912" t="s">
        <v>383</v>
      </c>
      <c r="M113" s="832"/>
      <c r="N113" s="832"/>
      <c r="O113" s="832"/>
      <c r="P113" s="832"/>
      <c r="Q113" s="832"/>
      <c r="R113" s="832"/>
      <c r="S113" s="832"/>
      <c r="T113" s="832"/>
      <c r="U113" s="832"/>
      <c r="V113" s="832"/>
      <c r="W113" s="832"/>
      <c r="X113" s="832"/>
      <c r="Y113" s="832"/>
      <c r="Z113" s="832"/>
      <c r="AA113" s="832"/>
      <c r="AB113" s="832"/>
      <c r="AC113" s="832"/>
      <c r="AD113" s="832"/>
      <c r="AE113" s="832"/>
      <c r="AF113" s="832"/>
      <c r="AG113" s="832"/>
      <c r="AH113" s="832"/>
      <c r="AI113" s="832"/>
      <c r="AJ113" s="832"/>
      <c r="AK113" s="832"/>
      <c r="AL113" s="832"/>
      <c r="AM113" s="832"/>
      <c r="AN113" s="832"/>
      <c r="AO113" s="832"/>
      <c r="AP113" s="832"/>
      <c r="AQ113" s="832"/>
      <c r="AR113" s="832"/>
      <c r="AS113" s="832"/>
      <c r="AT113" s="832"/>
      <c r="AU113" s="832"/>
      <c r="AV113" s="832"/>
      <c r="AW113" s="832"/>
      <c r="AX113" s="832"/>
      <c r="AY113" s="832"/>
      <c r="AZ113" s="832"/>
      <c r="BA113" s="832"/>
      <c r="BB113" s="832"/>
      <c r="BC113" s="832"/>
      <c r="BD113" s="832"/>
      <c r="BE113" s="832"/>
      <c r="BF113" s="832"/>
      <c r="BG113" s="832"/>
      <c r="BH113" s="832"/>
      <c r="BI113" s="832"/>
      <c r="BJ113" s="832"/>
      <c r="BK113" s="832"/>
      <c r="BL113" s="832"/>
      <c r="BM113" s="832"/>
      <c r="BN113" s="832"/>
      <c r="BO113" s="832"/>
      <c r="BP113" s="832"/>
      <c r="BQ113" s="832"/>
      <c r="BR113" s="832"/>
      <c r="BS113" s="832"/>
      <c r="BT113" s="832"/>
      <c r="BU113" s="832"/>
      <c r="BV113" s="832"/>
      <c r="BW113" s="832"/>
      <c r="BX113" s="832"/>
      <c r="BY113" s="832"/>
      <c r="BZ113" s="832"/>
      <c r="CA113" s="832"/>
      <c r="CB113" s="832"/>
      <c r="CC113" s="832"/>
      <c r="CD113" s="832"/>
      <c r="CE113" s="832"/>
      <c r="CF113" s="832"/>
      <c r="CG113" s="832"/>
      <c r="CH113" s="832"/>
      <c r="CI113" s="832"/>
      <c r="CJ113" s="832"/>
      <c r="CK113" s="832"/>
      <c r="CL113" s="832"/>
      <c r="CM113" s="832"/>
      <c r="CN113" s="832"/>
      <c r="CO113" s="832"/>
      <c r="CP113" s="832"/>
      <c r="CQ113" s="832"/>
      <c r="CR113" s="832"/>
      <c r="CS113" s="832"/>
      <c r="CT113" s="832"/>
      <c r="CU113" s="832"/>
      <c r="CV113" s="832"/>
      <c r="CW113" s="832"/>
      <c r="CX113" s="832"/>
      <c r="CY113" s="832"/>
      <c r="CZ113" s="832"/>
      <c r="DA113" s="832"/>
      <c r="DB113" s="832"/>
      <c r="DC113" s="832"/>
      <c r="DD113" s="832"/>
      <c r="DE113" s="832"/>
      <c r="DF113" s="832"/>
      <c r="DG113" s="832"/>
      <c r="DH113" s="832"/>
      <c r="DI113" s="832"/>
      <c r="DJ113" s="832"/>
      <c r="DK113" s="832"/>
      <c r="DL113" s="832"/>
      <c r="DM113" s="832"/>
      <c r="DN113" s="832"/>
      <c r="DO113" s="832"/>
      <c r="DP113" s="832"/>
      <c r="DQ113" s="832"/>
      <c r="DR113" s="832"/>
      <c r="DS113" s="832"/>
      <c r="DT113" s="832"/>
      <c r="DU113" s="832"/>
      <c r="DV113" s="832"/>
      <c r="DW113" s="832"/>
      <c r="DX113" s="832"/>
      <c r="DY113" s="832"/>
      <c r="DZ113" s="832"/>
      <c r="EA113" s="832"/>
      <c r="EB113" s="832"/>
      <c r="EC113" s="832"/>
      <c r="ED113" s="832"/>
      <c r="EE113" s="832"/>
      <c r="EF113" s="832"/>
      <c r="EG113" s="832"/>
      <c r="EH113" s="832"/>
      <c r="EI113" s="832"/>
      <c r="EJ113" s="832"/>
      <c r="EK113" s="832"/>
      <c r="EL113" s="832"/>
      <c r="EM113" s="832"/>
      <c r="EN113" s="832"/>
      <c r="EO113" s="832"/>
      <c r="EP113" s="832"/>
      <c r="EQ113" s="832"/>
      <c r="ER113" s="832"/>
      <c r="ES113" s="832"/>
      <c r="ET113" s="832"/>
      <c r="EU113" s="832"/>
      <c r="EV113" s="832"/>
      <c r="EW113" s="832"/>
      <c r="EX113" s="832"/>
      <c r="EY113" s="832"/>
      <c r="EZ113" s="832"/>
      <c r="FA113" s="832"/>
      <c r="FB113" s="832"/>
      <c r="FC113" s="832"/>
      <c r="FD113" s="832"/>
      <c r="FE113" s="832"/>
      <c r="FF113" s="832"/>
      <c r="FG113" s="832"/>
      <c r="FH113" s="832"/>
      <c r="FI113" s="832"/>
      <c r="FJ113" s="832"/>
      <c r="FK113" s="832"/>
      <c r="FL113" s="832"/>
      <c r="FM113" s="832"/>
      <c r="FN113" s="832"/>
      <c r="FO113" s="832"/>
      <c r="FP113" s="832"/>
      <c r="FQ113" s="832"/>
      <c r="FR113" s="832"/>
      <c r="FS113" s="832"/>
      <c r="FT113" s="832"/>
      <c r="FU113" s="832"/>
      <c r="FV113" s="832"/>
      <c r="FW113" s="832"/>
      <c r="FX113" s="832"/>
      <c r="FY113" s="832"/>
      <c r="FZ113" s="832"/>
      <c r="GA113" s="832"/>
      <c r="GB113" s="832"/>
      <c r="GC113" s="832"/>
      <c r="GD113" s="832"/>
      <c r="GE113" s="832"/>
      <c r="GF113" s="832"/>
      <c r="GG113" s="832"/>
      <c r="GH113" s="832"/>
      <c r="GI113" s="832"/>
      <c r="GJ113" s="832"/>
      <c r="GK113" s="832"/>
      <c r="GL113" s="832"/>
      <c r="GM113" s="832"/>
      <c r="GN113" s="832"/>
      <c r="GO113" s="832"/>
      <c r="GP113" s="832"/>
      <c r="GQ113" s="832"/>
      <c r="GR113" s="832"/>
      <c r="GS113" s="832"/>
      <c r="GT113" s="832"/>
      <c r="GU113" s="832"/>
      <c r="GV113" s="832"/>
      <c r="GW113" s="832"/>
      <c r="GX113" s="832"/>
      <c r="GY113" s="832"/>
      <c r="GZ113" s="832"/>
      <c r="HA113" s="832"/>
      <c r="HB113" s="832"/>
      <c r="HC113" s="832"/>
      <c r="HD113" s="832"/>
      <c r="HE113" s="832"/>
      <c r="HF113" s="832"/>
      <c r="HG113" s="832"/>
      <c r="HH113" s="832"/>
      <c r="HI113" s="832"/>
      <c r="HJ113" s="832"/>
      <c r="HK113" s="832"/>
      <c r="HL113" s="832"/>
      <c r="HM113" s="832"/>
      <c r="HN113" s="832"/>
      <c r="HO113" s="832"/>
      <c r="HP113" s="832"/>
      <c r="HQ113" s="832"/>
      <c r="HR113" s="832"/>
      <c r="HS113" s="832"/>
      <c r="HT113" s="832"/>
      <c r="HU113" s="832"/>
      <c r="HV113" s="832"/>
      <c r="HW113" s="832"/>
      <c r="HX113" s="832"/>
      <c r="HY113" s="832"/>
      <c r="HZ113" s="832"/>
      <c r="IA113" s="832"/>
      <c r="IB113" s="832"/>
      <c r="IC113" s="832"/>
      <c r="ID113" s="832"/>
      <c r="IE113" s="832"/>
      <c r="IF113" s="832"/>
      <c r="IG113" s="832"/>
      <c r="IH113" s="832"/>
      <c r="II113" s="832"/>
      <c r="IJ113" s="832"/>
      <c r="IK113" s="832"/>
      <c r="IL113" s="832"/>
      <c r="IM113" s="832"/>
      <c r="IN113" s="832"/>
      <c r="IO113" s="832"/>
      <c r="IP113" s="832"/>
      <c r="IQ113" s="832"/>
      <c r="IR113" s="832"/>
      <c r="IS113" s="832"/>
      <c r="IT113" s="832"/>
      <c r="IU113" s="832"/>
      <c r="IV113" s="832"/>
    </row>
    <row r="114" spans="1:256" s="906" customFormat="1" ht="23.25" customHeight="1">
      <c r="A114" s="913" t="s">
        <v>645</v>
      </c>
      <c r="B114" s="889" t="s">
        <v>646</v>
      </c>
      <c r="C114" s="889" t="s">
        <v>647</v>
      </c>
      <c r="D114" s="903" t="s">
        <v>421</v>
      </c>
      <c r="E114" s="891" t="s">
        <v>379</v>
      </c>
      <c r="F114" s="892">
        <f>143200+900</f>
        <v>144100</v>
      </c>
      <c r="G114" s="893">
        <v>1</v>
      </c>
      <c r="H114" s="894">
        <v>0</v>
      </c>
      <c r="I114" s="912" t="s">
        <v>648</v>
      </c>
      <c r="J114" s="889" t="s">
        <v>649</v>
      </c>
      <c r="K114" s="917" t="s">
        <v>650</v>
      </c>
      <c r="L114" s="912" t="s">
        <v>383</v>
      </c>
      <c r="M114" s="832"/>
      <c r="N114" s="832"/>
      <c r="O114" s="832"/>
      <c r="P114" s="832"/>
      <c r="Q114" s="832"/>
      <c r="R114" s="832"/>
      <c r="S114" s="832"/>
      <c r="T114" s="832"/>
      <c r="U114" s="832"/>
      <c r="V114" s="832"/>
      <c r="W114" s="832"/>
      <c r="X114" s="832"/>
      <c r="Y114" s="832"/>
      <c r="Z114" s="832"/>
      <c r="AA114" s="832"/>
      <c r="AB114" s="832"/>
      <c r="AC114" s="832"/>
      <c r="AD114" s="832"/>
      <c r="AE114" s="832"/>
      <c r="AF114" s="832"/>
      <c r="AG114" s="832"/>
      <c r="AH114" s="832"/>
      <c r="AI114" s="832"/>
      <c r="AJ114" s="832"/>
      <c r="AK114" s="832"/>
      <c r="AL114" s="832"/>
      <c r="AM114" s="832"/>
      <c r="AN114" s="832"/>
      <c r="AO114" s="832"/>
      <c r="AP114" s="832"/>
      <c r="AQ114" s="832"/>
      <c r="AR114" s="832"/>
      <c r="AS114" s="832"/>
      <c r="AT114" s="832"/>
      <c r="AU114" s="832"/>
      <c r="AV114" s="832"/>
      <c r="AW114" s="832"/>
      <c r="AX114" s="832"/>
      <c r="AY114" s="832"/>
      <c r="AZ114" s="832"/>
      <c r="BA114" s="832"/>
      <c r="BB114" s="832"/>
      <c r="BC114" s="832"/>
      <c r="BD114" s="832"/>
      <c r="BE114" s="832"/>
      <c r="BF114" s="832"/>
      <c r="BG114" s="832"/>
      <c r="BH114" s="832"/>
      <c r="BI114" s="832"/>
      <c r="BJ114" s="832"/>
      <c r="BK114" s="832"/>
      <c r="BL114" s="832"/>
      <c r="BM114" s="832"/>
      <c r="BN114" s="832"/>
      <c r="BO114" s="832"/>
      <c r="BP114" s="832"/>
      <c r="BQ114" s="832"/>
      <c r="BR114" s="832"/>
      <c r="BS114" s="832"/>
      <c r="BT114" s="832"/>
      <c r="BU114" s="832"/>
      <c r="BV114" s="832"/>
      <c r="BW114" s="832"/>
      <c r="BX114" s="832"/>
      <c r="BY114" s="832"/>
      <c r="BZ114" s="832"/>
      <c r="CA114" s="832"/>
      <c r="CB114" s="832"/>
      <c r="CC114" s="832"/>
      <c r="CD114" s="832"/>
      <c r="CE114" s="832"/>
      <c r="CF114" s="832"/>
      <c r="CG114" s="832"/>
      <c r="CH114" s="832"/>
      <c r="CI114" s="832"/>
      <c r="CJ114" s="832"/>
      <c r="CK114" s="832"/>
      <c r="CL114" s="832"/>
      <c r="CM114" s="832"/>
      <c r="CN114" s="832"/>
      <c r="CO114" s="832"/>
      <c r="CP114" s="832"/>
      <c r="CQ114" s="832"/>
      <c r="CR114" s="832"/>
      <c r="CS114" s="832"/>
      <c r="CT114" s="832"/>
      <c r="CU114" s="832"/>
      <c r="CV114" s="832"/>
      <c r="CW114" s="832"/>
      <c r="CX114" s="832"/>
      <c r="CY114" s="832"/>
      <c r="CZ114" s="832"/>
      <c r="DA114" s="832"/>
      <c r="DB114" s="832"/>
      <c r="DC114" s="832"/>
      <c r="DD114" s="832"/>
      <c r="DE114" s="832"/>
      <c r="DF114" s="832"/>
      <c r="DG114" s="832"/>
      <c r="DH114" s="832"/>
      <c r="DI114" s="832"/>
      <c r="DJ114" s="832"/>
      <c r="DK114" s="832"/>
      <c r="DL114" s="832"/>
      <c r="DM114" s="832"/>
      <c r="DN114" s="832"/>
      <c r="DO114" s="832"/>
      <c r="DP114" s="832"/>
      <c r="DQ114" s="832"/>
      <c r="DR114" s="832"/>
      <c r="DS114" s="832"/>
      <c r="DT114" s="832"/>
      <c r="DU114" s="832"/>
      <c r="DV114" s="832"/>
      <c r="DW114" s="832"/>
      <c r="DX114" s="832"/>
      <c r="DY114" s="832"/>
      <c r="DZ114" s="832"/>
      <c r="EA114" s="832"/>
      <c r="EB114" s="832"/>
      <c r="EC114" s="832"/>
      <c r="ED114" s="832"/>
      <c r="EE114" s="832"/>
      <c r="EF114" s="832"/>
      <c r="EG114" s="832"/>
      <c r="EH114" s="832"/>
      <c r="EI114" s="832"/>
      <c r="EJ114" s="832"/>
      <c r="EK114" s="832"/>
      <c r="EL114" s="832"/>
      <c r="EM114" s="832"/>
      <c r="EN114" s="832"/>
      <c r="EO114" s="832"/>
      <c r="EP114" s="832"/>
      <c r="EQ114" s="832"/>
      <c r="ER114" s="832"/>
      <c r="ES114" s="832"/>
      <c r="ET114" s="832"/>
      <c r="EU114" s="832"/>
      <c r="EV114" s="832"/>
      <c r="EW114" s="832"/>
      <c r="EX114" s="832"/>
      <c r="EY114" s="832"/>
      <c r="EZ114" s="832"/>
      <c r="FA114" s="832"/>
      <c r="FB114" s="832"/>
      <c r="FC114" s="832"/>
      <c r="FD114" s="832"/>
      <c r="FE114" s="832"/>
      <c r="FF114" s="832"/>
      <c r="FG114" s="832"/>
      <c r="FH114" s="832"/>
      <c r="FI114" s="832"/>
      <c r="FJ114" s="832"/>
      <c r="FK114" s="832"/>
      <c r="FL114" s="832"/>
      <c r="FM114" s="832"/>
      <c r="FN114" s="832"/>
      <c r="FO114" s="832"/>
      <c r="FP114" s="832"/>
      <c r="FQ114" s="832"/>
      <c r="FR114" s="832"/>
      <c r="FS114" s="832"/>
      <c r="FT114" s="832"/>
      <c r="FU114" s="832"/>
      <c r="FV114" s="832"/>
      <c r="FW114" s="832"/>
      <c r="FX114" s="832"/>
      <c r="FY114" s="832"/>
      <c r="FZ114" s="832"/>
      <c r="GA114" s="832"/>
      <c r="GB114" s="832"/>
      <c r="GC114" s="832"/>
      <c r="GD114" s="832"/>
      <c r="GE114" s="832"/>
      <c r="GF114" s="832"/>
      <c r="GG114" s="832"/>
      <c r="GH114" s="832"/>
      <c r="GI114" s="832"/>
      <c r="GJ114" s="832"/>
      <c r="GK114" s="832"/>
      <c r="GL114" s="832"/>
      <c r="GM114" s="832"/>
      <c r="GN114" s="832"/>
      <c r="GO114" s="832"/>
      <c r="GP114" s="832"/>
      <c r="GQ114" s="832"/>
      <c r="GR114" s="832"/>
      <c r="GS114" s="832"/>
      <c r="GT114" s="832"/>
      <c r="GU114" s="832"/>
      <c r="GV114" s="832"/>
      <c r="GW114" s="832"/>
      <c r="GX114" s="832"/>
      <c r="GY114" s="832"/>
      <c r="GZ114" s="832"/>
      <c r="HA114" s="832"/>
      <c r="HB114" s="832"/>
      <c r="HC114" s="832"/>
      <c r="HD114" s="832"/>
      <c r="HE114" s="832"/>
      <c r="HF114" s="832"/>
      <c r="HG114" s="832"/>
      <c r="HH114" s="832"/>
      <c r="HI114" s="832"/>
      <c r="HJ114" s="832"/>
      <c r="HK114" s="832"/>
      <c r="HL114" s="832"/>
      <c r="HM114" s="832"/>
      <c r="HN114" s="832"/>
      <c r="HO114" s="832"/>
      <c r="HP114" s="832"/>
      <c r="HQ114" s="832"/>
      <c r="HR114" s="832"/>
      <c r="HS114" s="832"/>
      <c r="HT114" s="832"/>
      <c r="HU114" s="832"/>
      <c r="HV114" s="832"/>
      <c r="HW114" s="832"/>
      <c r="HX114" s="832"/>
      <c r="HY114" s="832"/>
      <c r="HZ114" s="832"/>
      <c r="IA114" s="832"/>
      <c r="IB114" s="832"/>
      <c r="IC114" s="832"/>
      <c r="ID114" s="832"/>
      <c r="IE114" s="832"/>
      <c r="IF114" s="832"/>
      <c r="IG114" s="832"/>
      <c r="IH114" s="832"/>
      <c r="II114" s="832"/>
      <c r="IJ114" s="832"/>
      <c r="IK114" s="832"/>
      <c r="IL114" s="832"/>
      <c r="IM114" s="832"/>
      <c r="IN114" s="832"/>
      <c r="IO114" s="832"/>
      <c r="IP114" s="832"/>
      <c r="IQ114" s="832"/>
      <c r="IR114" s="832"/>
      <c r="IS114" s="832"/>
      <c r="IT114" s="832"/>
      <c r="IU114" s="832"/>
      <c r="IV114" s="832"/>
    </row>
    <row r="115" spans="1:256" s="906" customFormat="1" ht="23.25" customHeight="1">
      <c r="A115" s="898" t="s">
        <v>651</v>
      </c>
      <c r="B115" s="928" t="s">
        <v>633</v>
      </c>
      <c r="C115" s="928" t="s">
        <v>652</v>
      </c>
      <c r="D115" s="903" t="s">
        <v>421</v>
      </c>
      <c r="E115" s="891" t="s">
        <v>379</v>
      </c>
      <c r="F115" s="892">
        <v>80000</v>
      </c>
      <c r="G115" s="893">
        <v>1</v>
      </c>
      <c r="H115" s="894">
        <v>0</v>
      </c>
      <c r="I115" s="889" t="s">
        <v>653</v>
      </c>
      <c r="J115" s="889" t="s">
        <v>654</v>
      </c>
      <c r="K115" s="917" t="s">
        <v>655</v>
      </c>
      <c r="L115" s="889" t="s">
        <v>383</v>
      </c>
      <c r="M115" s="832"/>
      <c r="N115" s="832"/>
      <c r="O115" s="832"/>
      <c r="P115" s="832"/>
      <c r="Q115" s="832"/>
      <c r="R115" s="832"/>
      <c r="S115" s="832"/>
      <c r="T115" s="832"/>
      <c r="U115" s="832"/>
      <c r="V115" s="832"/>
      <c r="W115" s="832"/>
      <c r="X115" s="832"/>
      <c r="Y115" s="832"/>
      <c r="Z115" s="832"/>
      <c r="AA115" s="832"/>
      <c r="AB115" s="832"/>
      <c r="AC115" s="832"/>
      <c r="AD115" s="832"/>
      <c r="AE115" s="832"/>
      <c r="AF115" s="832"/>
      <c r="AG115" s="832"/>
      <c r="AH115" s="832"/>
      <c r="AI115" s="832"/>
      <c r="AJ115" s="832"/>
      <c r="AK115" s="832"/>
      <c r="AL115" s="832"/>
      <c r="AM115" s="832"/>
      <c r="AN115" s="832"/>
      <c r="AO115" s="832"/>
      <c r="AP115" s="832"/>
      <c r="AQ115" s="832"/>
      <c r="AR115" s="832"/>
      <c r="AS115" s="832"/>
      <c r="AT115" s="832"/>
      <c r="AU115" s="832"/>
      <c r="AV115" s="832"/>
      <c r="AW115" s="832"/>
      <c r="AX115" s="832"/>
      <c r="AY115" s="832"/>
      <c r="AZ115" s="832"/>
      <c r="BA115" s="832"/>
      <c r="BB115" s="832"/>
      <c r="BC115" s="832"/>
      <c r="BD115" s="832"/>
      <c r="BE115" s="832"/>
      <c r="BF115" s="832"/>
      <c r="BG115" s="832"/>
      <c r="BH115" s="832"/>
      <c r="BI115" s="832"/>
      <c r="BJ115" s="832"/>
      <c r="BK115" s="832"/>
      <c r="BL115" s="832"/>
      <c r="BM115" s="832"/>
      <c r="BN115" s="832"/>
      <c r="BO115" s="832"/>
      <c r="BP115" s="832"/>
      <c r="BQ115" s="832"/>
      <c r="BR115" s="832"/>
      <c r="BS115" s="832"/>
      <c r="BT115" s="832"/>
      <c r="BU115" s="832"/>
      <c r="BV115" s="832"/>
      <c r="BW115" s="832"/>
      <c r="BX115" s="832"/>
      <c r="BY115" s="832"/>
      <c r="BZ115" s="832"/>
      <c r="CA115" s="832"/>
      <c r="CB115" s="832"/>
      <c r="CC115" s="832"/>
      <c r="CD115" s="832"/>
      <c r="CE115" s="832"/>
      <c r="CF115" s="832"/>
      <c r="CG115" s="832"/>
      <c r="CH115" s="832"/>
      <c r="CI115" s="832"/>
      <c r="CJ115" s="832"/>
      <c r="CK115" s="832"/>
      <c r="CL115" s="832"/>
      <c r="CM115" s="832"/>
      <c r="CN115" s="832"/>
      <c r="CO115" s="832"/>
      <c r="CP115" s="832"/>
      <c r="CQ115" s="832"/>
      <c r="CR115" s="832"/>
      <c r="CS115" s="832"/>
      <c r="CT115" s="832"/>
      <c r="CU115" s="832"/>
      <c r="CV115" s="832"/>
      <c r="CW115" s="832"/>
      <c r="CX115" s="832"/>
      <c r="CY115" s="832"/>
      <c r="CZ115" s="832"/>
      <c r="DA115" s="832"/>
      <c r="DB115" s="832"/>
      <c r="DC115" s="832"/>
      <c r="DD115" s="832"/>
      <c r="DE115" s="832"/>
      <c r="DF115" s="832"/>
      <c r="DG115" s="832"/>
      <c r="DH115" s="832"/>
      <c r="DI115" s="832"/>
      <c r="DJ115" s="832"/>
      <c r="DK115" s="832"/>
      <c r="DL115" s="832"/>
      <c r="DM115" s="832"/>
      <c r="DN115" s="832"/>
      <c r="DO115" s="832"/>
      <c r="DP115" s="832"/>
      <c r="DQ115" s="832"/>
      <c r="DR115" s="832"/>
      <c r="DS115" s="832"/>
      <c r="DT115" s="832"/>
      <c r="DU115" s="832"/>
      <c r="DV115" s="832"/>
      <c r="DW115" s="832"/>
      <c r="DX115" s="832"/>
      <c r="DY115" s="832"/>
      <c r="DZ115" s="832"/>
      <c r="EA115" s="832"/>
      <c r="EB115" s="832"/>
      <c r="EC115" s="832"/>
      <c r="ED115" s="832"/>
      <c r="EE115" s="832"/>
      <c r="EF115" s="832"/>
      <c r="EG115" s="832"/>
      <c r="EH115" s="832"/>
      <c r="EI115" s="832"/>
      <c r="EJ115" s="832"/>
      <c r="EK115" s="832"/>
      <c r="EL115" s="832"/>
      <c r="EM115" s="832"/>
      <c r="EN115" s="832"/>
      <c r="EO115" s="832"/>
      <c r="EP115" s="832"/>
      <c r="EQ115" s="832"/>
      <c r="ER115" s="832"/>
      <c r="ES115" s="832"/>
      <c r="ET115" s="832"/>
      <c r="EU115" s="832"/>
      <c r="EV115" s="832"/>
      <c r="EW115" s="832"/>
      <c r="EX115" s="832"/>
      <c r="EY115" s="832"/>
      <c r="EZ115" s="832"/>
      <c r="FA115" s="832"/>
      <c r="FB115" s="832"/>
      <c r="FC115" s="832"/>
      <c r="FD115" s="832"/>
      <c r="FE115" s="832"/>
      <c r="FF115" s="832"/>
      <c r="FG115" s="832"/>
      <c r="FH115" s="832"/>
      <c r="FI115" s="832"/>
      <c r="FJ115" s="832"/>
      <c r="FK115" s="832"/>
      <c r="FL115" s="832"/>
      <c r="FM115" s="832"/>
      <c r="FN115" s="832"/>
      <c r="FO115" s="832"/>
      <c r="FP115" s="832"/>
      <c r="FQ115" s="832"/>
      <c r="FR115" s="832"/>
      <c r="FS115" s="832"/>
      <c r="FT115" s="832"/>
      <c r="FU115" s="832"/>
      <c r="FV115" s="832"/>
      <c r="FW115" s="832"/>
      <c r="FX115" s="832"/>
      <c r="FY115" s="832"/>
      <c r="FZ115" s="832"/>
      <c r="GA115" s="832"/>
      <c r="GB115" s="832"/>
      <c r="GC115" s="832"/>
      <c r="GD115" s="832"/>
      <c r="GE115" s="832"/>
      <c r="GF115" s="832"/>
      <c r="GG115" s="832"/>
      <c r="GH115" s="832"/>
      <c r="GI115" s="832"/>
      <c r="GJ115" s="832"/>
      <c r="GK115" s="832"/>
      <c r="GL115" s="832"/>
      <c r="GM115" s="832"/>
      <c r="GN115" s="832"/>
      <c r="GO115" s="832"/>
      <c r="GP115" s="832"/>
      <c r="GQ115" s="832"/>
      <c r="GR115" s="832"/>
      <c r="GS115" s="832"/>
      <c r="GT115" s="832"/>
      <c r="GU115" s="832"/>
      <c r="GV115" s="832"/>
      <c r="GW115" s="832"/>
      <c r="GX115" s="832"/>
      <c r="GY115" s="832"/>
      <c r="GZ115" s="832"/>
      <c r="HA115" s="832"/>
      <c r="HB115" s="832"/>
      <c r="HC115" s="832"/>
      <c r="HD115" s="832"/>
      <c r="HE115" s="832"/>
      <c r="HF115" s="832"/>
      <c r="HG115" s="832"/>
      <c r="HH115" s="832"/>
      <c r="HI115" s="832"/>
      <c r="HJ115" s="832"/>
      <c r="HK115" s="832"/>
      <c r="HL115" s="832"/>
      <c r="HM115" s="832"/>
      <c r="HN115" s="832"/>
      <c r="HO115" s="832"/>
      <c r="HP115" s="832"/>
      <c r="HQ115" s="832"/>
      <c r="HR115" s="832"/>
      <c r="HS115" s="832"/>
      <c r="HT115" s="832"/>
      <c r="HU115" s="832"/>
      <c r="HV115" s="832"/>
      <c r="HW115" s="832"/>
      <c r="HX115" s="832"/>
      <c r="HY115" s="832"/>
      <c r="HZ115" s="832"/>
      <c r="IA115" s="832"/>
      <c r="IB115" s="832"/>
      <c r="IC115" s="832"/>
      <c r="ID115" s="832"/>
      <c r="IE115" s="832"/>
      <c r="IF115" s="832"/>
      <c r="IG115" s="832"/>
      <c r="IH115" s="832"/>
      <c r="II115" s="832"/>
      <c r="IJ115" s="832"/>
      <c r="IK115" s="832"/>
      <c r="IL115" s="832"/>
      <c r="IM115" s="832"/>
      <c r="IN115" s="832"/>
      <c r="IO115" s="832"/>
      <c r="IP115" s="832"/>
      <c r="IQ115" s="832"/>
      <c r="IR115" s="832"/>
      <c r="IS115" s="832"/>
      <c r="IT115" s="832"/>
      <c r="IU115" s="832"/>
      <c r="IV115" s="832"/>
    </row>
    <row r="116" spans="1:256" ht="23.25" customHeight="1">
      <c r="A116" s="717" t="s">
        <v>656</v>
      </c>
      <c r="B116" s="677" t="s">
        <v>657</v>
      </c>
      <c r="C116" s="677" t="s">
        <v>658</v>
      </c>
      <c r="D116" s="687" t="s">
        <v>421</v>
      </c>
      <c r="E116" s="679" t="s">
        <v>379</v>
      </c>
      <c r="F116" s="680"/>
      <c r="G116" s="681">
        <v>1</v>
      </c>
      <c r="H116" s="682">
        <v>0</v>
      </c>
      <c r="I116" s="709" t="s">
        <v>511</v>
      </c>
      <c r="J116" s="677" t="s">
        <v>380</v>
      </c>
      <c r="K116" s="721" t="s">
        <v>834</v>
      </c>
      <c r="L116" s="709" t="s">
        <v>624</v>
      </c>
    </row>
    <row r="117" spans="1:256" s="906" customFormat="1" ht="39.75" customHeight="1">
      <c r="A117" s="913" t="s">
        <v>812</v>
      </c>
      <c r="B117" s="889" t="s">
        <v>659</v>
      </c>
      <c r="C117" s="889" t="s">
        <v>660</v>
      </c>
      <c r="D117" s="903" t="s">
        <v>421</v>
      </c>
      <c r="E117" s="891" t="s">
        <v>379</v>
      </c>
      <c r="F117" s="892">
        <v>78000</v>
      </c>
      <c r="G117" s="893">
        <v>1</v>
      </c>
      <c r="H117" s="894">
        <v>0</v>
      </c>
      <c r="I117" s="912" t="s">
        <v>394</v>
      </c>
      <c r="J117" s="889" t="s">
        <v>394</v>
      </c>
      <c r="K117" s="917" t="s">
        <v>727</v>
      </c>
      <c r="L117" s="912" t="s">
        <v>383</v>
      </c>
      <c r="M117" s="905"/>
      <c r="N117" s="905"/>
      <c r="O117" s="905"/>
      <c r="P117" s="905"/>
      <c r="Q117" s="905"/>
      <c r="R117" s="905"/>
      <c r="S117" s="905"/>
      <c r="T117" s="905"/>
      <c r="U117" s="905"/>
      <c r="V117" s="905"/>
      <c r="W117" s="905"/>
      <c r="X117" s="905"/>
      <c r="Y117" s="905"/>
      <c r="Z117" s="905"/>
      <c r="AA117" s="905"/>
      <c r="AB117" s="905"/>
      <c r="AC117" s="905"/>
      <c r="AD117" s="905"/>
      <c r="AE117" s="905"/>
      <c r="AF117" s="905"/>
      <c r="AG117" s="905"/>
      <c r="AH117" s="905"/>
      <c r="AI117" s="905"/>
      <c r="AJ117" s="905"/>
      <c r="AK117" s="905"/>
      <c r="AL117" s="905"/>
      <c r="AM117" s="905"/>
      <c r="AN117" s="905"/>
      <c r="AO117" s="905"/>
      <c r="AP117" s="905"/>
      <c r="AQ117" s="905"/>
      <c r="AR117" s="905"/>
      <c r="AS117" s="905"/>
      <c r="AT117" s="905"/>
      <c r="AU117" s="905"/>
      <c r="AV117" s="905"/>
      <c r="AW117" s="905"/>
      <c r="AX117" s="905"/>
      <c r="AY117" s="905"/>
      <c r="AZ117" s="905"/>
      <c r="BA117" s="905"/>
      <c r="BB117" s="905"/>
      <c r="BC117" s="905"/>
      <c r="BD117" s="905"/>
      <c r="BE117" s="905"/>
      <c r="BF117" s="905"/>
      <c r="BG117" s="905"/>
      <c r="BH117" s="905"/>
      <c r="BI117" s="905"/>
      <c r="BJ117" s="905"/>
      <c r="BK117" s="905"/>
      <c r="BL117" s="905"/>
      <c r="BM117" s="905"/>
      <c r="BN117" s="905"/>
      <c r="BO117" s="905"/>
      <c r="BP117" s="905"/>
      <c r="BQ117" s="905"/>
      <c r="BR117" s="905"/>
      <c r="BS117" s="905"/>
      <c r="BT117" s="905"/>
      <c r="BU117" s="905"/>
      <c r="BV117" s="905"/>
      <c r="BW117" s="905"/>
      <c r="BX117" s="905"/>
      <c r="BY117" s="905"/>
      <c r="BZ117" s="905"/>
      <c r="CA117" s="905"/>
      <c r="CB117" s="905"/>
      <c r="CC117" s="905"/>
      <c r="CD117" s="905"/>
      <c r="CE117" s="905"/>
      <c r="CF117" s="905"/>
      <c r="CG117" s="905"/>
      <c r="CH117" s="905"/>
      <c r="CI117" s="905"/>
      <c r="CJ117" s="905"/>
      <c r="CK117" s="905"/>
      <c r="CL117" s="905"/>
      <c r="CM117" s="905"/>
      <c r="CN117" s="905"/>
      <c r="CO117" s="905"/>
      <c r="CP117" s="905"/>
      <c r="CQ117" s="905"/>
      <c r="CR117" s="905"/>
      <c r="CS117" s="905"/>
      <c r="CT117" s="905"/>
      <c r="CU117" s="905"/>
      <c r="CV117" s="905"/>
      <c r="CW117" s="905"/>
      <c r="CX117" s="905"/>
      <c r="CY117" s="905"/>
      <c r="CZ117" s="905"/>
      <c r="DA117" s="905"/>
      <c r="DB117" s="905"/>
      <c r="DC117" s="905"/>
      <c r="DD117" s="905"/>
      <c r="DE117" s="905"/>
      <c r="DF117" s="905"/>
      <c r="DG117" s="905"/>
      <c r="DH117" s="905"/>
      <c r="DI117" s="905"/>
      <c r="DJ117" s="905"/>
      <c r="DK117" s="905"/>
      <c r="DL117" s="905"/>
      <c r="DM117" s="905"/>
      <c r="DN117" s="905"/>
      <c r="DO117" s="905"/>
      <c r="DP117" s="905"/>
      <c r="DQ117" s="905"/>
      <c r="DR117" s="905"/>
      <c r="DS117" s="905"/>
      <c r="DT117" s="905"/>
      <c r="DU117" s="905"/>
      <c r="DV117" s="905"/>
      <c r="DW117" s="905"/>
      <c r="DX117" s="905"/>
      <c r="DY117" s="905"/>
      <c r="DZ117" s="905"/>
      <c r="EA117" s="905"/>
      <c r="EB117" s="905"/>
      <c r="EC117" s="905"/>
      <c r="ED117" s="905"/>
      <c r="EE117" s="905"/>
      <c r="EF117" s="905"/>
      <c r="EG117" s="905"/>
      <c r="EH117" s="905"/>
      <c r="EI117" s="905"/>
      <c r="EJ117" s="905"/>
      <c r="EK117" s="905"/>
      <c r="EL117" s="905"/>
      <c r="EM117" s="905"/>
      <c r="EN117" s="905"/>
      <c r="EO117" s="905"/>
      <c r="EP117" s="905"/>
      <c r="EQ117" s="905"/>
      <c r="ER117" s="905"/>
      <c r="ES117" s="905"/>
      <c r="ET117" s="905"/>
      <c r="EU117" s="905"/>
      <c r="EV117" s="905"/>
      <c r="EW117" s="905"/>
      <c r="EX117" s="905"/>
      <c r="EY117" s="905"/>
      <c r="EZ117" s="905"/>
      <c r="FA117" s="905"/>
      <c r="FB117" s="905"/>
      <c r="FC117" s="905"/>
      <c r="FD117" s="905"/>
      <c r="FE117" s="905"/>
      <c r="FF117" s="905"/>
      <c r="FG117" s="905"/>
      <c r="FH117" s="905"/>
      <c r="FI117" s="905"/>
      <c r="FJ117" s="905"/>
      <c r="FK117" s="905"/>
      <c r="FL117" s="905"/>
      <c r="FM117" s="905"/>
      <c r="FN117" s="905"/>
      <c r="FO117" s="905"/>
      <c r="FP117" s="905"/>
      <c r="FQ117" s="905"/>
      <c r="FR117" s="905"/>
      <c r="FS117" s="905"/>
      <c r="FT117" s="905"/>
      <c r="FU117" s="905"/>
      <c r="FV117" s="905"/>
      <c r="FW117" s="905"/>
      <c r="FX117" s="905"/>
      <c r="FY117" s="905"/>
      <c r="FZ117" s="905"/>
      <c r="GA117" s="905"/>
      <c r="GB117" s="905"/>
      <c r="GC117" s="905"/>
      <c r="GD117" s="905"/>
      <c r="GE117" s="905"/>
      <c r="GF117" s="905"/>
      <c r="GG117" s="905"/>
      <c r="GH117" s="905"/>
      <c r="GI117" s="905"/>
      <c r="GJ117" s="905"/>
      <c r="GK117" s="905"/>
      <c r="GL117" s="905"/>
      <c r="GM117" s="905"/>
      <c r="GN117" s="905"/>
      <c r="GO117" s="905"/>
      <c r="GP117" s="905"/>
      <c r="GQ117" s="905"/>
      <c r="GR117" s="905"/>
      <c r="GS117" s="905"/>
      <c r="GT117" s="905"/>
      <c r="GU117" s="905"/>
      <c r="GV117" s="905"/>
      <c r="GW117" s="905"/>
      <c r="GX117" s="905"/>
      <c r="GY117" s="905"/>
      <c r="GZ117" s="905"/>
      <c r="HA117" s="905"/>
      <c r="HB117" s="905"/>
      <c r="HC117" s="905"/>
      <c r="HD117" s="905"/>
      <c r="HE117" s="905"/>
      <c r="HF117" s="905"/>
      <c r="HG117" s="905"/>
      <c r="HH117" s="905"/>
      <c r="HI117" s="905"/>
      <c r="HJ117" s="905"/>
      <c r="HK117" s="905"/>
      <c r="HL117" s="905"/>
      <c r="HM117" s="905"/>
      <c r="HN117" s="905"/>
      <c r="HO117" s="905"/>
      <c r="HP117" s="905"/>
      <c r="HQ117" s="905"/>
      <c r="HR117" s="905"/>
      <c r="HS117" s="905"/>
      <c r="HT117" s="905"/>
      <c r="HU117" s="905"/>
      <c r="HV117" s="905"/>
      <c r="HW117" s="905"/>
      <c r="HX117" s="905"/>
      <c r="HY117" s="905"/>
      <c r="HZ117" s="905"/>
      <c r="IA117" s="905"/>
      <c r="IB117" s="905"/>
      <c r="IC117" s="905"/>
      <c r="ID117" s="905"/>
      <c r="IE117" s="905"/>
      <c r="IF117" s="905"/>
      <c r="IG117" s="905"/>
      <c r="IH117" s="905"/>
      <c r="II117" s="905"/>
      <c r="IJ117" s="905"/>
      <c r="IK117" s="905"/>
      <c r="IL117" s="905"/>
      <c r="IM117" s="905"/>
      <c r="IN117" s="905"/>
      <c r="IO117" s="905"/>
      <c r="IP117" s="905"/>
      <c r="IQ117" s="905"/>
      <c r="IR117" s="905"/>
      <c r="IS117" s="905"/>
      <c r="IT117" s="905"/>
      <c r="IU117" s="905"/>
      <c r="IV117" s="905"/>
    </row>
    <row r="118" spans="1:256" s="906" customFormat="1" ht="33.75" customHeight="1">
      <c r="A118" s="982" t="s">
        <v>731</v>
      </c>
      <c r="B118" s="889" t="s">
        <v>626</v>
      </c>
      <c r="C118" s="889" t="s">
        <v>848</v>
      </c>
      <c r="D118" s="1084" t="s">
        <v>421</v>
      </c>
      <c r="E118" s="1085" t="s">
        <v>379</v>
      </c>
      <c r="F118" s="992">
        <v>75000</v>
      </c>
      <c r="G118" s="993">
        <v>1</v>
      </c>
      <c r="H118" s="993">
        <v>0</v>
      </c>
      <c r="I118" s="924" t="s">
        <v>538</v>
      </c>
      <c r="J118" s="1086" t="s">
        <v>543</v>
      </c>
      <c r="K118" s="1087" t="s">
        <v>732</v>
      </c>
      <c r="L118" s="901" t="s">
        <v>383</v>
      </c>
      <c r="M118" s="905"/>
      <c r="N118" s="905"/>
      <c r="O118" s="905"/>
      <c r="P118" s="905"/>
      <c r="Q118" s="905"/>
      <c r="R118" s="905"/>
      <c r="S118" s="905"/>
      <c r="T118" s="905"/>
      <c r="U118" s="905"/>
      <c r="V118" s="905"/>
      <c r="W118" s="905"/>
      <c r="X118" s="905"/>
      <c r="Y118" s="905"/>
      <c r="Z118" s="905"/>
      <c r="AA118" s="905"/>
      <c r="AB118" s="905"/>
      <c r="AC118" s="905"/>
      <c r="AD118" s="905"/>
      <c r="AE118" s="905"/>
      <c r="AF118" s="905"/>
      <c r="AG118" s="905"/>
      <c r="AH118" s="905"/>
      <c r="AI118" s="905"/>
      <c r="AJ118" s="905"/>
      <c r="AK118" s="905"/>
      <c r="AL118" s="905"/>
      <c r="AM118" s="905"/>
      <c r="AN118" s="905"/>
      <c r="AO118" s="905"/>
      <c r="AP118" s="905"/>
      <c r="AQ118" s="905"/>
      <c r="AR118" s="905"/>
      <c r="AS118" s="905"/>
      <c r="AT118" s="905"/>
      <c r="AU118" s="905"/>
      <c r="AV118" s="905"/>
      <c r="AW118" s="905"/>
      <c r="AX118" s="905"/>
      <c r="AY118" s="905"/>
      <c r="AZ118" s="905"/>
      <c r="BA118" s="905"/>
      <c r="BB118" s="905"/>
      <c r="BC118" s="905"/>
      <c r="BD118" s="905"/>
      <c r="BE118" s="905"/>
      <c r="BF118" s="905"/>
      <c r="BG118" s="905"/>
      <c r="BH118" s="905"/>
      <c r="BI118" s="905"/>
      <c r="BJ118" s="905"/>
      <c r="BK118" s="905"/>
      <c r="BL118" s="905"/>
      <c r="BM118" s="905"/>
      <c r="BN118" s="905"/>
      <c r="BO118" s="905"/>
      <c r="BP118" s="905"/>
      <c r="BQ118" s="905"/>
      <c r="BR118" s="905"/>
      <c r="BS118" s="905"/>
      <c r="BT118" s="905"/>
      <c r="BU118" s="905"/>
      <c r="BV118" s="905"/>
      <c r="BW118" s="905"/>
      <c r="BX118" s="905"/>
      <c r="BY118" s="905"/>
      <c r="BZ118" s="905"/>
      <c r="CA118" s="905"/>
      <c r="CB118" s="905"/>
      <c r="CC118" s="905"/>
      <c r="CD118" s="905"/>
      <c r="CE118" s="905"/>
      <c r="CF118" s="905"/>
      <c r="CG118" s="905"/>
      <c r="CH118" s="905"/>
      <c r="CI118" s="905"/>
      <c r="CJ118" s="905"/>
      <c r="CK118" s="905"/>
      <c r="CL118" s="905"/>
      <c r="CM118" s="905"/>
      <c r="CN118" s="905"/>
      <c r="CO118" s="905"/>
      <c r="CP118" s="905"/>
      <c r="CQ118" s="905"/>
      <c r="CR118" s="905"/>
      <c r="CS118" s="905"/>
      <c r="CT118" s="905"/>
      <c r="CU118" s="905"/>
      <c r="CV118" s="905"/>
      <c r="CW118" s="905"/>
      <c r="CX118" s="905"/>
      <c r="CY118" s="905"/>
      <c r="CZ118" s="905"/>
      <c r="DA118" s="905"/>
      <c r="DB118" s="905"/>
      <c r="DC118" s="905"/>
      <c r="DD118" s="905"/>
      <c r="DE118" s="905"/>
      <c r="DF118" s="905"/>
      <c r="DG118" s="905"/>
      <c r="DH118" s="905"/>
      <c r="DI118" s="905"/>
      <c r="DJ118" s="905"/>
      <c r="DK118" s="905"/>
      <c r="DL118" s="905"/>
      <c r="DM118" s="905"/>
      <c r="DN118" s="905"/>
      <c r="DO118" s="905"/>
      <c r="DP118" s="905"/>
      <c r="DQ118" s="905"/>
      <c r="DR118" s="905"/>
      <c r="DS118" s="905"/>
      <c r="DT118" s="905"/>
      <c r="DU118" s="905"/>
      <c r="DV118" s="905"/>
      <c r="DW118" s="905"/>
      <c r="DX118" s="905"/>
      <c r="DY118" s="905"/>
      <c r="DZ118" s="905"/>
      <c r="EA118" s="905"/>
      <c r="EB118" s="905"/>
      <c r="EC118" s="905"/>
      <c r="ED118" s="905"/>
      <c r="EE118" s="905"/>
      <c r="EF118" s="905"/>
      <c r="EG118" s="905"/>
      <c r="EH118" s="905"/>
      <c r="EI118" s="905"/>
      <c r="EJ118" s="905"/>
      <c r="EK118" s="905"/>
      <c r="EL118" s="905"/>
      <c r="EM118" s="905"/>
      <c r="EN118" s="905"/>
      <c r="EO118" s="905"/>
      <c r="EP118" s="905"/>
      <c r="EQ118" s="905"/>
      <c r="ER118" s="905"/>
      <c r="ES118" s="905"/>
      <c r="ET118" s="905"/>
      <c r="EU118" s="905"/>
      <c r="EV118" s="905"/>
      <c r="EW118" s="905"/>
      <c r="EX118" s="905"/>
      <c r="EY118" s="905"/>
      <c r="EZ118" s="905"/>
      <c r="FA118" s="905"/>
      <c r="FB118" s="905"/>
      <c r="FC118" s="905"/>
      <c r="FD118" s="905"/>
      <c r="FE118" s="905"/>
      <c r="FF118" s="905"/>
      <c r="FG118" s="905"/>
      <c r="FH118" s="905"/>
      <c r="FI118" s="905"/>
      <c r="FJ118" s="905"/>
      <c r="FK118" s="905"/>
      <c r="FL118" s="905"/>
      <c r="FM118" s="905"/>
      <c r="FN118" s="905"/>
      <c r="FO118" s="905"/>
      <c r="FP118" s="905"/>
      <c r="FQ118" s="905"/>
      <c r="FR118" s="905"/>
      <c r="FS118" s="905"/>
      <c r="FT118" s="905"/>
      <c r="FU118" s="905"/>
      <c r="FV118" s="905"/>
      <c r="FW118" s="905"/>
      <c r="FX118" s="905"/>
      <c r="FY118" s="905"/>
      <c r="FZ118" s="905"/>
      <c r="GA118" s="905"/>
      <c r="GB118" s="905"/>
      <c r="GC118" s="905"/>
      <c r="GD118" s="905"/>
      <c r="GE118" s="905"/>
      <c r="GF118" s="905"/>
      <c r="GG118" s="905"/>
      <c r="GH118" s="905"/>
      <c r="GI118" s="905"/>
      <c r="GJ118" s="905"/>
      <c r="GK118" s="905"/>
      <c r="GL118" s="905"/>
      <c r="GM118" s="905"/>
      <c r="GN118" s="905"/>
      <c r="GO118" s="905"/>
      <c r="GP118" s="905"/>
      <c r="GQ118" s="905"/>
      <c r="GR118" s="905"/>
      <c r="GS118" s="905"/>
      <c r="GT118" s="905"/>
      <c r="GU118" s="905"/>
      <c r="GV118" s="905"/>
      <c r="GW118" s="905"/>
      <c r="GX118" s="905"/>
      <c r="GY118" s="905"/>
      <c r="GZ118" s="905"/>
      <c r="HA118" s="905"/>
      <c r="HB118" s="905"/>
      <c r="HC118" s="905"/>
      <c r="HD118" s="905"/>
      <c r="HE118" s="905"/>
      <c r="HF118" s="905"/>
      <c r="HG118" s="905"/>
      <c r="HH118" s="905"/>
      <c r="HI118" s="905"/>
      <c r="HJ118" s="905"/>
      <c r="HK118" s="905"/>
      <c r="HL118" s="905"/>
      <c r="HM118" s="905"/>
      <c r="HN118" s="905"/>
      <c r="HO118" s="905"/>
      <c r="HP118" s="905"/>
      <c r="HQ118" s="905"/>
      <c r="HR118" s="905"/>
      <c r="HS118" s="905"/>
      <c r="HT118" s="905"/>
      <c r="HU118" s="905"/>
      <c r="HV118" s="905"/>
      <c r="HW118" s="905"/>
      <c r="HX118" s="905"/>
      <c r="HY118" s="905"/>
      <c r="HZ118" s="905"/>
      <c r="IA118" s="905"/>
      <c r="IB118" s="905"/>
      <c r="IC118" s="905"/>
      <c r="ID118" s="905"/>
      <c r="IE118" s="905"/>
      <c r="IF118" s="905"/>
      <c r="IG118" s="905"/>
      <c r="IH118" s="905"/>
      <c r="II118" s="905"/>
      <c r="IJ118" s="905"/>
      <c r="IK118" s="905"/>
      <c r="IL118" s="905"/>
      <c r="IM118" s="905"/>
      <c r="IN118" s="905"/>
      <c r="IO118" s="905"/>
      <c r="IP118" s="905"/>
      <c r="IQ118" s="905"/>
      <c r="IR118" s="905"/>
      <c r="IS118" s="905"/>
      <c r="IT118" s="905"/>
      <c r="IU118" s="905"/>
      <c r="IV118" s="905"/>
    </row>
    <row r="119" spans="1:256" s="906" customFormat="1" ht="23.25" customHeight="1">
      <c r="A119" s="913" t="s">
        <v>927</v>
      </c>
      <c r="B119" s="889" t="s">
        <v>659</v>
      </c>
      <c r="C119" s="889" t="s">
        <v>660</v>
      </c>
      <c r="D119" s="903" t="s">
        <v>421</v>
      </c>
      <c r="E119" s="891" t="s">
        <v>379</v>
      </c>
      <c r="F119" s="892">
        <v>72000</v>
      </c>
      <c r="G119" s="893"/>
      <c r="H119" s="894"/>
      <c r="I119" s="912"/>
      <c r="J119" s="889"/>
      <c r="K119" s="917" t="s">
        <v>941</v>
      </c>
      <c r="L119" s="912" t="s">
        <v>383</v>
      </c>
      <c r="M119" s="905"/>
      <c r="N119" s="905"/>
      <c r="O119" s="905"/>
      <c r="P119" s="905"/>
      <c r="Q119" s="905"/>
      <c r="R119" s="905"/>
      <c r="S119" s="905"/>
      <c r="T119" s="905"/>
      <c r="U119" s="905"/>
      <c r="V119" s="905"/>
      <c r="W119" s="905"/>
      <c r="X119" s="905"/>
      <c r="Y119" s="905"/>
      <c r="Z119" s="905"/>
      <c r="AA119" s="905"/>
      <c r="AB119" s="905"/>
      <c r="AC119" s="905"/>
      <c r="AD119" s="905"/>
      <c r="AE119" s="905"/>
      <c r="AF119" s="905"/>
      <c r="AG119" s="905"/>
      <c r="AH119" s="905"/>
      <c r="AI119" s="905"/>
      <c r="AJ119" s="905"/>
      <c r="AK119" s="905"/>
      <c r="AL119" s="905"/>
      <c r="AM119" s="905"/>
      <c r="AN119" s="905"/>
      <c r="AO119" s="905"/>
      <c r="AP119" s="905"/>
      <c r="AQ119" s="905"/>
      <c r="AR119" s="905"/>
      <c r="AS119" s="905"/>
      <c r="AT119" s="905"/>
      <c r="AU119" s="905"/>
      <c r="AV119" s="905"/>
      <c r="AW119" s="905"/>
      <c r="AX119" s="905"/>
      <c r="AY119" s="905"/>
      <c r="AZ119" s="905"/>
      <c r="BA119" s="905"/>
      <c r="BB119" s="905"/>
      <c r="BC119" s="905"/>
      <c r="BD119" s="905"/>
      <c r="BE119" s="905"/>
      <c r="BF119" s="905"/>
      <c r="BG119" s="905"/>
      <c r="BH119" s="905"/>
      <c r="BI119" s="905"/>
      <c r="BJ119" s="905"/>
      <c r="BK119" s="905"/>
      <c r="BL119" s="905"/>
      <c r="BM119" s="905"/>
      <c r="BN119" s="905"/>
      <c r="BO119" s="905"/>
      <c r="BP119" s="905"/>
      <c r="BQ119" s="905"/>
      <c r="BR119" s="905"/>
      <c r="BS119" s="905"/>
      <c r="BT119" s="905"/>
      <c r="BU119" s="905"/>
      <c r="BV119" s="905"/>
      <c r="BW119" s="905"/>
      <c r="BX119" s="905"/>
      <c r="BY119" s="905"/>
      <c r="BZ119" s="905"/>
      <c r="CA119" s="905"/>
      <c r="CB119" s="905"/>
      <c r="CC119" s="905"/>
      <c r="CD119" s="905"/>
      <c r="CE119" s="905"/>
      <c r="CF119" s="905"/>
      <c r="CG119" s="905"/>
      <c r="CH119" s="905"/>
      <c r="CI119" s="905"/>
      <c r="CJ119" s="905"/>
      <c r="CK119" s="905"/>
      <c r="CL119" s="905"/>
      <c r="CM119" s="905"/>
      <c r="CN119" s="905"/>
      <c r="CO119" s="905"/>
      <c r="CP119" s="905"/>
      <c r="CQ119" s="905"/>
      <c r="CR119" s="905"/>
      <c r="CS119" s="905"/>
      <c r="CT119" s="905"/>
      <c r="CU119" s="905"/>
      <c r="CV119" s="905"/>
      <c r="CW119" s="905"/>
      <c r="CX119" s="905"/>
      <c r="CY119" s="905"/>
      <c r="CZ119" s="905"/>
      <c r="DA119" s="905"/>
      <c r="DB119" s="905"/>
      <c r="DC119" s="905"/>
      <c r="DD119" s="905"/>
      <c r="DE119" s="905"/>
      <c r="DF119" s="905"/>
      <c r="DG119" s="905"/>
      <c r="DH119" s="905"/>
      <c r="DI119" s="905"/>
      <c r="DJ119" s="905"/>
      <c r="DK119" s="905"/>
      <c r="DL119" s="905"/>
      <c r="DM119" s="905"/>
      <c r="DN119" s="905"/>
      <c r="DO119" s="905"/>
      <c r="DP119" s="905"/>
      <c r="DQ119" s="905"/>
      <c r="DR119" s="905"/>
      <c r="DS119" s="905"/>
      <c r="DT119" s="905"/>
      <c r="DU119" s="905"/>
      <c r="DV119" s="905"/>
      <c r="DW119" s="905"/>
      <c r="DX119" s="905"/>
      <c r="DY119" s="905"/>
      <c r="DZ119" s="905"/>
      <c r="EA119" s="905"/>
      <c r="EB119" s="905"/>
      <c r="EC119" s="905"/>
      <c r="ED119" s="905"/>
      <c r="EE119" s="905"/>
      <c r="EF119" s="905"/>
      <c r="EG119" s="905"/>
      <c r="EH119" s="905"/>
      <c r="EI119" s="905"/>
      <c r="EJ119" s="905"/>
      <c r="EK119" s="905"/>
      <c r="EL119" s="905"/>
      <c r="EM119" s="905"/>
      <c r="EN119" s="905"/>
      <c r="EO119" s="905"/>
      <c r="EP119" s="905"/>
      <c r="EQ119" s="905"/>
      <c r="ER119" s="905"/>
      <c r="ES119" s="905"/>
      <c r="ET119" s="905"/>
      <c r="EU119" s="905"/>
      <c r="EV119" s="905"/>
      <c r="EW119" s="905"/>
      <c r="EX119" s="905"/>
      <c r="EY119" s="905"/>
      <c r="EZ119" s="905"/>
      <c r="FA119" s="905"/>
      <c r="FB119" s="905"/>
      <c r="FC119" s="905"/>
      <c r="FD119" s="905"/>
      <c r="FE119" s="905"/>
      <c r="FF119" s="905"/>
      <c r="FG119" s="905"/>
      <c r="FH119" s="905"/>
      <c r="FI119" s="905"/>
      <c r="FJ119" s="905"/>
      <c r="FK119" s="905"/>
      <c r="FL119" s="905"/>
      <c r="FM119" s="905"/>
      <c r="FN119" s="905"/>
      <c r="FO119" s="905"/>
      <c r="FP119" s="905"/>
      <c r="FQ119" s="905"/>
      <c r="FR119" s="905"/>
      <c r="FS119" s="905"/>
      <c r="FT119" s="905"/>
      <c r="FU119" s="905"/>
      <c r="FV119" s="905"/>
      <c r="FW119" s="905"/>
      <c r="FX119" s="905"/>
      <c r="FY119" s="905"/>
      <c r="FZ119" s="905"/>
      <c r="GA119" s="905"/>
      <c r="GB119" s="905"/>
      <c r="GC119" s="905"/>
      <c r="GD119" s="905"/>
      <c r="GE119" s="905"/>
      <c r="GF119" s="905"/>
      <c r="GG119" s="905"/>
      <c r="GH119" s="905"/>
      <c r="GI119" s="905"/>
      <c r="GJ119" s="905"/>
      <c r="GK119" s="905"/>
      <c r="GL119" s="905"/>
      <c r="GM119" s="905"/>
      <c r="GN119" s="905"/>
      <c r="GO119" s="905"/>
      <c r="GP119" s="905"/>
      <c r="GQ119" s="905"/>
      <c r="GR119" s="905"/>
      <c r="GS119" s="905"/>
      <c r="GT119" s="905"/>
      <c r="GU119" s="905"/>
      <c r="GV119" s="905"/>
      <c r="GW119" s="905"/>
      <c r="GX119" s="905"/>
      <c r="GY119" s="905"/>
      <c r="GZ119" s="905"/>
      <c r="HA119" s="905"/>
      <c r="HB119" s="905"/>
      <c r="HC119" s="905"/>
      <c r="HD119" s="905"/>
      <c r="HE119" s="905"/>
      <c r="HF119" s="905"/>
      <c r="HG119" s="905"/>
      <c r="HH119" s="905"/>
      <c r="HI119" s="905"/>
      <c r="HJ119" s="905"/>
      <c r="HK119" s="905"/>
      <c r="HL119" s="905"/>
      <c r="HM119" s="905"/>
      <c r="HN119" s="905"/>
      <c r="HO119" s="905"/>
      <c r="HP119" s="905"/>
      <c r="HQ119" s="905"/>
      <c r="HR119" s="905"/>
      <c r="HS119" s="905"/>
      <c r="HT119" s="905"/>
      <c r="HU119" s="905"/>
      <c r="HV119" s="905"/>
      <c r="HW119" s="905"/>
      <c r="HX119" s="905"/>
      <c r="HY119" s="905"/>
      <c r="HZ119" s="905"/>
      <c r="IA119" s="905"/>
      <c r="IB119" s="905"/>
      <c r="IC119" s="905"/>
      <c r="ID119" s="905"/>
      <c r="IE119" s="905"/>
      <c r="IF119" s="905"/>
      <c r="IG119" s="905"/>
      <c r="IH119" s="905"/>
      <c r="II119" s="905"/>
      <c r="IJ119" s="905"/>
      <c r="IK119" s="905"/>
      <c r="IL119" s="905"/>
      <c r="IM119" s="905"/>
      <c r="IN119" s="905"/>
      <c r="IO119" s="905"/>
      <c r="IP119" s="905"/>
      <c r="IQ119" s="905"/>
      <c r="IR119" s="905"/>
      <c r="IS119" s="905"/>
      <c r="IT119" s="905"/>
      <c r="IU119" s="905"/>
      <c r="IV119" s="905"/>
    </row>
    <row r="120" spans="1:256" s="906" customFormat="1" ht="23.25" customHeight="1">
      <c r="A120" s="913" t="s">
        <v>928</v>
      </c>
      <c r="B120" s="889" t="s">
        <v>659</v>
      </c>
      <c r="C120" s="889" t="s">
        <v>660</v>
      </c>
      <c r="D120" s="903" t="s">
        <v>634</v>
      </c>
      <c r="E120" s="891" t="s">
        <v>379</v>
      </c>
      <c r="F120" s="892">
        <v>66000</v>
      </c>
      <c r="G120" s="893">
        <v>1</v>
      </c>
      <c r="H120" s="894">
        <v>0</v>
      </c>
      <c r="I120" s="912" t="s">
        <v>661</v>
      </c>
      <c r="J120" s="889" t="s">
        <v>661</v>
      </c>
      <c r="K120" s="917"/>
      <c r="L120" s="912" t="s">
        <v>383</v>
      </c>
      <c r="M120" s="832"/>
      <c r="N120" s="832"/>
      <c r="O120" s="832"/>
      <c r="P120" s="832"/>
      <c r="Q120" s="832"/>
      <c r="R120" s="832"/>
      <c r="S120" s="832"/>
      <c r="T120" s="832"/>
      <c r="U120" s="832"/>
      <c r="V120" s="832"/>
      <c r="W120" s="832"/>
      <c r="X120" s="832"/>
      <c r="Y120" s="832"/>
      <c r="Z120" s="832"/>
      <c r="AA120" s="832"/>
      <c r="AB120" s="832"/>
      <c r="AC120" s="832"/>
      <c r="AD120" s="832"/>
      <c r="AE120" s="832"/>
      <c r="AF120" s="832"/>
      <c r="AG120" s="832"/>
      <c r="AH120" s="832"/>
      <c r="AI120" s="832"/>
      <c r="AJ120" s="832"/>
      <c r="AK120" s="832"/>
      <c r="AL120" s="832"/>
      <c r="AM120" s="832"/>
      <c r="AN120" s="832"/>
      <c r="AO120" s="832"/>
      <c r="AP120" s="832"/>
      <c r="AQ120" s="832"/>
      <c r="AR120" s="832"/>
      <c r="AS120" s="832"/>
      <c r="AT120" s="832"/>
      <c r="AU120" s="832"/>
      <c r="AV120" s="832"/>
      <c r="AW120" s="832"/>
      <c r="AX120" s="832"/>
      <c r="AY120" s="832"/>
      <c r="AZ120" s="832"/>
      <c r="BA120" s="832"/>
      <c r="BB120" s="832"/>
      <c r="BC120" s="832"/>
      <c r="BD120" s="832"/>
      <c r="BE120" s="832"/>
      <c r="BF120" s="832"/>
      <c r="BG120" s="832"/>
      <c r="BH120" s="832"/>
      <c r="BI120" s="832"/>
      <c r="BJ120" s="832"/>
      <c r="BK120" s="832"/>
      <c r="BL120" s="832"/>
      <c r="BM120" s="832"/>
      <c r="BN120" s="832"/>
      <c r="BO120" s="832"/>
      <c r="BP120" s="832"/>
      <c r="BQ120" s="832"/>
      <c r="BR120" s="832"/>
      <c r="BS120" s="832"/>
      <c r="BT120" s="832"/>
      <c r="BU120" s="832"/>
      <c r="BV120" s="832"/>
      <c r="BW120" s="832"/>
      <c r="BX120" s="832"/>
      <c r="BY120" s="832"/>
      <c r="BZ120" s="832"/>
      <c r="CA120" s="832"/>
      <c r="CB120" s="832"/>
      <c r="CC120" s="832"/>
      <c r="CD120" s="832"/>
      <c r="CE120" s="832"/>
      <c r="CF120" s="832"/>
      <c r="CG120" s="832"/>
      <c r="CH120" s="832"/>
      <c r="CI120" s="832"/>
      <c r="CJ120" s="832"/>
      <c r="CK120" s="832"/>
      <c r="CL120" s="832"/>
      <c r="CM120" s="832"/>
      <c r="CN120" s="832"/>
      <c r="CO120" s="832"/>
      <c r="CP120" s="832"/>
      <c r="CQ120" s="832"/>
      <c r="CR120" s="832"/>
      <c r="CS120" s="832"/>
      <c r="CT120" s="832"/>
      <c r="CU120" s="832"/>
      <c r="CV120" s="832"/>
      <c r="CW120" s="832"/>
      <c r="CX120" s="832"/>
      <c r="CY120" s="832"/>
      <c r="CZ120" s="832"/>
      <c r="DA120" s="832"/>
      <c r="DB120" s="832"/>
      <c r="DC120" s="832"/>
      <c r="DD120" s="832"/>
      <c r="DE120" s="832"/>
      <c r="DF120" s="832"/>
      <c r="DG120" s="832"/>
      <c r="DH120" s="832"/>
      <c r="DI120" s="832"/>
      <c r="DJ120" s="832"/>
      <c r="DK120" s="832"/>
      <c r="DL120" s="832"/>
      <c r="DM120" s="832"/>
      <c r="DN120" s="832"/>
      <c r="DO120" s="832"/>
      <c r="DP120" s="832"/>
      <c r="DQ120" s="832"/>
      <c r="DR120" s="832"/>
      <c r="DS120" s="832"/>
      <c r="DT120" s="832"/>
      <c r="DU120" s="832"/>
      <c r="DV120" s="832"/>
      <c r="DW120" s="832"/>
      <c r="DX120" s="832"/>
      <c r="DY120" s="832"/>
      <c r="DZ120" s="832"/>
      <c r="EA120" s="832"/>
      <c r="EB120" s="832"/>
      <c r="EC120" s="832"/>
      <c r="ED120" s="832"/>
      <c r="EE120" s="832"/>
      <c r="EF120" s="832"/>
      <c r="EG120" s="832"/>
      <c r="EH120" s="832"/>
      <c r="EI120" s="832"/>
      <c r="EJ120" s="832"/>
      <c r="EK120" s="832"/>
      <c r="EL120" s="832"/>
      <c r="EM120" s="832"/>
      <c r="EN120" s="832"/>
      <c r="EO120" s="832"/>
      <c r="EP120" s="832"/>
      <c r="EQ120" s="832"/>
      <c r="ER120" s="832"/>
      <c r="ES120" s="832"/>
      <c r="ET120" s="832"/>
      <c r="EU120" s="832"/>
      <c r="EV120" s="832"/>
      <c r="EW120" s="832"/>
      <c r="EX120" s="832"/>
      <c r="EY120" s="832"/>
      <c r="EZ120" s="832"/>
      <c r="FA120" s="832"/>
      <c r="FB120" s="832"/>
      <c r="FC120" s="832"/>
      <c r="FD120" s="832"/>
      <c r="FE120" s="832"/>
      <c r="FF120" s="832"/>
      <c r="FG120" s="832"/>
      <c r="FH120" s="832"/>
      <c r="FI120" s="832"/>
      <c r="FJ120" s="832"/>
      <c r="FK120" s="832"/>
      <c r="FL120" s="832"/>
      <c r="FM120" s="832"/>
      <c r="FN120" s="832"/>
      <c r="FO120" s="832"/>
      <c r="FP120" s="832"/>
      <c r="FQ120" s="832"/>
      <c r="FR120" s="832"/>
      <c r="FS120" s="832"/>
      <c r="FT120" s="832"/>
      <c r="FU120" s="832"/>
      <c r="FV120" s="832"/>
      <c r="FW120" s="832"/>
      <c r="FX120" s="832"/>
      <c r="FY120" s="832"/>
      <c r="FZ120" s="832"/>
      <c r="GA120" s="832"/>
      <c r="GB120" s="832"/>
      <c r="GC120" s="832"/>
      <c r="GD120" s="832"/>
      <c r="GE120" s="832"/>
      <c r="GF120" s="832"/>
      <c r="GG120" s="832"/>
      <c r="GH120" s="832"/>
      <c r="GI120" s="832"/>
      <c r="GJ120" s="832"/>
      <c r="GK120" s="832"/>
      <c r="GL120" s="832"/>
      <c r="GM120" s="832"/>
      <c r="GN120" s="832"/>
      <c r="GO120" s="832"/>
      <c r="GP120" s="832"/>
      <c r="GQ120" s="832"/>
      <c r="GR120" s="832"/>
      <c r="GS120" s="832"/>
      <c r="GT120" s="832"/>
      <c r="GU120" s="832"/>
      <c r="GV120" s="832"/>
      <c r="GW120" s="832"/>
      <c r="GX120" s="832"/>
      <c r="GY120" s="832"/>
      <c r="GZ120" s="832"/>
      <c r="HA120" s="832"/>
      <c r="HB120" s="832"/>
      <c r="HC120" s="832"/>
      <c r="HD120" s="832"/>
      <c r="HE120" s="832"/>
      <c r="HF120" s="832"/>
      <c r="HG120" s="832"/>
      <c r="HH120" s="832"/>
      <c r="HI120" s="832"/>
      <c r="HJ120" s="832"/>
      <c r="HK120" s="832"/>
      <c r="HL120" s="832"/>
      <c r="HM120" s="832"/>
      <c r="HN120" s="832"/>
      <c r="HO120" s="832"/>
      <c r="HP120" s="832"/>
      <c r="HQ120" s="832"/>
      <c r="HR120" s="832"/>
      <c r="HS120" s="832"/>
      <c r="HT120" s="832"/>
      <c r="HU120" s="832"/>
      <c r="HV120" s="832"/>
      <c r="HW120" s="832"/>
      <c r="HX120" s="832"/>
      <c r="HY120" s="832"/>
      <c r="HZ120" s="832"/>
      <c r="IA120" s="832"/>
      <c r="IB120" s="832"/>
      <c r="IC120" s="832"/>
      <c r="ID120" s="832"/>
      <c r="IE120" s="832"/>
      <c r="IF120" s="832"/>
      <c r="IG120" s="832"/>
      <c r="IH120" s="832"/>
      <c r="II120" s="832"/>
      <c r="IJ120" s="832"/>
      <c r="IK120" s="832"/>
      <c r="IL120" s="832"/>
      <c r="IM120" s="832"/>
      <c r="IN120" s="832"/>
      <c r="IO120" s="832"/>
      <c r="IP120" s="832"/>
      <c r="IQ120" s="832"/>
      <c r="IR120" s="832"/>
      <c r="IS120" s="832"/>
      <c r="IT120" s="832"/>
      <c r="IU120" s="832"/>
      <c r="IV120" s="832"/>
    </row>
    <row r="121" spans="1:256" s="906" customFormat="1" ht="36" customHeight="1">
      <c r="A121" s="898" t="s">
        <v>691</v>
      </c>
      <c r="B121" s="889" t="s">
        <v>692</v>
      </c>
      <c r="C121" s="889" t="s">
        <v>693</v>
      </c>
      <c r="D121" s="903" t="s">
        <v>634</v>
      </c>
      <c r="E121" s="901" t="s">
        <v>379</v>
      </c>
      <c r="F121" s="908">
        <v>54000</v>
      </c>
      <c r="G121" s="904">
        <v>1</v>
      </c>
      <c r="H121" s="894">
        <v>0</v>
      </c>
      <c r="I121" s="912" t="s">
        <v>694</v>
      </c>
      <c r="J121" s="925">
        <v>42644</v>
      </c>
      <c r="K121" s="917"/>
      <c r="L121" s="912" t="s">
        <v>383</v>
      </c>
      <c r="M121" s="905"/>
      <c r="N121" s="905"/>
      <c r="O121" s="905"/>
      <c r="P121" s="905"/>
      <c r="Q121" s="905"/>
      <c r="R121" s="905"/>
      <c r="S121" s="905"/>
      <c r="T121" s="905"/>
      <c r="U121" s="905"/>
      <c r="V121" s="905"/>
      <c r="W121" s="905"/>
      <c r="X121" s="905"/>
      <c r="Y121" s="905"/>
      <c r="Z121" s="905"/>
      <c r="AA121" s="905"/>
      <c r="AB121" s="905"/>
      <c r="AC121" s="905"/>
      <c r="AD121" s="905"/>
      <c r="AE121" s="905"/>
      <c r="AF121" s="905"/>
      <c r="AG121" s="905"/>
      <c r="AH121" s="905"/>
      <c r="AI121" s="905"/>
      <c r="AJ121" s="905"/>
      <c r="AK121" s="905"/>
      <c r="AL121" s="905"/>
      <c r="AM121" s="905"/>
      <c r="AN121" s="905"/>
      <c r="AO121" s="905"/>
      <c r="AP121" s="905"/>
      <c r="AQ121" s="905"/>
      <c r="AR121" s="905"/>
      <c r="AS121" s="905"/>
      <c r="AT121" s="905"/>
      <c r="AU121" s="905"/>
      <c r="AV121" s="905"/>
      <c r="AW121" s="905"/>
      <c r="AX121" s="905"/>
      <c r="AY121" s="905"/>
      <c r="AZ121" s="905"/>
      <c r="BA121" s="905"/>
      <c r="BB121" s="905"/>
      <c r="BC121" s="905"/>
      <c r="BD121" s="905"/>
      <c r="BE121" s="905"/>
      <c r="BF121" s="905"/>
      <c r="BG121" s="905"/>
      <c r="BH121" s="905"/>
      <c r="BI121" s="905"/>
      <c r="BJ121" s="905"/>
      <c r="BK121" s="905"/>
      <c r="BL121" s="905"/>
      <c r="BM121" s="905"/>
      <c r="BN121" s="905"/>
      <c r="BO121" s="905"/>
      <c r="BP121" s="905"/>
      <c r="BQ121" s="905"/>
      <c r="BR121" s="905"/>
      <c r="BS121" s="905"/>
      <c r="BT121" s="905"/>
      <c r="BU121" s="905"/>
      <c r="BV121" s="905"/>
      <c r="BW121" s="905"/>
      <c r="BX121" s="905"/>
      <c r="BY121" s="905"/>
      <c r="BZ121" s="905"/>
      <c r="CA121" s="905"/>
      <c r="CB121" s="905"/>
      <c r="CC121" s="905"/>
      <c r="CD121" s="905"/>
      <c r="CE121" s="905"/>
      <c r="CF121" s="905"/>
      <c r="CG121" s="905"/>
      <c r="CH121" s="905"/>
      <c r="CI121" s="905"/>
      <c r="CJ121" s="905"/>
      <c r="CK121" s="905"/>
      <c r="CL121" s="905"/>
      <c r="CM121" s="905"/>
      <c r="CN121" s="905"/>
      <c r="CO121" s="905"/>
      <c r="CP121" s="905"/>
      <c r="CQ121" s="905"/>
      <c r="CR121" s="905"/>
      <c r="CS121" s="905"/>
      <c r="CT121" s="905"/>
      <c r="CU121" s="905"/>
      <c r="CV121" s="905"/>
      <c r="CW121" s="905"/>
      <c r="CX121" s="905"/>
      <c r="CY121" s="905"/>
      <c r="CZ121" s="905"/>
      <c r="DA121" s="905"/>
      <c r="DB121" s="905"/>
      <c r="DC121" s="905"/>
      <c r="DD121" s="905"/>
      <c r="DE121" s="905"/>
      <c r="DF121" s="905"/>
      <c r="DG121" s="905"/>
      <c r="DH121" s="905"/>
      <c r="DI121" s="905"/>
      <c r="DJ121" s="905"/>
      <c r="DK121" s="905"/>
      <c r="DL121" s="905"/>
      <c r="DM121" s="905"/>
      <c r="DN121" s="905"/>
      <c r="DO121" s="905"/>
      <c r="DP121" s="905"/>
      <c r="DQ121" s="905"/>
      <c r="DR121" s="905"/>
      <c r="DS121" s="905"/>
      <c r="DT121" s="905"/>
      <c r="DU121" s="905"/>
      <c r="DV121" s="905"/>
      <c r="DW121" s="905"/>
      <c r="DX121" s="905"/>
      <c r="DY121" s="905"/>
      <c r="DZ121" s="905"/>
      <c r="EA121" s="905"/>
      <c r="EB121" s="905"/>
      <c r="EC121" s="905"/>
      <c r="ED121" s="905"/>
      <c r="EE121" s="905"/>
      <c r="EF121" s="905"/>
      <c r="EG121" s="905"/>
      <c r="EH121" s="905"/>
      <c r="EI121" s="905"/>
      <c r="EJ121" s="905"/>
      <c r="EK121" s="905"/>
      <c r="EL121" s="905"/>
      <c r="EM121" s="905"/>
      <c r="EN121" s="905"/>
      <c r="EO121" s="905"/>
      <c r="EP121" s="905"/>
      <c r="EQ121" s="905"/>
      <c r="ER121" s="905"/>
      <c r="ES121" s="905"/>
      <c r="ET121" s="905"/>
      <c r="EU121" s="905"/>
      <c r="EV121" s="905"/>
      <c r="EW121" s="905"/>
      <c r="EX121" s="905"/>
      <c r="EY121" s="905"/>
      <c r="EZ121" s="905"/>
      <c r="FA121" s="905"/>
      <c r="FB121" s="905"/>
      <c r="FC121" s="905"/>
      <c r="FD121" s="905"/>
      <c r="FE121" s="905"/>
      <c r="FF121" s="905"/>
      <c r="FG121" s="905"/>
      <c r="FH121" s="905"/>
      <c r="FI121" s="905"/>
      <c r="FJ121" s="905"/>
      <c r="FK121" s="905"/>
      <c r="FL121" s="905"/>
      <c r="FM121" s="905"/>
      <c r="FN121" s="905"/>
      <c r="FO121" s="905"/>
      <c r="FP121" s="905"/>
      <c r="FQ121" s="905"/>
      <c r="FR121" s="905"/>
      <c r="FS121" s="905"/>
      <c r="FT121" s="905"/>
      <c r="FU121" s="905"/>
      <c r="FV121" s="905"/>
      <c r="FW121" s="905"/>
      <c r="FX121" s="905"/>
      <c r="FY121" s="905"/>
      <c r="FZ121" s="905"/>
      <c r="GA121" s="905"/>
      <c r="GB121" s="905"/>
      <c r="GC121" s="905"/>
      <c r="GD121" s="905"/>
      <c r="GE121" s="905"/>
      <c r="GF121" s="905"/>
      <c r="GG121" s="905"/>
      <c r="GH121" s="905"/>
      <c r="GI121" s="905"/>
      <c r="GJ121" s="905"/>
      <c r="GK121" s="905"/>
      <c r="GL121" s="905"/>
      <c r="GM121" s="905"/>
      <c r="GN121" s="905"/>
      <c r="GO121" s="905"/>
      <c r="GP121" s="905"/>
      <c r="GQ121" s="905"/>
      <c r="GR121" s="905"/>
      <c r="GS121" s="905"/>
      <c r="GT121" s="905"/>
      <c r="GU121" s="905"/>
      <c r="GV121" s="905"/>
      <c r="GW121" s="905"/>
      <c r="GX121" s="905"/>
      <c r="GY121" s="905"/>
      <c r="GZ121" s="905"/>
      <c r="HA121" s="905"/>
      <c r="HB121" s="905"/>
      <c r="HC121" s="905"/>
      <c r="HD121" s="905"/>
      <c r="HE121" s="905"/>
      <c r="HF121" s="905"/>
      <c r="HG121" s="905"/>
      <c r="HH121" s="905"/>
      <c r="HI121" s="905"/>
      <c r="HJ121" s="905"/>
      <c r="HK121" s="905"/>
      <c r="HL121" s="905"/>
      <c r="HM121" s="905"/>
      <c r="HN121" s="905"/>
      <c r="HO121" s="905"/>
      <c r="HP121" s="905"/>
      <c r="HQ121" s="905"/>
      <c r="HR121" s="905"/>
      <c r="HS121" s="905"/>
      <c r="HT121" s="905"/>
      <c r="HU121" s="905"/>
      <c r="HV121" s="905"/>
      <c r="HW121" s="905"/>
      <c r="HX121" s="905"/>
      <c r="HY121" s="905"/>
      <c r="HZ121" s="905"/>
      <c r="IA121" s="905"/>
      <c r="IB121" s="905"/>
      <c r="IC121" s="905"/>
      <c r="ID121" s="905"/>
      <c r="IE121" s="905"/>
      <c r="IF121" s="905"/>
      <c r="IG121" s="905"/>
      <c r="IH121" s="905"/>
      <c r="II121" s="905"/>
      <c r="IJ121" s="905"/>
      <c r="IK121" s="905"/>
      <c r="IL121" s="905"/>
      <c r="IM121" s="905"/>
      <c r="IN121" s="905"/>
      <c r="IO121" s="905"/>
      <c r="IP121" s="905"/>
      <c r="IQ121" s="905"/>
      <c r="IR121" s="905"/>
      <c r="IS121" s="905"/>
      <c r="IT121" s="905"/>
      <c r="IU121" s="905"/>
      <c r="IV121" s="905"/>
    </row>
    <row r="122" spans="1:256" s="906" customFormat="1" ht="42" customHeight="1">
      <c r="A122" s="982" t="s">
        <v>724</v>
      </c>
      <c r="B122" s="889" t="s">
        <v>718</v>
      </c>
      <c r="C122" s="889" t="s">
        <v>725</v>
      </c>
      <c r="D122" s="983" t="s">
        <v>421</v>
      </c>
      <c r="E122" s="984" t="s">
        <v>379</v>
      </c>
      <c r="F122" s="985">
        <v>52000</v>
      </c>
      <c r="G122" s="986">
        <v>1</v>
      </c>
      <c r="H122" s="916">
        <v>0</v>
      </c>
      <c r="I122" s="987" t="s">
        <v>394</v>
      </c>
      <c r="J122" s="987" t="s">
        <v>394</v>
      </c>
      <c r="K122" s="987" t="s">
        <v>726</v>
      </c>
      <c r="L122" s="912" t="s">
        <v>383</v>
      </c>
      <c r="M122" s="905"/>
      <c r="N122" s="905"/>
      <c r="O122" s="905"/>
      <c r="P122" s="905"/>
      <c r="Q122" s="905"/>
      <c r="R122" s="905"/>
      <c r="S122" s="905"/>
      <c r="T122" s="905"/>
      <c r="U122" s="905"/>
      <c r="V122" s="905"/>
      <c r="W122" s="905"/>
      <c r="X122" s="905"/>
      <c r="Y122" s="905"/>
      <c r="Z122" s="905"/>
      <c r="AA122" s="905"/>
      <c r="AB122" s="905"/>
      <c r="AC122" s="905"/>
      <c r="AD122" s="905"/>
      <c r="AE122" s="905"/>
      <c r="AF122" s="905"/>
      <c r="AG122" s="905"/>
      <c r="AH122" s="905"/>
      <c r="AI122" s="905"/>
      <c r="AJ122" s="905"/>
      <c r="AK122" s="905"/>
      <c r="AL122" s="905"/>
      <c r="AM122" s="905"/>
      <c r="AN122" s="905"/>
      <c r="AO122" s="905"/>
      <c r="AP122" s="905"/>
      <c r="AQ122" s="905"/>
      <c r="AR122" s="905"/>
      <c r="AS122" s="905"/>
      <c r="AT122" s="905"/>
      <c r="AU122" s="905"/>
      <c r="AV122" s="905"/>
      <c r="AW122" s="905"/>
      <c r="AX122" s="905"/>
      <c r="AY122" s="905"/>
      <c r="AZ122" s="905"/>
      <c r="BA122" s="905"/>
      <c r="BB122" s="905"/>
      <c r="BC122" s="905"/>
      <c r="BD122" s="905"/>
      <c r="BE122" s="905"/>
      <c r="BF122" s="905"/>
      <c r="BG122" s="905"/>
      <c r="BH122" s="905"/>
      <c r="BI122" s="905"/>
      <c r="BJ122" s="905"/>
      <c r="BK122" s="905"/>
      <c r="BL122" s="905"/>
      <c r="BM122" s="905"/>
      <c r="BN122" s="905"/>
      <c r="BO122" s="905"/>
      <c r="BP122" s="905"/>
      <c r="BQ122" s="905"/>
      <c r="BR122" s="905"/>
      <c r="BS122" s="905"/>
      <c r="BT122" s="905"/>
      <c r="BU122" s="905"/>
      <c r="BV122" s="905"/>
      <c r="BW122" s="905"/>
      <c r="BX122" s="905"/>
      <c r="BY122" s="905"/>
      <c r="BZ122" s="905"/>
      <c r="CA122" s="905"/>
      <c r="CB122" s="905"/>
      <c r="CC122" s="905"/>
      <c r="CD122" s="905"/>
      <c r="CE122" s="905"/>
      <c r="CF122" s="905"/>
      <c r="CG122" s="905"/>
      <c r="CH122" s="905"/>
      <c r="CI122" s="905"/>
      <c r="CJ122" s="905"/>
      <c r="CK122" s="905"/>
      <c r="CL122" s="905"/>
      <c r="CM122" s="905"/>
      <c r="CN122" s="905"/>
      <c r="CO122" s="905"/>
      <c r="CP122" s="905"/>
      <c r="CQ122" s="905"/>
      <c r="CR122" s="905"/>
      <c r="CS122" s="905"/>
      <c r="CT122" s="905"/>
      <c r="CU122" s="905"/>
      <c r="CV122" s="905"/>
      <c r="CW122" s="905"/>
      <c r="CX122" s="905"/>
      <c r="CY122" s="905"/>
      <c r="CZ122" s="905"/>
      <c r="DA122" s="905"/>
      <c r="DB122" s="905"/>
      <c r="DC122" s="905"/>
      <c r="DD122" s="905"/>
      <c r="DE122" s="905"/>
      <c r="DF122" s="905"/>
      <c r="DG122" s="905"/>
      <c r="DH122" s="905"/>
      <c r="DI122" s="905"/>
      <c r="DJ122" s="905"/>
      <c r="DK122" s="905"/>
      <c r="DL122" s="905"/>
      <c r="DM122" s="905"/>
      <c r="DN122" s="905"/>
      <c r="DO122" s="905"/>
      <c r="DP122" s="905"/>
      <c r="DQ122" s="905"/>
      <c r="DR122" s="905"/>
      <c r="DS122" s="905"/>
      <c r="DT122" s="905"/>
      <c r="DU122" s="905"/>
      <c r="DV122" s="905"/>
      <c r="DW122" s="905"/>
      <c r="DX122" s="905"/>
      <c r="DY122" s="905"/>
      <c r="DZ122" s="905"/>
      <c r="EA122" s="905"/>
      <c r="EB122" s="905"/>
      <c r="EC122" s="905"/>
      <c r="ED122" s="905"/>
      <c r="EE122" s="905"/>
      <c r="EF122" s="905"/>
      <c r="EG122" s="905"/>
      <c r="EH122" s="905"/>
      <c r="EI122" s="905"/>
      <c r="EJ122" s="905"/>
      <c r="EK122" s="905"/>
      <c r="EL122" s="905"/>
      <c r="EM122" s="905"/>
      <c r="EN122" s="905"/>
      <c r="EO122" s="905"/>
      <c r="EP122" s="905"/>
      <c r="EQ122" s="905"/>
      <c r="ER122" s="905"/>
      <c r="ES122" s="905"/>
      <c r="ET122" s="905"/>
      <c r="EU122" s="905"/>
      <c r="EV122" s="905"/>
      <c r="EW122" s="905"/>
      <c r="EX122" s="905"/>
      <c r="EY122" s="905"/>
      <c r="EZ122" s="905"/>
      <c r="FA122" s="905"/>
      <c r="FB122" s="905"/>
      <c r="FC122" s="905"/>
      <c r="FD122" s="905"/>
      <c r="FE122" s="905"/>
      <c r="FF122" s="905"/>
      <c r="FG122" s="905"/>
      <c r="FH122" s="905"/>
      <c r="FI122" s="905"/>
      <c r="FJ122" s="905"/>
      <c r="FK122" s="905"/>
      <c r="FL122" s="905"/>
      <c r="FM122" s="905"/>
      <c r="FN122" s="905"/>
      <c r="FO122" s="905"/>
      <c r="FP122" s="905"/>
      <c r="FQ122" s="905"/>
      <c r="FR122" s="905"/>
      <c r="FS122" s="905"/>
      <c r="FT122" s="905"/>
      <c r="FU122" s="905"/>
      <c r="FV122" s="905"/>
      <c r="FW122" s="905"/>
      <c r="FX122" s="905"/>
      <c r="FY122" s="905"/>
      <c r="FZ122" s="905"/>
      <c r="GA122" s="905"/>
      <c r="GB122" s="905"/>
      <c r="GC122" s="905"/>
      <c r="GD122" s="905"/>
      <c r="GE122" s="905"/>
      <c r="GF122" s="905"/>
      <c r="GG122" s="905"/>
      <c r="GH122" s="905"/>
      <c r="GI122" s="905"/>
      <c r="GJ122" s="905"/>
      <c r="GK122" s="905"/>
      <c r="GL122" s="905"/>
      <c r="GM122" s="905"/>
      <c r="GN122" s="905"/>
      <c r="GO122" s="905"/>
      <c r="GP122" s="905"/>
      <c r="GQ122" s="905"/>
      <c r="GR122" s="905"/>
      <c r="GS122" s="905"/>
      <c r="GT122" s="905"/>
      <c r="GU122" s="905"/>
      <c r="GV122" s="905"/>
      <c r="GW122" s="905"/>
      <c r="GX122" s="905"/>
      <c r="GY122" s="905"/>
      <c r="GZ122" s="905"/>
      <c r="HA122" s="905"/>
      <c r="HB122" s="905"/>
      <c r="HC122" s="905"/>
      <c r="HD122" s="905"/>
      <c r="HE122" s="905"/>
      <c r="HF122" s="905"/>
      <c r="HG122" s="905"/>
      <c r="HH122" s="905"/>
      <c r="HI122" s="905"/>
      <c r="HJ122" s="905"/>
      <c r="HK122" s="905"/>
      <c r="HL122" s="905"/>
      <c r="HM122" s="905"/>
      <c r="HN122" s="905"/>
      <c r="HO122" s="905"/>
      <c r="HP122" s="905"/>
      <c r="HQ122" s="905"/>
      <c r="HR122" s="905"/>
      <c r="HS122" s="905"/>
      <c r="HT122" s="905"/>
      <c r="HU122" s="905"/>
      <c r="HV122" s="905"/>
      <c r="HW122" s="905"/>
      <c r="HX122" s="905"/>
      <c r="HY122" s="905"/>
      <c r="HZ122" s="905"/>
      <c r="IA122" s="905"/>
      <c r="IB122" s="905"/>
      <c r="IC122" s="905"/>
      <c r="ID122" s="905"/>
      <c r="IE122" s="905"/>
      <c r="IF122" s="905"/>
      <c r="IG122" s="905"/>
      <c r="IH122" s="905"/>
      <c r="II122" s="905"/>
      <c r="IJ122" s="905"/>
      <c r="IK122" s="905"/>
      <c r="IL122" s="905"/>
      <c r="IM122" s="905"/>
      <c r="IN122" s="905"/>
      <c r="IO122" s="905"/>
      <c r="IP122" s="905"/>
      <c r="IQ122" s="905"/>
      <c r="IR122" s="905"/>
      <c r="IS122" s="905"/>
      <c r="IT122" s="905"/>
      <c r="IU122" s="905"/>
      <c r="IV122" s="905"/>
    </row>
    <row r="123" spans="1:256" s="871" customFormat="1" ht="42.75" customHeight="1">
      <c r="A123" s="855" t="s">
        <v>952</v>
      </c>
      <c r="B123" s="850" t="s">
        <v>729</v>
      </c>
      <c r="C123" s="699" t="s">
        <v>693</v>
      </c>
      <c r="D123" s="869" t="s">
        <v>421</v>
      </c>
      <c r="E123" s="733" t="s">
        <v>379</v>
      </c>
      <c r="F123" s="870">
        <v>49500</v>
      </c>
      <c r="G123" s="734">
        <v>1</v>
      </c>
      <c r="H123" s="830">
        <v>0</v>
      </c>
      <c r="I123" s="849" t="s">
        <v>844</v>
      </c>
      <c r="J123" s="849" t="s">
        <v>881</v>
      </c>
      <c r="K123" s="783" t="s">
        <v>882</v>
      </c>
      <c r="L123" s="870" t="s">
        <v>395</v>
      </c>
      <c r="M123" s="887"/>
      <c r="N123" s="879"/>
      <c r="O123" s="879"/>
      <c r="P123" s="879"/>
      <c r="Q123" s="879"/>
      <c r="R123" s="879"/>
      <c r="S123" s="879"/>
      <c r="T123" s="879"/>
      <c r="U123" s="879"/>
      <c r="V123" s="879"/>
      <c r="W123" s="879"/>
      <c r="X123" s="879"/>
      <c r="Y123" s="879"/>
      <c r="Z123" s="879"/>
      <c r="AA123" s="879"/>
      <c r="AB123" s="879"/>
      <c r="AC123" s="879"/>
      <c r="AD123" s="879"/>
      <c r="AE123" s="879"/>
      <c r="AF123" s="879"/>
      <c r="AG123" s="879"/>
      <c r="AH123" s="879"/>
      <c r="AI123" s="879"/>
      <c r="AJ123" s="879"/>
      <c r="AK123" s="879"/>
      <c r="AL123" s="879"/>
      <c r="AM123" s="879"/>
      <c r="AN123" s="879"/>
      <c r="AO123" s="879"/>
      <c r="AP123" s="879"/>
      <c r="AQ123" s="879"/>
      <c r="AR123" s="879"/>
      <c r="AS123" s="879"/>
      <c r="AT123" s="879"/>
      <c r="AU123" s="879"/>
      <c r="AV123" s="879"/>
      <c r="AW123" s="879"/>
      <c r="AX123" s="879"/>
      <c r="AY123" s="879"/>
      <c r="AZ123" s="879"/>
      <c r="BA123" s="879"/>
      <c r="BB123" s="879"/>
      <c r="BC123" s="879"/>
      <c r="BD123" s="879"/>
      <c r="BE123" s="879"/>
      <c r="BF123" s="879"/>
      <c r="BG123" s="879"/>
      <c r="BH123" s="879"/>
      <c r="BI123" s="879"/>
      <c r="BJ123" s="879"/>
      <c r="BK123" s="879"/>
      <c r="BL123" s="879"/>
      <c r="BM123" s="879"/>
      <c r="BN123" s="879"/>
      <c r="BO123" s="879"/>
      <c r="BP123" s="879"/>
      <c r="BQ123" s="879"/>
      <c r="BR123" s="879"/>
      <c r="BS123" s="879"/>
      <c r="BT123" s="879"/>
      <c r="BU123" s="879"/>
      <c r="BV123" s="879"/>
      <c r="BW123" s="879"/>
      <c r="BX123" s="879"/>
      <c r="BY123" s="879"/>
      <c r="BZ123" s="879"/>
      <c r="CA123" s="879"/>
      <c r="CB123" s="879"/>
      <c r="CC123" s="879"/>
      <c r="CD123" s="879"/>
      <c r="CE123" s="879"/>
      <c r="CF123" s="879"/>
      <c r="CG123" s="879"/>
      <c r="CH123" s="879"/>
      <c r="CI123" s="879"/>
      <c r="CJ123" s="879"/>
      <c r="CK123" s="879"/>
      <c r="CL123" s="879"/>
      <c r="CM123" s="879"/>
      <c r="CN123" s="879"/>
      <c r="CO123" s="879"/>
      <c r="CP123" s="879"/>
      <c r="CQ123" s="879"/>
      <c r="CR123" s="879"/>
      <c r="CS123" s="879"/>
      <c r="CT123" s="879"/>
      <c r="CU123" s="879"/>
      <c r="CV123" s="879"/>
      <c r="CW123" s="879"/>
      <c r="CX123" s="879"/>
      <c r="CY123" s="879"/>
      <c r="CZ123" s="879"/>
      <c r="DA123" s="879"/>
      <c r="DB123" s="879"/>
      <c r="DC123" s="879"/>
      <c r="DD123" s="879"/>
      <c r="DE123" s="879"/>
      <c r="DF123" s="879"/>
      <c r="DG123" s="879"/>
      <c r="DH123" s="879"/>
      <c r="DI123" s="879"/>
      <c r="DJ123" s="879"/>
      <c r="DK123" s="879"/>
      <c r="DL123" s="879"/>
      <c r="DM123" s="879"/>
      <c r="DN123" s="879"/>
      <c r="DO123" s="879"/>
      <c r="DP123" s="879"/>
      <c r="DQ123" s="879"/>
      <c r="DR123" s="879"/>
      <c r="DS123" s="879"/>
      <c r="DT123" s="879"/>
      <c r="DU123" s="879"/>
      <c r="DV123" s="879"/>
      <c r="DW123" s="879"/>
      <c r="DX123" s="879"/>
      <c r="DY123" s="879"/>
      <c r="DZ123" s="879"/>
      <c r="EA123" s="879"/>
      <c r="EB123" s="879"/>
      <c r="EC123" s="879"/>
      <c r="ED123" s="879"/>
      <c r="EE123" s="879"/>
      <c r="EF123" s="879"/>
      <c r="EG123" s="879"/>
      <c r="EH123" s="879"/>
      <c r="EI123" s="879"/>
      <c r="EJ123" s="879"/>
      <c r="EK123" s="879"/>
      <c r="EL123" s="879"/>
      <c r="EM123" s="879"/>
      <c r="EN123" s="879"/>
      <c r="EO123" s="879"/>
      <c r="EP123" s="879"/>
      <c r="EQ123" s="879"/>
      <c r="ER123" s="879"/>
      <c r="ES123" s="879"/>
      <c r="ET123" s="879"/>
      <c r="EU123" s="879"/>
      <c r="EV123" s="879"/>
      <c r="EW123" s="879"/>
      <c r="EX123" s="879"/>
      <c r="EY123" s="879"/>
      <c r="EZ123" s="879"/>
      <c r="FA123" s="879"/>
      <c r="FB123" s="879"/>
      <c r="FC123" s="879"/>
      <c r="FD123" s="879"/>
      <c r="FE123" s="879"/>
      <c r="FF123" s="879"/>
      <c r="FG123" s="879"/>
      <c r="FH123" s="879"/>
      <c r="FI123" s="879"/>
      <c r="FJ123" s="879"/>
      <c r="FK123" s="879"/>
      <c r="FL123" s="879"/>
      <c r="FM123" s="879"/>
      <c r="FN123" s="879"/>
      <c r="FO123" s="879"/>
      <c r="FP123" s="879"/>
      <c r="FQ123" s="879"/>
      <c r="FR123" s="879"/>
      <c r="FS123" s="879"/>
      <c r="FT123" s="879"/>
      <c r="FU123" s="879"/>
      <c r="FV123" s="879"/>
      <c r="FW123" s="879"/>
      <c r="FX123" s="879"/>
      <c r="FY123" s="879"/>
      <c r="FZ123" s="879"/>
      <c r="GA123" s="879"/>
      <c r="GB123" s="879"/>
      <c r="GC123" s="879"/>
      <c r="GD123" s="879"/>
      <c r="GE123" s="879"/>
      <c r="GF123" s="879"/>
      <c r="GG123" s="879"/>
      <c r="GH123" s="879"/>
      <c r="GI123" s="879"/>
      <c r="GJ123" s="879"/>
      <c r="GK123" s="879"/>
      <c r="GL123" s="879"/>
      <c r="GM123" s="879"/>
      <c r="GN123" s="879"/>
      <c r="GO123" s="879"/>
      <c r="GP123" s="879"/>
      <c r="GQ123" s="879"/>
      <c r="GR123" s="879"/>
      <c r="GS123" s="879"/>
      <c r="GT123" s="879"/>
      <c r="GU123" s="879"/>
      <c r="GV123" s="879"/>
      <c r="GW123" s="879"/>
      <c r="GX123" s="879"/>
      <c r="GY123" s="879"/>
      <c r="GZ123" s="879"/>
      <c r="HA123" s="879"/>
      <c r="HB123" s="879"/>
      <c r="HC123" s="879"/>
      <c r="HD123" s="879"/>
      <c r="HE123" s="879"/>
      <c r="HF123" s="879"/>
      <c r="HG123" s="879"/>
      <c r="HH123" s="879"/>
      <c r="HI123" s="879"/>
      <c r="HJ123" s="879"/>
      <c r="HK123" s="879"/>
      <c r="HL123" s="879"/>
      <c r="HM123" s="879"/>
      <c r="HN123" s="879"/>
      <c r="HO123" s="879"/>
      <c r="HP123" s="879"/>
      <c r="HQ123" s="879"/>
      <c r="HR123" s="879"/>
      <c r="HS123" s="879"/>
      <c r="HT123" s="879"/>
      <c r="HU123" s="879"/>
      <c r="HV123" s="879"/>
      <c r="HW123" s="879"/>
      <c r="HX123" s="879"/>
      <c r="HY123" s="879"/>
      <c r="HZ123" s="879"/>
      <c r="IA123" s="879"/>
      <c r="IB123" s="879"/>
      <c r="IC123" s="879"/>
      <c r="ID123" s="879"/>
      <c r="IE123" s="879"/>
      <c r="IF123" s="879"/>
      <c r="IG123" s="879"/>
      <c r="IH123" s="879"/>
      <c r="II123" s="879"/>
      <c r="IJ123" s="879"/>
      <c r="IK123" s="879"/>
      <c r="IL123" s="879"/>
      <c r="IM123" s="879"/>
      <c r="IN123" s="879"/>
      <c r="IO123" s="879"/>
      <c r="IP123" s="879"/>
      <c r="IQ123" s="879"/>
      <c r="IR123" s="879"/>
      <c r="IS123" s="879"/>
      <c r="IT123" s="879"/>
      <c r="IU123" s="879"/>
      <c r="IV123" s="879"/>
    </row>
    <row r="124" spans="1:256" s="880" customFormat="1" ht="42.75" customHeight="1">
      <c r="A124" s="859" t="s">
        <v>909</v>
      </c>
      <c r="B124" s="850" t="s">
        <v>879</v>
      </c>
      <c r="C124" s="848" t="s">
        <v>878</v>
      </c>
      <c r="D124" s="875" t="s">
        <v>421</v>
      </c>
      <c r="E124" s="876" t="s">
        <v>389</v>
      </c>
      <c r="F124" s="877">
        <v>48400</v>
      </c>
      <c r="G124" s="878">
        <v>1</v>
      </c>
      <c r="H124" s="847">
        <v>0</v>
      </c>
      <c r="I124" s="849" t="s">
        <v>881</v>
      </c>
      <c r="J124" s="849" t="s">
        <v>880</v>
      </c>
      <c r="K124" s="783" t="s">
        <v>726</v>
      </c>
      <c r="L124" s="870" t="s">
        <v>395</v>
      </c>
      <c r="M124" s="887"/>
      <c r="N124" s="879"/>
      <c r="O124" s="879"/>
      <c r="P124" s="879"/>
      <c r="Q124" s="879"/>
      <c r="R124" s="879"/>
      <c r="S124" s="879"/>
      <c r="T124" s="879"/>
      <c r="U124" s="879"/>
      <c r="V124" s="879"/>
      <c r="W124" s="879"/>
      <c r="X124" s="879"/>
      <c r="Y124" s="879"/>
      <c r="Z124" s="879"/>
      <c r="AA124" s="879"/>
      <c r="AB124" s="879"/>
      <c r="AC124" s="879"/>
      <c r="AD124" s="879"/>
      <c r="AE124" s="879"/>
      <c r="AF124" s="879"/>
      <c r="AG124" s="879"/>
      <c r="AH124" s="879"/>
      <c r="AI124" s="879"/>
      <c r="AJ124" s="879"/>
      <c r="AK124" s="879"/>
      <c r="AL124" s="879"/>
      <c r="AM124" s="879"/>
      <c r="AN124" s="879"/>
      <c r="AO124" s="879"/>
      <c r="AP124" s="879"/>
      <c r="AQ124" s="879"/>
      <c r="AR124" s="879"/>
      <c r="AS124" s="879"/>
      <c r="AT124" s="879"/>
      <c r="AU124" s="879"/>
      <c r="AV124" s="879"/>
      <c r="AW124" s="879"/>
      <c r="AX124" s="879"/>
      <c r="AY124" s="879"/>
      <c r="AZ124" s="879"/>
      <c r="BA124" s="879"/>
      <c r="BB124" s="879"/>
      <c r="BC124" s="879"/>
      <c r="BD124" s="879"/>
      <c r="BE124" s="879"/>
      <c r="BF124" s="879"/>
      <c r="BG124" s="879"/>
      <c r="BH124" s="879"/>
      <c r="BI124" s="879"/>
      <c r="BJ124" s="879"/>
      <c r="BK124" s="879"/>
      <c r="BL124" s="879"/>
      <c r="BM124" s="879"/>
      <c r="BN124" s="879"/>
      <c r="BO124" s="879"/>
      <c r="BP124" s="879"/>
      <c r="BQ124" s="879"/>
      <c r="BR124" s="879"/>
      <c r="BS124" s="879"/>
      <c r="BT124" s="879"/>
      <c r="BU124" s="879"/>
      <c r="BV124" s="879"/>
      <c r="BW124" s="879"/>
      <c r="BX124" s="879"/>
      <c r="BY124" s="879"/>
      <c r="BZ124" s="879"/>
      <c r="CA124" s="879"/>
      <c r="CB124" s="879"/>
      <c r="CC124" s="879"/>
      <c r="CD124" s="879"/>
      <c r="CE124" s="879"/>
      <c r="CF124" s="879"/>
      <c r="CG124" s="879"/>
      <c r="CH124" s="879"/>
      <c r="CI124" s="879"/>
      <c r="CJ124" s="879"/>
      <c r="CK124" s="879"/>
      <c r="CL124" s="879"/>
      <c r="CM124" s="879"/>
      <c r="CN124" s="879"/>
      <c r="CO124" s="879"/>
      <c r="CP124" s="879"/>
      <c r="CQ124" s="879"/>
      <c r="CR124" s="879"/>
      <c r="CS124" s="879"/>
      <c r="CT124" s="879"/>
      <c r="CU124" s="879"/>
      <c r="CV124" s="879"/>
      <c r="CW124" s="879"/>
      <c r="CX124" s="879"/>
      <c r="CY124" s="879"/>
      <c r="CZ124" s="879"/>
      <c r="DA124" s="879"/>
      <c r="DB124" s="879"/>
      <c r="DC124" s="879"/>
      <c r="DD124" s="879"/>
      <c r="DE124" s="879"/>
      <c r="DF124" s="879"/>
      <c r="DG124" s="879"/>
      <c r="DH124" s="879"/>
      <c r="DI124" s="879"/>
      <c r="DJ124" s="879"/>
      <c r="DK124" s="879"/>
      <c r="DL124" s="879"/>
      <c r="DM124" s="879"/>
      <c r="DN124" s="879"/>
      <c r="DO124" s="879"/>
      <c r="DP124" s="879"/>
      <c r="DQ124" s="879"/>
      <c r="DR124" s="879"/>
      <c r="DS124" s="879"/>
      <c r="DT124" s="879"/>
      <c r="DU124" s="879"/>
      <c r="DV124" s="879"/>
      <c r="DW124" s="879"/>
      <c r="DX124" s="879"/>
      <c r="DY124" s="879"/>
      <c r="DZ124" s="879"/>
      <c r="EA124" s="879"/>
      <c r="EB124" s="879"/>
      <c r="EC124" s="879"/>
      <c r="ED124" s="879"/>
      <c r="EE124" s="879"/>
      <c r="EF124" s="879"/>
      <c r="EG124" s="879"/>
      <c r="EH124" s="879"/>
      <c r="EI124" s="879"/>
      <c r="EJ124" s="879"/>
      <c r="EK124" s="879"/>
      <c r="EL124" s="879"/>
      <c r="EM124" s="879"/>
      <c r="EN124" s="879"/>
      <c r="EO124" s="879"/>
      <c r="EP124" s="879"/>
      <c r="EQ124" s="879"/>
      <c r="ER124" s="879"/>
      <c r="ES124" s="879"/>
      <c r="ET124" s="879"/>
      <c r="EU124" s="879"/>
      <c r="EV124" s="879"/>
      <c r="EW124" s="879"/>
      <c r="EX124" s="879"/>
      <c r="EY124" s="879"/>
      <c r="EZ124" s="879"/>
      <c r="FA124" s="879"/>
      <c r="FB124" s="879"/>
      <c r="FC124" s="879"/>
      <c r="FD124" s="879"/>
      <c r="FE124" s="879"/>
      <c r="FF124" s="879"/>
      <c r="FG124" s="879"/>
      <c r="FH124" s="879"/>
      <c r="FI124" s="879"/>
      <c r="FJ124" s="879"/>
      <c r="FK124" s="879"/>
      <c r="FL124" s="879"/>
      <c r="FM124" s="879"/>
      <c r="FN124" s="879"/>
      <c r="FO124" s="879"/>
      <c r="FP124" s="879"/>
      <c r="FQ124" s="879"/>
      <c r="FR124" s="879"/>
      <c r="FS124" s="879"/>
      <c r="FT124" s="879"/>
      <c r="FU124" s="879"/>
      <c r="FV124" s="879"/>
      <c r="FW124" s="879"/>
      <c r="FX124" s="879"/>
      <c r="FY124" s="879"/>
      <c r="FZ124" s="879"/>
      <c r="GA124" s="879"/>
      <c r="GB124" s="879"/>
      <c r="GC124" s="879"/>
      <c r="GD124" s="879"/>
      <c r="GE124" s="879"/>
      <c r="GF124" s="879"/>
      <c r="GG124" s="879"/>
      <c r="GH124" s="879"/>
      <c r="GI124" s="879"/>
      <c r="GJ124" s="879"/>
      <c r="GK124" s="879"/>
      <c r="GL124" s="879"/>
      <c r="GM124" s="879"/>
      <c r="GN124" s="879"/>
      <c r="GO124" s="879"/>
      <c r="GP124" s="879"/>
      <c r="GQ124" s="879"/>
      <c r="GR124" s="879"/>
      <c r="GS124" s="879"/>
      <c r="GT124" s="879"/>
      <c r="GU124" s="879"/>
      <c r="GV124" s="879"/>
      <c r="GW124" s="879"/>
      <c r="GX124" s="879"/>
      <c r="GY124" s="879"/>
      <c r="GZ124" s="879"/>
      <c r="HA124" s="879"/>
      <c r="HB124" s="879"/>
      <c r="HC124" s="879"/>
      <c r="HD124" s="879"/>
      <c r="HE124" s="879"/>
      <c r="HF124" s="879"/>
      <c r="HG124" s="879"/>
      <c r="HH124" s="879"/>
      <c r="HI124" s="879"/>
      <c r="HJ124" s="879"/>
      <c r="HK124" s="879"/>
      <c r="HL124" s="879"/>
      <c r="HM124" s="879"/>
      <c r="HN124" s="879"/>
      <c r="HO124" s="879"/>
      <c r="HP124" s="879"/>
      <c r="HQ124" s="879"/>
      <c r="HR124" s="879"/>
      <c r="HS124" s="879"/>
      <c r="HT124" s="879"/>
      <c r="HU124" s="879"/>
      <c r="HV124" s="879"/>
      <c r="HW124" s="879"/>
      <c r="HX124" s="879"/>
      <c r="HY124" s="879"/>
      <c r="HZ124" s="879"/>
      <c r="IA124" s="879"/>
      <c r="IB124" s="879"/>
      <c r="IC124" s="879"/>
      <c r="ID124" s="879"/>
      <c r="IE124" s="879"/>
      <c r="IF124" s="879"/>
      <c r="IG124" s="879"/>
      <c r="IH124" s="879"/>
      <c r="II124" s="879"/>
      <c r="IJ124" s="879"/>
      <c r="IK124" s="879"/>
      <c r="IL124" s="879"/>
      <c r="IM124" s="879"/>
      <c r="IN124" s="879"/>
      <c r="IO124" s="879"/>
      <c r="IP124" s="879"/>
      <c r="IQ124" s="879"/>
      <c r="IR124" s="879"/>
      <c r="IS124" s="879"/>
      <c r="IT124" s="879"/>
      <c r="IU124" s="879"/>
      <c r="IV124" s="879"/>
    </row>
    <row r="125" spans="1:256" s="906" customFormat="1" ht="23.25" customHeight="1">
      <c r="A125" s="913" t="s">
        <v>670</v>
      </c>
      <c r="B125" s="889" t="s">
        <v>659</v>
      </c>
      <c r="C125" s="889" t="s">
        <v>660</v>
      </c>
      <c r="D125" s="909" t="s">
        <v>421</v>
      </c>
      <c r="E125" s="891" t="s">
        <v>379</v>
      </c>
      <c r="F125" s="908">
        <v>48000</v>
      </c>
      <c r="G125" s="893">
        <v>1</v>
      </c>
      <c r="H125" s="894">
        <v>0</v>
      </c>
      <c r="I125" s="912" t="s">
        <v>548</v>
      </c>
      <c r="J125" s="889" t="s">
        <v>671</v>
      </c>
      <c r="K125" s="917" t="s">
        <v>835</v>
      </c>
      <c r="L125" s="912" t="s">
        <v>383</v>
      </c>
      <c r="M125" s="832"/>
      <c r="N125" s="832"/>
      <c r="O125" s="832"/>
      <c r="P125" s="832"/>
      <c r="Q125" s="832"/>
      <c r="R125" s="832"/>
      <c r="S125" s="832"/>
      <c r="T125" s="832"/>
      <c r="U125" s="832"/>
      <c r="V125" s="832"/>
      <c r="W125" s="832"/>
      <c r="X125" s="832"/>
      <c r="Y125" s="832"/>
      <c r="Z125" s="832"/>
      <c r="AA125" s="832"/>
      <c r="AB125" s="832"/>
      <c r="AC125" s="832"/>
      <c r="AD125" s="832"/>
      <c r="AE125" s="832"/>
      <c r="AF125" s="832"/>
      <c r="AG125" s="832"/>
      <c r="AH125" s="832"/>
      <c r="AI125" s="832"/>
      <c r="AJ125" s="832"/>
      <c r="AK125" s="832"/>
      <c r="AL125" s="832"/>
      <c r="AM125" s="832"/>
      <c r="AN125" s="832"/>
      <c r="AO125" s="832"/>
      <c r="AP125" s="832"/>
      <c r="AQ125" s="832"/>
      <c r="AR125" s="832"/>
      <c r="AS125" s="832"/>
      <c r="AT125" s="832"/>
      <c r="AU125" s="832"/>
      <c r="AV125" s="832"/>
      <c r="AW125" s="832"/>
      <c r="AX125" s="832"/>
      <c r="AY125" s="832"/>
      <c r="AZ125" s="832"/>
      <c r="BA125" s="832"/>
      <c r="BB125" s="832"/>
      <c r="BC125" s="832"/>
      <c r="BD125" s="832"/>
      <c r="BE125" s="832"/>
      <c r="BF125" s="832"/>
      <c r="BG125" s="832"/>
      <c r="BH125" s="832"/>
      <c r="BI125" s="832"/>
      <c r="BJ125" s="832"/>
      <c r="BK125" s="832"/>
      <c r="BL125" s="832"/>
      <c r="BM125" s="832"/>
      <c r="BN125" s="832"/>
      <c r="BO125" s="832"/>
      <c r="BP125" s="832"/>
      <c r="BQ125" s="832"/>
      <c r="BR125" s="832"/>
      <c r="BS125" s="832"/>
      <c r="BT125" s="832"/>
      <c r="BU125" s="832"/>
      <c r="BV125" s="832"/>
      <c r="BW125" s="832"/>
      <c r="BX125" s="832"/>
      <c r="BY125" s="832"/>
      <c r="BZ125" s="832"/>
      <c r="CA125" s="832"/>
      <c r="CB125" s="832"/>
      <c r="CC125" s="832"/>
      <c r="CD125" s="832"/>
      <c r="CE125" s="832"/>
      <c r="CF125" s="832"/>
      <c r="CG125" s="832"/>
      <c r="CH125" s="832"/>
      <c r="CI125" s="832"/>
      <c r="CJ125" s="832"/>
      <c r="CK125" s="832"/>
      <c r="CL125" s="832"/>
      <c r="CM125" s="832"/>
      <c r="CN125" s="832"/>
      <c r="CO125" s="832"/>
      <c r="CP125" s="832"/>
      <c r="CQ125" s="832"/>
      <c r="CR125" s="832"/>
      <c r="CS125" s="832"/>
      <c r="CT125" s="832"/>
      <c r="CU125" s="832"/>
      <c r="CV125" s="832"/>
      <c r="CW125" s="832"/>
      <c r="CX125" s="832"/>
      <c r="CY125" s="832"/>
      <c r="CZ125" s="832"/>
      <c r="DA125" s="832"/>
      <c r="DB125" s="832"/>
      <c r="DC125" s="832"/>
      <c r="DD125" s="832"/>
      <c r="DE125" s="832"/>
      <c r="DF125" s="832"/>
      <c r="DG125" s="832"/>
      <c r="DH125" s="832"/>
      <c r="DI125" s="832"/>
      <c r="DJ125" s="832"/>
      <c r="DK125" s="832"/>
      <c r="DL125" s="832"/>
      <c r="DM125" s="832"/>
      <c r="DN125" s="832"/>
      <c r="DO125" s="832"/>
      <c r="DP125" s="832"/>
      <c r="DQ125" s="832"/>
      <c r="DR125" s="832"/>
      <c r="DS125" s="832"/>
      <c r="DT125" s="832"/>
      <c r="DU125" s="832"/>
      <c r="DV125" s="832"/>
      <c r="DW125" s="832"/>
      <c r="DX125" s="832"/>
      <c r="DY125" s="832"/>
      <c r="DZ125" s="832"/>
      <c r="EA125" s="832"/>
      <c r="EB125" s="832"/>
      <c r="EC125" s="832"/>
      <c r="ED125" s="832"/>
      <c r="EE125" s="832"/>
      <c r="EF125" s="832"/>
      <c r="EG125" s="832"/>
      <c r="EH125" s="832"/>
      <c r="EI125" s="832"/>
      <c r="EJ125" s="832"/>
      <c r="EK125" s="832"/>
      <c r="EL125" s="832"/>
      <c r="EM125" s="832"/>
      <c r="EN125" s="832"/>
      <c r="EO125" s="832"/>
      <c r="EP125" s="832"/>
      <c r="EQ125" s="832"/>
      <c r="ER125" s="832"/>
      <c r="ES125" s="832"/>
      <c r="ET125" s="832"/>
      <c r="EU125" s="832"/>
      <c r="EV125" s="832"/>
      <c r="EW125" s="832"/>
      <c r="EX125" s="832"/>
      <c r="EY125" s="832"/>
      <c r="EZ125" s="832"/>
      <c r="FA125" s="832"/>
      <c r="FB125" s="832"/>
      <c r="FC125" s="832"/>
      <c r="FD125" s="832"/>
      <c r="FE125" s="832"/>
      <c r="FF125" s="832"/>
      <c r="FG125" s="832"/>
      <c r="FH125" s="832"/>
      <c r="FI125" s="832"/>
      <c r="FJ125" s="832"/>
      <c r="FK125" s="832"/>
      <c r="FL125" s="832"/>
      <c r="FM125" s="832"/>
      <c r="FN125" s="832"/>
      <c r="FO125" s="832"/>
      <c r="FP125" s="832"/>
      <c r="FQ125" s="832"/>
      <c r="FR125" s="832"/>
      <c r="FS125" s="832"/>
      <c r="FT125" s="832"/>
      <c r="FU125" s="832"/>
      <c r="FV125" s="832"/>
      <c r="FW125" s="832"/>
      <c r="FX125" s="832"/>
      <c r="FY125" s="832"/>
      <c r="FZ125" s="832"/>
      <c r="GA125" s="832"/>
      <c r="GB125" s="832"/>
      <c r="GC125" s="832"/>
      <c r="GD125" s="832"/>
      <c r="GE125" s="832"/>
      <c r="GF125" s="832"/>
      <c r="GG125" s="832"/>
      <c r="GH125" s="832"/>
      <c r="GI125" s="832"/>
      <c r="GJ125" s="832"/>
      <c r="GK125" s="832"/>
      <c r="GL125" s="832"/>
      <c r="GM125" s="832"/>
      <c r="GN125" s="832"/>
      <c r="GO125" s="832"/>
      <c r="GP125" s="832"/>
      <c r="GQ125" s="832"/>
      <c r="GR125" s="832"/>
      <c r="GS125" s="832"/>
      <c r="GT125" s="832"/>
      <c r="GU125" s="832"/>
      <c r="GV125" s="832"/>
      <c r="GW125" s="832"/>
      <c r="GX125" s="832"/>
      <c r="GY125" s="832"/>
      <c r="GZ125" s="832"/>
      <c r="HA125" s="832"/>
      <c r="HB125" s="832"/>
      <c r="HC125" s="832"/>
      <c r="HD125" s="832"/>
      <c r="HE125" s="832"/>
      <c r="HF125" s="832"/>
      <c r="HG125" s="832"/>
      <c r="HH125" s="832"/>
      <c r="HI125" s="832"/>
      <c r="HJ125" s="832"/>
      <c r="HK125" s="832"/>
      <c r="HL125" s="832"/>
      <c r="HM125" s="832"/>
      <c r="HN125" s="832"/>
      <c r="HO125" s="832"/>
      <c r="HP125" s="832"/>
      <c r="HQ125" s="832"/>
      <c r="HR125" s="832"/>
      <c r="HS125" s="832"/>
      <c r="HT125" s="832"/>
      <c r="HU125" s="832"/>
      <c r="HV125" s="832"/>
      <c r="HW125" s="832"/>
      <c r="HX125" s="832"/>
      <c r="HY125" s="832"/>
      <c r="HZ125" s="832"/>
      <c r="IA125" s="832"/>
      <c r="IB125" s="832"/>
      <c r="IC125" s="832"/>
      <c r="ID125" s="832"/>
      <c r="IE125" s="832"/>
      <c r="IF125" s="832"/>
      <c r="IG125" s="832"/>
      <c r="IH125" s="832"/>
      <c r="II125" s="832"/>
      <c r="IJ125" s="832"/>
      <c r="IK125" s="832"/>
      <c r="IL125" s="832"/>
      <c r="IM125" s="832"/>
      <c r="IN125" s="832"/>
      <c r="IO125" s="832"/>
      <c r="IP125" s="832"/>
      <c r="IQ125" s="832"/>
      <c r="IR125" s="832"/>
      <c r="IS125" s="832"/>
      <c r="IT125" s="832"/>
      <c r="IU125" s="832"/>
      <c r="IV125" s="832"/>
    </row>
    <row r="126" spans="1:256" s="751" customFormat="1" ht="23.25" customHeight="1">
      <c r="A126" s="766" t="s">
        <v>666</v>
      </c>
      <c r="B126" s="677" t="s">
        <v>667</v>
      </c>
      <c r="C126" s="677" t="s">
        <v>668</v>
      </c>
      <c r="D126" s="746"/>
      <c r="E126" s="767" t="s">
        <v>389</v>
      </c>
      <c r="F126" s="719">
        <v>0</v>
      </c>
      <c r="G126" s="710">
        <v>1</v>
      </c>
      <c r="H126" s="720">
        <v>0</v>
      </c>
      <c r="I126" s="721" t="s">
        <v>593</v>
      </c>
      <c r="J126" s="749" t="s">
        <v>669</v>
      </c>
      <c r="L126" s="749" t="s">
        <v>530</v>
      </c>
      <c r="M126" s="832"/>
      <c r="N126" s="832"/>
      <c r="O126" s="832"/>
      <c r="P126" s="832"/>
      <c r="Q126" s="832"/>
      <c r="R126" s="832"/>
      <c r="S126" s="832"/>
      <c r="T126" s="832"/>
      <c r="U126" s="832"/>
      <c r="V126" s="832"/>
      <c r="W126" s="832"/>
      <c r="X126" s="832"/>
      <c r="Y126" s="832"/>
      <c r="Z126" s="832"/>
      <c r="AA126" s="832"/>
      <c r="AB126" s="832"/>
      <c r="AC126" s="832"/>
      <c r="AD126" s="832"/>
      <c r="AE126" s="832"/>
      <c r="AF126" s="832"/>
      <c r="AG126" s="832"/>
      <c r="AH126" s="832"/>
      <c r="AI126" s="832"/>
      <c r="AJ126" s="832"/>
      <c r="AK126" s="832"/>
      <c r="AL126" s="832"/>
      <c r="AM126" s="832"/>
      <c r="AN126" s="832"/>
      <c r="AO126" s="832"/>
      <c r="AP126" s="832"/>
      <c r="AQ126" s="832"/>
      <c r="AR126" s="832"/>
      <c r="AS126" s="832"/>
      <c r="AT126" s="832"/>
      <c r="AU126" s="832"/>
      <c r="AV126" s="832"/>
      <c r="AW126" s="832"/>
      <c r="AX126" s="832"/>
      <c r="AY126" s="832"/>
      <c r="AZ126" s="832"/>
      <c r="BA126" s="832"/>
      <c r="BB126" s="832"/>
      <c r="BC126" s="832"/>
      <c r="BD126" s="832"/>
      <c r="BE126" s="832"/>
      <c r="BF126" s="832"/>
      <c r="BG126" s="832"/>
      <c r="BH126" s="832"/>
      <c r="BI126" s="832"/>
      <c r="BJ126" s="832"/>
      <c r="BK126" s="832"/>
      <c r="BL126" s="832"/>
      <c r="BM126" s="832"/>
      <c r="BN126" s="832"/>
      <c r="BO126" s="832"/>
      <c r="BP126" s="832"/>
      <c r="BQ126" s="832"/>
      <c r="BR126" s="832"/>
      <c r="BS126" s="832"/>
      <c r="BT126" s="832"/>
      <c r="BU126" s="832"/>
      <c r="BV126" s="832"/>
      <c r="BW126" s="832"/>
      <c r="BX126" s="832"/>
      <c r="BY126" s="832"/>
      <c r="BZ126" s="832"/>
      <c r="CA126" s="832"/>
      <c r="CB126" s="832"/>
      <c r="CC126" s="832"/>
      <c r="CD126" s="832"/>
      <c r="CE126" s="832"/>
      <c r="CF126" s="832"/>
      <c r="CG126" s="832"/>
      <c r="CH126" s="832"/>
      <c r="CI126" s="832"/>
      <c r="CJ126" s="832"/>
      <c r="CK126" s="832"/>
      <c r="CL126" s="832"/>
      <c r="CM126" s="832"/>
      <c r="CN126" s="832"/>
      <c r="CO126" s="832"/>
      <c r="CP126" s="832"/>
      <c r="CQ126" s="832"/>
      <c r="CR126" s="832"/>
      <c r="CS126" s="832"/>
      <c r="CT126" s="832"/>
      <c r="CU126" s="832"/>
      <c r="CV126" s="832"/>
      <c r="CW126" s="832"/>
      <c r="CX126" s="832"/>
      <c r="CY126" s="832"/>
      <c r="CZ126" s="832"/>
      <c r="DA126" s="832"/>
      <c r="DB126" s="832"/>
      <c r="DC126" s="832"/>
      <c r="DD126" s="832"/>
      <c r="DE126" s="832"/>
      <c r="DF126" s="832"/>
      <c r="DG126" s="832"/>
      <c r="DH126" s="832"/>
      <c r="DI126" s="832"/>
      <c r="DJ126" s="832"/>
      <c r="DK126" s="832"/>
      <c r="DL126" s="832"/>
      <c r="DM126" s="832"/>
      <c r="DN126" s="832"/>
      <c r="DO126" s="832"/>
      <c r="DP126" s="832"/>
      <c r="DQ126" s="832"/>
      <c r="DR126" s="832"/>
      <c r="DS126" s="832"/>
      <c r="DT126" s="832"/>
      <c r="DU126" s="832"/>
      <c r="DV126" s="832"/>
      <c r="DW126" s="832"/>
      <c r="DX126" s="832"/>
      <c r="DY126" s="832"/>
      <c r="DZ126" s="832"/>
      <c r="EA126" s="832"/>
      <c r="EB126" s="832"/>
      <c r="EC126" s="832"/>
      <c r="ED126" s="832"/>
      <c r="EE126" s="832"/>
      <c r="EF126" s="832"/>
      <c r="EG126" s="832"/>
      <c r="EH126" s="832"/>
      <c r="EI126" s="832"/>
      <c r="EJ126" s="832"/>
      <c r="EK126" s="832"/>
      <c r="EL126" s="832"/>
      <c r="EM126" s="832"/>
      <c r="EN126" s="832"/>
      <c r="EO126" s="832"/>
      <c r="EP126" s="832"/>
      <c r="EQ126" s="832"/>
      <c r="ER126" s="832"/>
      <c r="ES126" s="832"/>
      <c r="ET126" s="832"/>
      <c r="EU126" s="832"/>
      <c r="EV126" s="832"/>
      <c r="EW126" s="832"/>
      <c r="EX126" s="832"/>
      <c r="EY126" s="832"/>
      <c r="EZ126" s="832"/>
      <c r="FA126" s="832"/>
      <c r="FB126" s="832"/>
      <c r="FC126" s="832"/>
      <c r="FD126" s="832"/>
      <c r="FE126" s="832"/>
      <c r="FF126" s="832"/>
      <c r="FG126" s="832"/>
      <c r="FH126" s="832"/>
      <c r="FI126" s="832"/>
      <c r="FJ126" s="832"/>
      <c r="FK126" s="832"/>
      <c r="FL126" s="832"/>
      <c r="FM126" s="832"/>
      <c r="FN126" s="832"/>
      <c r="FO126" s="832"/>
      <c r="FP126" s="832"/>
      <c r="FQ126" s="832"/>
      <c r="FR126" s="832"/>
      <c r="FS126" s="832"/>
      <c r="FT126" s="832"/>
      <c r="FU126" s="832"/>
      <c r="FV126" s="832"/>
      <c r="FW126" s="832"/>
      <c r="FX126" s="832"/>
      <c r="FY126" s="832"/>
      <c r="FZ126" s="832"/>
      <c r="GA126" s="832"/>
      <c r="GB126" s="832"/>
      <c r="GC126" s="832"/>
      <c r="GD126" s="832"/>
      <c r="GE126" s="832"/>
      <c r="GF126" s="832"/>
      <c r="GG126" s="832"/>
      <c r="GH126" s="832"/>
      <c r="GI126" s="832"/>
      <c r="GJ126" s="832"/>
      <c r="GK126" s="832"/>
      <c r="GL126" s="832"/>
      <c r="GM126" s="832"/>
      <c r="GN126" s="832"/>
      <c r="GO126" s="832"/>
      <c r="GP126" s="832"/>
      <c r="GQ126" s="832"/>
      <c r="GR126" s="832"/>
      <c r="GS126" s="832"/>
      <c r="GT126" s="832"/>
      <c r="GU126" s="832"/>
      <c r="GV126" s="832"/>
      <c r="GW126" s="832"/>
      <c r="GX126" s="832"/>
      <c r="GY126" s="832"/>
      <c r="GZ126" s="832"/>
      <c r="HA126" s="832"/>
      <c r="HB126" s="832"/>
      <c r="HC126" s="832"/>
      <c r="HD126" s="832"/>
      <c r="HE126" s="832"/>
      <c r="HF126" s="832"/>
      <c r="HG126" s="832"/>
      <c r="HH126" s="832"/>
      <c r="HI126" s="832"/>
      <c r="HJ126" s="832"/>
      <c r="HK126" s="832"/>
      <c r="HL126" s="832"/>
      <c r="HM126" s="832"/>
      <c r="HN126" s="832"/>
      <c r="HO126" s="832"/>
      <c r="HP126" s="832"/>
      <c r="HQ126" s="832"/>
      <c r="HR126" s="832"/>
      <c r="HS126" s="832"/>
      <c r="HT126" s="832"/>
      <c r="HU126" s="832"/>
      <c r="HV126" s="832"/>
      <c r="HW126" s="832"/>
      <c r="HX126" s="832"/>
      <c r="HY126" s="832"/>
      <c r="HZ126" s="832"/>
      <c r="IA126" s="832"/>
      <c r="IB126" s="832"/>
      <c r="IC126" s="832"/>
      <c r="ID126" s="832"/>
      <c r="IE126" s="832"/>
      <c r="IF126" s="832"/>
      <c r="IG126" s="832"/>
      <c r="IH126" s="832"/>
      <c r="II126" s="832"/>
      <c r="IJ126" s="832"/>
      <c r="IK126" s="832"/>
      <c r="IL126" s="832"/>
      <c r="IM126" s="832"/>
      <c r="IN126" s="832"/>
      <c r="IO126" s="832"/>
      <c r="IP126" s="832"/>
      <c r="IQ126" s="832"/>
      <c r="IR126" s="832"/>
      <c r="IS126" s="832"/>
      <c r="IT126" s="832"/>
      <c r="IU126" s="832"/>
      <c r="IV126" s="832"/>
    </row>
    <row r="127" spans="1:256" s="751" customFormat="1" ht="23.25" customHeight="1">
      <c r="A127" s="684" t="s">
        <v>672</v>
      </c>
      <c r="B127" s="677" t="s">
        <v>673</v>
      </c>
      <c r="C127" s="677" t="s">
        <v>674</v>
      </c>
      <c r="D127" s="687" t="s">
        <v>421</v>
      </c>
      <c r="E127" s="685" t="s">
        <v>379</v>
      </c>
      <c r="F127" s="680"/>
      <c r="G127" s="688">
        <v>1</v>
      </c>
      <c r="H127" s="682">
        <v>0</v>
      </c>
      <c r="I127" s="709" t="s">
        <v>511</v>
      </c>
      <c r="J127" s="677" t="s">
        <v>380</v>
      </c>
      <c r="K127" s="721" t="s">
        <v>675</v>
      </c>
      <c r="L127" s="709" t="s">
        <v>676</v>
      </c>
      <c r="M127" s="832"/>
      <c r="N127" s="832"/>
      <c r="O127" s="832"/>
      <c r="P127" s="832"/>
      <c r="Q127" s="832"/>
      <c r="R127" s="832"/>
      <c r="S127" s="832"/>
      <c r="T127" s="832"/>
      <c r="U127" s="832"/>
      <c r="V127" s="832"/>
      <c r="W127" s="832"/>
      <c r="X127" s="832"/>
      <c r="Y127" s="832"/>
      <c r="Z127" s="832"/>
      <c r="AA127" s="832"/>
      <c r="AB127" s="832"/>
      <c r="AC127" s="832"/>
      <c r="AD127" s="832"/>
      <c r="AE127" s="832"/>
      <c r="AF127" s="832"/>
      <c r="AG127" s="832"/>
      <c r="AH127" s="832"/>
      <c r="AI127" s="832"/>
      <c r="AJ127" s="832"/>
      <c r="AK127" s="832"/>
      <c r="AL127" s="832"/>
      <c r="AM127" s="832"/>
      <c r="AN127" s="832"/>
      <c r="AO127" s="832"/>
      <c r="AP127" s="832"/>
      <c r="AQ127" s="832"/>
      <c r="AR127" s="832"/>
      <c r="AS127" s="832"/>
      <c r="AT127" s="832"/>
      <c r="AU127" s="832"/>
      <c r="AV127" s="832"/>
      <c r="AW127" s="832"/>
      <c r="AX127" s="832"/>
      <c r="AY127" s="832"/>
      <c r="AZ127" s="832"/>
      <c r="BA127" s="832"/>
      <c r="BB127" s="832"/>
      <c r="BC127" s="832"/>
      <c r="BD127" s="832"/>
      <c r="BE127" s="832"/>
      <c r="BF127" s="832"/>
      <c r="BG127" s="832"/>
      <c r="BH127" s="832"/>
      <c r="BI127" s="832"/>
      <c r="BJ127" s="832"/>
      <c r="BK127" s="832"/>
      <c r="BL127" s="832"/>
      <c r="BM127" s="832"/>
      <c r="BN127" s="832"/>
      <c r="BO127" s="832"/>
      <c r="BP127" s="832"/>
      <c r="BQ127" s="832"/>
      <c r="BR127" s="832"/>
      <c r="BS127" s="832"/>
      <c r="BT127" s="832"/>
      <c r="BU127" s="832"/>
      <c r="BV127" s="832"/>
      <c r="BW127" s="832"/>
      <c r="BX127" s="832"/>
      <c r="BY127" s="832"/>
      <c r="BZ127" s="832"/>
      <c r="CA127" s="832"/>
      <c r="CB127" s="832"/>
      <c r="CC127" s="832"/>
      <c r="CD127" s="832"/>
      <c r="CE127" s="832"/>
      <c r="CF127" s="832"/>
      <c r="CG127" s="832"/>
      <c r="CH127" s="832"/>
      <c r="CI127" s="832"/>
      <c r="CJ127" s="832"/>
      <c r="CK127" s="832"/>
      <c r="CL127" s="832"/>
      <c r="CM127" s="832"/>
      <c r="CN127" s="832"/>
      <c r="CO127" s="832"/>
      <c r="CP127" s="832"/>
      <c r="CQ127" s="832"/>
      <c r="CR127" s="832"/>
      <c r="CS127" s="832"/>
      <c r="CT127" s="832"/>
      <c r="CU127" s="832"/>
      <c r="CV127" s="832"/>
      <c r="CW127" s="832"/>
      <c r="CX127" s="832"/>
      <c r="CY127" s="832"/>
      <c r="CZ127" s="832"/>
      <c r="DA127" s="832"/>
      <c r="DB127" s="832"/>
      <c r="DC127" s="832"/>
      <c r="DD127" s="832"/>
      <c r="DE127" s="832"/>
      <c r="DF127" s="832"/>
      <c r="DG127" s="832"/>
      <c r="DH127" s="832"/>
      <c r="DI127" s="832"/>
      <c r="DJ127" s="832"/>
      <c r="DK127" s="832"/>
      <c r="DL127" s="832"/>
      <c r="DM127" s="832"/>
      <c r="DN127" s="832"/>
      <c r="DO127" s="832"/>
      <c r="DP127" s="832"/>
      <c r="DQ127" s="832"/>
      <c r="DR127" s="832"/>
      <c r="DS127" s="832"/>
      <c r="DT127" s="832"/>
      <c r="DU127" s="832"/>
      <c r="DV127" s="832"/>
      <c r="DW127" s="832"/>
      <c r="DX127" s="832"/>
      <c r="DY127" s="832"/>
      <c r="DZ127" s="832"/>
      <c r="EA127" s="832"/>
      <c r="EB127" s="832"/>
      <c r="EC127" s="832"/>
      <c r="ED127" s="832"/>
      <c r="EE127" s="832"/>
      <c r="EF127" s="832"/>
      <c r="EG127" s="832"/>
      <c r="EH127" s="832"/>
      <c r="EI127" s="832"/>
      <c r="EJ127" s="832"/>
      <c r="EK127" s="832"/>
      <c r="EL127" s="832"/>
      <c r="EM127" s="832"/>
      <c r="EN127" s="832"/>
      <c r="EO127" s="832"/>
      <c r="EP127" s="832"/>
      <c r="EQ127" s="832"/>
      <c r="ER127" s="832"/>
      <c r="ES127" s="832"/>
      <c r="ET127" s="832"/>
      <c r="EU127" s="832"/>
      <c r="EV127" s="832"/>
      <c r="EW127" s="832"/>
      <c r="EX127" s="832"/>
      <c r="EY127" s="832"/>
      <c r="EZ127" s="832"/>
      <c r="FA127" s="832"/>
      <c r="FB127" s="832"/>
      <c r="FC127" s="832"/>
      <c r="FD127" s="832"/>
      <c r="FE127" s="832"/>
      <c r="FF127" s="832"/>
      <c r="FG127" s="832"/>
      <c r="FH127" s="832"/>
      <c r="FI127" s="832"/>
      <c r="FJ127" s="832"/>
      <c r="FK127" s="832"/>
      <c r="FL127" s="832"/>
      <c r="FM127" s="832"/>
      <c r="FN127" s="832"/>
      <c r="FO127" s="832"/>
      <c r="FP127" s="832"/>
      <c r="FQ127" s="832"/>
      <c r="FR127" s="832"/>
      <c r="FS127" s="832"/>
      <c r="FT127" s="832"/>
      <c r="FU127" s="832"/>
      <c r="FV127" s="832"/>
      <c r="FW127" s="832"/>
      <c r="FX127" s="832"/>
      <c r="FY127" s="832"/>
      <c r="FZ127" s="832"/>
      <c r="GA127" s="832"/>
      <c r="GB127" s="832"/>
      <c r="GC127" s="832"/>
      <c r="GD127" s="832"/>
      <c r="GE127" s="832"/>
      <c r="GF127" s="832"/>
      <c r="GG127" s="832"/>
      <c r="GH127" s="832"/>
      <c r="GI127" s="832"/>
      <c r="GJ127" s="832"/>
      <c r="GK127" s="832"/>
      <c r="GL127" s="832"/>
      <c r="GM127" s="832"/>
      <c r="GN127" s="832"/>
      <c r="GO127" s="832"/>
      <c r="GP127" s="832"/>
      <c r="GQ127" s="832"/>
      <c r="GR127" s="832"/>
      <c r="GS127" s="832"/>
      <c r="GT127" s="832"/>
      <c r="GU127" s="832"/>
      <c r="GV127" s="832"/>
      <c r="GW127" s="832"/>
      <c r="GX127" s="832"/>
      <c r="GY127" s="832"/>
      <c r="GZ127" s="832"/>
      <c r="HA127" s="832"/>
      <c r="HB127" s="832"/>
      <c r="HC127" s="832"/>
      <c r="HD127" s="832"/>
      <c r="HE127" s="832"/>
      <c r="HF127" s="832"/>
      <c r="HG127" s="832"/>
      <c r="HH127" s="832"/>
      <c r="HI127" s="832"/>
      <c r="HJ127" s="832"/>
      <c r="HK127" s="832"/>
      <c r="HL127" s="832"/>
      <c r="HM127" s="832"/>
      <c r="HN127" s="832"/>
      <c r="HO127" s="832"/>
      <c r="HP127" s="832"/>
      <c r="HQ127" s="832"/>
      <c r="HR127" s="832"/>
      <c r="HS127" s="832"/>
      <c r="HT127" s="832"/>
      <c r="HU127" s="832"/>
      <c r="HV127" s="832"/>
      <c r="HW127" s="832"/>
      <c r="HX127" s="832"/>
      <c r="HY127" s="832"/>
      <c r="HZ127" s="832"/>
      <c r="IA127" s="832"/>
      <c r="IB127" s="832"/>
      <c r="IC127" s="832"/>
      <c r="ID127" s="832"/>
      <c r="IE127" s="832"/>
      <c r="IF127" s="832"/>
      <c r="IG127" s="832"/>
      <c r="IH127" s="832"/>
      <c r="II127" s="832"/>
      <c r="IJ127" s="832"/>
      <c r="IK127" s="832"/>
      <c r="IL127" s="832"/>
      <c r="IM127" s="832"/>
      <c r="IN127" s="832"/>
      <c r="IO127" s="832"/>
      <c r="IP127" s="832"/>
      <c r="IQ127" s="832"/>
      <c r="IR127" s="832"/>
      <c r="IS127" s="832"/>
      <c r="IT127" s="832"/>
      <c r="IU127" s="832"/>
      <c r="IV127" s="832"/>
    </row>
    <row r="128" spans="1:256" s="751" customFormat="1" ht="23.25" customHeight="1">
      <c r="A128" s="684" t="s">
        <v>677</v>
      </c>
      <c r="B128" s="677" t="s">
        <v>678</v>
      </c>
      <c r="C128" s="677" t="s">
        <v>679</v>
      </c>
      <c r="D128" s="687" t="s">
        <v>421</v>
      </c>
      <c r="E128" s="685" t="s">
        <v>379</v>
      </c>
      <c r="F128" s="680"/>
      <c r="G128" s="688">
        <v>1</v>
      </c>
      <c r="H128" s="682">
        <v>0</v>
      </c>
      <c r="I128" s="709" t="s">
        <v>381</v>
      </c>
      <c r="J128" s="677" t="s">
        <v>403</v>
      </c>
      <c r="K128" s="721" t="s">
        <v>836</v>
      </c>
      <c r="L128" s="709" t="s">
        <v>408</v>
      </c>
      <c r="M128" s="832"/>
      <c r="N128" s="832"/>
      <c r="O128" s="832"/>
      <c r="P128" s="832"/>
      <c r="Q128" s="832"/>
      <c r="R128" s="832"/>
      <c r="S128" s="832"/>
      <c r="T128" s="832"/>
      <c r="U128" s="832"/>
      <c r="V128" s="832"/>
      <c r="W128" s="832"/>
      <c r="X128" s="832"/>
      <c r="Y128" s="832"/>
      <c r="Z128" s="832"/>
      <c r="AA128" s="832"/>
      <c r="AB128" s="832"/>
      <c r="AC128" s="832"/>
      <c r="AD128" s="832"/>
      <c r="AE128" s="832"/>
      <c r="AF128" s="832"/>
      <c r="AG128" s="832"/>
      <c r="AH128" s="832"/>
      <c r="AI128" s="832"/>
      <c r="AJ128" s="832"/>
      <c r="AK128" s="832"/>
      <c r="AL128" s="832"/>
      <c r="AM128" s="832"/>
      <c r="AN128" s="832"/>
      <c r="AO128" s="832"/>
      <c r="AP128" s="832"/>
      <c r="AQ128" s="832"/>
      <c r="AR128" s="832"/>
      <c r="AS128" s="832"/>
      <c r="AT128" s="832"/>
      <c r="AU128" s="832"/>
      <c r="AV128" s="832"/>
      <c r="AW128" s="832"/>
      <c r="AX128" s="832"/>
      <c r="AY128" s="832"/>
      <c r="AZ128" s="832"/>
      <c r="BA128" s="832"/>
      <c r="BB128" s="832"/>
      <c r="BC128" s="832"/>
      <c r="BD128" s="832"/>
      <c r="BE128" s="832"/>
      <c r="BF128" s="832"/>
      <c r="BG128" s="832"/>
      <c r="BH128" s="832"/>
      <c r="BI128" s="832"/>
      <c r="BJ128" s="832"/>
      <c r="BK128" s="832"/>
      <c r="BL128" s="832"/>
      <c r="BM128" s="832"/>
      <c r="BN128" s="832"/>
      <c r="BO128" s="832"/>
      <c r="BP128" s="832"/>
      <c r="BQ128" s="832"/>
      <c r="BR128" s="832"/>
      <c r="BS128" s="832"/>
      <c r="BT128" s="832"/>
      <c r="BU128" s="832"/>
      <c r="BV128" s="832"/>
      <c r="BW128" s="832"/>
      <c r="BX128" s="832"/>
      <c r="BY128" s="832"/>
      <c r="BZ128" s="832"/>
      <c r="CA128" s="832"/>
      <c r="CB128" s="832"/>
      <c r="CC128" s="832"/>
      <c r="CD128" s="832"/>
      <c r="CE128" s="832"/>
      <c r="CF128" s="832"/>
      <c r="CG128" s="832"/>
      <c r="CH128" s="832"/>
      <c r="CI128" s="832"/>
      <c r="CJ128" s="832"/>
      <c r="CK128" s="832"/>
      <c r="CL128" s="832"/>
      <c r="CM128" s="832"/>
      <c r="CN128" s="832"/>
      <c r="CO128" s="832"/>
      <c r="CP128" s="832"/>
      <c r="CQ128" s="832"/>
      <c r="CR128" s="832"/>
      <c r="CS128" s="832"/>
      <c r="CT128" s="832"/>
      <c r="CU128" s="832"/>
      <c r="CV128" s="832"/>
      <c r="CW128" s="832"/>
      <c r="CX128" s="832"/>
      <c r="CY128" s="832"/>
      <c r="CZ128" s="832"/>
      <c r="DA128" s="832"/>
      <c r="DB128" s="832"/>
      <c r="DC128" s="832"/>
      <c r="DD128" s="832"/>
      <c r="DE128" s="832"/>
      <c r="DF128" s="832"/>
      <c r="DG128" s="832"/>
      <c r="DH128" s="832"/>
      <c r="DI128" s="832"/>
      <c r="DJ128" s="832"/>
      <c r="DK128" s="832"/>
      <c r="DL128" s="832"/>
      <c r="DM128" s="832"/>
      <c r="DN128" s="832"/>
      <c r="DO128" s="832"/>
      <c r="DP128" s="832"/>
      <c r="DQ128" s="832"/>
      <c r="DR128" s="832"/>
      <c r="DS128" s="832"/>
      <c r="DT128" s="832"/>
      <c r="DU128" s="832"/>
      <c r="DV128" s="832"/>
      <c r="DW128" s="832"/>
      <c r="DX128" s="832"/>
      <c r="DY128" s="832"/>
      <c r="DZ128" s="832"/>
      <c r="EA128" s="832"/>
      <c r="EB128" s="832"/>
      <c r="EC128" s="832"/>
      <c r="ED128" s="832"/>
      <c r="EE128" s="832"/>
      <c r="EF128" s="832"/>
      <c r="EG128" s="832"/>
      <c r="EH128" s="832"/>
      <c r="EI128" s="832"/>
      <c r="EJ128" s="832"/>
      <c r="EK128" s="832"/>
      <c r="EL128" s="832"/>
      <c r="EM128" s="832"/>
      <c r="EN128" s="832"/>
      <c r="EO128" s="832"/>
      <c r="EP128" s="832"/>
      <c r="EQ128" s="832"/>
      <c r="ER128" s="832"/>
      <c r="ES128" s="832"/>
      <c r="ET128" s="832"/>
      <c r="EU128" s="832"/>
      <c r="EV128" s="832"/>
      <c r="EW128" s="832"/>
      <c r="EX128" s="832"/>
      <c r="EY128" s="832"/>
      <c r="EZ128" s="832"/>
      <c r="FA128" s="832"/>
      <c r="FB128" s="832"/>
      <c r="FC128" s="832"/>
      <c r="FD128" s="832"/>
      <c r="FE128" s="832"/>
      <c r="FF128" s="832"/>
      <c r="FG128" s="832"/>
      <c r="FH128" s="832"/>
      <c r="FI128" s="832"/>
      <c r="FJ128" s="832"/>
      <c r="FK128" s="832"/>
      <c r="FL128" s="832"/>
      <c r="FM128" s="832"/>
      <c r="FN128" s="832"/>
      <c r="FO128" s="832"/>
      <c r="FP128" s="832"/>
      <c r="FQ128" s="832"/>
      <c r="FR128" s="832"/>
      <c r="FS128" s="832"/>
      <c r="FT128" s="832"/>
      <c r="FU128" s="832"/>
      <c r="FV128" s="832"/>
      <c r="FW128" s="832"/>
      <c r="FX128" s="832"/>
      <c r="FY128" s="832"/>
      <c r="FZ128" s="832"/>
      <c r="GA128" s="832"/>
      <c r="GB128" s="832"/>
      <c r="GC128" s="832"/>
      <c r="GD128" s="832"/>
      <c r="GE128" s="832"/>
      <c r="GF128" s="832"/>
      <c r="GG128" s="832"/>
      <c r="GH128" s="832"/>
      <c r="GI128" s="832"/>
      <c r="GJ128" s="832"/>
      <c r="GK128" s="832"/>
      <c r="GL128" s="832"/>
      <c r="GM128" s="832"/>
      <c r="GN128" s="832"/>
      <c r="GO128" s="832"/>
      <c r="GP128" s="832"/>
      <c r="GQ128" s="832"/>
      <c r="GR128" s="832"/>
      <c r="GS128" s="832"/>
      <c r="GT128" s="832"/>
      <c r="GU128" s="832"/>
      <c r="GV128" s="832"/>
      <c r="GW128" s="832"/>
      <c r="GX128" s="832"/>
      <c r="GY128" s="832"/>
      <c r="GZ128" s="832"/>
      <c r="HA128" s="832"/>
      <c r="HB128" s="832"/>
      <c r="HC128" s="832"/>
      <c r="HD128" s="832"/>
      <c r="HE128" s="832"/>
      <c r="HF128" s="832"/>
      <c r="HG128" s="832"/>
      <c r="HH128" s="832"/>
      <c r="HI128" s="832"/>
      <c r="HJ128" s="832"/>
      <c r="HK128" s="832"/>
      <c r="HL128" s="832"/>
      <c r="HM128" s="832"/>
      <c r="HN128" s="832"/>
      <c r="HO128" s="832"/>
      <c r="HP128" s="832"/>
      <c r="HQ128" s="832"/>
      <c r="HR128" s="832"/>
      <c r="HS128" s="832"/>
      <c r="HT128" s="832"/>
      <c r="HU128" s="832"/>
      <c r="HV128" s="832"/>
      <c r="HW128" s="832"/>
      <c r="HX128" s="832"/>
      <c r="HY128" s="832"/>
      <c r="HZ128" s="832"/>
      <c r="IA128" s="832"/>
      <c r="IB128" s="832"/>
      <c r="IC128" s="832"/>
      <c r="ID128" s="832"/>
      <c r="IE128" s="832"/>
      <c r="IF128" s="832"/>
      <c r="IG128" s="832"/>
      <c r="IH128" s="832"/>
      <c r="II128" s="832"/>
      <c r="IJ128" s="832"/>
      <c r="IK128" s="832"/>
      <c r="IL128" s="832"/>
      <c r="IM128" s="832"/>
      <c r="IN128" s="832"/>
      <c r="IO128" s="832"/>
      <c r="IP128" s="832"/>
      <c r="IQ128" s="832"/>
      <c r="IR128" s="832"/>
      <c r="IS128" s="832"/>
      <c r="IT128" s="832"/>
      <c r="IU128" s="832"/>
      <c r="IV128" s="832"/>
    </row>
    <row r="129" spans="1:256" s="751" customFormat="1" ht="23.25" customHeight="1">
      <c r="A129" s="684" t="s">
        <v>680</v>
      </c>
      <c r="B129" s="677" t="s">
        <v>681</v>
      </c>
      <c r="C129" s="677" t="s">
        <v>682</v>
      </c>
      <c r="D129" s="687" t="s">
        <v>634</v>
      </c>
      <c r="E129" s="685" t="s">
        <v>379</v>
      </c>
      <c r="F129" s="680">
        <v>0</v>
      </c>
      <c r="G129" s="688">
        <v>1</v>
      </c>
      <c r="H129" s="682">
        <v>0</v>
      </c>
      <c r="I129" s="709" t="s">
        <v>390</v>
      </c>
      <c r="J129" s="677" t="s">
        <v>683</v>
      </c>
      <c r="K129" s="721" t="s">
        <v>684</v>
      </c>
      <c r="L129" s="709" t="s">
        <v>530</v>
      </c>
      <c r="M129" s="832"/>
      <c r="N129" s="832"/>
      <c r="O129" s="832"/>
      <c r="P129" s="832"/>
      <c r="Q129" s="832"/>
      <c r="R129" s="832"/>
      <c r="S129" s="832"/>
      <c r="T129" s="832"/>
      <c r="U129" s="832"/>
      <c r="V129" s="832"/>
      <c r="W129" s="832"/>
      <c r="X129" s="832"/>
      <c r="Y129" s="832"/>
      <c r="Z129" s="832"/>
      <c r="AA129" s="832"/>
      <c r="AB129" s="832"/>
      <c r="AC129" s="832"/>
      <c r="AD129" s="832"/>
      <c r="AE129" s="832"/>
      <c r="AF129" s="832"/>
      <c r="AG129" s="832"/>
      <c r="AH129" s="832"/>
      <c r="AI129" s="832"/>
      <c r="AJ129" s="832"/>
      <c r="AK129" s="832"/>
      <c r="AL129" s="832"/>
      <c r="AM129" s="832"/>
      <c r="AN129" s="832"/>
      <c r="AO129" s="832"/>
      <c r="AP129" s="832"/>
      <c r="AQ129" s="832"/>
      <c r="AR129" s="832"/>
      <c r="AS129" s="832"/>
      <c r="AT129" s="832"/>
      <c r="AU129" s="832"/>
      <c r="AV129" s="832"/>
      <c r="AW129" s="832"/>
      <c r="AX129" s="832"/>
      <c r="AY129" s="832"/>
      <c r="AZ129" s="832"/>
      <c r="BA129" s="832"/>
      <c r="BB129" s="832"/>
      <c r="BC129" s="832"/>
      <c r="BD129" s="832"/>
      <c r="BE129" s="832"/>
      <c r="BF129" s="832"/>
      <c r="BG129" s="832"/>
      <c r="BH129" s="832"/>
      <c r="BI129" s="832"/>
      <c r="BJ129" s="832"/>
      <c r="BK129" s="832"/>
      <c r="BL129" s="832"/>
      <c r="BM129" s="832"/>
      <c r="BN129" s="832"/>
      <c r="BO129" s="832"/>
      <c r="BP129" s="832"/>
      <c r="BQ129" s="832"/>
      <c r="BR129" s="832"/>
      <c r="BS129" s="832"/>
      <c r="BT129" s="832"/>
      <c r="BU129" s="832"/>
      <c r="BV129" s="832"/>
      <c r="BW129" s="832"/>
      <c r="BX129" s="832"/>
      <c r="BY129" s="832"/>
      <c r="BZ129" s="832"/>
      <c r="CA129" s="832"/>
      <c r="CB129" s="832"/>
      <c r="CC129" s="832"/>
      <c r="CD129" s="832"/>
      <c r="CE129" s="832"/>
      <c r="CF129" s="832"/>
      <c r="CG129" s="832"/>
      <c r="CH129" s="832"/>
      <c r="CI129" s="832"/>
      <c r="CJ129" s="832"/>
      <c r="CK129" s="832"/>
      <c r="CL129" s="832"/>
      <c r="CM129" s="832"/>
      <c r="CN129" s="832"/>
      <c r="CO129" s="832"/>
      <c r="CP129" s="832"/>
      <c r="CQ129" s="832"/>
      <c r="CR129" s="832"/>
      <c r="CS129" s="832"/>
      <c r="CT129" s="832"/>
      <c r="CU129" s="832"/>
      <c r="CV129" s="832"/>
      <c r="CW129" s="832"/>
      <c r="CX129" s="832"/>
      <c r="CY129" s="832"/>
      <c r="CZ129" s="832"/>
      <c r="DA129" s="832"/>
      <c r="DB129" s="832"/>
      <c r="DC129" s="832"/>
      <c r="DD129" s="832"/>
      <c r="DE129" s="832"/>
      <c r="DF129" s="832"/>
      <c r="DG129" s="832"/>
      <c r="DH129" s="832"/>
      <c r="DI129" s="832"/>
      <c r="DJ129" s="832"/>
      <c r="DK129" s="832"/>
      <c r="DL129" s="832"/>
      <c r="DM129" s="832"/>
      <c r="DN129" s="832"/>
      <c r="DO129" s="832"/>
      <c r="DP129" s="832"/>
      <c r="DQ129" s="832"/>
      <c r="DR129" s="832"/>
      <c r="DS129" s="832"/>
      <c r="DT129" s="832"/>
      <c r="DU129" s="832"/>
      <c r="DV129" s="832"/>
      <c r="DW129" s="832"/>
      <c r="DX129" s="832"/>
      <c r="DY129" s="832"/>
      <c r="DZ129" s="832"/>
      <c r="EA129" s="832"/>
      <c r="EB129" s="832"/>
      <c r="EC129" s="832"/>
      <c r="ED129" s="832"/>
      <c r="EE129" s="832"/>
      <c r="EF129" s="832"/>
      <c r="EG129" s="832"/>
      <c r="EH129" s="832"/>
      <c r="EI129" s="832"/>
      <c r="EJ129" s="832"/>
      <c r="EK129" s="832"/>
      <c r="EL129" s="832"/>
      <c r="EM129" s="832"/>
      <c r="EN129" s="832"/>
      <c r="EO129" s="832"/>
      <c r="EP129" s="832"/>
      <c r="EQ129" s="832"/>
      <c r="ER129" s="832"/>
      <c r="ES129" s="832"/>
      <c r="ET129" s="832"/>
      <c r="EU129" s="832"/>
      <c r="EV129" s="832"/>
      <c r="EW129" s="832"/>
      <c r="EX129" s="832"/>
      <c r="EY129" s="832"/>
      <c r="EZ129" s="832"/>
      <c r="FA129" s="832"/>
      <c r="FB129" s="832"/>
      <c r="FC129" s="832"/>
      <c r="FD129" s="832"/>
      <c r="FE129" s="832"/>
      <c r="FF129" s="832"/>
      <c r="FG129" s="832"/>
      <c r="FH129" s="832"/>
      <c r="FI129" s="832"/>
      <c r="FJ129" s="832"/>
      <c r="FK129" s="832"/>
      <c r="FL129" s="832"/>
      <c r="FM129" s="832"/>
      <c r="FN129" s="832"/>
      <c r="FO129" s="832"/>
      <c r="FP129" s="832"/>
      <c r="FQ129" s="832"/>
      <c r="FR129" s="832"/>
      <c r="FS129" s="832"/>
      <c r="FT129" s="832"/>
      <c r="FU129" s="832"/>
      <c r="FV129" s="832"/>
      <c r="FW129" s="832"/>
      <c r="FX129" s="832"/>
      <c r="FY129" s="832"/>
      <c r="FZ129" s="832"/>
      <c r="GA129" s="832"/>
      <c r="GB129" s="832"/>
      <c r="GC129" s="832"/>
      <c r="GD129" s="832"/>
      <c r="GE129" s="832"/>
      <c r="GF129" s="832"/>
      <c r="GG129" s="832"/>
      <c r="GH129" s="832"/>
      <c r="GI129" s="832"/>
      <c r="GJ129" s="832"/>
      <c r="GK129" s="832"/>
      <c r="GL129" s="832"/>
      <c r="GM129" s="832"/>
      <c r="GN129" s="832"/>
      <c r="GO129" s="832"/>
      <c r="GP129" s="832"/>
      <c r="GQ129" s="832"/>
      <c r="GR129" s="832"/>
      <c r="GS129" s="832"/>
      <c r="GT129" s="832"/>
      <c r="GU129" s="832"/>
      <c r="GV129" s="832"/>
      <c r="GW129" s="832"/>
      <c r="GX129" s="832"/>
      <c r="GY129" s="832"/>
      <c r="GZ129" s="832"/>
      <c r="HA129" s="832"/>
      <c r="HB129" s="832"/>
      <c r="HC129" s="832"/>
      <c r="HD129" s="832"/>
      <c r="HE129" s="832"/>
      <c r="HF129" s="832"/>
      <c r="HG129" s="832"/>
      <c r="HH129" s="832"/>
      <c r="HI129" s="832"/>
      <c r="HJ129" s="832"/>
      <c r="HK129" s="832"/>
      <c r="HL129" s="832"/>
      <c r="HM129" s="832"/>
      <c r="HN129" s="832"/>
      <c r="HO129" s="832"/>
      <c r="HP129" s="832"/>
      <c r="HQ129" s="832"/>
      <c r="HR129" s="832"/>
      <c r="HS129" s="832"/>
      <c r="HT129" s="832"/>
      <c r="HU129" s="832"/>
      <c r="HV129" s="832"/>
      <c r="HW129" s="832"/>
      <c r="HX129" s="832"/>
      <c r="HY129" s="832"/>
      <c r="HZ129" s="832"/>
      <c r="IA129" s="832"/>
      <c r="IB129" s="832"/>
      <c r="IC129" s="832"/>
      <c r="ID129" s="832"/>
      <c r="IE129" s="832"/>
      <c r="IF129" s="832"/>
      <c r="IG129" s="832"/>
      <c r="IH129" s="832"/>
      <c r="II129" s="832"/>
      <c r="IJ129" s="832"/>
      <c r="IK129" s="832"/>
      <c r="IL129" s="832"/>
      <c r="IM129" s="832"/>
      <c r="IN129" s="832"/>
      <c r="IO129" s="832"/>
      <c r="IP129" s="832"/>
      <c r="IQ129" s="832"/>
      <c r="IR129" s="832"/>
      <c r="IS129" s="832"/>
      <c r="IT129" s="832"/>
      <c r="IU129" s="832"/>
      <c r="IV129" s="832"/>
    </row>
    <row r="130" spans="1:256" s="751" customFormat="1" ht="23.25" customHeight="1">
      <c r="A130" s="684" t="s">
        <v>685</v>
      </c>
      <c r="B130" s="677" t="s">
        <v>686</v>
      </c>
      <c r="C130" s="677" t="s">
        <v>687</v>
      </c>
      <c r="D130" s="687"/>
      <c r="E130" s="685" t="s">
        <v>379</v>
      </c>
      <c r="F130" s="768">
        <v>0</v>
      </c>
      <c r="G130" s="688">
        <v>1</v>
      </c>
      <c r="H130" s="682">
        <v>0</v>
      </c>
      <c r="I130" s="769">
        <v>42644</v>
      </c>
      <c r="J130" s="770">
        <v>42675</v>
      </c>
      <c r="K130" s="721"/>
      <c r="L130" s="709" t="s">
        <v>530</v>
      </c>
      <c r="M130" s="832"/>
      <c r="N130" s="832"/>
      <c r="O130" s="832"/>
      <c r="P130" s="832"/>
      <c r="Q130" s="832"/>
      <c r="R130" s="832"/>
      <c r="S130" s="832"/>
      <c r="T130" s="832"/>
      <c r="U130" s="832"/>
      <c r="V130" s="832"/>
      <c r="W130" s="832"/>
      <c r="X130" s="832"/>
      <c r="Y130" s="832"/>
      <c r="Z130" s="832"/>
      <c r="AA130" s="832"/>
      <c r="AB130" s="832"/>
      <c r="AC130" s="832"/>
      <c r="AD130" s="832"/>
      <c r="AE130" s="832"/>
      <c r="AF130" s="832"/>
      <c r="AG130" s="832"/>
      <c r="AH130" s="832"/>
      <c r="AI130" s="832"/>
      <c r="AJ130" s="832"/>
      <c r="AK130" s="832"/>
      <c r="AL130" s="832"/>
      <c r="AM130" s="832"/>
      <c r="AN130" s="832"/>
      <c r="AO130" s="832"/>
      <c r="AP130" s="832"/>
      <c r="AQ130" s="832"/>
      <c r="AR130" s="832"/>
      <c r="AS130" s="832"/>
      <c r="AT130" s="832"/>
      <c r="AU130" s="832"/>
      <c r="AV130" s="832"/>
      <c r="AW130" s="832"/>
      <c r="AX130" s="832"/>
      <c r="AY130" s="832"/>
      <c r="AZ130" s="832"/>
      <c r="BA130" s="832"/>
      <c r="BB130" s="832"/>
      <c r="BC130" s="832"/>
      <c r="BD130" s="832"/>
      <c r="BE130" s="832"/>
      <c r="BF130" s="832"/>
      <c r="BG130" s="832"/>
      <c r="BH130" s="832"/>
      <c r="BI130" s="832"/>
      <c r="BJ130" s="832"/>
      <c r="BK130" s="832"/>
      <c r="BL130" s="832"/>
      <c r="BM130" s="832"/>
      <c r="BN130" s="832"/>
      <c r="BO130" s="832"/>
      <c r="BP130" s="832"/>
      <c r="BQ130" s="832"/>
      <c r="BR130" s="832"/>
      <c r="BS130" s="832"/>
      <c r="BT130" s="832"/>
      <c r="BU130" s="832"/>
      <c r="BV130" s="832"/>
      <c r="BW130" s="832"/>
      <c r="BX130" s="832"/>
      <c r="BY130" s="832"/>
      <c r="BZ130" s="832"/>
      <c r="CA130" s="832"/>
      <c r="CB130" s="832"/>
      <c r="CC130" s="832"/>
      <c r="CD130" s="832"/>
      <c r="CE130" s="832"/>
      <c r="CF130" s="832"/>
      <c r="CG130" s="832"/>
      <c r="CH130" s="832"/>
      <c r="CI130" s="832"/>
      <c r="CJ130" s="832"/>
      <c r="CK130" s="832"/>
      <c r="CL130" s="832"/>
      <c r="CM130" s="832"/>
      <c r="CN130" s="832"/>
      <c r="CO130" s="832"/>
      <c r="CP130" s="832"/>
      <c r="CQ130" s="832"/>
      <c r="CR130" s="832"/>
      <c r="CS130" s="832"/>
      <c r="CT130" s="832"/>
      <c r="CU130" s="832"/>
      <c r="CV130" s="832"/>
      <c r="CW130" s="832"/>
      <c r="CX130" s="832"/>
      <c r="CY130" s="832"/>
      <c r="CZ130" s="832"/>
      <c r="DA130" s="832"/>
      <c r="DB130" s="832"/>
      <c r="DC130" s="832"/>
      <c r="DD130" s="832"/>
      <c r="DE130" s="832"/>
      <c r="DF130" s="832"/>
      <c r="DG130" s="832"/>
      <c r="DH130" s="832"/>
      <c r="DI130" s="832"/>
      <c r="DJ130" s="832"/>
      <c r="DK130" s="832"/>
      <c r="DL130" s="832"/>
      <c r="DM130" s="832"/>
      <c r="DN130" s="832"/>
      <c r="DO130" s="832"/>
      <c r="DP130" s="832"/>
      <c r="DQ130" s="832"/>
      <c r="DR130" s="832"/>
      <c r="DS130" s="832"/>
      <c r="DT130" s="832"/>
      <c r="DU130" s="832"/>
      <c r="DV130" s="832"/>
      <c r="DW130" s="832"/>
      <c r="DX130" s="832"/>
      <c r="DY130" s="832"/>
      <c r="DZ130" s="832"/>
      <c r="EA130" s="832"/>
      <c r="EB130" s="832"/>
      <c r="EC130" s="832"/>
      <c r="ED130" s="832"/>
      <c r="EE130" s="832"/>
      <c r="EF130" s="832"/>
      <c r="EG130" s="832"/>
      <c r="EH130" s="832"/>
      <c r="EI130" s="832"/>
      <c r="EJ130" s="832"/>
      <c r="EK130" s="832"/>
      <c r="EL130" s="832"/>
      <c r="EM130" s="832"/>
      <c r="EN130" s="832"/>
      <c r="EO130" s="832"/>
      <c r="EP130" s="832"/>
      <c r="EQ130" s="832"/>
      <c r="ER130" s="832"/>
      <c r="ES130" s="832"/>
      <c r="ET130" s="832"/>
      <c r="EU130" s="832"/>
      <c r="EV130" s="832"/>
      <c r="EW130" s="832"/>
      <c r="EX130" s="832"/>
      <c r="EY130" s="832"/>
      <c r="EZ130" s="832"/>
      <c r="FA130" s="832"/>
      <c r="FB130" s="832"/>
      <c r="FC130" s="832"/>
      <c r="FD130" s="832"/>
      <c r="FE130" s="832"/>
      <c r="FF130" s="832"/>
      <c r="FG130" s="832"/>
      <c r="FH130" s="832"/>
      <c r="FI130" s="832"/>
      <c r="FJ130" s="832"/>
      <c r="FK130" s="832"/>
      <c r="FL130" s="832"/>
      <c r="FM130" s="832"/>
      <c r="FN130" s="832"/>
      <c r="FO130" s="832"/>
      <c r="FP130" s="832"/>
      <c r="FQ130" s="832"/>
      <c r="FR130" s="832"/>
      <c r="FS130" s="832"/>
      <c r="FT130" s="832"/>
      <c r="FU130" s="832"/>
      <c r="FV130" s="832"/>
      <c r="FW130" s="832"/>
      <c r="FX130" s="832"/>
      <c r="FY130" s="832"/>
      <c r="FZ130" s="832"/>
      <c r="GA130" s="832"/>
      <c r="GB130" s="832"/>
      <c r="GC130" s="832"/>
      <c r="GD130" s="832"/>
      <c r="GE130" s="832"/>
      <c r="GF130" s="832"/>
      <c r="GG130" s="832"/>
      <c r="GH130" s="832"/>
      <c r="GI130" s="832"/>
      <c r="GJ130" s="832"/>
      <c r="GK130" s="832"/>
      <c r="GL130" s="832"/>
      <c r="GM130" s="832"/>
      <c r="GN130" s="832"/>
      <c r="GO130" s="832"/>
      <c r="GP130" s="832"/>
      <c r="GQ130" s="832"/>
      <c r="GR130" s="832"/>
      <c r="GS130" s="832"/>
      <c r="GT130" s="832"/>
      <c r="GU130" s="832"/>
      <c r="GV130" s="832"/>
      <c r="GW130" s="832"/>
      <c r="GX130" s="832"/>
      <c r="GY130" s="832"/>
      <c r="GZ130" s="832"/>
      <c r="HA130" s="832"/>
      <c r="HB130" s="832"/>
      <c r="HC130" s="832"/>
      <c r="HD130" s="832"/>
      <c r="HE130" s="832"/>
      <c r="HF130" s="832"/>
      <c r="HG130" s="832"/>
      <c r="HH130" s="832"/>
      <c r="HI130" s="832"/>
      <c r="HJ130" s="832"/>
      <c r="HK130" s="832"/>
      <c r="HL130" s="832"/>
      <c r="HM130" s="832"/>
      <c r="HN130" s="832"/>
      <c r="HO130" s="832"/>
      <c r="HP130" s="832"/>
      <c r="HQ130" s="832"/>
      <c r="HR130" s="832"/>
      <c r="HS130" s="832"/>
      <c r="HT130" s="832"/>
      <c r="HU130" s="832"/>
      <c r="HV130" s="832"/>
      <c r="HW130" s="832"/>
      <c r="HX130" s="832"/>
      <c r="HY130" s="832"/>
      <c r="HZ130" s="832"/>
      <c r="IA130" s="832"/>
      <c r="IB130" s="832"/>
      <c r="IC130" s="832"/>
      <c r="ID130" s="832"/>
      <c r="IE130" s="832"/>
      <c r="IF130" s="832"/>
      <c r="IG130" s="832"/>
      <c r="IH130" s="832"/>
      <c r="II130" s="832"/>
      <c r="IJ130" s="832"/>
      <c r="IK130" s="832"/>
      <c r="IL130" s="832"/>
      <c r="IM130" s="832"/>
      <c r="IN130" s="832"/>
      <c r="IO130" s="832"/>
      <c r="IP130" s="832"/>
      <c r="IQ130" s="832"/>
      <c r="IR130" s="832"/>
      <c r="IS130" s="832"/>
      <c r="IT130" s="832"/>
      <c r="IU130" s="832"/>
      <c r="IV130" s="832"/>
    </row>
    <row r="131" spans="1:256" s="751" customFormat="1" ht="23.25" customHeight="1">
      <c r="A131" s="766" t="s">
        <v>688</v>
      </c>
      <c r="B131" s="677" t="s">
        <v>689</v>
      </c>
      <c r="C131" s="677" t="s">
        <v>690</v>
      </c>
      <c r="D131" s="771"/>
      <c r="E131" s="772" t="s">
        <v>379</v>
      </c>
      <c r="F131" s="773">
        <v>0</v>
      </c>
      <c r="G131" s="720">
        <v>1</v>
      </c>
      <c r="H131" s="710">
        <v>0</v>
      </c>
      <c r="I131" s="774" t="s">
        <v>394</v>
      </c>
      <c r="J131" s="709" t="s">
        <v>529</v>
      </c>
      <c r="K131" s="750"/>
      <c r="L131" s="749" t="s">
        <v>530</v>
      </c>
      <c r="M131" s="832"/>
      <c r="N131" s="832"/>
      <c r="O131" s="832"/>
      <c r="P131" s="832"/>
      <c r="Q131" s="832"/>
      <c r="R131" s="832"/>
      <c r="S131" s="832"/>
      <c r="T131" s="832"/>
      <c r="U131" s="832"/>
      <c r="V131" s="832"/>
      <c r="W131" s="832"/>
      <c r="X131" s="832"/>
      <c r="Y131" s="832"/>
      <c r="Z131" s="832"/>
      <c r="AA131" s="832"/>
      <c r="AB131" s="832"/>
      <c r="AC131" s="832"/>
      <c r="AD131" s="832"/>
      <c r="AE131" s="832"/>
      <c r="AF131" s="832"/>
      <c r="AG131" s="832"/>
      <c r="AH131" s="832"/>
      <c r="AI131" s="832"/>
      <c r="AJ131" s="832"/>
      <c r="AK131" s="832"/>
      <c r="AL131" s="832"/>
      <c r="AM131" s="832"/>
      <c r="AN131" s="832"/>
      <c r="AO131" s="832"/>
      <c r="AP131" s="832"/>
      <c r="AQ131" s="832"/>
      <c r="AR131" s="832"/>
      <c r="AS131" s="832"/>
      <c r="AT131" s="832"/>
      <c r="AU131" s="832"/>
      <c r="AV131" s="832"/>
      <c r="AW131" s="832"/>
      <c r="AX131" s="832"/>
      <c r="AY131" s="832"/>
      <c r="AZ131" s="832"/>
      <c r="BA131" s="832"/>
      <c r="BB131" s="832"/>
      <c r="BC131" s="832"/>
      <c r="BD131" s="832"/>
      <c r="BE131" s="832"/>
      <c r="BF131" s="832"/>
      <c r="BG131" s="832"/>
      <c r="BH131" s="832"/>
      <c r="BI131" s="832"/>
      <c r="BJ131" s="832"/>
      <c r="BK131" s="832"/>
      <c r="BL131" s="832"/>
      <c r="BM131" s="832"/>
      <c r="BN131" s="832"/>
      <c r="BO131" s="832"/>
      <c r="BP131" s="832"/>
      <c r="BQ131" s="832"/>
      <c r="BR131" s="832"/>
      <c r="BS131" s="832"/>
      <c r="BT131" s="832"/>
      <c r="BU131" s="832"/>
      <c r="BV131" s="832"/>
      <c r="BW131" s="832"/>
      <c r="BX131" s="832"/>
      <c r="BY131" s="832"/>
      <c r="BZ131" s="832"/>
      <c r="CA131" s="832"/>
      <c r="CB131" s="832"/>
      <c r="CC131" s="832"/>
      <c r="CD131" s="832"/>
      <c r="CE131" s="832"/>
      <c r="CF131" s="832"/>
      <c r="CG131" s="832"/>
      <c r="CH131" s="832"/>
      <c r="CI131" s="832"/>
      <c r="CJ131" s="832"/>
      <c r="CK131" s="832"/>
      <c r="CL131" s="832"/>
      <c r="CM131" s="832"/>
      <c r="CN131" s="832"/>
      <c r="CO131" s="832"/>
      <c r="CP131" s="832"/>
      <c r="CQ131" s="832"/>
      <c r="CR131" s="832"/>
      <c r="CS131" s="832"/>
      <c r="CT131" s="832"/>
      <c r="CU131" s="832"/>
      <c r="CV131" s="832"/>
      <c r="CW131" s="832"/>
      <c r="CX131" s="832"/>
      <c r="CY131" s="832"/>
      <c r="CZ131" s="832"/>
      <c r="DA131" s="832"/>
      <c r="DB131" s="832"/>
      <c r="DC131" s="832"/>
      <c r="DD131" s="832"/>
      <c r="DE131" s="832"/>
      <c r="DF131" s="832"/>
      <c r="DG131" s="832"/>
      <c r="DH131" s="832"/>
      <c r="DI131" s="832"/>
      <c r="DJ131" s="832"/>
      <c r="DK131" s="832"/>
      <c r="DL131" s="832"/>
      <c r="DM131" s="832"/>
      <c r="DN131" s="832"/>
      <c r="DO131" s="832"/>
      <c r="DP131" s="832"/>
      <c r="DQ131" s="832"/>
      <c r="DR131" s="832"/>
      <c r="DS131" s="832"/>
      <c r="DT131" s="832"/>
      <c r="DU131" s="832"/>
      <c r="DV131" s="832"/>
      <c r="DW131" s="832"/>
      <c r="DX131" s="832"/>
      <c r="DY131" s="832"/>
      <c r="DZ131" s="832"/>
      <c r="EA131" s="832"/>
      <c r="EB131" s="832"/>
      <c r="EC131" s="832"/>
      <c r="ED131" s="832"/>
      <c r="EE131" s="832"/>
      <c r="EF131" s="832"/>
      <c r="EG131" s="832"/>
      <c r="EH131" s="832"/>
      <c r="EI131" s="832"/>
      <c r="EJ131" s="832"/>
      <c r="EK131" s="832"/>
      <c r="EL131" s="832"/>
      <c r="EM131" s="832"/>
      <c r="EN131" s="832"/>
      <c r="EO131" s="832"/>
      <c r="EP131" s="832"/>
      <c r="EQ131" s="832"/>
      <c r="ER131" s="832"/>
      <c r="ES131" s="832"/>
      <c r="ET131" s="832"/>
      <c r="EU131" s="832"/>
      <c r="EV131" s="832"/>
      <c r="EW131" s="832"/>
      <c r="EX131" s="832"/>
      <c r="EY131" s="832"/>
      <c r="EZ131" s="832"/>
      <c r="FA131" s="832"/>
      <c r="FB131" s="832"/>
      <c r="FC131" s="832"/>
      <c r="FD131" s="832"/>
      <c r="FE131" s="832"/>
      <c r="FF131" s="832"/>
      <c r="FG131" s="832"/>
      <c r="FH131" s="832"/>
      <c r="FI131" s="832"/>
      <c r="FJ131" s="832"/>
      <c r="FK131" s="832"/>
      <c r="FL131" s="832"/>
      <c r="FM131" s="832"/>
      <c r="FN131" s="832"/>
      <c r="FO131" s="832"/>
      <c r="FP131" s="832"/>
      <c r="FQ131" s="832"/>
      <c r="FR131" s="832"/>
      <c r="FS131" s="832"/>
      <c r="FT131" s="832"/>
      <c r="FU131" s="832"/>
      <c r="FV131" s="832"/>
      <c r="FW131" s="832"/>
      <c r="FX131" s="832"/>
      <c r="FY131" s="832"/>
      <c r="FZ131" s="832"/>
      <c r="GA131" s="832"/>
      <c r="GB131" s="832"/>
      <c r="GC131" s="832"/>
      <c r="GD131" s="832"/>
      <c r="GE131" s="832"/>
      <c r="GF131" s="832"/>
      <c r="GG131" s="832"/>
      <c r="GH131" s="832"/>
      <c r="GI131" s="832"/>
      <c r="GJ131" s="832"/>
      <c r="GK131" s="832"/>
      <c r="GL131" s="832"/>
      <c r="GM131" s="832"/>
      <c r="GN131" s="832"/>
      <c r="GO131" s="832"/>
      <c r="GP131" s="832"/>
      <c r="GQ131" s="832"/>
      <c r="GR131" s="832"/>
      <c r="GS131" s="832"/>
      <c r="GT131" s="832"/>
      <c r="GU131" s="832"/>
      <c r="GV131" s="832"/>
      <c r="GW131" s="832"/>
      <c r="GX131" s="832"/>
      <c r="GY131" s="832"/>
      <c r="GZ131" s="832"/>
      <c r="HA131" s="832"/>
      <c r="HB131" s="832"/>
      <c r="HC131" s="832"/>
      <c r="HD131" s="832"/>
      <c r="HE131" s="832"/>
      <c r="HF131" s="832"/>
      <c r="HG131" s="832"/>
      <c r="HH131" s="832"/>
      <c r="HI131" s="832"/>
      <c r="HJ131" s="832"/>
      <c r="HK131" s="832"/>
      <c r="HL131" s="832"/>
      <c r="HM131" s="832"/>
      <c r="HN131" s="832"/>
      <c r="HO131" s="832"/>
      <c r="HP131" s="832"/>
      <c r="HQ131" s="832"/>
      <c r="HR131" s="832"/>
      <c r="HS131" s="832"/>
      <c r="HT131" s="832"/>
      <c r="HU131" s="832"/>
      <c r="HV131" s="832"/>
      <c r="HW131" s="832"/>
      <c r="HX131" s="832"/>
      <c r="HY131" s="832"/>
      <c r="HZ131" s="832"/>
      <c r="IA131" s="832"/>
      <c r="IB131" s="832"/>
      <c r="IC131" s="832"/>
      <c r="ID131" s="832"/>
      <c r="IE131" s="832"/>
      <c r="IF131" s="832"/>
      <c r="IG131" s="832"/>
      <c r="IH131" s="832"/>
      <c r="II131" s="832"/>
      <c r="IJ131" s="832"/>
      <c r="IK131" s="832"/>
      <c r="IL131" s="832"/>
      <c r="IM131" s="832"/>
      <c r="IN131" s="832"/>
      <c r="IO131" s="832"/>
      <c r="IP131" s="832"/>
      <c r="IQ131" s="832"/>
      <c r="IR131" s="832"/>
      <c r="IS131" s="832"/>
      <c r="IT131" s="832"/>
      <c r="IU131" s="832"/>
      <c r="IV131" s="832"/>
    </row>
    <row r="132" spans="1:256" s="751" customFormat="1" ht="35.1" customHeight="1">
      <c r="A132" s="766" t="s">
        <v>728</v>
      </c>
      <c r="B132" s="677" t="s">
        <v>729</v>
      </c>
      <c r="C132" s="677" t="s">
        <v>730</v>
      </c>
      <c r="D132" s="864" t="s">
        <v>634</v>
      </c>
      <c r="E132" s="865" t="s">
        <v>379</v>
      </c>
      <c r="F132" s="844">
        <v>0</v>
      </c>
      <c r="G132" s="720">
        <v>1</v>
      </c>
      <c r="H132" s="866">
        <v>0</v>
      </c>
      <c r="I132" s="750" t="s">
        <v>538</v>
      </c>
      <c r="J132" s="750" t="s">
        <v>543</v>
      </c>
      <c r="K132" s="750"/>
      <c r="L132" s="749" t="s">
        <v>530</v>
      </c>
      <c r="M132" s="832"/>
      <c r="N132" s="832"/>
      <c r="O132" s="832"/>
      <c r="P132" s="832"/>
      <c r="Q132" s="832"/>
      <c r="R132" s="832"/>
      <c r="S132" s="832"/>
      <c r="T132" s="832"/>
      <c r="U132" s="832"/>
      <c r="V132" s="832"/>
      <c r="W132" s="832"/>
      <c r="X132" s="832"/>
      <c r="Y132" s="832"/>
      <c r="Z132" s="832"/>
      <c r="AA132" s="832"/>
      <c r="AB132" s="832"/>
      <c r="AC132" s="832"/>
      <c r="AD132" s="832"/>
      <c r="AE132" s="832"/>
      <c r="AF132" s="832"/>
      <c r="AG132" s="832"/>
      <c r="AH132" s="832"/>
      <c r="AI132" s="832"/>
      <c r="AJ132" s="832"/>
      <c r="AK132" s="832"/>
      <c r="AL132" s="832"/>
      <c r="AM132" s="832"/>
      <c r="AN132" s="832"/>
      <c r="AO132" s="832"/>
      <c r="AP132" s="832"/>
      <c r="AQ132" s="832"/>
      <c r="AR132" s="832"/>
      <c r="AS132" s="832"/>
      <c r="AT132" s="832"/>
      <c r="AU132" s="832"/>
      <c r="AV132" s="832"/>
      <c r="AW132" s="832"/>
      <c r="AX132" s="832"/>
      <c r="AY132" s="832"/>
      <c r="AZ132" s="832"/>
      <c r="BA132" s="832"/>
      <c r="BB132" s="832"/>
      <c r="BC132" s="832"/>
      <c r="BD132" s="832"/>
      <c r="BE132" s="832"/>
      <c r="BF132" s="832"/>
      <c r="BG132" s="832"/>
      <c r="BH132" s="832"/>
      <c r="BI132" s="832"/>
      <c r="BJ132" s="832"/>
      <c r="BK132" s="832"/>
      <c r="BL132" s="832"/>
      <c r="BM132" s="832"/>
      <c r="BN132" s="832"/>
      <c r="BO132" s="832"/>
      <c r="BP132" s="832"/>
      <c r="BQ132" s="832"/>
      <c r="BR132" s="832"/>
      <c r="BS132" s="832"/>
      <c r="BT132" s="832"/>
      <c r="BU132" s="832"/>
      <c r="BV132" s="832"/>
      <c r="BW132" s="832"/>
      <c r="BX132" s="832"/>
      <c r="BY132" s="832"/>
      <c r="BZ132" s="832"/>
      <c r="CA132" s="832"/>
      <c r="CB132" s="832"/>
      <c r="CC132" s="832"/>
      <c r="CD132" s="832"/>
      <c r="CE132" s="832"/>
      <c r="CF132" s="832"/>
      <c r="CG132" s="832"/>
      <c r="CH132" s="832"/>
      <c r="CI132" s="832"/>
      <c r="CJ132" s="832"/>
      <c r="CK132" s="832"/>
      <c r="CL132" s="832"/>
      <c r="CM132" s="832"/>
      <c r="CN132" s="832"/>
      <c r="CO132" s="832"/>
      <c r="CP132" s="832"/>
      <c r="CQ132" s="832"/>
      <c r="CR132" s="832"/>
      <c r="CS132" s="832"/>
      <c r="CT132" s="832"/>
      <c r="CU132" s="832"/>
      <c r="CV132" s="832"/>
      <c r="CW132" s="832"/>
      <c r="CX132" s="832"/>
      <c r="CY132" s="832"/>
      <c r="CZ132" s="832"/>
      <c r="DA132" s="832"/>
      <c r="DB132" s="832"/>
      <c r="DC132" s="832"/>
      <c r="DD132" s="832"/>
      <c r="DE132" s="832"/>
      <c r="DF132" s="832"/>
      <c r="DG132" s="832"/>
      <c r="DH132" s="832"/>
      <c r="DI132" s="832"/>
      <c r="DJ132" s="832"/>
      <c r="DK132" s="832"/>
      <c r="DL132" s="832"/>
      <c r="DM132" s="832"/>
      <c r="DN132" s="832"/>
      <c r="DO132" s="832"/>
      <c r="DP132" s="832"/>
      <c r="DQ132" s="832"/>
      <c r="DR132" s="832"/>
      <c r="DS132" s="832"/>
      <c r="DT132" s="832"/>
      <c r="DU132" s="832"/>
      <c r="DV132" s="832"/>
      <c r="DW132" s="832"/>
      <c r="DX132" s="832"/>
      <c r="DY132" s="832"/>
      <c r="DZ132" s="832"/>
      <c r="EA132" s="832"/>
      <c r="EB132" s="832"/>
      <c r="EC132" s="832"/>
      <c r="ED132" s="832"/>
      <c r="EE132" s="832"/>
      <c r="EF132" s="832"/>
      <c r="EG132" s="832"/>
      <c r="EH132" s="832"/>
      <c r="EI132" s="832"/>
      <c r="EJ132" s="832"/>
      <c r="EK132" s="832"/>
      <c r="EL132" s="832"/>
      <c r="EM132" s="832"/>
      <c r="EN132" s="832"/>
      <c r="EO132" s="832"/>
      <c r="EP132" s="832"/>
      <c r="EQ132" s="832"/>
      <c r="ER132" s="832"/>
      <c r="ES132" s="832"/>
      <c r="ET132" s="832"/>
      <c r="EU132" s="832"/>
      <c r="EV132" s="832"/>
      <c r="EW132" s="832"/>
      <c r="EX132" s="832"/>
      <c r="EY132" s="832"/>
      <c r="EZ132" s="832"/>
      <c r="FA132" s="832"/>
      <c r="FB132" s="832"/>
      <c r="FC132" s="832"/>
      <c r="FD132" s="832"/>
      <c r="FE132" s="832"/>
      <c r="FF132" s="832"/>
      <c r="FG132" s="832"/>
      <c r="FH132" s="832"/>
      <c r="FI132" s="832"/>
      <c r="FJ132" s="832"/>
      <c r="FK132" s="832"/>
      <c r="FL132" s="832"/>
      <c r="FM132" s="832"/>
      <c r="FN132" s="832"/>
      <c r="FO132" s="832"/>
      <c r="FP132" s="832"/>
      <c r="FQ132" s="832"/>
      <c r="FR132" s="832"/>
      <c r="FS132" s="832"/>
      <c r="FT132" s="832"/>
      <c r="FU132" s="832"/>
      <c r="FV132" s="832"/>
      <c r="FW132" s="832"/>
      <c r="FX132" s="832"/>
      <c r="FY132" s="832"/>
      <c r="FZ132" s="832"/>
      <c r="GA132" s="832"/>
      <c r="GB132" s="832"/>
      <c r="GC132" s="832"/>
      <c r="GD132" s="832"/>
      <c r="GE132" s="832"/>
      <c r="GF132" s="832"/>
      <c r="GG132" s="832"/>
      <c r="GH132" s="832"/>
      <c r="GI132" s="832"/>
      <c r="GJ132" s="832"/>
      <c r="GK132" s="832"/>
      <c r="GL132" s="832"/>
      <c r="GM132" s="832"/>
      <c r="GN132" s="832"/>
      <c r="GO132" s="832"/>
      <c r="GP132" s="832"/>
      <c r="GQ132" s="832"/>
      <c r="GR132" s="832"/>
      <c r="GS132" s="832"/>
      <c r="GT132" s="832"/>
      <c r="GU132" s="832"/>
      <c r="GV132" s="832"/>
      <c r="GW132" s="832"/>
      <c r="GX132" s="832"/>
      <c r="GY132" s="832"/>
      <c r="GZ132" s="832"/>
      <c r="HA132" s="832"/>
      <c r="HB132" s="832"/>
      <c r="HC132" s="832"/>
      <c r="HD132" s="832"/>
      <c r="HE132" s="832"/>
      <c r="HF132" s="832"/>
      <c r="HG132" s="832"/>
      <c r="HH132" s="832"/>
      <c r="HI132" s="832"/>
      <c r="HJ132" s="832"/>
      <c r="HK132" s="832"/>
      <c r="HL132" s="832"/>
      <c r="HM132" s="832"/>
      <c r="HN132" s="832"/>
      <c r="HO132" s="832"/>
      <c r="HP132" s="832"/>
      <c r="HQ132" s="832"/>
      <c r="HR132" s="832"/>
      <c r="HS132" s="832"/>
      <c r="HT132" s="832"/>
      <c r="HU132" s="832"/>
      <c r="HV132" s="832"/>
      <c r="HW132" s="832"/>
      <c r="HX132" s="832"/>
      <c r="HY132" s="832"/>
      <c r="HZ132" s="832"/>
      <c r="IA132" s="832"/>
      <c r="IB132" s="832"/>
      <c r="IC132" s="832"/>
      <c r="ID132" s="832"/>
      <c r="IE132" s="832"/>
      <c r="IF132" s="832"/>
      <c r="IG132" s="832"/>
      <c r="IH132" s="832"/>
      <c r="II132" s="832"/>
      <c r="IJ132" s="832"/>
      <c r="IK132" s="832"/>
      <c r="IL132" s="832"/>
      <c r="IM132" s="832"/>
      <c r="IN132" s="832"/>
      <c r="IO132" s="832"/>
      <c r="IP132" s="832"/>
      <c r="IQ132" s="832"/>
      <c r="IR132" s="832"/>
      <c r="IS132" s="832"/>
      <c r="IT132" s="832"/>
      <c r="IU132" s="832"/>
      <c r="IV132" s="832"/>
    </row>
    <row r="133" spans="1:256" s="751" customFormat="1" ht="23.25" customHeight="1">
      <c r="A133" s="684" t="s">
        <v>695</v>
      </c>
      <c r="B133" s="677" t="s">
        <v>696</v>
      </c>
      <c r="C133" s="677" t="s">
        <v>697</v>
      </c>
      <c r="D133" s="687" t="s">
        <v>634</v>
      </c>
      <c r="E133" s="685" t="s">
        <v>379</v>
      </c>
      <c r="F133" s="680">
        <v>0</v>
      </c>
      <c r="G133" s="688">
        <v>1</v>
      </c>
      <c r="H133" s="682">
        <v>0</v>
      </c>
      <c r="I133" s="709" t="s">
        <v>698</v>
      </c>
      <c r="J133" s="677" t="s">
        <v>455</v>
      </c>
      <c r="K133" s="721" t="s">
        <v>699</v>
      </c>
      <c r="L133" s="709" t="s">
        <v>530</v>
      </c>
      <c r="M133" s="832"/>
      <c r="N133" s="832"/>
      <c r="O133" s="832"/>
      <c r="P133" s="832"/>
      <c r="Q133" s="832"/>
      <c r="R133" s="832"/>
      <c r="S133" s="832"/>
      <c r="T133" s="832"/>
      <c r="U133" s="832"/>
      <c r="V133" s="832"/>
      <c r="W133" s="832"/>
      <c r="X133" s="832"/>
      <c r="Y133" s="832"/>
      <c r="Z133" s="832"/>
      <c r="AA133" s="832"/>
      <c r="AB133" s="832"/>
      <c r="AC133" s="832"/>
      <c r="AD133" s="832"/>
      <c r="AE133" s="832"/>
      <c r="AF133" s="832"/>
      <c r="AG133" s="832"/>
      <c r="AH133" s="832"/>
      <c r="AI133" s="832"/>
      <c r="AJ133" s="832"/>
      <c r="AK133" s="832"/>
      <c r="AL133" s="832"/>
      <c r="AM133" s="832"/>
      <c r="AN133" s="832"/>
      <c r="AO133" s="832"/>
      <c r="AP133" s="832"/>
      <c r="AQ133" s="832"/>
      <c r="AR133" s="832"/>
      <c r="AS133" s="832"/>
      <c r="AT133" s="832"/>
      <c r="AU133" s="832"/>
      <c r="AV133" s="832"/>
      <c r="AW133" s="832"/>
      <c r="AX133" s="832"/>
      <c r="AY133" s="832"/>
      <c r="AZ133" s="832"/>
      <c r="BA133" s="832"/>
      <c r="BB133" s="832"/>
      <c r="BC133" s="832"/>
      <c r="BD133" s="832"/>
      <c r="BE133" s="832"/>
      <c r="BF133" s="832"/>
      <c r="BG133" s="832"/>
      <c r="BH133" s="832"/>
      <c r="BI133" s="832"/>
      <c r="BJ133" s="832"/>
      <c r="BK133" s="832"/>
      <c r="BL133" s="832"/>
      <c r="BM133" s="832"/>
      <c r="BN133" s="832"/>
      <c r="BO133" s="832"/>
      <c r="BP133" s="832"/>
      <c r="BQ133" s="832"/>
      <c r="BR133" s="832"/>
      <c r="BS133" s="832"/>
      <c r="BT133" s="832"/>
      <c r="BU133" s="832"/>
      <c r="BV133" s="832"/>
      <c r="BW133" s="832"/>
      <c r="BX133" s="832"/>
      <c r="BY133" s="832"/>
      <c r="BZ133" s="832"/>
      <c r="CA133" s="832"/>
      <c r="CB133" s="832"/>
      <c r="CC133" s="832"/>
      <c r="CD133" s="832"/>
      <c r="CE133" s="832"/>
      <c r="CF133" s="832"/>
      <c r="CG133" s="832"/>
      <c r="CH133" s="832"/>
      <c r="CI133" s="832"/>
      <c r="CJ133" s="832"/>
      <c r="CK133" s="832"/>
      <c r="CL133" s="832"/>
      <c r="CM133" s="832"/>
      <c r="CN133" s="832"/>
      <c r="CO133" s="832"/>
      <c r="CP133" s="832"/>
      <c r="CQ133" s="832"/>
      <c r="CR133" s="832"/>
      <c r="CS133" s="832"/>
      <c r="CT133" s="832"/>
      <c r="CU133" s="832"/>
      <c r="CV133" s="832"/>
      <c r="CW133" s="832"/>
      <c r="CX133" s="832"/>
      <c r="CY133" s="832"/>
      <c r="CZ133" s="832"/>
      <c r="DA133" s="832"/>
      <c r="DB133" s="832"/>
      <c r="DC133" s="832"/>
      <c r="DD133" s="832"/>
      <c r="DE133" s="832"/>
      <c r="DF133" s="832"/>
      <c r="DG133" s="832"/>
      <c r="DH133" s="832"/>
      <c r="DI133" s="832"/>
      <c r="DJ133" s="832"/>
      <c r="DK133" s="832"/>
      <c r="DL133" s="832"/>
      <c r="DM133" s="832"/>
      <c r="DN133" s="832"/>
      <c r="DO133" s="832"/>
      <c r="DP133" s="832"/>
      <c r="DQ133" s="832"/>
      <c r="DR133" s="832"/>
      <c r="DS133" s="832"/>
      <c r="DT133" s="832"/>
      <c r="DU133" s="832"/>
      <c r="DV133" s="832"/>
      <c r="DW133" s="832"/>
      <c r="DX133" s="832"/>
      <c r="DY133" s="832"/>
      <c r="DZ133" s="832"/>
      <c r="EA133" s="832"/>
      <c r="EB133" s="832"/>
      <c r="EC133" s="832"/>
      <c r="ED133" s="832"/>
      <c r="EE133" s="832"/>
      <c r="EF133" s="832"/>
      <c r="EG133" s="832"/>
      <c r="EH133" s="832"/>
      <c r="EI133" s="832"/>
      <c r="EJ133" s="832"/>
      <c r="EK133" s="832"/>
      <c r="EL133" s="832"/>
      <c r="EM133" s="832"/>
      <c r="EN133" s="832"/>
      <c r="EO133" s="832"/>
      <c r="EP133" s="832"/>
      <c r="EQ133" s="832"/>
      <c r="ER133" s="832"/>
      <c r="ES133" s="832"/>
      <c r="ET133" s="832"/>
      <c r="EU133" s="832"/>
      <c r="EV133" s="832"/>
      <c r="EW133" s="832"/>
      <c r="EX133" s="832"/>
      <c r="EY133" s="832"/>
      <c r="EZ133" s="832"/>
      <c r="FA133" s="832"/>
      <c r="FB133" s="832"/>
      <c r="FC133" s="832"/>
      <c r="FD133" s="832"/>
      <c r="FE133" s="832"/>
      <c r="FF133" s="832"/>
      <c r="FG133" s="832"/>
      <c r="FH133" s="832"/>
      <c r="FI133" s="832"/>
      <c r="FJ133" s="832"/>
      <c r="FK133" s="832"/>
      <c r="FL133" s="832"/>
      <c r="FM133" s="832"/>
      <c r="FN133" s="832"/>
      <c r="FO133" s="832"/>
      <c r="FP133" s="832"/>
      <c r="FQ133" s="832"/>
      <c r="FR133" s="832"/>
      <c r="FS133" s="832"/>
      <c r="FT133" s="832"/>
      <c r="FU133" s="832"/>
      <c r="FV133" s="832"/>
      <c r="FW133" s="832"/>
      <c r="FX133" s="832"/>
      <c r="FY133" s="832"/>
      <c r="FZ133" s="832"/>
      <c r="GA133" s="832"/>
      <c r="GB133" s="832"/>
      <c r="GC133" s="832"/>
      <c r="GD133" s="832"/>
      <c r="GE133" s="832"/>
      <c r="GF133" s="832"/>
      <c r="GG133" s="832"/>
      <c r="GH133" s="832"/>
      <c r="GI133" s="832"/>
      <c r="GJ133" s="832"/>
      <c r="GK133" s="832"/>
      <c r="GL133" s="832"/>
      <c r="GM133" s="832"/>
      <c r="GN133" s="832"/>
      <c r="GO133" s="832"/>
      <c r="GP133" s="832"/>
      <c r="GQ133" s="832"/>
      <c r="GR133" s="832"/>
      <c r="GS133" s="832"/>
      <c r="GT133" s="832"/>
      <c r="GU133" s="832"/>
      <c r="GV133" s="832"/>
      <c r="GW133" s="832"/>
      <c r="GX133" s="832"/>
      <c r="GY133" s="832"/>
      <c r="GZ133" s="832"/>
      <c r="HA133" s="832"/>
      <c r="HB133" s="832"/>
      <c r="HC133" s="832"/>
      <c r="HD133" s="832"/>
      <c r="HE133" s="832"/>
      <c r="HF133" s="832"/>
      <c r="HG133" s="832"/>
      <c r="HH133" s="832"/>
      <c r="HI133" s="832"/>
      <c r="HJ133" s="832"/>
      <c r="HK133" s="832"/>
      <c r="HL133" s="832"/>
      <c r="HM133" s="832"/>
      <c r="HN133" s="832"/>
      <c r="HO133" s="832"/>
      <c r="HP133" s="832"/>
      <c r="HQ133" s="832"/>
      <c r="HR133" s="832"/>
      <c r="HS133" s="832"/>
      <c r="HT133" s="832"/>
      <c r="HU133" s="832"/>
      <c r="HV133" s="832"/>
      <c r="HW133" s="832"/>
      <c r="HX133" s="832"/>
      <c r="HY133" s="832"/>
      <c r="HZ133" s="832"/>
      <c r="IA133" s="832"/>
      <c r="IB133" s="832"/>
      <c r="IC133" s="832"/>
      <c r="ID133" s="832"/>
      <c r="IE133" s="832"/>
      <c r="IF133" s="832"/>
      <c r="IG133" s="832"/>
      <c r="IH133" s="832"/>
      <c r="II133" s="832"/>
      <c r="IJ133" s="832"/>
      <c r="IK133" s="832"/>
      <c r="IL133" s="832"/>
      <c r="IM133" s="832"/>
      <c r="IN133" s="832"/>
      <c r="IO133" s="832"/>
      <c r="IP133" s="832"/>
      <c r="IQ133" s="832"/>
      <c r="IR133" s="832"/>
      <c r="IS133" s="832"/>
      <c r="IT133" s="832"/>
      <c r="IU133" s="832"/>
      <c r="IV133" s="832"/>
    </row>
    <row r="134" spans="1:256" s="751" customFormat="1" ht="23.25" customHeight="1">
      <c r="A134" s="684" t="s">
        <v>700</v>
      </c>
      <c r="B134" s="677" t="s">
        <v>701</v>
      </c>
      <c r="C134" s="677" t="s">
        <v>702</v>
      </c>
      <c r="D134" s="687" t="s">
        <v>634</v>
      </c>
      <c r="E134" s="685" t="s">
        <v>379</v>
      </c>
      <c r="F134" s="680"/>
      <c r="G134" s="688">
        <v>1</v>
      </c>
      <c r="H134" s="682">
        <v>0</v>
      </c>
      <c r="I134" s="709" t="s">
        <v>381</v>
      </c>
      <c r="J134" s="677" t="s">
        <v>403</v>
      </c>
      <c r="K134" s="775" t="s">
        <v>837</v>
      </c>
      <c r="L134" s="709" t="s">
        <v>521</v>
      </c>
      <c r="M134" s="832"/>
      <c r="N134" s="832"/>
      <c r="O134" s="832"/>
      <c r="P134" s="832"/>
      <c r="Q134" s="832"/>
      <c r="R134" s="832"/>
      <c r="S134" s="832"/>
      <c r="T134" s="832"/>
      <c r="U134" s="832"/>
      <c r="V134" s="832"/>
      <c r="W134" s="832"/>
      <c r="X134" s="832"/>
      <c r="Y134" s="832"/>
      <c r="Z134" s="832"/>
      <c r="AA134" s="832"/>
      <c r="AB134" s="832"/>
      <c r="AC134" s="832"/>
      <c r="AD134" s="832"/>
      <c r="AE134" s="832"/>
      <c r="AF134" s="832"/>
      <c r="AG134" s="832"/>
      <c r="AH134" s="832"/>
      <c r="AI134" s="832"/>
      <c r="AJ134" s="832"/>
      <c r="AK134" s="832"/>
      <c r="AL134" s="832"/>
      <c r="AM134" s="832"/>
      <c r="AN134" s="832"/>
      <c r="AO134" s="832"/>
      <c r="AP134" s="832"/>
      <c r="AQ134" s="832"/>
      <c r="AR134" s="832"/>
      <c r="AS134" s="832"/>
      <c r="AT134" s="832"/>
      <c r="AU134" s="832"/>
      <c r="AV134" s="832"/>
      <c r="AW134" s="832"/>
      <c r="AX134" s="832"/>
      <c r="AY134" s="832"/>
      <c r="AZ134" s="832"/>
      <c r="BA134" s="832"/>
      <c r="BB134" s="832"/>
      <c r="BC134" s="832"/>
      <c r="BD134" s="832"/>
      <c r="BE134" s="832"/>
      <c r="BF134" s="832"/>
      <c r="BG134" s="832"/>
      <c r="BH134" s="832"/>
      <c r="BI134" s="832"/>
      <c r="BJ134" s="832"/>
      <c r="BK134" s="832"/>
      <c r="BL134" s="832"/>
      <c r="BM134" s="832"/>
      <c r="BN134" s="832"/>
      <c r="BO134" s="832"/>
      <c r="BP134" s="832"/>
      <c r="BQ134" s="832"/>
      <c r="BR134" s="832"/>
      <c r="BS134" s="832"/>
      <c r="BT134" s="832"/>
      <c r="BU134" s="832"/>
      <c r="BV134" s="832"/>
      <c r="BW134" s="832"/>
      <c r="BX134" s="832"/>
      <c r="BY134" s="832"/>
      <c r="BZ134" s="832"/>
      <c r="CA134" s="832"/>
      <c r="CB134" s="832"/>
      <c r="CC134" s="832"/>
      <c r="CD134" s="832"/>
      <c r="CE134" s="832"/>
      <c r="CF134" s="832"/>
      <c r="CG134" s="832"/>
      <c r="CH134" s="832"/>
      <c r="CI134" s="832"/>
      <c r="CJ134" s="832"/>
      <c r="CK134" s="832"/>
      <c r="CL134" s="832"/>
      <c r="CM134" s="832"/>
      <c r="CN134" s="832"/>
      <c r="CO134" s="832"/>
      <c r="CP134" s="832"/>
      <c r="CQ134" s="832"/>
      <c r="CR134" s="832"/>
      <c r="CS134" s="832"/>
      <c r="CT134" s="832"/>
      <c r="CU134" s="832"/>
      <c r="CV134" s="832"/>
      <c r="CW134" s="832"/>
      <c r="CX134" s="832"/>
      <c r="CY134" s="832"/>
      <c r="CZ134" s="832"/>
      <c r="DA134" s="832"/>
      <c r="DB134" s="832"/>
      <c r="DC134" s="832"/>
      <c r="DD134" s="832"/>
      <c r="DE134" s="832"/>
      <c r="DF134" s="832"/>
      <c r="DG134" s="832"/>
      <c r="DH134" s="832"/>
      <c r="DI134" s="832"/>
      <c r="DJ134" s="832"/>
      <c r="DK134" s="832"/>
      <c r="DL134" s="832"/>
      <c r="DM134" s="832"/>
      <c r="DN134" s="832"/>
      <c r="DO134" s="832"/>
      <c r="DP134" s="832"/>
      <c r="DQ134" s="832"/>
      <c r="DR134" s="832"/>
      <c r="DS134" s="832"/>
      <c r="DT134" s="832"/>
      <c r="DU134" s="832"/>
      <c r="DV134" s="832"/>
      <c r="DW134" s="832"/>
      <c r="DX134" s="832"/>
      <c r="DY134" s="832"/>
      <c r="DZ134" s="832"/>
      <c r="EA134" s="832"/>
      <c r="EB134" s="832"/>
      <c r="EC134" s="832"/>
      <c r="ED134" s="832"/>
      <c r="EE134" s="832"/>
      <c r="EF134" s="832"/>
      <c r="EG134" s="832"/>
      <c r="EH134" s="832"/>
      <c r="EI134" s="832"/>
      <c r="EJ134" s="832"/>
      <c r="EK134" s="832"/>
      <c r="EL134" s="832"/>
      <c r="EM134" s="832"/>
      <c r="EN134" s="832"/>
      <c r="EO134" s="832"/>
      <c r="EP134" s="832"/>
      <c r="EQ134" s="832"/>
      <c r="ER134" s="832"/>
      <c r="ES134" s="832"/>
      <c r="ET134" s="832"/>
      <c r="EU134" s="832"/>
      <c r="EV134" s="832"/>
      <c r="EW134" s="832"/>
      <c r="EX134" s="832"/>
      <c r="EY134" s="832"/>
      <c r="EZ134" s="832"/>
      <c r="FA134" s="832"/>
      <c r="FB134" s="832"/>
      <c r="FC134" s="832"/>
      <c r="FD134" s="832"/>
      <c r="FE134" s="832"/>
      <c r="FF134" s="832"/>
      <c r="FG134" s="832"/>
      <c r="FH134" s="832"/>
      <c r="FI134" s="832"/>
      <c r="FJ134" s="832"/>
      <c r="FK134" s="832"/>
      <c r="FL134" s="832"/>
      <c r="FM134" s="832"/>
      <c r="FN134" s="832"/>
      <c r="FO134" s="832"/>
      <c r="FP134" s="832"/>
      <c r="FQ134" s="832"/>
      <c r="FR134" s="832"/>
      <c r="FS134" s="832"/>
      <c r="FT134" s="832"/>
      <c r="FU134" s="832"/>
      <c r="FV134" s="832"/>
      <c r="FW134" s="832"/>
      <c r="FX134" s="832"/>
      <c r="FY134" s="832"/>
      <c r="FZ134" s="832"/>
      <c r="GA134" s="832"/>
      <c r="GB134" s="832"/>
      <c r="GC134" s="832"/>
      <c r="GD134" s="832"/>
      <c r="GE134" s="832"/>
      <c r="GF134" s="832"/>
      <c r="GG134" s="832"/>
      <c r="GH134" s="832"/>
      <c r="GI134" s="832"/>
      <c r="GJ134" s="832"/>
      <c r="GK134" s="832"/>
      <c r="GL134" s="832"/>
      <c r="GM134" s="832"/>
      <c r="GN134" s="832"/>
      <c r="GO134" s="832"/>
      <c r="GP134" s="832"/>
      <c r="GQ134" s="832"/>
      <c r="GR134" s="832"/>
      <c r="GS134" s="832"/>
      <c r="GT134" s="832"/>
      <c r="GU134" s="832"/>
      <c r="GV134" s="832"/>
      <c r="GW134" s="832"/>
      <c r="GX134" s="832"/>
      <c r="GY134" s="832"/>
      <c r="GZ134" s="832"/>
      <c r="HA134" s="832"/>
      <c r="HB134" s="832"/>
      <c r="HC134" s="832"/>
      <c r="HD134" s="832"/>
      <c r="HE134" s="832"/>
      <c r="HF134" s="832"/>
      <c r="HG134" s="832"/>
      <c r="HH134" s="832"/>
      <c r="HI134" s="832"/>
      <c r="HJ134" s="832"/>
      <c r="HK134" s="832"/>
      <c r="HL134" s="832"/>
      <c r="HM134" s="832"/>
      <c r="HN134" s="832"/>
      <c r="HO134" s="832"/>
      <c r="HP134" s="832"/>
      <c r="HQ134" s="832"/>
      <c r="HR134" s="832"/>
      <c r="HS134" s="832"/>
      <c r="HT134" s="832"/>
      <c r="HU134" s="832"/>
      <c r="HV134" s="832"/>
      <c r="HW134" s="832"/>
      <c r="HX134" s="832"/>
      <c r="HY134" s="832"/>
      <c r="HZ134" s="832"/>
      <c r="IA134" s="832"/>
      <c r="IB134" s="832"/>
      <c r="IC134" s="832"/>
      <c r="ID134" s="832"/>
      <c r="IE134" s="832"/>
      <c r="IF134" s="832"/>
      <c r="IG134" s="832"/>
      <c r="IH134" s="832"/>
      <c r="II134" s="832"/>
      <c r="IJ134" s="832"/>
      <c r="IK134" s="832"/>
      <c r="IL134" s="832"/>
      <c r="IM134" s="832"/>
      <c r="IN134" s="832"/>
      <c r="IO134" s="832"/>
      <c r="IP134" s="832"/>
      <c r="IQ134" s="832"/>
      <c r="IR134" s="832"/>
      <c r="IS134" s="832"/>
      <c r="IT134" s="832"/>
      <c r="IU134" s="832"/>
      <c r="IV134" s="832"/>
    </row>
    <row r="135" spans="1:256" s="751" customFormat="1" ht="23.25" customHeight="1">
      <c r="A135" s="776" t="s">
        <v>703</v>
      </c>
      <c r="B135" s="709" t="s">
        <v>704</v>
      </c>
      <c r="C135" s="709" t="s">
        <v>705</v>
      </c>
      <c r="D135" s="777" t="s">
        <v>421</v>
      </c>
      <c r="E135" s="739" t="s">
        <v>379</v>
      </c>
      <c r="F135" s="719"/>
      <c r="G135" s="778">
        <v>1</v>
      </c>
      <c r="H135" s="682">
        <v>0</v>
      </c>
      <c r="I135" s="709" t="s">
        <v>609</v>
      </c>
      <c r="J135" s="739" t="s">
        <v>585</v>
      </c>
      <c r="K135" s="721" t="s">
        <v>706</v>
      </c>
      <c r="L135" s="709" t="s">
        <v>521</v>
      </c>
      <c r="M135" s="832"/>
      <c r="N135" s="832"/>
      <c r="O135" s="832"/>
      <c r="P135" s="832"/>
      <c r="Q135" s="832"/>
      <c r="R135" s="832"/>
      <c r="S135" s="832"/>
      <c r="T135" s="832"/>
      <c r="U135" s="832"/>
      <c r="V135" s="832"/>
      <c r="W135" s="832"/>
      <c r="X135" s="832"/>
      <c r="Y135" s="832"/>
      <c r="Z135" s="832"/>
      <c r="AA135" s="832"/>
      <c r="AB135" s="832"/>
      <c r="AC135" s="832"/>
      <c r="AD135" s="832"/>
      <c r="AE135" s="832"/>
      <c r="AF135" s="832"/>
      <c r="AG135" s="832"/>
      <c r="AH135" s="832"/>
      <c r="AI135" s="832"/>
      <c r="AJ135" s="832"/>
      <c r="AK135" s="832"/>
      <c r="AL135" s="832"/>
      <c r="AM135" s="832"/>
      <c r="AN135" s="832"/>
      <c r="AO135" s="832"/>
      <c r="AP135" s="832"/>
      <c r="AQ135" s="832"/>
      <c r="AR135" s="832"/>
      <c r="AS135" s="832"/>
      <c r="AT135" s="832"/>
      <c r="AU135" s="832"/>
      <c r="AV135" s="832"/>
      <c r="AW135" s="832"/>
      <c r="AX135" s="832"/>
      <c r="AY135" s="832"/>
      <c r="AZ135" s="832"/>
      <c r="BA135" s="832"/>
      <c r="BB135" s="832"/>
      <c r="BC135" s="832"/>
      <c r="BD135" s="832"/>
      <c r="BE135" s="832"/>
      <c r="BF135" s="832"/>
      <c r="BG135" s="832"/>
      <c r="BH135" s="832"/>
      <c r="BI135" s="832"/>
      <c r="BJ135" s="832"/>
      <c r="BK135" s="832"/>
      <c r="BL135" s="832"/>
      <c r="BM135" s="832"/>
      <c r="BN135" s="832"/>
      <c r="BO135" s="832"/>
      <c r="BP135" s="832"/>
      <c r="BQ135" s="832"/>
      <c r="BR135" s="832"/>
      <c r="BS135" s="832"/>
      <c r="BT135" s="832"/>
      <c r="BU135" s="832"/>
      <c r="BV135" s="832"/>
      <c r="BW135" s="832"/>
      <c r="BX135" s="832"/>
      <c r="BY135" s="832"/>
      <c r="BZ135" s="832"/>
      <c r="CA135" s="832"/>
      <c r="CB135" s="832"/>
      <c r="CC135" s="832"/>
      <c r="CD135" s="832"/>
      <c r="CE135" s="832"/>
      <c r="CF135" s="832"/>
      <c r="CG135" s="832"/>
      <c r="CH135" s="832"/>
      <c r="CI135" s="832"/>
      <c r="CJ135" s="832"/>
      <c r="CK135" s="832"/>
      <c r="CL135" s="832"/>
      <c r="CM135" s="832"/>
      <c r="CN135" s="832"/>
      <c r="CO135" s="832"/>
      <c r="CP135" s="832"/>
      <c r="CQ135" s="832"/>
      <c r="CR135" s="832"/>
      <c r="CS135" s="832"/>
      <c r="CT135" s="832"/>
      <c r="CU135" s="832"/>
      <c r="CV135" s="832"/>
      <c r="CW135" s="832"/>
      <c r="CX135" s="832"/>
      <c r="CY135" s="832"/>
      <c r="CZ135" s="832"/>
      <c r="DA135" s="832"/>
      <c r="DB135" s="832"/>
      <c r="DC135" s="832"/>
      <c r="DD135" s="832"/>
      <c r="DE135" s="832"/>
      <c r="DF135" s="832"/>
      <c r="DG135" s="832"/>
      <c r="DH135" s="832"/>
      <c r="DI135" s="832"/>
      <c r="DJ135" s="832"/>
      <c r="DK135" s="832"/>
      <c r="DL135" s="832"/>
      <c r="DM135" s="832"/>
      <c r="DN135" s="832"/>
      <c r="DO135" s="832"/>
      <c r="DP135" s="832"/>
      <c r="DQ135" s="832"/>
      <c r="DR135" s="832"/>
      <c r="DS135" s="832"/>
      <c r="DT135" s="832"/>
      <c r="DU135" s="832"/>
      <c r="DV135" s="832"/>
      <c r="DW135" s="832"/>
      <c r="DX135" s="832"/>
      <c r="DY135" s="832"/>
      <c r="DZ135" s="832"/>
      <c r="EA135" s="832"/>
      <c r="EB135" s="832"/>
      <c r="EC135" s="832"/>
      <c r="ED135" s="832"/>
      <c r="EE135" s="832"/>
      <c r="EF135" s="832"/>
      <c r="EG135" s="832"/>
      <c r="EH135" s="832"/>
      <c r="EI135" s="832"/>
      <c r="EJ135" s="832"/>
      <c r="EK135" s="832"/>
      <c r="EL135" s="832"/>
      <c r="EM135" s="832"/>
      <c r="EN135" s="832"/>
      <c r="EO135" s="832"/>
      <c r="EP135" s="832"/>
      <c r="EQ135" s="832"/>
      <c r="ER135" s="832"/>
      <c r="ES135" s="832"/>
      <c r="ET135" s="832"/>
      <c r="EU135" s="832"/>
      <c r="EV135" s="832"/>
      <c r="EW135" s="832"/>
      <c r="EX135" s="832"/>
      <c r="EY135" s="832"/>
      <c r="EZ135" s="832"/>
      <c r="FA135" s="832"/>
      <c r="FB135" s="832"/>
      <c r="FC135" s="832"/>
      <c r="FD135" s="832"/>
      <c r="FE135" s="832"/>
      <c r="FF135" s="832"/>
      <c r="FG135" s="832"/>
      <c r="FH135" s="832"/>
      <c r="FI135" s="832"/>
      <c r="FJ135" s="832"/>
      <c r="FK135" s="832"/>
      <c r="FL135" s="832"/>
      <c r="FM135" s="832"/>
      <c r="FN135" s="832"/>
      <c r="FO135" s="832"/>
      <c r="FP135" s="832"/>
      <c r="FQ135" s="832"/>
      <c r="FR135" s="832"/>
      <c r="FS135" s="832"/>
      <c r="FT135" s="832"/>
      <c r="FU135" s="832"/>
      <c r="FV135" s="832"/>
      <c r="FW135" s="832"/>
      <c r="FX135" s="832"/>
      <c r="FY135" s="832"/>
      <c r="FZ135" s="832"/>
      <c r="GA135" s="832"/>
      <c r="GB135" s="832"/>
      <c r="GC135" s="832"/>
      <c r="GD135" s="832"/>
      <c r="GE135" s="832"/>
      <c r="GF135" s="832"/>
      <c r="GG135" s="832"/>
      <c r="GH135" s="832"/>
      <c r="GI135" s="832"/>
      <c r="GJ135" s="832"/>
      <c r="GK135" s="832"/>
      <c r="GL135" s="832"/>
      <c r="GM135" s="832"/>
      <c r="GN135" s="832"/>
      <c r="GO135" s="832"/>
      <c r="GP135" s="832"/>
      <c r="GQ135" s="832"/>
      <c r="GR135" s="832"/>
      <c r="GS135" s="832"/>
      <c r="GT135" s="832"/>
      <c r="GU135" s="832"/>
      <c r="GV135" s="832"/>
      <c r="GW135" s="832"/>
      <c r="GX135" s="832"/>
      <c r="GY135" s="832"/>
      <c r="GZ135" s="832"/>
      <c r="HA135" s="832"/>
      <c r="HB135" s="832"/>
      <c r="HC135" s="832"/>
      <c r="HD135" s="832"/>
      <c r="HE135" s="832"/>
      <c r="HF135" s="832"/>
      <c r="HG135" s="832"/>
      <c r="HH135" s="832"/>
      <c r="HI135" s="832"/>
      <c r="HJ135" s="832"/>
      <c r="HK135" s="832"/>
      <c r="HL135" s="832"/>
      <c r="HM135" s="832"/>
      <c r="HN135" s="832"/>
      <c r="HO135" s="832"/>
      <c r="HP135" s="832"/>
      <c r="HQ135" s="832"/>
      <c r="HR135" s="832"/>
      <c r="HS135" s="832"/>
      <c r="HT135" s="832"/>
      <c r="HU135" s="832"/>
      <c r="HV135" s="832"/>
      <c r="HW135" s="832"/>
      <c r="HX135" s="832"/>
      <c r="HY135" s="832"/>
      <c r="HZ135" s="832"/>
      <c r="IA135" s="832"/>
      <c r="IB135" s="832"/>
      <c r="IC135" s="832"/>
      <c r="ID135" s="832"/>
      <c r="IE135" s="832"/>
      <c r="IF135" s="832"/>
      <c r="IG135" s="832"/>
      <c r="IH135" s="832"/>
      <c r="II135" s="832"/>
      <c r="IJ135" s="832"/>
      <c r="IK135" s="832"/>
      <c r="IL135" s="832"/>
      <c r="IM135" s="832"/>
      <c r="IN135" s="832"/>
      <c r="IO135" s="832"/>
      <c r="IP135" s="832"/>
      <c r="IQ135" s="832"/>
      <c r="IR135" s="832"/>
      <c r="IS135" s="832"/>
      <c r="IT135" s="832"/>
      <c r="IU135" s="832"/>
      <c r="IV135" s="832"/>
    </row>
    <row r="136" spans="1:256" s="751" customFormat="1" ht="23.25" customHeight="1">
      <c r="A136" s="684" t="s">
        <v>712</v>
      </c>
      <c r="B136" s="677" t="s">
        <v>713</v>
      </c>
      <c r="C136" s="677" t="s">
        <v>714</v>
      </c>
      <c r="D136" s="687" t="s">
        <v>421</v>
      </c>
      <c r="E136" s="685" t="s">
        <v>379</v>
      </c>
      <c r="F136" s="680"/>
      <c r="G136" s="688">
        <v>1</v>
      </c>
      <c r="H136" s="682">
        <v>0</v>
      </c>
      <c r="I136" s="709" t="s">
        <v>455</v>
      </c>
      <c r="J136" s="677" t="s">
        <v>455</v>
      </c>
      <c r="K136" s="721" t="s">
        <v>715</v>
      </c>
      <c r="L136" s="709" t="s">
        <v>716</v>
      </c>
      <c r="M136" s="832"/>
      <c r="N136" s="832"/>
      <c r="O136" s="832"/>
      <c r="P136" s="832"/>
      <c r="Q136" s="832"/>
      <c r="R136" s="832"/>
      <c r="S136" s="832"/>
      <c r="T136" s="832"/>
      <c r="U136" s="832"/>
      <c r="V136" s="832"/>
      <c r="W136" s="832"/>
      <c r="X136" s="832"/>
      <c r="Y136" s="832"/>
      <c r="Z136" s="832"/>
      <c r="AA136" s="832"/>
      <c r="AB136" s="832"/>
      <c r="AC136" s="832"/>
      <c r="AD136" s="832"/>
      <c r="AE136" s="832"/>
      <c r="AF136" s="832"/>
      <c r="AG136" s="832"/>
      <c r="AH136" s="832"/>
      <c r="AI136" s="832"/>
      <c r="AJ136" s="832"/>
      <c r="AK136" s="832"/>
      <c r="AL136" s="832"/>
      <c r="AM136" s="832"/>
      <c r="AN136" s="832"/>
      <c r="AO136" s="832"/>
      <c r="AP136" s="832"/>
      <c r="AQ136" s="832"/>
      <c r="AR136" s="832"/>
      <c r="AS136" s="832"/>
      <c r="AT136" s="832"/>
      <c r="AU136" s="832"/>
      <c r="AV136" s="832"/>
      <c r="AW136" s="832"/>
      <c r="AX136" s="832"/>
      <c r="AY136" s="832"/>
      <c r="AZ136" s="832"/>
      <c r="BA136" s="832"/>
      <c r="BB136" s="832"/>
      <c r="BC136" s="832"/>
      <c r="BD136" s="832"/>
      <c r="BE136" s="832"/>
      <c r="BF136" s="832"/>
      <c r="BG136" s="832"/>
      <c r="BH136" s="832"/>
      <c r="BI136" s="832"/>
      <c r="BJ136" s="832"/>
      <c r="BK136" s="832"/>
      <c r="BL136" s="832"/>
      <c r="BM136" s="832"/>
      <c r="BN136" s="832"/>
      <c r="BO136" s="832"/>
      <c r="BP136" s="832"/>
      <c r="BQ136" s="832"/>
      <c r="BR136" s="832"/>
      <c r="BS136" s="832"/>
      <c r="BT136" s="832"/>
      <c r="BU136" s="832"/>
      <c r="BV136" s="832"/>
      <c r="BW136" s="832"/>
      <c r="BX136" s="832"/>
      <c r="BY136" s="832"/>
      <c r="BZ136" s="832"/>
      <c r="CA136" s="832"/>
      <c r="CB136" s="832"/>
      <c r="CC136" s="832"/>
      <c r="CD136" s="832"/>
      <c r="CE136" s="832"/>
      <c r="CF136" s="832"/>
      <c r="CG136" s="832"/>
      <c r="CH136" s="832"/>
      <c r="CI136" s="832"/>
      <c r="CJ136" s="832"/>
      <c r="CK136" s="832"/>
      <c r="CL136" s="832"/>
      <c r="CM136" s="832"/>
      <c r="CN136" s="832"/>
      <c r="CO136" s="832"/>
      <c r="CP136" s="832"/>
      <c r="CQ136" s="832"/>
      <c r="CR136" s="832"/>
      <c r="CS136" s="832"/>
      <c r="CT136" s="832"/>
      <c r="CU136" s="832"/>
      <c r="CV136" s="832"/>
      <c r="CW136" s="832"/>
      <c r="CX136" s="832"/>
      <c r="CY136" s="832"/>
      <c r="CZ136" s="832"/>
      <c r="DA136" s="832"/>
      <c r="DB136" s="832"/>
      <c r="DC136" s="832"/>
      <c r="DD136" s="832"/>
      <c r="DE136" s="832"/>
      <c r="DF136" s="832"/>
      <c r="DG136" s="832"/>
      <c r="DH136" s="832"/>
      <c r="DI136" s="832"/>
      <c r="DJ136" s="832"/>
      <c r="DK136" s="832"/>
      <c r="DL136" s="832"/>
      <c r="DM136" s="832"/>
      <c r="DN136" s="832"/>
      <c r="DO136" s="832"/>
      <c r="DP136" s="832"/>
      <c r="DQ136" s="832"/>
      <c r="DR136" s="832"/>
      <c r="DS136" s="832"/>
      <c r="DT136" s="832"/>
      <c r="DU136" s="832"/>
      <c r="DV136" s="832"/>
      <c r="DW136" s="832"/>
      <c r="DX136" s="832"/>
      <c r="DY136" s="832"/>
      <c r="DZ136" s="832"/>
      <c r="EA136" s="832"/>
      <c r="EB136" s="832"/>
      <c r="EC136" s="832"/>
      <c r="ED136" s="832"/>
      <c r="EE136" s="832"/>
      <c r="EF136" s="832"/>
      <c r="EG136" s="832"/>
      <c r="EH136" s="832"/>
      <c r="EI136" s="832"/>
      <c r="EJ136" s="832"/>
      <c r="EK136" s="832"/>
      <c r="EL136" s="832"/>
      <c r="EM136" s="832"/>
      <c r="EN136" s="832"/>
      <c r="EO136" s="832"/>
      <c r="EP136" s="832"/>
      <c r="EQ136" s="832"/>
      <c r="ER136" s="832"/>
      <c r="ES136" s="832"/>
      <c r="ET136" s="832"/>
      <c r="EU136" s="832"/>
      <c r="EV136" s="832"/>
      <c r="EW136" s="832"/>
      <c r="EX136" s="832"/>
      <c r="EY136" s="832"/>
      <c r="EZ136" s="832"/>
      <c r="FA136" s="832"/>
      <c r="FB136" s="832"/>
      <c r="FC136" s="832"/>
      <c r="FD136" s="832"/>
      <c r="FE136" s="832"/>
      <c r="FF136" s="832"/>
      <c r="FG136" s="832"/>
      <c r="FH136" s="832"/>
      <c r="FI136" s="832"/>
      <c r="FJ136" s="832"/>
      <c r="FK136" s="832"/>
      <c r="FL136" s="832"/>
      <c r="FM136" s="832"/>
      <c r="FN136" s="832"/>
      <c r="FO136" s="832"/>
      <c r="FP136" s="832"/>
      <c r="FQ136" s="832"/>
      <c r="FR136" s="832"/>
      <c r="FS136" s="832"/>
      <c r="FT136" s="832"/>
      <c r="FU136" s="832"/>
      <c r="FV136" s="832"/>
      <c r="FW136" s="832"/>
      <c r="FX136" s="832"/>
      <c r="FY136" s="832"/>
      <c r="FZ136" s="832"/>
      <c r="GA136" s="832"/>
      <c r="GB136" s="832"/>
      <c r="GC136" s="832"/>
      <c r="GD136" s="832"/>
      <c r="GE136" s="832"/>
      <c r="GF136" s="832"/>
      <c r="GG136" s="832"/>
      <c r="GH136" s="832"/>
      <c r="GI136" s="832"/>
      <c r="GJ136" s="832"/>
      <c r="GK136" s="832"/>
      <c r="GL136" s="832"/>
      <c r="GM136" s="832"/>
      <c r="GN136" s="832"/>
      <c r="GO136" s="832"/>
      <c r="GP136" s="832"/>
      <c r="GQ136" s="832"/>
      <c r="GR136" s="832"/>
      <c r="GS136" s="832"/>
      <c r="GT136" s="832"/>
      <c r="GU136" s="832"/>
      <c r="GV136" s="832"/>
      <c r="GW136" s="832"/>
      <c r="GX136" s="832"/>
      <c r="GY136" s="832"/>
      <c r="GZ136" s="832"/>
      <c r="HA136" s="832"/>
      <c r="HB136" s="832"/>
      <c r="HC136" s="832"/>
      <c r="HD136" s="832"/>
      <c r="HE136" s="832"/>
      <c r="HF136" s="832"/>
      <c r="HG136" s="832"/>
      <c r="HH136" s="832"/>
      <c r="HI136" s="832"/>
      <c r="HJ136" s="832"/>
      <c r="HK136" s="832"/>
      <c r="HL136" s="832"/>
      <c r="HM136" s="832"/>
      <c r="HN136" s="832"/>
      <c r="HO136" s="832"/>
      <c r="HP136" s="832"/>
      <c r="HQ136" s="832"/>
      <c r="HR136" s="832"/>
      <c r="HS136" s="832"/>
      <c r="HT136" s="832"/>
      <c r="HU136" s="832"/>
      <c r="HV136" s="832"/>
      <c r="HW136" s="832"/>
      <c r="HX136" s="832"/>
      <c r="HY136" s="832"/>
      <c r="HZ136" s="832"/>
      <c r="IA136" s="832"/>
      <c r="IB136" s="832"/>
      <c r="IC136" s="832"/>
      <c r="ID136" s="832"/>
      <c r="IE136" s="832"/>
      <c r="IF136" s="832"/>
      <c r="IG136" s="832"/>
      <c r="IH136" s="832"/>
      <c r="II136" s="832"/>
      <c r="IJ136" s="832"/>
      <c r="IK136" s="832"/>
      <c r="IL136" s="832"/>
      <c r="IM136" s="832"/>
      <c r="IN136" s="832"/>
      <c r="IO136" s="832"/>
      <c r="IP136" s="832"/>
      <c r="IQ136" s="832"/>
      <c r="IR136" s="832"/>
      <c r="IS136" s="832"/>
      <c r="IT136" s="832"/>
      <c r="IU136" s="832"/>
      <c r="IV136" s="832"/>
    </row>
    <row r="137" spans="1:256" s="871" customFormat="1" ht="42.75" customHeight="1">
      <c r="A137" s="855" t="s">
        <v>887</v>
      </c>
      <c r="B137" s="850" t="s">
        <v>815</v>
      </c>
      <c r="C137" s="690" t="s">
        <v>660</v>
      </c>
      <c r="D137" s="869" t="s">
        <v>421</v>
      </c>
      <c r="E137" s="733" t="s">
        <v>379</v>
      </c>
      <c r="F137" s="870">
        <v>30000</v>
      </c>
      <c r="G137" s="734">
        <v>1</v>
      </c>
      <c r="H137" s="830">
        <v>0</v>
      </c>
      <c r="I137" s="849" t="s">
        <v>844</v>
      </c>
      <c r="J137" s="849" t="s">
        <v>880</v>
      </c>
      <c r="K137" s="697" t="s">
        <v>727</v>
      </c>
      <c r="L137" s="870" t="s">
        <v>395</v>
      </c>
      <c r="M137" s="887"/>
      <c r="N137" s="879"/>
      <c r="O137" s="879"/>
      <c r="P137" s="879"/>
      <c r="Q137" s="879"/>
      <c r="R137" s="879"/>
      <c r="S137" s="879"/>
      <c r="T137" s="879"/>
      <c r="U137" s="879"/>
      <c r="V137" s="879"/>
      <c r="W137" s="879"/>
      <c r="X137" s="879"/>
      <c r="Y137" s="879"/>
      <c r="Z137" s="879"/>
      <c r="AA137" s="879"/>
      <c r="AB137" s="879"/>
      <c r="AC137" s="879"/>
      <c r="AD137" s="879"/>
      <c r="AE137" s="879"/>
      <c r="AF137" s="879"/>
      <c r="AG137" s="879"/>
      <c r="AH137" s="879"/>
      <c r="AI137" s="879"/>
      <c r="AJ137" s="879"/>
      <c r="AK137" s="879"/>
      <c r="AL137" s="879"/>
      <c r="AM137" s="879"/>
      <c r="AN137" s="879"/>
      <c r="AO137" s="879"/>
      <c r="AP137" s="879"/>
      <c r="AQ137" s="879"/>
      <c r="AR137" s="879"/>
      <c r="AS137" s="879"/>
      <c r="AT137" s="879"/>
      <c r="AU137" s="879"/>
      <c r="AV137" s="879"/>
      <c r="AW137" s="879"/>
      <c r="AX137" s="879"/>
      <c r="AY137" s="879"/>
      <c r="AZ137" s="879"/>
      <c r="BA137" s="879"/>
      <c r="BB137" s="879"/>
      <c r="BC137" s="879"/>
      <c r="BD137" s="879"/>
      <c r="BE137" s="879"/>
      <c r="BF137" s="879"/>
      <c r="BG137" s="879"/>
      <c r="BH137" s="879"/>
      <c r="BI137" s="879"/>
      <c r="BJ137" s="879"/>
      <c r="BK137" s="879"/>
      <c r="BL137" s="879"/>
      <c r="BM137" s="879"/>
      <c r="BN137" s="879"/>
      <c r="BO137" s="879"/>
      <c r="BP137" s="879"/>
      <c r="BQ137" s="879"/>
      <c r="BR137" s="879"/>
      <c r="BS137" s="879"/>
      <c r="BT137" s="879"/>
      <c r="BU137" s="879"/>
      <c r="BV137" s="879"/>
      <c r="BW137" s="879"/>
      <c r="BX137" s="879"/>
      <c r="BY137" s="879"/>
      <c r="BZ137" s="879"/>
      <c r="CA137" s="879"/>
      <c r="CB137" s="879"/>
      <c r="CC137" s="879"/>
      <c r="CD137" s="879"/>
      <c r="CE137" s="879"/>
      <c r="CF137" s="879"/>
      <c r="CG137" s="879"/>
      <c r="CH137" s="879"/>
      <c r="CI137" s="879"/>
      <c r="CJ137" s="879"/>
      <c r="CK137" s="879"/>
      <c r="CL137" s="879"/>
      <c r="CM137" s="879"/>
      <c r="CN137" s="879"/>
      <c r="CO137" s="879"/>
      <c r="CP137" s="879"/>
      <c r="CQ137" s="879"/>
      <c r="CR137" s="879"/>
      <c r="CS137" s="879"/>
      <c r="CT137" s="879"/>
      <c r="CU137" s="879"/>
      <c r="CV137" s="879"/>
      <c r="CW137" s="879"/>
      <c r="CX137" s="879"/>
      <c r="CY137" s="879"/>
      <c r="CZ137" s="879"/>
      <c r="DA137" s="879"/>
      <c r="DB137" s="879"/>
      <c r="DC137" s="879"/>
      <c r="DD137" s="879"/>
      <c r="DE137" s="879"/>
      <c r="DF137" s="879"/>
      <c r="DG137" s="879"/>
      <c r="DH137" s="879"/>
      <c r="DI137" s="879"/>
      <c r="DJ137" s="879"/>
      <c r="DK137" s="879"/>
      <c r="DL137" s="879"/>
      <c r="DM137" s="879"/>
      <c r="DN137" s="879"/>
      <c r="DO137" s="879"/>
      <c r="DP137" s="879"/>
      <c r="DQ137" s="879"/>
      <c r="DR137" s="879"/>
      <c r="DS137" s="879"/>
      <c r="DT137" s="879"/>
      <c r="DU137" s="879"/>
      <c r="DV137" s="879"/>
      <c r="DW137" s="879"/>
      <c r="DX137" s="879"/>
      <c r="DY137" s="879"/>
      <c r="DZ137" s="879"/>
      <c r="EA137" s="879"/>
      <c r="EB137" s="879"/>
      <c r="EC137" s="879"/>
      <c r="ED137" s="879"/>
      <c r="EE137" s="879"/>
      <c r="EF137" s="879"/>
      <c r="EG137" s="879"/>
      <c r="EH137" s="879"/>
      <c r="EI137" s="879"/>
      <c r="EJ137" s="879"/>
      <c r="EK137" s="879"/>
      <c r="EL137" s="879"/>
      <c r="EM137" s="879"/>
      <c r="EN137" s="879"/>
      <c r="EO137" s="879"/>
      <c r="EP137" s="879"/>
      <c r="EQ137" s="879"/>
      <c r="ER137" s="879"/>
      <c r="ES137" s="879"/>
      <c r="ET137" s="879"/>
      <c r="EU137" s="879"/>
      <c r="EV137" s="879"/>
      <c r="EW137" s="879"/>
      <c r="EX137" s="879"/>
      <c r="EY137" s="879"/>
      <c r="EZ137" s="879"/>
      <c r="FA137" s="879"/>
      <c r="FB137" s="879"/>
      <c r="FC137" s="879"/>
      <c r="FD137" s="879"/>
      <c r="FE137" s="879"/>
      <c r="FF137" s="879"/>
      <c r="FG137" s="879"/>
      <c r="FH137" s="879"/>
      <c r="FI137" s="879"/>
      <c r="FJ137" s="879"/>
      <c r="FK137" s="879"/>
      <c r="FL137" s="879"/>
      <c r="FM137" s="879"/>
      <c r="FN137" s="879"/>
      <c r="FO137" s="879"/>
      <c r="FP137" s="879"/>
      <c r="FQ137" s="879"/>
      <c r="FR137" s="879"/>
      <c r="FS137" s="879"/>
      <c r="FT137" s="879"/>
      <c r="FU137" s="879"/>
      <c r="FV137" s="879"/>
      <c r="FW137" s="879"/>
      <c r="FX137" s="879"/>
      <c r="FY137" s="879"/>
      <c r="FZ137" s="879"/>
      <c r="GA137" s="879"/>
      <c r="GB137" s="879"/>
      <c r="GC137" s="879"/>
      <c r="GD137" s="879"/>
      <c r="GE137" s="879"/>
      <c r="GF137" s="879"/>
      <c r="GG137" s="879"/>
      <c r="GH137" s="879"/>
      <c r="GI137" s="879"/>
      <c r="GJ137" s="879"/>
      <c r="GK137" s="879"/>
      <c r="GL137" s="879"/>
      <c r="GM137" s="879"/>
      <c r="GN137" s="879"/>
      <c r="GO137" s="879"/>
      <c r="GP137" s="879"/>
      <c r="GQ137" s="879"/>
      <c r="GR137" s="879"/>
      <c r="GS137" s="879"/>
      <c r="GT137" s="879"/>
      <c r="GU137" s="879"/>
      <c r="GV137" s="879"/>
      <c r="GW137" s="879"/>
      <c r="GX137" s="879"/>
      <c r="GY137" s="879"/>
      <c r="GZ137" s="879"/>
      <c r="HA137" s="879"/>
      <c r="HB137" s="879"/>
      <c r="HC137" s="879"/>
      <c r="HD137" s="879"/>
      <c r="HE137" s="879"/>
      <c r="HF137" s="879"/>
      <c r="HG137" s="879"/>
      <c r="HH137" s="879"/>
      <c r="HI137" s="879"/>
      <c r="HJ137" s="879"/>
      <c r="HK137" s="879"/>
      <c r="HL137" s="879"/>
      <c r="HM137" s="879"/>
      <c r="HN137" s="879"/>
      <c r="HO137" s="879"/>
      <c r="HP137" s="879"/>
      <c r="HQ137" s="879"/>
      <c r="HR137" s="879"/>
      <c r="HS137" s="879"/>
      <c r="HT137" s="879"/>
      <c r="HU137" s="879"/>
      <c r="HV137" s="879"/>
      <c r="HW137" s="879"/>
      <c r="HX137" s="879"/>
      <c r="HY137" s="879"/>
      <c r="HZ137" s="879"/>
      <c r="IA137" s="879"/>
      <c r="IB137" s="879"/>
      <c r="IC137" s="879"/>
      <c r="ID137" s="879"/>
      <c r="IE137" s="879"/>
      <c r="IF137" s="879"/>
      <c r="IG137" s="879"/>
      <c r="IH137" s="879"/>
      <c r="II137" s="879"/>
      <c r="IJ137" s="879"/>
      <c r="IK137" s="879"/>
      <c r="IL137" s="879"/>
      <c r="IM137" s="879"/>
      <c r="IN137" s="879"/>
      <c r="IO137" s="879"/>
      <c r="IP137" s="879"/>
      <c r="IQ137" s="879"/>
      <c r="IR137" s="879"/>
      <c r="IS137" s="879"/>
      <c r="IT137" s="879"/>
      <c r="IU137" s="879"/>
      <c r="IV137" s="879"/>
    </row>
    <row r="138" spans="1:256" s="906" customFormat="1" ht="23.25" customHeight="1">
      <c r="A138" s="913" t="s">
        <v>638</v>
      </c>
      <c r="B138" s="889" t="s">
        <v>659</v>
      </c>
      <c r="C138" s="889" t="s">
        <v>660</v>
      </c>
      <c r="D138" s="903" t="s">
        <v>421</v>
      </c>
      <c r="E138" s="891" t="s">
        <v>379</v>
      </c>
      <c r="F138" s="892">
        <v>24000</v>
      </c>
      <c r="G138" s="893">
        <v>1</v>
      </c>
      <c r="H138" s="894">
        <v>0</v>
      </c>
      <c r="I138" s="912" t="s">
        <v>661</v>
      </c>
      <c r="J138" s="889" t="s">
        <v>661</v>
      </c>
      <c r="K138" s="917" t="s">
        <v>942</v>
      </c>
      <c r="L138" s="912" t="s">
        <v>383</v>
      </c>
      <c r="M138" s="832"/>
      <c r="N138" s="832"/>
      <c r="O138" s="832"/>
      <c r="P138" s="832"/>
      <c r="Q138" s="832"/>
      <c r="R138" s="832"/>
      <c r="S138" s="832"/>
      <c r="T138" s="832"/>
      <c r="U138" s="832"/>
      <c r="V138" s="832"/>
      <c r="W138" s="832"/>
      <c r="X138" s="832"/>
      <c r="Y138" s="832"/>
      <c r="Z138" s="832"/>
      <c r="AA138" s="832"/>
      <c r="AB138" s="832"/>
      <c r="AC138" s="832"/>
      <c r="AD138" s="832"/>
      <c r="AE138" s="832"/>
      <c r="AF138" s="832"/>
      <c r="AG138" s="832"/>
      <c r="AH138" s="832"/>
      <c r="AI138" s="832"/>
      <c r="AJ138" s="832"/>
      <c r="AK138" s="832"/>
      <c r="AL138" s="832"/>
      <c r="AM138" s="832"/>
      <c r="AN138" s="832"/>
      <c r="AO138" s="832"/>
      <c r="AP138" s="832"/>
      <c r="AQ138" s="832"/>
      <c r="AR138" s="832"/>
      <c r="AS138" s="832"/>
      <c r="AT138" s="832"/>
      <c r="AU138" s="832"/>
      <c r="AV138" s="832"/>
      <c r="AW138" s="832"/>
      <c r="AX138" s="832"/>
      <c r="AY138" s="832"/>
      <c r="AZ138" s="832"/>
      <c r="BA138" s="832"/>
      <c r="BB138" s="832"/>
      <c r="BC138" s="832"/>
      <c r="BD138" s="832"/>
      <c r="BE138" s="832"/>
      <c r="BF138" s="832"/>
      <c r="BG138" s="832"/>
      <c r="BH138" s="832"/>
      <c r="BI138" s="832"/>
      <c r="BJ138" s="832"/>
      <c r="BK138" s="832"/>
      <c r="BL138" s="832"/>
      <c r="BM138" s="832"/>
      <c r="BN138" s="832"/>
      <c r="BO138" s="832"/>
      <c r="BP138" s="832"/>
      <c r="BQ138" s="832"/>
      <c r="BR138" s="832"/>
      <c r="BS138" s="832"/>
      <c r="BT138" s="832"/>
      <c r="BU138" s="832"/>
      <c r="BV138" s="832"/>
      <c r="BW138" s="832"/>
      <c r="BX138" s="832"/>
      <c r="BY138" s="832"/>
      <c r="BZ138" s="832"/>
      <c r="CA138" s="832"/>
      <c r="CB138" s="832"/>
      <c r="CC138" s="832"/>
      <c r="CD138" s="832"/>
      <c r="CE138" s="832"/>
      <c r="CF138" s="832"/>
      <c r="CG138" s="832"/>
      <c r="CH138" s="832"/>
      <c r="CI138" s="832"/>
      <c r="CJ138" s="832"/>
      <c r="CK138" s="832"/>
      <c r="CL138" s="832"/>
      <c r="CM138" s="832"/>
      <c r="CN138" s="832"/>
      <c r="CO138" s="832"/>
      <c r="CP138" s="832"/>
      <c r="CQ138" s="832"/>
      <c r="CR138" s="832"/>
      <c r="CS138" s="832"/>
      <c r="CT138" s="832"/>
      <c r="CU138" s="832"/>
      <c r="CV138" s="832"/>
      <c r="CW138" s="832"/>
      <c r="CX138" s="832"/>
      <c r="CY138" s="832"/>
      <c r="CZ138" s="832"/>
      <c r="DA138" s="832"/>
      <c r="DB138" s="832"/>
      <c r="DC138" s="832"/>
      <c r="DD138" s="832"/>
      <c r="DE138" s="832"/>
      <c r="DF138" s="832"/>
      <c r="DG138" s="832"/>
      <c r="DH138" s="832"/>
      <c r="DI138" s="832"/>
      <c r="DJ138" s="832"/>
      <c r="DK138" s="832"/>
      <c r="DL138" s="832"/>
      <c r="DM138" s="832"/>
      <c r="DN138" s="832"/>
      <c r="DO138" s="832"/>
      <c r="DP138" s="832"/>
      <c r="DQ138" s="832"/>
      <c r="DR138" s="832"/>
      <c r="DS138" s="832"/>
      <c r="DT138" s="832"/>
      <c r="DU138" s="832"/>
      <c r="DV138" s="832"/>
      <c r="DW138" s="832"/>
      <c r="DX138" s="832"/>
      <c r="DY138" s="832"/>
      <c r="DZ138" s="832"/>
      <c r="EA138" s="832"/>
      <c r="EB138" s="832"/>
      <c r="EC138" s="832"/>
      <c r="ED138" s="832"/>
      <c r="EE138" s="832"/>
      <c r="EF138" s="832"/>
      <c r="EG138" s="832"/>
      <c r="EH138" s="832"/>
      <c r="EI138" s="832"/>
      <c r="EJ138" s="832"/>
      <c r="EK138" s="832"/>
      <c r="EL138" s="832"/>
      <c r="EM138" s="832"/>
      <c r="EN138" s="832"/>
      <c r="EO138" s="832"/>
      <c r="EP138" s="832"/>
      <c r="EQ138" s="832"/>
      <c r="ER138" s="832"/>
      <c r="ES138" s="832"/>
      <c r="ET138" s="832"/>
      <c r="EU138" s="832"/>
      <c r="EV138" s="832"/>
      <c r="EW138" s="832"/>
      <c r="EX138" s="832"/>
      <c r="EY138" s="832"/>
      <c r="EZ138" s="832"/>
      <c r="FA138" s="832"/>
      <c r="FB138" s="832"/>
      <c r="FC138" s="832"/>
      <c r="FD138" s="832"/>
      <c r="FE138" s="832"/>
      <c r="FF138" s="832"/>
      <c r="FG138" s="832"/>
      <c r="FH138" s="832"/>
      <c r="FI138" s="832"/>
      <c r="FJ138" s="832"/>
      <c r="FK138" s="832"/>
      <c r="FL138" s="832"/>
      <c r="FM138" s="832"/>
      <c r="FN138" s="832"/>
      <c r="FO138" s="832"/>
      <c r="FP138" s="832"/>
      <c r="FQ138" s="832"/>
      <c r="FR138" s="832"/>
      <c r="FS138" s="832"/>
      <c r="FT138" s="832"/>
      <c r="FU138" s="832"/>
      <c r="FV138" s="832"/>
      <c r="FW138" s="832"/>
      <c r="FX138" s="832"/>
      <c r="FY138" s="832"/>
      <c r="FZ138" s="832"/>
      <c r="GA138" s="832"/>
      <c r="GB138" s="832"/>
      <c r="GC138" s="832"/>
      <c r="GD138" s="832"/>
      <c r="GE138" s="832"/>
      <c r="GF138" s="832"/>
      <c r="GG138" s="832"/>
      <c r="GH138" s="832"/>
      <c r="GI138" s="832"/>
      <c r="GJ138" s="832"/>
      <c r="GK138" s="832"/>
      <c r="GL138" s="832"/>
      <c r="GM138" s="832"/>
      <c r="GN138" s="832"/>
      <c r="GO138" s="832"/>
      <c r="GP138" s="832"/>
      <c r="GQ138" s="832"/>
      <c r="GR138" s="832"/>
      <c r="GS138" s="832"/>
      <c r="GT138" s="832"/>
      <c r="GU138" s="832"/>
      <c r="GV138" s="832"/>
      <c r="GW138" s="832"/>
      <c r="GX138" s="832"/>
      <c r="GY138" s="832"/>
      <c r="GZ138" s="832"/>
      <c r="HA138" s="832"/>
      <c r="HB138" s="832"/>
      <c r="HC138" s="832"/>
      <c r="HD138" s="832"/>
      <c r="HE138" s="832"/>
      <c r="HF138" s="832"/>
      <c r="HG138" s="832"/>
      <c r="HH138" s="832"/>
      <c r="HI138" s="832"/>
      <c r="HJ138" s="832"/>
      <c r="HK138" s="832"/>
      <c r="HL138" s="832"/>
      <c r="HM138" s="832"/>
      <c r="HN138" s="832"/>
      <c r="HO138" s="832"/>
      <c r="HP138" s="832"/>
      <c r="HQ138" s="832"/>
      <c r="HR138" s="832"/>
      <c r="HS138" s="832"/>
      <c r="HT138" s="832"/>
      <c r="HU138" s="832"/>
      <c r="HV138" s="832"/>
      <c r="HW138" s="832"/>
      <c r="HX138" s="832"/>
      <c r="HY138" s="832"/>
      <c r="HZ138" s="832"/>
      <c r="IA138" s="832"/>
      <c r="IB138" s="832"/>
      <c r="IC138" s="832"/>
      <c r="ID138" s="832"/>
      <c r="IE138" s="832"/>
      <c r="IF138" s="832"/>
      <c r="IG138" s="832"/>
      <c r="IH138" s="832"/>
      <c r="II138" s="832"/>
      <c r="IJ138" s="832"/>
      <c r="IK138" s="832"/>
      <c r="IL138" s="832"/>
      <c r="IM138" s="832"/>
      <c r="IN138" s="832"/>
      <c r="IO138" s="832"/>
      <c r="IP138" s="832"/>
      <c r="IQ138" s="832"/>
      <c r="IR138" s="832"/>
      <c r="IS138" s="832"/>
      <c r="IT138" s="832"/>
      <c r="IU138" s="832"/>
      <c r="IV138" s="832"/>
    </row>
    <row r="139" spans="1:256" s="906" customFormat="1" ht="23.25" customHeight="1">
      <c r="A139" s="898" t="s">
        <v>717</v>
      </c>
      <c r="B139" s="889" t="s">
        <v>718</v>
      </c>
      <c r="C139" s="889" t="s">
        <v>719</v>
      </c>
      <c r="D139" s="903" t="s">
        <v>634</v>
      </c>
      <c r="E139" s="892" t="s">
        <v>379</v>
      </c>
      <c r="F139" s="929">
        <v>20000</v>
      </c>
      <c r="G139" s="894">
        <v>1</v>
      </c>
      <c r="H139" s="916">
        <v>0</v>
      </c>
      <c r="I139" s="889" t="s">
        <v>548</v>
      </c>
      <c r="J139" s="912" t="s">
        <v>720</v>
      </c>
      <c r="K139" s="917"/>
      <c r="L139" s="901" t="s">
        <v>383</v>
      </c>
      <c r="M139" s="832"/>
      <c r="N139" s="832"/>
      <c r="O139" s="832"/>
      <c r="P139" s="832"/>
      <c r="Q139" s="832"/>
      <c r="R139" s="832"/>
      <c r="S139" s="832"/>
      <c r="T139" s="832"/>
      <c r="U139" s="832"/>
      <c r="V139" s="832"/>
      <c r="W139" s="832"/>
      <c r="X139" s="832"/>
      <c r="Y139" s="832"/>
      <c r="Z139" s="832"/>
      <c r="AA139" s="832"/>
      <c r="AB139" s="832"/>
      <c r="AC139" s="832"/>
      <c r="AD139" s="832"/>
      <c r="AE139" s="832"/>
      <c r="AF139" s="832"/>
      <c r="AG139" s="832"/>
      <c r="AH139" s="832"/>
      <c r="AI139" s="832"/>
      <c r="AJ139" s="832"/>
      <c r="AK139" s="832"/>
      <c r="AL139" s="832"/>
      <c r="AM139" s="832"/>
      <c r="AN139" s="832"/>
      <c r="AO139" s="832"/>
      <c r="AP139" s="832"/>
      <c r="AQ139" s="832"/>
      <c r="AR139" s="832"/>
      <c r="AS139" s="832"/>
      <c r="AT139" s="832"/>
      <c r="AU139" s="832"/>
      <c r="AV139" s="832"/>
      <c r="AW139" s="832"/>
      <c r="AX139" s="832"/>
      <c r="AY139" s="832"/>
      <c r="AZ139" s="832"/>
      <c r="BA139" s="832"/>
      <c r="BB139" s="832"/>
      <c r="BC139" s="832"/>
      <c r="BD139" s="832"/>
      <c r="BE139" s="832"/>
      <c r="BF139" s="832"/>
      <c r="BG139" s="832"/>
      <c r="BH139" s="832"/>
      <c r="BI139" s="832"/>
      <c r="BJ139" s="832"/>
      <c r="BK139" s="832"/>
      <c r="BL139" s="832"/>
      <c r="BM139" s="832"/>
      <c r="BN139" s="832"/>
      <c r="BO139" s="832"/>
      <c r="BP139" s="832"/>
      <c r="BQ139" s="832"/>
      <c r="BR139" s="832"/>
      <c r="BS139" s="832"/>
      <c r="BT139" s="832"/>
      <c r="BU139" s="832"/>
      <c r="BV139" s="832"/>
      <c r="BW139" s="832"/>
      <c r="BX139" s="832"/>
      <c r="BY139" s="832"/>
      <c r="BZ139" s="832"/>
      <c r="CA139" s="832"/>
      <c r="CB139" s="832"/>
      <c r="CC139" s="832"/>
      <c r="CD139" s="832"/>
      <c r="CE139" s="832"/>
      <c r="CF139" s="832"/>
      <c r="CG139" s="832"/>
      <c r="CH139" s="832"/>
      <c r="CI139" s="832"/>
      <c r="CJ139" s="832"/>
      <c r="CK139" s="832"/>
      <c r="CL139" s="832"/>
      <c r="CM139" s="832"/>
      <c r="CN139" s="832"/>
      <c r="CO139" s="832"/>
      <c r="CP139" s="832"/>
      <c r="CQ139" s="832"/>
      <c r="CR139" s="832"/>
      <c r="CS139" s="832"/>
      <c r="CT139" s="832"/>
      <c r="CU139" s="832"/>
      <c r="CV139" s="832"/>
      <c r="CW139" s="832"/>
      <c r="CX139" s="832"/>
      <c r="CY139" s="832"/>
      <c r="CZ139" s="832"/>
      <c r="DA139" s="832"/>
      <c r="DB139" s="832"/>
      <c r="DC139" s="832"/>
      <c r="DD139" s="832"/>
      <c r="DE139" s="832"/>
      <c r="DF139" s="832"/>
      <c r="DG139" s="832"/>
      <c r="DH139" s="832"/>
      <c r="DI139" s="832"/>
      <c r="DJ139" s="832"/>
      <c r="DK139" s="832"/>
      <c r="DL139" s="832"/>
      <c r="DM139" s="832"/>
      <c r="DN139" s="832"/>
      <c r="DO139" s="832"/>
      <c r="DP139" s="832"/>
      <c r="DQ139" s="832"/>
      <c r="DR139" s="832"/>
      <c r="DS139" s="832"/>
      <c r="DT139" s="832"/>
      <c r="DU139" s="832"/>
      <c r="DV139" s="832"/>
      <c r="DW139" s="832"/>
      <c r="DX139" s="832"/>
      <c r="DY139" s="832"/>
      <c r="DZ139" s="832"/>
      <c r="EA139" s="832"/>
      <c r="EB139" s="832"/>
      <c r="EC139" s="832"/>
      <c r="ED139" s="832"/>
      <c r="EE139" s="832"/>
      <c r="EF139" s="832"/>
      <c r="EG139" s="832"/>
      <c r="EH139" s="832"/>
      <c r="EI139" s="832"/>
      <c r="EJ139" s="832"/>
      <c r="EK139" s="832"/>
      <c r="EL139" s="832"/>
      <c r="EM139" s="832"/>
      <c r="EN139" s="832"/>
      <c r="EO139" s="832"/>
      <c r="EP139" s="832"/>
      <c r="EQ139" s="832"/>
      <c r="ER139" s="832"/>
      <c r="ES139" s="832"/>
      <c r="ET139" s="832"/>
      <c r="EU139" s="832"/>
      <c r="EV139" s="832"/>
      <c r="EW139" s="832"/>
      <c r="EX139" s="832"/>
      <c r="EY139" s="832"/>
      <c r="EZ139" s="832"/>
      <c r="FA139" s="832"/>
      <c r="FB139" s="832"/>
      <c r="FC139" s="832"/>
      <c r="FD139" s="832"/>
      <c r="FE139" s="832"/>
      <c r="FF139" s="832"/>
      <c r="FG139" s="832"/>
      <c r="FH139" s="832"/>
      <c r="FI139" s="832"/>
      <c r="FJ139" s="832"/>
      <c r="FK139" s="832"/>
      <c r="FL139" s="832"/>
      <c r="FM139" s="832"/>
      <c r="FN139" s="832"/>
      <c r="FO139" s="832"/>
      <c r="FP139" s="832"/>
      <c r="FQ139" s="832"/>
      <c r="FR139" s="832"/>
      <c r="FS139" s="832"/>
      <c r="FT139" s="832"/>
      <c r="FU139" s="832"/>
      <c r="FV139" s="832"/>
      <c r="FW139" s="832"/>
      <c r="FX139" s="832"/>
      <c r="FY139" s="832"/>
      <c r="FZ139" s="832"/>
      <c r="GA139" s="832"/>
      <c r="GB139" s="832"/>
      <c r="GC139" s="832"/>
      <c r="GD139" s="832"/>
      <c r="GE139" s="832"/>
      <c r="GF139" s="832"/>
      <c r="GG139" s="832"/>
      <c r="GH139" s="832"/>
      <c r="GI139" s="832"/>
      <c r="GJ139" s="832"/>
      <c r="GK139" s="832"/>
      <c r="GL139" s="832"/>
      <c r="GM139" s="832"/>
      <c r="GN139" s="832"/>
      <c r="GO139" s="832"/>
      <c r="GP139" s="832"/>
      <c r="GQ139" s="832"/>
      <c r="GR139" s="832"/>
      <c r="GS139" s="832"/>
      <c r="GT139" s="832"/>
      <c r="GU139" s="832"/>
      <c r="GV139" s="832"/>
      <c r="GW139" s="832"/>
      <c r="GX139" s="832"/>
      <c r="GY139" s="832"/>
      <c r="GZ139" s="832"/>
      <c r="HA139" s="832"/>
      <c r="HB139" s="832"/>
      <c r="HC139" s="832"/>
      <c r="HD139" s="832"/>
      <c r="HE139" s="832"/>
      <c r="HF139" s="832"/>
      <c r="HG139" s="832"/>
      <c r="HH139" s="832"/>
      <c r="HI139" s="832"/>
      <c r="HJ139" s="832"/>
      <c r="HK139" s="832"/>
      <c r="HL139" s="832"/>
      <c r="HM139" s="832"/>
      <c r="HN139" s="832"/>
      <c r="HO139" s="832"/>
      <c r="HP139" s="832"/>
      <c r="HQ139" s="832"/>
      <c r="HR139" s="832"/>
      <c r="HS139" s="832"/>
      <c r="HT139" s="832"/>
      <c r="HU139" s="832"/>
      <c r="HV139" s="832"/>
      <c r="HW139" s="832"/>
      <c r="HX139" s="832"/>
      <c r="HY139" s="832"/>
      <c r="HZ139" s="832"/>
      <c r="IA139" s="832"/>
      <c r="IB139" s="832"/>
      <c r="IC139" s="832"/>
      <c r="ID139" s="832"/>
      <c r="IE139" s="832"/>
      <c r="IF139" s="832"/>
      <c r="IG139" s="832"/>
      <c r="IH139" s="832"/>
      <c r="II139" s="832"/>
      <c r="IJ139" s="832"/>
      <c r="IK139" s="832"/>
      <c r="IL139" s="832"/>
      <c r="IM139" s="832"/>
      <c r="IN139" s="832"/>
      <c r="IO139" s="832"/>
      <c r="IP139" s="832"/>
      <c r="IQ139" s="832"/>
      <c r="IR139" s="832"/>
      <c r="IS139" s="832"/>
      <c r="IT139" s="832"/>
      <c r="IU139" s="832"/>
      <c r="IV139" s="832"/>
    </row>
    <row r="140" spans="1:256" s="751" customFormat="1" ht="23.25" customHeight="1">
      <c r="A140" s="684" t="s">
        <v>721</v>
      </c>
      <c r="B140" s="677" t="s">
        <v>633</v>
      </c>
      <c r="C140" s="677" t="s">
        <v>858</v>
      </c>
      <c r="D140" s="687" t="s">
        <v>634</v>
      </c>
      <c r="E140" s="685" t="s">
        <v>379</v>
      </c>
      <c r="F140" s="680"/>
      <c r="G140" s="688">
        <v>1</v>
      </c>
      <c r="H140" s="682">
        <v>0</v>
      </c>
      <c r="I140" s="709" t="s">
        <v>722</v>
      </c>
      <c r="J140" s="677" t="s">
        <v>671</v>
      </c>
      <c r="K140" s="721" t="s">
        <v>723</v>
      </c>
      <c r="L140" s="709" t="s">
        <v>530</v>
      </c>
      <c r="M140" s="832"/>
      <c r="N140" s="832"/>
      <c r="O140" s="832"/>
      <c r="P140" s="832"/>
      <c r="Q140" s="832"/>
      <c r="R140" s="832"/>
      <c r="S140" s="832"/>
      <c r="T140" s="832"/>
      <c r="U140" s="832"/>
      <c r="V140" s="832"/>
      <c r="W140" s="832"/>
      <c r="X140" s="832"/>
      <c r="Y140" s="832"/>
      <c r="Z140" s="832"/>
      <c r="AA140" s="832"/>
      <c r="AB140" s="832"/>
      <c r="AC140" s="832"/>
      <c r="AD140" s="832"/>
      <c r="AE140" s="832"/>
      <c r="AF140" s="832"/>
      <c r="AG140" s="832"/>
      <c r="AH140" s="832"/>
      <c r="AI140" s="832"/>
      <c r="AJ140" s="832"/>
      <c r="AK140" s="832"/>
      <c r="AL140" s="832"/>
      <c r="AM140" s="832"/>
      <c r="AN140" s="832"/>
      <c r="AO140" s="832"/>
      <c r="AP140" s="832"/>
      <c r="AQ140" s="832"/>
      <c r="AR140" s="832"/>
      <c r="AS140" s="832"/>
      <c r="AT140" s="832"/>
      <c r="AU140" s="832"/>
      <c r="AV140" s="832"/>
      <c r="AW140" s="832"/>
      <c r="AX140" s="832"/>
      <c r="AY140" s="832"/>
      <c r="AZ140" s="832"/>
      <c r="BA140" s="832"/>
      <c r="BB140" s="832"/>
      <c r="BC140" s="832"/>
      <c r="BD140" s="832"/>
      <c r="BE140" s="832"/>
      <c r="BF140" s="832"/>
      <c r="BG140" s="832"/>
      <c r="BH140" s="832"/>
      <c r="BI140" s="832"/>
      <c r="BJ140" s="832"/>
      <c r="BK140" s="832"/>
      <c r="BL140" s="832"/>
      <c r="BM140" s="832"/>
      <c r="BN140" s="832"/>
      <c r="BO140" s="832"/>
      <c r="BP140" s="832"/>
      <c r="BQ140" s="832"/>
      <c r="BR140" s="832"/>
      <c r="BS140" s="832"/>
      <c r="BT140" s="832"/>
      <c r="BU140" s="832"/>
      <c r="BV140" s="832"/>
      <c r="BW140" s="832"/>
      <c r="BX140" s="832"/>
      <c r="BY140" s="832"/>
      <c r="BZ140" s="832"/>
      <c r="CA140" s="832"/>
      <c r="CB140" s="832"/>
      <c r="CC140" s="832"/>
      <c r="CD140" s="832"/>
      <c r="CE140" s="832"/>
      <c r="CF140" s="832"/>
      <c r="CG140" s="832"/>
      <c r="CH140" s="832"/>
      <c r="CI140" s="832"/>
      <c r="CJ140" s="832"/>
      <c r="CK140" s="832"/>
      <c r="CL140" s="832"/>
      <c r="CM140" s="832"/>
      <c r="CN140" s="832"/>
      <c r="CO140" s="832"/>
      <c r="CP140" s="832"/>
      <c r="CQ140" s="832"/>
      <c r="CR140" s="832"/>
      <c r="CS140" s="832"/>
      <c r="CT140" s="832"/>
      <c r="CU140" s="832"/>
      <c r="CV140" s="832"/>
      <c r="CW140" s="832"/>
      <c r="CX140" s="832"/>
      <c r="CY140" s="832"/>
      <c r="CZ140" s="832"/>
      <c r="DA140" s="832"/>
      <c r="DB140" s="832"/>
      <c r="DC140" s="832"/>
      <c r="DD140" s="832"/>
      <c r="DE140" s="832"/>
      <c r="DF140" s="832"/>
      <c r="DG140" s="832"/>
      <c r="DH140" s="832"/>
      <c r="DI140" s="832"/>
      <c r="DJ140" s="832"/>
      <c r="DK140" s="832"/>
      <c r="DL140" s="832"/>
      <c r="DM140" s="832"/>
      <c r="DN140" s="832"/>
      <c r="DO140" s="832"/>
      <c r="DP140" s="832"/>
      <c r="DQ140" s="832"/>
      <c r="DR140" s="832"/>
      <c r="DS140" s="832"/>
      <c r="DT140" s="832"/>
      <c r="DU140" s="832"/>
      <c r="DV140" s="832"/>
      <c r="DW140" s="832"/>
      <c r="DX140" s="832"/>
      <c r="DY140" s="832"/>
      <c r="DZ140" s="832"/>
      <c r="EA140" s="832"/>
      <c r="EB140" s="832"/>
      <c r="EC140" s="832"/>
      <c r="ED140" s="832"/>
      <c r="EE140" s="832"/>
      <c r="EF140" s="832"/>
      <c r="EG140" s="832"/>
      <c r="EH140" s="832"/>
      <c r="EI140" s="832"/>
      <c r="EJ140" s="832"/>
      <c r="EK140" s="832"/>
      <c r="EL140" s="832"/>
      <c r="EM140" s="832"/>
      <c r="EN140" s="832"/>
      <c r="EO140" s="832"/>
      <c r="EP140" s="832"/>
      <c r="EQ140" s="832"/>
      <c r="ER140" s="832"/>
      <c r="ES140" s="832"/>
      <c r="ET140" s="832"/>
      <c r="EU140" s="832"/>
      <c r="EV140" s="832"/>
      <c r="EW140" s="832"/>
      <c r="EX140" s="832"/>
      <c r="EY140" s="832"/>
      <c r="EZ140" s="832"/>
      <c r="FA140" s="832"/>
      <c r="FB140" s="832"/>
      <c r="FC140" s="832"/>
      <c r="FD140" s="832"/>
      <c r="FE140" s="832"/>
      <c r="FF140" s="832"/>
      <c r="FG140" s="832"/>
      <c r="FH140" s="832"/>
      <c r="FI140" s="832"/>
      <c r="FJ140" s="832"/>
      <c r="FK140" s="832"/>
      <c r="FL140" s="832"/>
      <c r="FM140" s="832"/>
      <c r="FN140" s="832"/>
      <c r="FO140" s="832"/>
      <c r="FP140" s="832"/>
      <c r="FQ140" s="832"/>
      <c r="FR140" s="832"/>
      <c r="FS140" s="832"/>
      <c r="FT140" s="832"/>
      <c r="FU140" s="832"/>
      <c r="FV140" s="832"/>
      <c r="FW140" s="832"/>
      <c r="FX140" s="832"/>
      <c r="FY140" s="832"/>
      <c r="FZ140" s="832"/>
      <c r="GA140" s="832"/>
      <c r="GB140" s="832"/>
      <c r="GC140" s="832"/>
      <c r="GD140" s="832"/>
      <c r="GE140" s="832"/>
      <c r="GF140" s="832"/>
      <c r="GG140" s="832"/>
      <c r="GH140" s="832"/>
      <c r="GI140" s="832"/>
      <c r="GJ140" s="832"/>
      <c r="GK140" s="832"/>
      <c r="GL140" s="832"/>
      <c r="GM140" s="832"/>
      <c r="GN140" s="832"/>
      <c r="GO140" s="832"/>
      <c r="GP140" s="832"/>
      <c r="GQ140" s="832"/>
      <c r="GR140" s="832"/>
      <c r="GS140" s="832"/>
      <c r="GT140" s="832"/>
      <c r="GU140" s="832"/>
      <c r="GV140" s="832"/>
      <c r="GW140" s="832"/>
      <c r="GX140" s="832"/>
      <c r="GY140" s="832"/>
      <c r="GZ140" s="832"/>
      <c r="HA140" s="832"/>
      <c r="HB140" s="832"/>
      <c r="HC140" s="832"/>
      <c r="HD140" s="832"/>
      <c r="HE140" s="832"/>
      <c r="HF140" s="832"/>
      <c r="HG140" s="832"/>
      <c r="HH140" s="832"/>
      <c r="HI140" s="832"/>
      <c r="HJ140" s="832"/>
      <c r="HK140" s="832"/>
      <c r="HL140" s="832"/>
      <c r="HM140" s="832"/>
      <c r="HN140" s="832"/>
      <c r="HO140" s="832"/>
      <c r="HP140" s="832"/>
      <c r="HQ140" s="832"/>
      <c r="HR140" s="832"/>
      <c r="HS140" s="832"/>
      <c r="HT140" s="832"/>
      <c r="HU140" s="832"/>
      <c r="HV140" s="832"/>
      <c r="HW140" s="832"/>
      <c r="HX140" s="832"/>
      <c r="HY140" s="832"/>
      <c r="HZ140" s="832"/>
      <c r="IA140" s="832"/>
      <c r="IB140" s="832"/>
      <c r="IC140" s="832"/>
      <c r="ID140" s="832"/>
      <c r="IE140" s="832"/>
      <c r="IF140" s="832"/>
      <c r="IG140" s="832"/>
      <c r="IH140" s="832"/>
      <c r="II140" s="832"/>
      <c r="IJ140" s="832"/>
      <c r="IK140" s="832"/>
      <c r="IL140" s="832"/>
      <c r="IM140" s="832"/>
      <c r="IN140" s="832"/>
      <c r="IO140" s="832"/>
      <c r="IP140" s="832"/>
      <c r="IQ140" s="832"/>
      <c r="IR140" s="832"/>
      <c r="IS140" s="832"/>
      <c r="IT140" s="832"/>
      <c r="IU140" s="832"/>
      <c r="IV140" s="832"/>
    </row>
    <row r="141" spans="1:256" s="751" customFormat="1" ht="23.25" customHeight="1">
      <c r="A141" s="779" t="s">
        <v>662</v>
      </c>
      <c r="B141" s="677" t="s">
        <v>663</v>
      </c>
      <c r="C141" s="677" t="s">
        <v>664</v>
      </c>
      <c r="D141" s="687"/>
      <c r="E141" s="679" t="s">
        <v>787</v>
      </c>
      <c r="F141" s="680"/>
      <c r="G141" s="681">
        <v>1</v>
      </c>
      <c r="H141" s="780">
        <v>0</v>
      </c>
      <c r="I141" s="774">
        <v>42644</v>
      </c>
      <c r="J141" s="781">
        <v>42675</v>
      </c>
      <c r="K141" s="721" t="s">
        <v>665</v>
      </c>
      <c r="L141" s="709" t="s">
        <v>788</v>
      </c>
      <c r="M141" s="832"/>
      <c r="N141" s="832"/>
      <c r="O141" s="832"/>
      <c r="P141" s="832"/>
      <c r="Q141" s="832"/>
      <c r="R141" s="832"/>
      <c r="S141" s="832"/>
      <c r="T141" s="832"/>
      <c r="U141" s="832"/>
      <c r="V141" s="832"/>
      <c r="W141" s="832"/>
      <c r="X141" s="832"/>
      <c r="Y141" s="832"/>
      <c r="Z141" s="832"/>
      <c r="AA141" s="832"/>
      <c r="AB141" s="832"/>
      <c r="AC141" s="832"/>
      <c r="AD141" s="832"/>
      <c r="AE141" s="832"/>
      <c r="AF141" s="832"/>
      <c r="AG141" s="832"/>
      <c r="AH141" s="832"/>
      <c r="AI141" s="832"/>
      <c r="AJ141" s="832"/>
      <c r="AK141" s="832"/>
      <c r="AL141" s="832"/>
      <c r="AM141" s="832"/>
      <c r="AN141" s="832"/>
      <c r="AO141" s="832"/>
      <c r="AP141" s="832"/>
      <c r="AQ141" s="832"/>
      <c r="AR141" s="832"/>
      <c r="AS141" s="832"/>
      <c r="AT141" s="832"/>
      <c r="AU141" s="832"/>
      <c r="AV141" s="832"/>
      <c r="AW141" s="832"/>
      <c r="AX141" s="832"/>
      <c r="AY141" s="832"/>
      <c r="AZ141" s="832"/>
      <c r="BA141" s="832"/>
      <c r="BB141" s="832"/>
      <c r="BC141" s="832"/>
      <c r="BD141" s="832"/>
      <c r="BE141" s="832"/>
      <c r="BF141" s="832"/>
      <c r="BG141" s="832"/>
      <c r="BH141" s="832"/>
      <c r="BI141" s="832"/>
      <c r="BJ141" s="832"/>
      <c r="BK141" s="832"/>
      <c r="BL141" s="832"/>
      <c r="BM141" s="832"/>
      <c r="BN141" s="832"/>
      <c r="BO141" s="832"/>
      <c r="BP141" s="832"/>
      <c r="BQ141" s="832"/>
      <c r="BR141" s="832"/>
      <c r="BS141" s="832"/>
      <c r="BT141" s="832"/>
      <c r="BU141" s="832"/>
      <c r="BV141" s="832"/>
      <c r="BW141" s="832"/>
      <c r="BX141" s="832"/>
      <c r="BY141" s="832"/>
      <c r="BZ141" s="832"/>
      <c r="CA141" s="832"/>
      <c r="CB141" s="832"/>
      <c r="CC141" s="832"/>
      <c r="CD141" s="832"/>
      <c r="CE141" s="832"/>
      <c r="CF141" s="832"/>
      <c r="CG141" s="832"/>
      <c r="CH141" s="832"/>
      <c r="CI141" s="832"/>
      <c r="CJ141" s="832"/>
      <c r="CK141" s="832"/>
      <c r="CL141" s="832"/>
      <c r="CM141" s="832"/>
      <c r="CN141" s="832"/>
      <c r="CO141" s="832"/>
      <c r="CP141" s="832"/>
      <c r="CQ141" s="832"/>
      <c r="CR141" s="832"/>
      <c r="CS141" s="832"/>
      <c r="CT141" s="832"/>
      <c r="CU141" s="832"/>
      <c r="CV141" s="832"/>
      <c r="CW141" s="832"/>
      <c r="CX141" s="832"/>
      <c r="CY141" s="832"/>
      <c r="CZ141" s="832"/>
      <c r="DA141" s="832"/>
      <c r="DB141" s="832"/>
      <c r="DC141" s="832"/>
      <c r="DD141" s="832"/>
      <c r="DE141" s="832"/>
      <c r="DF141" s="832"/>
      <c r="DG141" s="832"/>
      <c r="DH141" s="832"/>
      <c r="DI141" s="832"/>
      <c r="DJ141" s="832"/>
      <c r="DK141" s="832"/>
      <c r="DL141" s="832"/>
      <c r="DM141" s="832"/>
      <c r="DN141" s="832"/>
      <c r="DO141" s="832"/>
      <c r="DP141" s="832"/>
      <c r="DQ141" s="832"/>
      <c r="DR141" s="832"/>
      <c r="DS141" s="832"/>
      <c r="DT141" s="832"/>
      <c r="DU141" s="832"/>
      <c r="DV141" s="832"/>
      <c r="DW141" s="832"/>
      <c r="DX141" s="832"/>
      <c r="DY141" s="832"/>
      <c r="DZ141" s="832"/>
      <c r="EA141" s="832"/>
      <c r="EB141" s="832"/>
      <c r="EC141" s="832"/>
      <c r="ED141" s="832"/>
      <c r="EE141" s="832"/>
      <c r="EF141" s="832"/>
      <c r="EG141" s="832"/>
      <c r="EH141" s="832"/>
      <c r="EI141" s="832"/>
      <c r="EJ141" s="832"/>
      <c r="EK141" s="832"/>
      <c r="EL141" s="832"/>
      <c r="EM141" s="832"/>
      <c r="EN141" s="832"/>
      <c r="EO141" s="832"/>
      <c r="EP141" s="832"/>
      <c r="EQ141" s="832"/>
      <c r="ER141" s="832"/>
      <c r="ES141" s="832"/>
      <c r="ET141" s="832"/>
      <c r="EU141" s="832"/>
      <c r="EV141" s="832"/>
      <c r="EW141" s="832"/>
      <c r="EX141" s="832"/>
      <c r="EY141" s="832"/>
      <c r="EZ141" s="832"/>
      <c r="FA141" s="832"/>
      <c r="FB141" s="832"/>
      <c r="FC141" s="832"/>
      <c r="FD141" s="832"/>
      <c r="FE141" s="832"/>
      <c r="FF141" s="832"/>
      <c r="FG141" s="832"/>
      <c r="FH141" s="832"/>
      <c r="FI141" s="832"/>
      <c r="FJ141" s="832"/>
      <c r="FK141" s="832"/>
      <c r="FL141" s="832"/>
      <c r="FM141" s="832"/>
      <c r="FN141" s="832"/>
      <c r="FO141" s="832"/>
      <c r="FP141" s="832"/>
      <c r="FQ141" s="832"/>
      <c r="FR141" s="832"/>
      <c r="FS141" s="832"/>
      <c r="FT141" s="832"/>
      <c r="FU141" s="832"/>
      <c r="FV141" s="832"/>
      <c r="FW141" s="832"/>
      <c r="FX141" s="832"/>
      <c r="FY141" s="832"/>
      <c r="FZ141" s="832"/>
      <c r="GA141" s="832"/>
      <c r="GB141" s="832"/>
      <c r="GC141" s="832"/>
      <c r="GD141" s="832"/>
      <c r="GE141" s="832"/>
      <c r="GF141" s="832"/>
      <c r="GG141" s="832"/>
      <c r="GH141" s="832"/>
      <c r="GI141" s="832"/>
      <c r="GJ141" s="832"/>
      <c r="GK141" s="832"/>
      <c r="GL141" s="832"/>
      <c r="GM141" s="832"/>
      <c r="GN141" s="832"/>
      <c r="GO141" s="832"/>
      <c r="GP141" s="832"/>
      <c r="GQ141" s="832"/>
      <c r="GR141" s="832"/>
      <c r="GS141" s="832"/>
      <c r="GT141" s="832"/>
      <c r="GU141" s="832"/>
      <c r="GV141" s="832"/>
      <c r="GW141" s="832"/>
      <c r="GX141" s="832"/>
      <c r="GY141" s="832"/>
      <c r="GZ141" s="832"/>
      <c r="HA141" s="832"/>
      <c r="HB141" s="832"/>
      <c r="HC141" s="832"/>
      <c r="HD141" s="832"/>
      <c r="HE141" s="832"/>
      <c r="HF141" s="832"/>
      <c r="HG141" s="832"/>
      <c r="HH141" s="832"/>
      <c r="HI141" s="832"/>
      <c r="HJ141" s="832"/>
      <c r="HK141" s="832"/>
      <c r="HL141" s="832"/>
      <c r="HM141" s="832"/>
      <c r="HN141" s="832"/>
      <c r="HO141" s="832"/>
      <c r="HP141" s="832"/>
      <c r="HQ141" s="832"/>
      <c r="HR141" s="832"/>
      <c r="HS141" s="832"/>
      <c r="HT141" s="832"/>
      <c r="HU141" s="832"/>
      <c r="HV141" s="832"/>
      <c r="HW141" s="832"/>
      <c r="HX141" s="832"/>
      <c r="HY141" s="832"/>
      <c r="HZ141" s="832"/>
      <c r="IA141" s="832"/>
      <c r="IB141" s="832"/>
      <c r="IC141" s="832"/>
      <c r="ID141" s="832"/>
      <c r="IE141" s="832"/>
      <c r="IF141" s="832"/>
      <c r="IG141" s="832"/>
      <c r="IH141" s="832"/>
      <c r="II141" s="832"/>
      <c r="IJ141" s="832"/>
      <c r="IK141" s="832"/>
      <c r="IL141" s="832"/>
      <c r="IM141" s="832"/>
      <c r="IN141" s="832"/>
      <c r="IO141" s="832"/>
      <c r="IP141" s="832"/>
      <c r="IQ141" s="832"/>
      <c r="IR141" s="832"/>
      <c r="IS141" s="832"/>
      <c r="IT141" s="832"/>
      <c r="IU141" s="832"/>
      <c r="IV141" s="832"/>
    </row>
    <row r="142" spans="1:256" s="751" customFormat="1" ht="35.1" customHeight="1">
      <c r="A142" s="766" t="s">
        <v>736</v>
      </c>
      <c r="B142" s="677" t="s">
        <v>737</v>
      </c>
      <c r="C142" s="677" t="s">
        <v>790</v>
      </c>
      <c r="D142" s="746" t="s">
        <v>421</v>
      </c>
      <c r="E142" s="865" t="s">
        <v>379</v>
      </c>
      <c r="F142" s="844">
        <v>0</v>
      </c>
      <c r="G142" s="785">
        <v>1</v>
      </c>
      <c r="H142" s="720">
        <v>0</v>
      </c>
      <c r="I142" s="867" t="s">
        <v>543</v>
      </c>
      <c r="J142" s="867" t="s">
        <v>738</v>
      </c>
      <c r="K142" s="750" t="s">
        <v>739</v>
      </c>
      <c r="L142" s="749" t="s">
        <v>530</v>
      </c>
      <c r="M142" s="832"/>
      <c r="N142" s="832"/>
      <c r="O142" s="832"/>
      <c r="P142" s="832"/>
      <c r="Q142" s="832"/>
      <c r="R142" s="832"/>
      <c r="S142" s="832"/>
      <c r="T142" s="832"/>
      <c r="U142" s="832"/>
      <c r="V142" s="832"/>
      <c r="W142" s="832"/>
      <c r="X142" s="832"/>
      <c r="Y142" s="832"/>
      <c r="Z142" s="832"/>
      <c r="AA142" s="832"/>
      <c r="AB142" s="832"/>
      <c r="AC142" s="832"/>
      <c r="AD142" s="832"/>
      <c r="AE142" s="832"/>
      <c r="AF142" s="832"/>
      <c r="AG142" s="832"/>
      <c r="AH142" s="832"/>
      <c r="AI142" s="832"/>
      <c r="AJ142" s="832"/>
      <c r="AK142" s="832"/>
      <c r="AL142" s="832"/>
      <c r="AM142" s="832"/>
      <c r="AN142" s="832"/>
      <c r="AO142" s="832"/>
      <c r="AP142" s="832"/>
      <c r="AQ142" s="832"/>
      <c r="AR142" s="832"/>
      <c r="AS142" s="832"/>
      <c r="AT142" s="832"/>
      <c r="AU142" s="832"/>
      <c r="AV142" s="832"/>
      <c r="AW142" s="832"/>
      <c r="AX142" s="832"/>
      <c r="AY142" s="832"/>
      <c r="AZ142" s="832"/>
      <c r="BA142" s="832"/>
      <c r="BB142" s="832"/>
      <c r="BC142" s="832"/>
      <c r="BD142" s="832"/>
      <c r="BE142" s="832"/>
      <c r="BF142" s="832"/>
      <c r="BG142" s="832"/>
      <c r="BH142" s="832"/>
      <c r="BI142" s="832"/>
      <c r="BJ142" s="832"/>
      <c r="BK142" s="832"/>
      <c r="BL142" s="832"/>
      <c r="BM142" s="832"/>
      <c r="BN142" s="832"/>
      <c r="BO142" s="832"/>
      <c r="BP142" s="832"/>
      <c r="BQ142" s="832"/>
      <c r="BR142" s="832"/>
      <c r="BS142" s="832"/>
      <c r="BT142" s="832"/>
      <c r="BU142" s="832"/>
      <c r="BV142" s="832"/>
      <c r="BW142" s="832"/>
      <c r="BX142" s="832"/>
      <c r="BY142" s="832"/>
      <c r="BZ142" s="832"/>
      <c r="CA142" s="832"/>
      <c r="CB142" s="832"/>
      <c r="CC142" s="832"/>
      <c r="CD142" s="832"/>
      <c r="CE142" s="832"/>
      <c r="CF142" s="832"/>
      <c r="CG142" s="832"/>
      <c r="CH142" s="832"/>
      <c r="CI142" s="832"/>
      <c r="CJ142" s="832"/>
      <c r="CK142" s="832"/>
      <c r="CL142" s="832"/>
      <c r="CM142" s="832"/>
      <c r="CN142" s="832"/>
      <c r="CO142" s="832"/>
      <c r="CP142" s="832"/>
      <c r="CQ142" s="832"/>
      <c r="CR142" s="832"/>
      <c r="CS142" s="832"/>
      <c r="CT142" s="832"/>
      <c r="CU142" s="832"/>
      <c r="CV142" s="832"/>
      <c r="CW142" s="832"/>
      <c r="CX142" s="832"/>
      <c r="CY142" s="832"/>
      <c r="CZ142" s="832"/>
      <c r="DA142" s="832"/>
      <c r="DB142" s="832"/>
      <c r="DC142" s="832"/>
      <c r="DD142" s="832"/>
      <c r="DE142" s="832"/>
      <c r="DF142" s="832"/>
      <c r="DG142" s="832"/>
      <c r="DH142" s="832"/>
      <c r="DI142" s="832"/>
      <c r="DJ142" s="832"/>
      <c r="DK142" s="832"/>
      <c r="DL142" s="832"/>
      <c r="DM142" s="832"/>
      <c r="DN142" s="832"/>
      <c r="DO142" s="832"/>
      <c r="DP142" s="832"/>
      <c r="DQ142" s="832"/>
      <c r="DR142" s="832"/>
      <c r="DS142" s="832"/>
      <c r="DT142" s="832"/>
      <c r="DU142" s="832"/>
      <c r="DV142" s="832"/>
      <c r="DW142" s="832"/>
      <c r="DX142" s="832"/>
      <c r="DY142" s="832"/>
      <c r="DZ142" s="832"/>
      <c r="EA142" s="832"/>
      <c r="EB142" s="832"/>
      <c r="EC142" s="832"/>
      <c r="ED142" s="832"/>
      <c r="EE142" s="832"/>
      <c r="EF142" s="832"/>
      <c r="EG142" s="832"/>
      <c r="EH142" s="832"/>
      <c r="EI142" s="832"/>
      <c r="EJ142" s="832"/>
      <c r="EK142" s="832"/>
      <c r="EL142" s="832"/>
      <c r="EM142" s="832"/>
      <c r="EN142" s="832"/>
      <c r="EO142" s="832"/>
      <c r="EP142" s="832"/>
      <c r="EQ142" s="832"/>
      <c r="ER142" s="832"/>
      <c r="ES142" s="832"/>
      <c r="ET142" s="832"/>
      <c r="EU142" s="832"/>
      <c r="EV142" s="832"/>
      <c r="EW142" s="832"/>
      <c r="EX142" s="832"/>
      <c r="EY142" s="832"/>
      <c r="EZ142" s="832"/>
      <c r="FA142" s="832"/>
      <c r="FB142" s="832"/>
      <c r="FC142" s="832"/>
      <c r="FD142" s="832"/>
      <c r="FE142" s="832"/>
      <c r="FF142" s="832"/>
      <c r="FG142" s="832"/>
      <c r="FH142" s="832"/>
      <c r="FI142" s="832"/>
      <c r="FJ142" s="832"/>
      <c r="FK142" s="832"/>
      <c r="FL142" s="832"/>
      <c r="FM142" s="832"/>
      <c r="FN142" s="832"/>
      <c r="FO142" s="832"/>
      <c r="FP142" s="832"/>
      <c r="FQ142" s="832"/>
      <c r="FR142" s="832"/>
      <c r="FS142" s="832"/>
      <c r="FT142" s="832"/>
      <c r="FU142" s="832"/>
      <c r="FV142" s="832"/>
      <c r="FW142" s="832"/>
      <c r="FX142" s="832"/>
      <c r="FY142" s="832"/>
      <c r="FZ142" s="832"/>
      <c r="GA142" s="832"/>
      <c r="GB142" s="832"/>
      <c r="GC142" s="832"/>
      <c r="GD142" s="832"/>
      <c r="GE142" s="832"/>
      <c r="GF142" s="832"/>
      <c r="GG142" s="832"/>
      <c r="GH142" s="832"/>
      <c r="GI142" s="832"/>
      <c r="GJ142" s="832"/>
      <c r="GK142" s="832"/>
      <c r="GL142" s="832"/>
      <c r="GM142" s="832"/>
      <c r="GN142" s="832"/>
      <c r="GO142" s="832"/>
      <c r="GP142" s="832"/>
      <c r="GQ142" s="832"/>
      <c r="GR142" s="832"/>
      <c r="GS142" s="832"/>
      <c r="GT142" s="832"/>
      <c r="GU142" s="832"/>
      <c r="GV142" s="832"/>
      <c r="GW142" s="832"/>
      <c r="GX142" s="832"/>
      <c r="GY142" s="832"/>
      <c r="GZ142" s="832"/>
      <c r="HA142" s="832"/>
      <c r="HB142" s="832"/>
      <c r="HC142" s="832"/>
      <c r="HD142" s="832"/>
      <c r="HE142" s="832"/>
      <c r="HF142" s="832"/>
      <c r="HG142" s="832"/>
      <c r="HH142" s="832"/>
      <c r="HI142" s="832"/>
      <c r="HJ142" s="832"/>
      <c r="HK142" s="832"/>
      <c r="HL142" s="832"/>
      <c r="HM142" s="832"/>
      <c r="HN142" s="832"/>
      <c r="HO142" s="832"/>
      <c r="HP142" s="832"/>
      <c r="HQ142" s="832"/>
      <c r="HR142" s="832"/>
      <c r="HS142" s="832"/>
      <c r="HT142" s="832"/>
      <c r="HU142" s="832"/>
      <c r="HV142" s="832"/>
      <c r="HW142" s="832"/>
      <c r="HX142" s="832"/>
      <c r="HY142" s="832"/>
      <c r="HZ142" s="832"/>
      <c r="IA142" s="832"/>
      <c r="IB142" s="832"/>
      <c r="IC142" s="832"/>
      <c r="ID142" s="832"/>
      <c r="IE142" s="832"/>
      <c r="IF142" s="832"/>
      <c r="IG142" s="832"/>
      <c r="IH142" s="832"/>
      <c r="II142" s="832"/>
      <c r="IJ142" s="832"/>
      <c r="IK142" s="832"/>
      <c r="IL142" s="832"/>
      <c r="IM142" s="832"/>
      <c r="IN142" s="832"/>
      <c r="IO142" s="832"/>
      <c r="IP142" s="832"/>
      <c r="IQ142" s="832"/>
      <c r="IR142" s="832"/>
      <c r="IS142" s="832"/>
      <c r="IT142" s="832"/>
      <c r="IU142" s="832"/>
      <c r="IV142" s="832"/>
    </row>
    <row r="143" spans="1:256" s="751" customFormat="1" ht="23.25" customHeight="1">
      <c r="A143" s="684" t="s">
        <v>740</v>
      </c>
      <c r="B143" s="677" t="s">
        <v>633</v>
      </c>
      <c r="C143" s="677" t="s">
        <v>741</v>
      </c>
      <c r="D143" s="784"/>
      <c r="E143" s="685" t="s">
        <v>379</v>
      </c>
      <c r="F143" s="773"/>
      <c r="G143" s="710">
        <v>1</v>
      </c>
      <c r="H143" s="785">
        <v>0</v>
      </c>
      <c r="I143" s="769" t="s">
        <v>589</v>
      </c>
      <c r="J143" s="786" t="s">
        <v>537</v>
      </c>
      <c r="K143" s="787"/>
      <c r="L143" s="749" t="s">
        <v>530</v>
      </c>
      <c r="M143" s="832"/>
      <c r="N143" s="832"/>
      <c r="O143" s="832"/>
      <c r="P143" s="832"/>
      <c r="Q143" s="832"/>
      <c r="R143" s="832"/>
      <c r="S143" s="832"/>
      <c r="T143" s="832"/>
      <c r="U143" s="832"/>
      <c r="V143" s="832"/>
      <c r="W143" s="832"/>
      <c r="X143" s="832"/>
      <c r="Y143" s="832"/>
      <c r="Z143" s="832"/>
      <c r="AA143" s="832"/>
      <c r="AB143" s="832"/>
      <c r="AC143" s="832"/>
      <c r="AD143" s="832"/>
      <c r="AE143" s="832"/>
      <c r="AF143" s="832"/>
      <c r="AG143" s="832"/>
      <c r="AH143" s="832"/>
      <c r="AI143" s="832"/>
      <c r="AJ143" s="832"/>
      <c r="AK143" s="832"/>
      <c r="AL143" s="832"/>
      <c r="AM143" s="832"/>
      <c r="AN143" s="832"/>
      <c r="AO143" s="832"/>
      <c r="AP143" s="832"/>
      <c r="AQ143" s="832"/>
      <c r="AR143" s="832"/>
      <c r="AS143" s="832"/>
      <c r="AT143" s="832"/>
      <c r="AU143" s="832"/>
      <c r="AV143" s="832"/>
      <c r="AW143" s="832"/>
      <c r="AX143" s="832"/>
      <c r="AY143" s="832"/>
      <c r="AZ143" s="832"/>
      <c r="BA143" s="832"/>
      <c r="BB143" s="832"/>
      <c r="BC143" s="832"/>
      <c r="BD143" s="832"/>
      <c r="BE143" s="832"/>
      <c r="BF143" s="832"/>
      <c r="BG143" s="832"/>
      <c r="BH143" s="832"/>
      <c r="BI143" s="832"/>
      <c r="BJ143" s="832"/>
      <c r="BK143" s="832"/>
      <c r="BL143" s="832"/>
      <c r="BM143" s="832"/>
      <c r="BN143" s="832"/>
      <c r="BO143" s="832"/>
      <c r="BP143" s="832"/>
      <c r="BQ143" s="832"/>
      <c r="BR143" s="832"/>
      <c r="BS143" s="832"/>
      <c r="BT143" s="832"/>
      <c r="BU143" s="832"/>
      <c r="BV143" s="832"/>
      <c r="BW143" s="832"/>
      <c r="BX143" s="832"/>
      <c r="BY143" s="832"/>
      <c r="BZ143" s="832"/>
      <c r="CA143" s="832"/>
      <c r="CB143" s="832"/>
      <c r="CC143" s="832"/>
      <c r="CD143" s="832"/>
      <c r="CE143" s="832"/>
      <c r="CF143" s="832"/>
      <c r="CG143" s="832"/>
      <c r="CH143" s="832"/>
      <c r="CI143" s="832"/>
      <c r="CJ143" s="832"/>
      <c r="CK143" s="832"/>
      <c r="CL143" s="832"/>
      <c r="CM143" s="832"/>
      <c r="CN143" s="832"/>
      <c r="CO143" s="832"/>
      <c r="CP143" s="832"/>
      <c r="CQ143" s="832"/>
      <c r="CR143" s="832"/>
      <c r="CS143" s="832"/>
      <c r="CT143" s="832"/>
      <c r="CU143" s="832"/>
      <c r="CV143" s="832"/>
      <c r="CW143" s="832"/>
      <c r="CX143" s="832"/>
      <c r="CY143" s="832"/>
      <c r="CZ143" s="832"/>
      <c r="DA143" s="832"/>
      <c r="DB143" s="832"/>
      <c r="DC143" s="832"/>
      <c r="DD143" s="832"/>
      <c r="DE143" s="832"/>
      <c r="DF143" s="832"/>
      <c r="DG143" s="832"/>
      <c r="DH143" s="832"/>
      <c r="DI143" s="832"/>
      <c r="DJ143" s="832"/>
      <c r="DK143" s="832"/>
      <c r="DL143" s="832"/>
      <c r="DM143" s="832"/>
      <c r="DN143" s="832"/>
      <c r="DO143" s="832"/>
      <c r="DP143" s="832"/>
      <c r="DQ143" s="832"/>
      <c r="DR143" s="832"/>
      <c r="DS143" s="832"/>
      <c r="DT143" s="832"/>
      <c r="DU143" s="832"/>
      <c r="DV143" s="832"/>
      <c r="DW143" s="832"/>
      <c r="DX143" s="832"/>
      <c r="DY143" s="832"/>
      <c r="DZ143" s="832"/>
      <c r="EA143" s="832"/>
      <c r="EB143" s="832"/>
      <c r="EC143" s="832"/>
      <c r="ED143" s="832"/>
      <c r="EE143" s="832"/>
      <c r="EF143" s="832"/>
      <c r="EG143" s="832"/>
      <c r="EH143" s="832"/>
      <c r="EI143" s="832"/>
      <c r="EJ143" s="832"/>
      <c r="EK143" s="832"/>
      <c r="EL143" s="832"/>
      <c r="EM143" s="832"/>
      <c r="EN143" s="832"/>
      <c r="EO143" s="832"/>
      <c r="EP143" s="832"/>
      <c r="EQ143" s="832"/>
      <c r="ER143" s="832"/>
      <c r="ES143" s="832"/>
      <c r="ET143" s="832"/>
      <c r="EU143" s="832"/>
      <c r="EV143" s="832"/>
      <c r="EW143" s="832"/>
      <c r="EX143" s="832"/>
      <c r="EY143" s="832"/>
      <c r="EZ143" s="832"/>
      <c r="FA143" s="832"/>
      <c r="FB143" s="832"/>
      <c r="FC143" s="832"/>
      <c r="FD143" s="832"/>
      <c r="FE143" s="832"/>
      <c r="FF143" s="832"/>
      <c r="FG143" s="832"/>
      <c r="FH143" s="832"/>
      <c r="FI143" s="832"/>
      <c r="FJ143" s="832"/>
      <c r="FK143" s="832"/>
      <c r="FL143" s="832"/>
      <c r="FM143" s="832"/>
      <c r="FN143" s="832"/>
      <c r="FO143" s="832"/>
      <c r="FP143" s="832"/>
      <c r="FQ143" s="832"/>
      <c r="FR143" s="832"/>
      <c r="FS143" s="832"/>
      <c r="FT143" s="832"/>
      <c r="FU143" s="832"/>
      <c r="FV143" s="832"/>
      <c r="FW143" s="832"/>
      <c r="FX143" s="832"/>
      <c r="FY143" s="832"/>
      <c r="FZ143" s="832"/>
      <c r="GA143" s="832"/>
      <c r="GB143" s="832"/>
      <c r="GC143" s="832"/>
      <c r="GD143" s="832"/>
      <c r="GE143" s="832"/>
      <c r="GF143" s="832"/>
      <c r="GG143" s="832"/>
      <c r="GH143" s="832"/>
      <c r="GI143" s="832"/>
      <c r="GJ143" s="832"/>
      <c r="GK143" s="832"/>
      <c r="GL143" s="832"/>
      <c r="GM143" s="832"/>
      <c r="GN143" s="832"/>
      <c r="GO143" s="832"/>
      <c r="GP143" s="832"/>
      <c r="GQ143" s="832"/>
      <c r="GR143" s="832"/>
      <c r="GS143" s="832"/>
      <c r="GT143" s="832"/>
      <c r="GU143" s="832"/>
      <c r="GV143" s="832"/>
      <c r="GW143" s="832"/>
      <c r="GX143" s="832"/>
      <c r="GY143" s="832"/>
      <c r="GZ143" s="832"/>
      <c r="HA143" s="832"/>
      <c r="HB143" s="832"/>
      <c r="HC143" s="832"/>
      <c r="HD143" s="832"/>
      <c r="HE143" s="832"/>
      <c r="HF143" s="832"/>
      <c r="HG143" s="832"/>
      <c r="HH143" s="832"/>
      <c r="HI143" s="832"/>
      <c r="HJ143" s="832"/>
      <c r="HK143" s="832"/>
      <c r="HL143" s="832"/>
      <c r="HM143" s="832"/>
      <c r="HN143" s="832"/>
      <c r="HO143" s="832"/>
      <c r="HP143" s="832"/>
      <c r="HQ143" s="832"/>
      <c r="HR143" s="832"/>
      <c r="HS143" s="832"/>
      <c r="HT143" s="832"/>
      <c r="HU143" s="832"/>
      <c r="HV143" s="832"/>
      <c r="HW143" s="832"/>
      <c r="HX143" s="832"/>
      <c r="HY143" s="832"/>
      <c r="HZ143" s="832"/>
      <c r="IA143" s="832"/>
      <c r="IB143" s="832"/>
      <c r="IC143" s="832"/>
      <c r="ID143" s="832"/>
      <c r="IE143" s="832"/>
      <c r="IF143" s="832"/>
      <c r="IG143" s="832"/>
      <c r="IH143" s="832"/>
      <c r="II143" s="832"/>
      <c r="IJ143" s="832"/>
      <c r="IK143" s="832"/>
      <c r="IL143" s="832"/>
      <c r="IM143" s="832"/>
      <c r="IN143" s="832"/>
      <c r="IO143" s="832"/>
      <c r="IP143" s="832"/>
      <c r="IQ143" s="832"/>
      <c r="IR143" s="832"/>
      <c r="IS143" s="832"/>
      <c r="IT143" s="832"/>
      <c r="IU143" s="832"/>
      <c r="IV143" s="832"/>
    </row>
    <row r="144" spans="1:256" s="751" customFormat="1" ht="23.25" customHeight="1">
      <c r="A144" s="684" t="s">
        <v>742</v>
      </c>
      <c r="B144" s="677" t="s">
        <v>743</v>
      </c>
      <c r="C144" s="677" t="s">
        <v>744</v>
      </c>
      <c r="D144" s="687" t="s">
        <v>634</v>
      </c>
      <c r="E144" s="685" t="s">
        <v>745</v>
      </c>
      <c r="F144" s="680"/>
      <c r="G144" s="688">
        <v>1</v>
      </c>
      <c r="H144" s="682">
        <v>0</v>
      </c>
      <c r="I144" s="709" t="s">
        <v>390</v>
      </c>
      <c r="J144" s="677" t="s">
        <v>391</v>
      </c>
      <c r="K144" s="721" t="s">
        <v>789</v>
      </c>
      <c r="L144" s="749" t="s">
        <v>530</v>
      </c>
      <c r="M144" s="832"/>
      <c r="N144" s="832"/>
      <c r="O144" s="832"/>
      <c r="P144" s="832"/>
      <c r="Q144" s="832"/>
      <c r="R144" s="832"/>
      <c r="S144" s="832"/>
      <c r="T144" s="832"/>
      <c r="U144" s="832"/>
      <c r="V144" s="832"/>
      <c r="W144" s="832"/>
      <c r="X144" s="832"/>
      <c r="Y144" s="832"/>
      <c r="Z144" s="832"/>
      <c r="AA144" s="832"/>
      <c r="AB144" s="832"/>
      <c r="AC144" s="832"/>
      <c r="AD144" s="832"/>
      <c r="AE144" s="832"/>
      <c r="AF144" s="832"/>
      <c r="AG144" s="832"/>
      <c r="AH144" s="832"/>
      <c r="AI144" s="832"/>
      <c r="AJ144" s="832"/>
      <c r="AK144" s="832"/>
      <c r="AL144" s="832"/>
      <c r="AM144" s="832"/>
      <c r="AN144" s="832"/>
      <c r="AO144" s="832"/>
      <c r="AP144" s="832"/>
      <c r="AQ144" s="832"/>
      <c r="AR144" s="832"/>
      <c r="AS144" s="832"/>
      <c r="AT144" s="832"/>
      <c r="AU144" s="832"/>
      <c r="AV144" s="832"/>
      <c r="AW144" s="832"/>
      <c r="AX144" s="832"/>
      <c r="AY144" s="832"/>
      <c r="AZ144" s="832"/>
      <c r="BA144" s="832"/>
      <c r="BB144" s="832"/>
      <c r="BC144" s="832"/>
      <c r="BD144" s="832"/>
      <c r="BE144" s="832"/>
      <c r="BF144" s="832"/>
      <c r="BG144" s="832"/>
      <c r="BH144" s="832"/>
      <c r="BI144" s="832"/>
      <c r="BJ144" s="832"/>
      <c r="BK144" s="832"/>
      <c r="BL144" s="832"/>
      <c r="BM144" s="832"/>
      <c r="BN144" s="832"/>
      <c r="BO144" s="832"/>
      <c r="BP144" s="832"/>
      <c r="BQ144" s="832"/>
      <c r="BR144" s="832"/>
      <c r="BS144" s="832"/>
      <c r="BT144" s="832"/>
      <c r="BU144" s="832"/>
      <c r="BV144" s="832"/>
      <c r="BW144" s="832"/>
      <c r="BX144" s="832"/>
      <c r="BY144" s="832"/>
      <c r="BZ144" s="832"/>
      <c r="CA144" s="832"/>
      <c r="CB144" s="832"/>
      <c r="CC144" s="832"/>
      <c r="CD144" s="832"/>
      <c r="CE144" s="832"/>
      <c r="CF144" s="832"/>
      <c r="CG144" s="832"/>
      <c r="CH144" s="832"/>
      <c r="CI144" s="832"/>
      <c r="CJ144" s="832"/>
      <c r="CK144" s="832"/>
      <c r="CL144" s="832"/>
      <c r="CM144" s="832"/>
      <c r="CN144" s="832"/>
      <c r="CO144" s="832"/>
      <c r="CP144" s="832"/>
      <c r="CQ144" s="832"/>
      <c r="CR144" s="832"/>
      <c r="CS144" s="832"/>
      <c r="CT144" s="832"/>
      <c r="CU144" s="832"/>
      <c r="CV144" s="832"/>
      <c r="CW144" s="832"/>
      <c r="CX144" s="832"/>
      <c r="CY144" s="832"/>
      <c r="CZ144" s="832"/>
      <c r="DA144" s="832"/>
      <c r="DB144" s="832"/>
      <c r="DC144" s="832"/>
      <c r="DD144" s="832"/>
      <c r="DE144" s="832"/>
      <c r="DF144" s="832"/>
      <c r="DG144" s="832"/>
      <c r="DH144" s="832"/>
      <c r="DI144" s="832"/>
      <c r="DJ144" s="832"/>
      <c r="DK144" s="832"/>
      <c r="DL144" s="832"/>
      <c r="DM144" s="832"/>
      <c r="DN144" s="832"/>
      <c r="DO144" s="832"/>
      <c r="DP144" s="832"/>
      <c r="DQ144" s="832"/>
      <c r="DR144" s="832"/>
      <c r="DS144" s="832"/>
      <c r="DT144" s="832"/>
      <c r="DU144" s="832"/>
      <c r="DV144" s="832"/>
      <c r="DW144" s="832"/>
      <c r="DX144" s="832"/>
      <c r="DY144" s="832"/>
      <c r="DZ144" s="832"/>
      <c r="EA144" s="832"/>
      <c r="EB144" s="832"/>
      <c r="EC144" s="832"/>
      <c r="ED144" s="832"/>
      <c r="EE144" s="832"/>
      <c r="EF144" s="832"/>
      <c r="EG144" s="832"/>
      <c r="EH144" s="832"/>
      <c r="EI144" s="832"/>
      <c r="EJ144" s="832"/>
      <c r="EK144" s="832"/>
      <c r="EL144" s="832"/>
      <c r="EM144" s="832"/>
      <c r="EN144" s="832"/>
      <c r="EO144" s="832"/>
      <c r="EP144" s="832"/>
      <c r="EQ144" s="832"/>
      <c r="ER144" s="832"/>
      <c r="ES144" s="832"/>
      <c r="ET144" s="832"/>
      <c r="EU144" s="832"/>
      <c r="EV144" s="832"/>
      <c r="EW144" s="832"/>
      <c r="EX144" s="832"/>
      <c r="EY144" s="832"/>
      <c r="EZ144" s="832"/>
      <c r="FA144" s="832"/>
      <c r="FB144" s="832"/>
      <c r="FC144" s="832"/>
      <c r="FD144" s="832"/>
      <c r="FE144" s="832"/>
      <c r="FF144" s="832"/>
      <c r="FG144" s="832"/>
      <c r="FH144" s="832"/>
      <c r="FI144" s="832"/>
      <c r="FJ144" s="832"/>
      <c r="FK144" s="832"/>
      <c r="FL144" s="832"/>
      <c r="FM144" s="832"/>
      <c r="FN144" s="832"/>
      <c r="FO144" s="832"/>
      <c r="FP144" s="832"/>
      <c r="FQ144" s="832"/>
      <c r="FR144" s="832"/>
      <c r="FS144" s="832"/>
      <c r="FT144" s="832"/>
      <c r="FU144" s="832"/>
      <c r="FV144" s="832"/>
      <c r="FW144" s="832"/>
      <c r="FX144" s="832"/>
      <c r="FY144" s="832"/>
      <c r="FZ144" s="832"/>
      <c r="GA144" s="832"/>
      <c r="GB144" s="832"/>
      <c r="GC144" s="832"/>
      <c r="GD144" s="832"/>
      <c r="GE144" s="832"/>
      <c r="GF144" s="832"/>
      <c r="GG144" s="832"/>
      <c r="GH144" s="832"/>
      <c r="GI144" s="832"/>
      <c r="GJ144" s="832"/>
      <c r="GK144" s="832"/>
      <c r="GL144" s="832"/>
      <c r="GM144" s="832"/>
      <c r="GN144" s="832"/>
      <c r="GO144" s="832"/>
      <c r="GP144" s="832"/>
      <c r="GQ144" s="832"/>
      <c r="GR144" s="832"/>
      <c r="GS144" s="832"/>
      <c r="GT144" s="832"/>
      <c r="GU144" s="832"/>
      <c r="GV144" s="832"/>
      <c r="GW144" s="832"/>
      <c r="GX144" s="832"/>
      <c r="GY144" s="832"/>
      <c r="GZ144" s="832"/>
      <c r="HA144" s="832"/>
      <c r="HB144" s="832"/>
      <c r="HC144" s="832"/>
      <c r="HD144" s="832"/>
      <c r="HE144" s="832"/>
      <c r="HF144" s="832"/>
      <c r="HG144" s="832"/>
      <c r="HH144" s="832"/>
      <c r="HI144" s="832"/>
      <c r="HJ144" s="832"/>
      <c r="HK144" s="832"/>
      <c r="HL144" s="832"/>
      <c r="HM144" s="832"/>
      <c r="HN144" s="832"/>
      <c r="HO144" s="832"/>
      <c r="HP144" s="832"/>
      <c r="HQ144" s="832"/>
      <c r="HR144" s="832"/>
      <c r="HS144" s="832"/>
      <c r="HT144" s="832"/>
      <c r="HU144" s="832"/>
      <c r="HV144" s="832"/>
      <c r="HW144" s="832"/>
      <c r="HX144" s="832"/>
      <c r="HY144" s="832"/>
      <c r="HZ144" s="832"/>
      <c r="IA144" s="832"/>
      <c r="IB144" s="832"/>
      <c r="IC144" s="832"/>
      <c r="ID144" s="832"/>
      <c r="IE144" s="832"/>
      <c r="IF144" s="832"/>
      <c r="IG144" s="832"/>
      <c r="IH144" s="832"/>
      <c r="II144" s="832"/>
      <c r="IJ144" s="832"/>
      <c r="IK144" s="832"/>
      <c r="IL144" s="832"/>
      <c r="IM144" s="832"/>
      <c r="IN144" s="832"/>
      <c r="IO144" s="832"/>
      <c r="IP144" s="832"/>
      <c r="IQ144" s="832"/>
      <c r="IR144" s="832"/>
      <c r="IS144" s="832"/>
      <c r="IT144" s="832"/>
      <c r="IU144" s="832"/>
      <c r="IV144" s="832"/>
    </row>
    <row r="145" spans="1:256" s="999" customFormat="1" ht="39" customHeight="1">
      <c r="A145" s="898" t="s">
        <v>850</v>
      </c>
      <c r="B145" s="995" t="s">
        <v>953</v>
      </c>
      <c r="C145" s="928" t="s">
        <v>849</v>
      </c>
      <c r="D145" s="995" t="s">
        <v>421</v>
      </c>
      <c r="E145" s="892" t="s">
        <v>389</v>
      </c>
      <c r="F145" s="892">
        <v>17500</v>
      </c>
      <c r="G145" s="911">
        <v>1</v>
      </c>
      <c r="H145" s="996">
        <v>0</v>
      </c>
      <c r="I145" s="997" t="s">
        <v>844</v>
      </c>
      <c r="J145" s="924" t="s">
        <v>845</v>
      </c>
      <c r="K145" s="998" t="s">
        <v>944</v>
      </c>
      <c r="L145" s="924" t="s">
        <v>383</v>
      </c>
      <c r="M145" s="905"/>
      <c r="N145" s="905"/>
      <c r="O145" s="905"/>
      <c r="P145" s="905"/>
      <c r="Q145" s="905"/>
      <c r="R145" s="905"/>
      <c r="S145" s="905"/>
      <c r="T145" s="905"/>
      <c r="U145" s="905"/>
      <c r="V145" s="905"/>
      <c r="W145" s="905"/>
      <c r="X145" s="905"/>
      <c r="Y145" s="905"/>
      <c r="Z145" s="905"/>
      <c r="AA145" s="905"/>
      <c r="AB145" s="905"/>
      <c r="AC145" s="905"/>
      <c r="AD145" s="905"/>
      <c r="AE145" s="905"/>
      <c r="AF145" s="905"/>
      <c r="AG145" s="905"/>
      <c r="AH145" s="905"/>
      <c r="AI145" s="905"/>
      <c r="AJ145" s="905"/>
      <c r="AK145" s="905"/>
      <c r="AL145" s="905"/>
      <c r="AM145" s="905"/>
      <c r="AN145" s="905"/>
      <c r="AO145" s="905"/>
      <c r="AP145" s="905"/>
      <c r="AQ145" s="905"/>
      <c r="AR145" s="905"/>
      <c r="AS145" s="905"/>
      <c r="AT145" s="905"/>
      <c r="AU145" s="905"/>
      <c r="AV145" s="905"/>
      <c r="AW145" s="905"/>
      <c r="AX145" s="905"/>
      <c r="AY145" s="905"/>
      <c r="AZ145" s="905"/>
      <c r="BA145" s="905"/>
      <c r="BB145" s="905"/>
      <c r="BC145" s="905"/>
      <c r="BD145" s="905"/>
      <c r="BE145" s="905"/>
      <c r="BF145" s="905"/>
      <c r="BG145" s="905"/>
      <c r="BH145" s="905"/>
      <c r="BI145" s="905"/>
      <c r="BJ145" s="905"/>
      <c r="BK145" s="905"/>
      <c r="BL145" s="905"/>
      <c r="BM145" s="905"/>
      <c r="BN145" s="905"/>
      <c r="BO145" s="905"/>
      <c r="BP145" s="905"/>
      <c r="BQ145" s="905"/>
      <c r="BR145" s="905"/>
      <c r="BS145" s="905"/>
      <c r="BT145" s="905"/>
      <c r="BU145" s="905"/>
      <c r="BV145" s="905"/>
      <c r="BW145" s="905"/>
      <c r="BX145" s="905"/>
      <c r="BY145" s="905"/>
      <c r="BZ145" s="905"/>
      <c r="CA145" s="905"/>
      <c r="CB145" s="905"/>
      <c r="CC145" s="905"/>
      <c r="CD145" s="905"/>
      <c r="CE145" s="905"/>
      <c r="CF145" s="905"/>
      <c r="CG145" s="905"/>
      <c r="CH145" s="905"/>
      <c r="CI145" s="905"/>
      <c r="CJ145" s="905"/>
      <c r="CK145" s="905"/>
      <c r="CL145" s="905"/>
      <c r="CM145" s="905"/>
      <c r="CN145" s="905"/>
      <c r="CO145" s="905"/>
      <c r="CP145" s="905"/>
      <c r="CQ145" s="905"/>
      <c r="CR145" s="905"/>
      <c r="CS145" s="905"/>
      <c r="CT145" s="905"/>
      <c r="CU145" s="905"/>
      <c r="CV145" s="905"/>
      <c r="CW145" s="905"/>
      <c r="CX145" s="905"/>
      <c r="CY145" s="905"/>
      <c r="CZ145" s="905"/>
      <c r="DA145" s="905"/>
      <c r="DB145" s="905"/>
      <c r="DC145" s="905"/>
      <c r="DD145" s="905"/>
      <c r="DE145" s="905"/>
      <c r="DF145" s="905"/>
      <c r="DG145" s="905"/>
      <c r="DH145" s="905"/>
      <c r="DI145" s="905"/>
      <c r="DJ145" s="905"/>
      <c r="DK145" s="905"/>
      <c r="DL145" s="905"/>
      <c r="DM145" s="905"/>
      <c r="DN145" s="905"/>
      <c r="DO145" s="905"/>
      <c r="DP145" s="905"/>
      <c r="DQ145" s="905"/>
      <c r="DR145" s="905"/>
      <c r="DS145" s="905"/>
      <c r="DT145" s="905"/>
      <c r="DU145" s="905"/>
      <c r="DV145" s="905"/>
      <c r="DW145" s="905"/>
      <c r="DX145" s="905"/>
      <c r="DY145" s="905"/>
      <c r="DZ145" s="905"/>
      <c r="EA145" s="905"/>
      <c r="EB145" s="905"/>
      <c r="EC145" s="905"/>
      <c r="ED145" s="905"/>
      <c r="EE145" s="905"/>
      <c r="EF145" s="905"/>
      <c r="EG145" s="905"/>
      <c r="EH145" s="905"/>
      <c r="EI145" s="905"/>
      <c r="EJ145" s="905"/>
      <c r="EK145" s="905"/>
      <c r="EL145" s="905"/>
      <c r="EM145" s="905"/>
      <c r="EN145" s="905"/>
      <c r="EO145" s="905"/>
      <c r="EP145" s="905"/>
      <c r="EQ145" s="905"/>
      <c r="ER145" s="905"/>
      <c r="ES145" s="905"/>
      <c r="ET145" s="905"/>
      <c r="EU145" s="905"/>
      <c r="EV145" s="905"/>
      <c r="EW145" s="905"/>
      <c r="EX145" s="905"/>
      <c r="EY145" s="905"/>
      <c r="EZ145" s="905"/>
      <c r="FA145" s="905"/>
      <c r="FB145" s="905"/>
      <c r="FC145" s="905"/>
      <c r="FD145" s="905"/>
      <c r="FE145" s="905"/>
      <c r="FF145" s="905"/>
      <c r="FG145" s="905"/>
      <c r="FH145" s="905"/>
      <c r="FI145" s="905"/>
      <c r="FJ145" s="905"/>
      <c r="FK145" s="905"/>
      <c r="FL145" s="905"/>
      <c r="FM145" s="905"/>
      <c r="FN145" s="905"/>
      <c r="FO145" s="905"/>
      <c r="FP145" s="905"/>
      <c r="FQ145" s="905"/>
      <c r="FR145" s="905"/>
      <c r="FS145" s="905"/>
      <c r="FT145" s="905"/>
      <c r="FU145" s="905"/>
      <c r="FV145" s="905"/>
      <c r="FW145" s="905"/>
      <c r="FX145" s="905"/>
      <c r="FY145" s="905"/>
      <c r="FZ145" s="905"/>
      <c r="GA145" s="905"/>
      <c r="GB145" s="905"/>
      <c r="GC145" s="905"/>
      <c r="GD145" s="905"/>
      <c r="GE145" s="905"/>
      <c r="GF145" s="905"/>
      <c r="GG145" s="905"/>
      <c r="GH145" s="905"/>
      <c r="GI145" s="905"/>
      <c r="GJ145" s="905"/>
      <c r="GK145" s="905"/>
      <c r="GL145" s="905"/>
      <c r="GM145" s="905"/>
      <c r="GN145" s="905"/>
      <c r="GO145" s="905"/>
      <c r="GP145" s="905"/>
      <c r="GQ145" s="905"/>
      <c r="GR145" s="905"/>
      <c r="GS145" s="905"/>
      <c r="GT145" s="905"/>
      <c r="GU145" s="905"/>
      <c r="GV145" s="905"/>
      <c r="GW145" s="905"/>
      <c r="GX145" s="905"/>
      <c r="GY145" s="905"/>
      <c r="GZ145" s="905"/>
      <c r="HA145" s="905"/>
      <c r="HB145" s="905"/>
      <c r="HC145" s="905"/>
      <c r="HD145" s="905"/>
      <c r="HE145" s="905"/>
      <c r="HF145" s="905"/>
      <c r="HG145" s="905"/>
      <c r="HH145" s="905"/>
      <c r="HI145" s="905"/>
      <c r="HJ145" s="905"/>
      <c r="HK145" s="905"/>
      <c r="HL145" s="905"/>
      <c r="HM145" s="905"/>
      <c r="HN145" s="905"/>
      <c r="HO145" s="905"/>
      <c r="HP145" s="905"/>
      <c r="HQ145" s="905"/>
      <c r="HR145" s="905"/>
      <c r="HS145" s="905"/>
      <c r="HT145" s="905"/>
      <c r="HU145" s="905"/>
      <c r="HV145" s="905"/>
      <c r="HW145" s="905"/>
      <c r="HX145" s="905"/>
      <c r="HY145" s="905"/>
      <c r="HZ145" s="905"/>
      <c r="IA145" s="905"/>
      <c r="IB145" s="905"/>
      <c r="IC145" s="905"/>
      <c r="ID145" s="905"/>
      <c r="IE145" s="905"/>
      <c r="IF145" s="905"/>
      <c r="IG145" s="905"/>
      <c r="IH145" s="905"/>
      <c r="II145" s="905"/>
      <c r="IJ145" s="905"/>
      <c r="IK145" s="905"/>
      <c r="IL145" s="905"/>
      <c r="IM145" s="905"/>
      <c r="IN145" s="905"/>
      <c r="IO145" s="905"/>
      <c r="IP145" s="905"/>
      <c r="IQ145" s="905"/>
      <c r="IR145" s="905"/>
      <c r="IS145" s="905"/>
      <c r="IT145" s="905"/>
      <c r="IU145" s="905"/>
      <c r="IV145" s="905"/>
    </row>
    <row r="146" spans="1:256" ht="39" customHeight="1">
      <c r="A146" s="855" t="s">
        <v>954</v>
      </c>
      <c r="B146" s="850" t="s">
        <v>815</v>
      </c>
      <c r="C146" s="802" t="s">
        <v>893</v>
      </c>
      <c r="D146" s="881" t="s">
        <v>634</v>
      </c>
      <c r="E146" s="733" t="s">
        <v>389</v>
      </c>
      <c r="F146" s="733">
        <v>17500</v>
      </c>
      <c r="G146" s="734">
        <v>1</v>
      </c>
      <c r="H146" s="830">
        <v>0</v>
      </c>
      <c r="I146" s="972" t="s">
        <v>955</v>
      </c>
      <c r="J146" s="783" t="s">
        <v>881</v>
      </c>
      <c r="K146" s="831"/>
      <c r="L146" s="728" t="s">
        <v>395</v>
      </c>
    </row>
    <row r="147" spans="1:256" s="906" customFormat="1" ht="39.75" customHeight="1">
      <c r="A147" s="982" t="s">
        <v>799</v>
      </c>
      <c r="B147" s="889" t="s">
        <v>800</v>
      </c>
      <c r="C147" s="889" t="s">
        <v>801</v>
      </c>
      <c r="D147" s="983" t="s">
        <v>421</v>
      </c>
      <c r="E147" s="915" t="s">
        <v>379</v>
      </c>
      <c r="F147" s="988">
        <v>15000</v>
      </c>
      <c r="G147" s="986">
        <v>1</v>
      </c>
      <c r="H147" s="916">
        <v>0</v>
      </c>
      <c r="I147" s="989">
        <v>42795</v>
      </c>
      <c r="J147" s="989">
        <v>42795</v>
      </c>
      <c r="K147" s="990" t="s">
        <v>943</v>
      </c>
      <c r="L147" s="924" t="s">
        <v>383</v>
      </c>
      <c r="M147" s="905"/>
      <c r="N147" s="905"/>
      <c r="O147" s="905"/>
      <c r="P147" s="905"/>
      <c r="Q147" s="905"/>
      <c r="R147" s="905"/>
      <c r="S147" s="905"/>
      <c r="T147" s="905"/>
      <c r="U147" s="905"/>
      <c r="V147" s="905"/>
      <c r="W147" s="905"/>
      <c r="X147" s="905"/>
      <c r="Y147" s="905"/>
      <c r="Z147" s="905"/>
      <c r="AA147" s="905"/>
      <c r="AB147" s="905"/>
      <c r="AC147" s="905"/>
      <c r="AD147" s="905"/>
      <c r="AE147" s="905"/>
      <c r="AF147" s="905"/>
      <c r="AG147" s="905"/>
      <c r="AH147" s="905"/>
      <c r="AI147" s="905"/>
      <c r="AJ147" s="905"/>
      <c r="AK147" s="905"/>
      <c r="AL147" s="905"/>
      <c r="AM147" s="905"/>
      <c r="AN147" s="905"/>
      <c r="AO147" s="905"/>
      <c r="AP147" s="905"/>
      <c r="AQ147" s="905"/>
      <c r="AR147" s="905"/>
      <c r="AS147" s="905"/>
      <c r="AT147" s="905"/>
      <c r="AU147" s="905"/>
      <c r="AV147" s="905"/>
      <c r="AW147" s="905"/>
      <c r="AX147" s="905"/>
      <c r="AY147" s="905"/>
      <c r="AZ147" s="905"/>
      <c r="BA147" s="905"/>
      <c r="BB147" s="905"/>
      <c r="BC147" s="905"/>
      <c r="BD147" s="905"/>
      <c r="BE147" s="905"/>
      <c r="BF147" s="905"/>
      <c r="BG147" s="905"/>
      <c r="BH147" s="905"/>
      <c r="BI147" s="905"/>
      <c r="BJ147" s="905"/>
      <c r="BK147" s="905"/>
      <c r="BL147" s="905"/>
      <c r="BM147" s="905"/>
      <c r="BN147" s="905"/>
      <c r="BO147" s="905"/>
      <c r="BP147" s="905"/>
      <c r="BQ147" s="905"/>
      <c r="BR147" s="905"/>
      <c r="BS147" s="905"/>
      <c r="BT147" s="905"/>
      <c r="BU147" s="905"/>
      <c r="BV147" s="905"/>
      <c r="BW147" s="905"/>
      <c r="BX147" s="905"/>
      <c r="BY147" s="905"/>
      <c r="BZ147" s="905"/>
      <c r="CA147" s="905"/>
      <c r="CB147" s="905"/>
      <c r="CC147" s="905"/>
      <c r="CD147" s="905"/>
      <c r="CE147" s="905"/>
      <c r="CF147" s="905"/>
      <c r="CG147" s="905"/>
      <c r="CH147" s="905"/>
      <c r="CI147" s="905"/>
      <c r="CJ147" s="905"/>
      <c r="CK147" s="905"/>
      <c r="CL147" s="905"/>
      <c r="CM147" s="905"/>
      <c r="CN147" s="905"/>
      <c r="CO147" s="905"/>
      <c r="CP147" s="905"/>
      <c r="CQ147" s="905"/>
      <c r="CR147" s="905"/>
      <c r="CS147" s="905"/>
      <c r="CT147" s="905"/>
      <c r="CU147" s="905"/>
      <c r="CV147" s="905"/>
      <c r="CW147" s="905"/>
      <c r="CX147" s="905"/>
      <c r="CY147" s="905"/>
      <c r="CZ147" s="905"/>
      <c r="DA147" s="905"/>
      <c r="DB147" s="905"/>
      <c r="DC147" s="905"/>
      <c r="DD147" s="905"/>
      <c r="DE147" s="905"/>
      <c r="DF147" s="905"/>
      <c r="DG147" s="905"/>
      <c r="DH147" s="905"/>
      <c r="DI147" s="905"/>
      <c r="DJ147" s="905"/>
      <c r="DK147" s="905"/>
      <c r="DL147" s="905"/>
      <c r="DM147" s="905"/>
      <c r="DN147" s="905"/>
      <c r="DO147" s="905"/>
      <c r="DP147" s="905"/>
      <c r="DQ147" s="905"/>
      <c r="DR147" s="905"/>
      <c r="DS147" s="905"/>
      <c r="DT147" s="905"/>
      <c r="DU147" s="905"/>
      <c r="DV147" s="905"/>
      <c r="DW147" s="905"/>
      <c r="DX147" s="905"/>
      <c r="DY147" s="905"/>
      <c r="DZ147" s="905"/>
      <c r="EA147" s="905"/>
      <c r="EB147" s="905"/>
      <c r="EC147" s="905"/>
      <c r="ED147" s="905"/>
      <c r="EE147" s="905"/>
      <c r="EF147" s="905"/>
      <c r="EG147" s="905"/>
      <c r="EH147" s="905"/>
      <c r="EI147" s="905"/>
      <c r="EJ147" s="905"/>
      <c r="EK147" s="905"/>
      <c r="EL147" s="905"/>
      <c r="EM147" s="905"/>
      <c r="EN147" s="905"/>
      <c r="EO147" s="905"/>
      <c r="EP147" s="905"/>
      <c r="EQ147" s="905"/>
      <c r="ER147" s="905"/>
      <c r="ES147" s="905"/>
      <c r="ET147" s="905"/>
      <c r="EU147" s="905"/>
      <c r="EV147" s="905"/>
      <c r="EW147" s="905"/>
      <c r="EX147" s="905"/>
      <c r="EY147" s="905"/>
      <c r="EZ147" s="905"/>
      <c r="FA147" s="905"/>
      <c r="FB147" s="905"/>
      <c r="FC147" s="905"/>
      <c r="FD147" s="905"/>
      <c r="FE147" s="905"/>
      <c r="FF147" s="905"/>
      <c r="FG147" s="905"/>
      <c r="FH147" s="905"/>
      <c r="FI147" s="905"/>
      <c r="FJ147" s="905"/>
      <c r="FK147" s="905"/>
      <c r="FL147" s="905"/>
      <c r="FM147" s="905"/>
      <c r="FN147" s="905"/>
      <c r="FO147" s="905"/>
      <c r="FP147" s="905"/>
      <c r="FQ147" s="905"/>
      <c r="FR147" s="905"/>
      <c r="FS147" s="905"/>
      <c r="FT147" s="905"/>
      <c r="FU147" s="905"/>
      <c r="FV147" s="905"/>
      <c r="FW147" s="905"/>
      <c r="FX147" s="905"/>
      <c r="FY147" s="905"/>
      <c r="FZ147" s="905"/>
      <c r="GA147" s="905"/>
      <c r="GB147" s="905"/>
      <c r="GC147" s="905"/>
      <c r="GD147" s="905"/>
      <c r="GE147" s="905"/>
      <c r="GF147" s="905"/>
      <c r="GG147" s="905"/>
      <c r="GH147" s="905"/>
      <c r="GI147" s="905"/>
      <c r="GJ147" s="905"/>
      <c r="GK147" s="905"/>
      <c r="GL147" s="905"/>
      <c r="GM147" s="905"/>
      <c r="GN147" s="905"/>
      <c r="GO147" s="905"/>
      <c r="GP147" s="905"/>
      <c r="GQ147" s="905"/>
      <c r="GR147" s="905"/>
      <c r="GS147" s="905"/>
      <c r="GT147" s="905"/>
      <c r="GU147" s="905"/>
      <c r="GV147" s="905"/>
      <c r="GW147" s="905"/>
      <c r="GX147" s="905"/>
      <c r="GY147" s="905"/>
      <c r="GZ147" s="905"/>
      <c r="HA147" s="905"/>
      <c r="HB147" s="905"/>
      <c r="HC147" s="905"/>
      <c r="HD147" s="905"/>
      <c r="HE147" s="905"/>
      <c r="HF147" s="905"/>
      <c r="HG147" s="905"/>
      <c r="HH147" s="905"/>
      <c r="HI147" s="905"/>
      <c r="HJ147" s="905"/>
      <c r="HK147" s="905"/>
      <c r="HL147" s="905"/>
      <c r="HM147" s="905"/>
      <c r="HN147" s="905"/>
      <c r="HO147" s="905"/>
      <c r="HP147" s="905"/>
      <c r="HQ147" s="905"/>
      <c r="HR147" s="905"/>
      <c r="HS147" s="905"/>
      <c r="HT147" s="905"/>
      <c r="HU147" s="905"/>
      <c r="HV147" s="905"/>
      <c r="HW147" s="905"/>
      <c r="HX147" s="905"/>
      <c r="HY147" s="905"/>
      <c r="HZ147" s="905"/>
      <c r="IA147" s="905"/>
      <c r="IB147" s="905"/>
      <c r="IC147" s="905"/>
      <c r="ID147" s="905"/>
      <c r="IE147" s="905"/>
      <c r="IF147" s="905"/>
      <c r="IG147" s="905"/>
      <c r="IH147" s="905"/>
      <c r="II147" s="905"/>
      <c r="IJ147" s="905"/>
      <c r="IK147" s="905"/>
      <c r="IL147" s="905"/>
      <c r="IM147" s="905"/>
      <c r="IN147" s="905"/>
      <c r="IO147" s="905"/>
      <c r="IP147" s="905"/>
      <c r="IQ147" s="905"/>
      <c r="IR147" s="905"/>
      <c r="IS147" s="905"/>
      <c r="IT147" s="905"/>
      <c r="IU147" s="905"/>
      <c r="IV147" s="905"/>
    </row>
    <row r="148" spans="1:256" s="698" customFormat="1" ht="36.75" customHeight="1">
      <c r="A148" s="788" t="s">
        <v>810</v>
      </c>
      <c r="B148" s="872" t="s">
        <v>811</v>
      </c>
      <c r="C148" s="790" t="s">
        <v>808</v>
      </c>
      <c r="D148" s="872" t="s">
        <v>421</v>
      </c>
      <c r="E148" s="868" t="s">
        <v>379</v>
      </c>
      <c r="F148" s="791">
        <v>14000</v>
      </c>
      <c r="G148" s="792">
        <v>1</v>
      </c>
      <c r="H148" s="873">
        <v>0</v>
      </c>
      <c r="I148" s="821" t="s">
        <v>809</v>
      </c>
      <c r="J148" s="728" t="s">
        <v>851</v>
      </c>
      <c r="K148" s="874" t="s">
        <v>956</v>
      </c>
      <c r="L148" s="728" t="s">
        <v>395</v>
      </c>
      <c r="M148" s="832"/>
      <c r="N148" s="832"/>
      <c r="O148" s="832"/>
      <c r="P148" s="832"/>
      <c r="Q148" s="832"/>
      <c r="R148" s="832"/>
      <c r="S148" s="832"/>
      <c r="T148" s="832"/>
      <c r="U148" s="832"/>
      <c r="V148" s="832"/>
      <c r="W148" s="832"/>
      <c r="X148" s="832"/>
      <c r="Y148" s="832"/>
      <c r="Z148" s="832"/>
      <c r="AA148" s="832"/>
      <c r="AB148" s="832"/>
      <c r="AC148" s="832"/>
      <c r="AD148" s="832"/>
      <c r="AE148" s="832"/>
      <c r="AF148" s="832"/>
      <c r="AG148" s="832"/>
      <c r="AH148" s="832"/>
      <c r="AI148" s="832"/>
      <c r="AJ148" s="832"/>
      <c r="AK148" s="832"/>
      <c r="AL148" s="832"/>
      <c r="AM148" s="832"/>
      <c r="AN148" s="832"/>
      <c r="AO148" s="832"/>
      <c r="AP148" s="832"/>
      <c r="AQ148" s="832"/>
      <c r="AR148" s="832"/>
      <c r="AS148" s="832"/>
      <c r="AT148" s="832"/>
      <c r="AU148" s="832"/>
      <c r="AV148" s="832"/>
      <c r="AW148" s="832"/>
      <c r="AX148" s="832"/>
      <c r="AY148" s="832"/>
      <c r="AZ148" s="832"/>
      <c r="BA148" s="832"/>
      <c r="BB148" s="832"/>
      <c r="BC148" s="832"/>
      <c r="BD148" s="832"/>
      <c r="BE148" s="832"/>
      <c r="BF148" s="832"/>
      <c r="BG148" s="832"/>
      <c r="BH148" s="832"/>
      <c r="BI148" s="832"/>
      <c r="BJ148" s="832"/>
      <c r="BK148" s="832"/>
      <c r="BL148" s="832"/>
      <c r="BM148" s="832"/>
      <c r="BN148" s="832"/>
      <c r="BO148" s="832"/>
      <c r="BP148" s="832"/>
      <c r="BQ148" s="832"/>
      <c r="BR148" s="832"/>
      <c r="BS148" s="832"/>
      <c r="BT148" s="832"/>
      <c r="BU148" s="832"/>
      <c r="BV148" s="832"/>
      <c r="BW148" s="832"/>
      <c r="BX148" s="832"/>
      <c r="BY148" s="832"/>
      <c r="BZ148" s="832"/>
      <c r="CA148" s="832"/>
      <c r="CB148" s="832"/>
      <c r="CC148" s="832"/>
      <c r="CD148" s="832"/>
      <c r="CE148" s="832"/>
      <c r="CF148" s="832"/>
      <c r="CG148" s="832"/>
      <c r="CH148" s="832"/>
      <c r="CI148" s="832"/>
      <c r="CJ148" s="832"/>
      <c r="CK148" s="832"/>
      <c r="CL148" s="832"/>
      <c r="CM148" s="832"/>
      <c r="CN148" s="832"/>
      <c r="CO148" s="832"/>
      <c r="CP148" s="832"/>
      <c r="CQ148" s="832"/>
      <c r="CR148" s="832"/>
      <c r="CS148" s="832"/>
      <c r="CT148" s="832"/>
      <c r="CU148" s="832"/>
      <c r="CV148" s="832"/>
      <c r="CW148" s="832"/>
      <c r="CX148" s="832"/>
      <c r="CY148" s="832"/>
      <c r="CZ148" s="832"/>
      <c r="DA148" s="832"/>
      <c r="DB148" s="832"/>
      <c r="DC148" s="832"/>
      <c r="DD148" s="832"/>
      <c r="DE148" s="832"/>
      <c r="DF148" s="832"/>
      <c r="DG148" s="832"/>
      <c r="DH148" s="832"/>
      <c r="DI148" s="832"/>
      <c r="DJ148" s="832"/>
      <c r="DK148" s="832"/>
      <c r="DL148" s="832"/>
      <c r="DM148" s="832"/>
      <c r="DN148" s="832"/>
      <c r="DO148" s="832"/>
      <c r="DP148" s="832"/>
      <c r="DQ148" s="832"/>
      <c r="DR148" s="832"/>
      <c r="DS148" s="832"/>
      <c r="DT148" s="832"/>
      <c r="DU148" s="832"/>
      <c r="DV148" s="832"/>
      <c r="DW148" s="832"/>
      <c r="DX148" s="832"/>
      <c r="DY148" s="832"/>
      <c r="DZ148" s="832"/>
      <c r="EA148" s="832"/>
      <c r="EB148" s="832"/>
      <c r="EC148" s="832"/>
      <c r="ED148" s="832"/>
      <c r="EE148" s="832"/>
      <c r="EF148" s="832"/>
      <c r="EG148" s="832"/>
      <c r="EH148" s="832"/>
      <c r="EI148" s="832"/>
      <c r="EJ148" s="832"/>
      <c r="EK148" s="832"/>
      <c r="EL148" s="832"/>
      <c r="EM148" s="832"/>
      <c r="EN148" s="832"/>
      <c r="EO148" s="832"/>
      <c r="EP148" s="832"/>
      <c r="EQ148" s="832"/>
      <c r="ER148" s="832"/>
      <c r="ES148" s="832"/>
      <c r="ET148" s="832"/>
      <c r="EU148" s="832"/>
      <c r="EV148" s="832"/>
      <c r="EW148" s="832"/>
      <c r="EX148" s="832"/>
      <c r="EY148" s="832"/>
      <c r="EZ148" s="832"/>
      <c r="FA148" s="832"/>
      <c r="FB148" s="832"/>
      <c r="FC148" s="832"/>
      <c r="FD148" s="832"/>
      <c r="FE148" s="832"/>
      <c r="FF148" s="832"/>
      <c r="FG148" s="832"/>
      <c r="FH148" s="832"/>
      <c r="FI148" s="832"/>
      <c r="FJ148" s="832"/>
      <c r="FK148" s="832"/>
      <c r="FL148" s="832"/>
      <c r="FM148" s="832"/>
      <c r="FN148" s="832"/>
      <c r="FO148" s="832"/>
      <c r="FP148" s="832"/>
      <c r="FQ148" s="832"/>
      <c r="FR148" s="832"/>
      <c r="FS148" s="832"/>
      <c r="FT148" s="832"/>
      <c r="FU148" s="832"/>
      <c r="FV148" s="832"/>
      <c r="FW148" s="832"/>
      <c r="FX148" s="832"/>
      <c r="FY148" s="832"/>
      <c r="FZ148" s="832"/>
      <c r="GA148" s="832"/>
      <c r="GB148" s="832"/>
      <c r="GC148" s="832"/>
      <c r="GD148" s="832"/>
      <c r="GE148" s="832"/>
      <c r="GF148" s="832"/>
      <c r="GG148" s="832"/>
      <c r="GH148" s="832"/>
      <c r="GI148" s="832"/>
      <c r="GJ148" s="832"/>
      <c r="GK148" s="832"/>
      <c r="GL148" s="832"/>
      <c r="GM148" s="832"/>
      <c r="GN148" s="832"/>
      <c r="GO148" s="832"/>
      <c r="GP148" s="832"/>
      <c r="GQ148" s="832"/>
      <c r="GR148" s="832"/>
      <c r="GS148" s="832"/>
      <c r="GT148" s="832"/>
      <c r="GU148" s="832"/>
      <c r="GV148" s="832"/>
      <c r="GW148" s="832"/>
      <c r="GX148" s="832"/>
      <c r="GY148" s="832"/>
      <c r="GZ148" s="832"/>
      <c r="HA148" s="832"/>
      <c r="HB148" s="832"/>
      <c r="HC148" s="832"/>
      <c r="HD148" s="832"/>
      <c r="HE148" s="832"/>
      <c r="HF148" s="832"/>
      <c r="HG148" s="832"/>
      <c r="HH148" s="832"/>
      <c r="HI148" s="832"/>
      <c r="HJ148" s="832"/>
      <c r="HK148" s="832"/>
      <c r="HL148" s="832"/>
      <c r="HM148" s="832"/>
      <c r="HN148" s="832"/>
      <c r="HO148" s="832"/>
      <c r="HP148" s="832"/>
      <c r="HQ148" s="832"/>
      <c r="HR148" s="832"/>
      <c r="HS148" s="832"/>
      <c r="HT148" s="832"/>
      <c r="HU148" s="832"/>
      <c r="HV148" s="832"/>
      <c r="HW148" s="832"/>
      <c r="HX148" s="832"/>
      <c r="HY148" s="832"/>
      <c r="HZ148" s="832"/>
      <c r="IA148" s="832"/>
      <c r="IB148" s="832"/>
      <c r="IC148" s="832"/>
      <c r="ID148" s="832"/>
      <c r="IE148" s="832"/>
      <c r="IF148" s="832"/>
      <c r="IG148" s="832"/>
      <c r="IH148" s="832"/>
      <c r="II148" s="832"/>
      <c r="IJ148" s="832"/>
      <c r="IK148" s="832"/>
      <c r="IL148" s="832"/>
      <c r="IM148" s="832"/>
      <c r="IN148" s="832"/>
      <c r="IO148" s="832"/>
      <c r="IP148" s="832"/>
      <c r="IQ148" s="832"/>
      <c r="IR148" s="832"/>
      <c r="IS148" s="832"/>
      <c r="IT148" s="832"/>
      <c r="IU148" s="832"/>
      <c r="IV148" s="832"/>
    </row>
    <row r="149" spans="1:256" s="698" customFormat="1" ht="36.75" customHeight="1">
      <c r="A149" s="788" t="s">
        <v>966</v>
      </c>
      <c r="B149" s="872" t="s">
        <v>967</v>
      </c>
      <c r="C149" s="790" t="s">
        <v>968</v>
      </c>
      <c r="D149" s="872" t="s">
        <v>421</v>
      </c>
      <c r="E149" s="868" t="s">
        <v>379</v>
      </c>
      <c r="F149" s="791">
        <v>12500</v>
      </c>
      <c r="G149" s="792">
        <v>1</v>
      </c>
      <c r="H149" s="873">
        <v>0</v>
      </c>
      <c r="I149" s="821" t="s">
        <v>965</v>
      </c>
      <c r="J149" s="728" t="s">
        <v>960</v>
      </c>
      <c r="K149" s="874" t="s">
        <v>969</v>
      </c>
      <c r="L149" s="728" t="s">
        <v>395</v>
      </c>
      <c r="M149" s="832"/>
      <c r="N149" s="832"/>
      <c r="O149" s="832"/>
      <c r="P149" s="832"/>
      <c r="Q149" s="832"/>
      <c r="R149" s="832"/>
      <c r="S149" s="832"/>
      <c r="T149" s="832"/>
      <c r="U149" s="832"/>
      <c r="V149" s="832"/>
      <c r="W149" s="832"/>
      <c r="X149" s="832"/>
      <c r="Y149" s="832"/>
      <c r="Z149" s="832"/>
      <c r="AA149" s="832"/>
      <c r="AB149" s="832"/>
      <c r="AC149" s="832"/>
      <c r="AD149" s="832"/>
      <c r="AE149" s="832"/>
      <c r="AF149" s="832"/>
      <c r="AG149" s="832"/>
      <c r="AH149" s="832"/>
      <c r="AI149" s="832"/>
      <c r="AJ149" s="832"/>
      <c r="AK149" s="832"/>
      <c r="AL149" s="832"/>
      <c r="AM149" s="832"/>
      <c r="AN149" s="832"/>
      <c r="AO149" s="832"/>
      <c r="AP149" s="832"/>
      <c r="AQ149" s="832"/>
      <c r="AR149" s="832"/>
      <c r="AS149" s="832"/>
      <c r="AT149" s="832"/>
      <c r="AU149" s="832"/>
      <c r="AV149" s="832"/>
      <c r="AW149" s="832"/>
      <c r="AX149" s="832"/>
      <c r="AY149" s="832"/>
      <c r="AZ149" s="832"/>
      <c r="BA149" s="832"/>
      <c r="BB149" s="832"/>
      <c r="BC149" s="832"/>
      <c r="BD149" s="832"/>
      <c r="BE149" s="832"/>
      <c r="BF149" s="832"/>
      <c r="BG149" s="832"/>
      <c r="BH149" s="832"/>
      <c r="BI149" s="832"/>
      <c r="BJ149" s="832"/>
      <c r="BK149" s="832"/>
      <c r="BL149" s="832"/>
      <c r="BM149" s="832"/>
      <c r="BN149" s="832"/>
      <c r="BO149" s="832"/>
      <c r="BP149" s="832"/>
      <c r="BQ149" s="832"/>
      <c r="BR149" s="832"/>
      <c r="BS149" s="832"/>
      <c r="BT149" s="832"/>
      <c r="BU149" s="832"/>
      <c r="BV149" s="832"/>
      <c r="BW149" s="832"/>
      <c r="BX149" s="832"/>
      <c r="BY149" s="832"/>
      <c r="BZ149" s="832"/>
      <c r="CA149" s="832"/>
      <c r="CB149" s="832"/>
      <c r="CC149" s="832"/>
      <c r="CD149" s="832"/>
      <c r="CE149" s="832"/>
      <c r="CF149" s="832"/>
      <c r="CG149" s="832"/>
      <c r="CH149" s="832"/>
      <c r="CI149" s="832"/>
      <c r="CJ149" s="832"/>
      <c r="CK149" s="832"/>
      <c r="CL149" s="832"/>
      <c r="CM149" s="832"/>
      <c r="CN149" s="832"/>
      <c r="CO149" s="832"/>
      <c r="CP149" s="832"/>
      <c r="CQ149" s="832"/>
      <c r="CR149" s="832"/>
      <c r="CS149" s="832"/>
      <c r="CT149" s="832"/>
      <c r="CU149" s="832"/>
      <c r="CV149" s="832"/>
      <c r="CW149" s="832"/>
      <c r="CX149" s="832"/>
      <c r="CY149" s="832"/>
      <c r="CZ149" s="832"/>
      <c r="DA149" s="832"/>
      <c r="DB149" s="832"/>
      <c r="DC149" s="832"/>
      <c r="DD149" s="832"/>
      <c r="DE149" s="832"/>
      <c r="DF149" s="832"/>
      <c r="DG149" s="832"/>
      <c r="DH149" s="832"/>
      <c r="DI149" s="832"/>
      <c r="DJ149" s="832"/>
      <c r="DK149" s="832"/>
      <c r="DL149" s="832"/>
      <c r="DM149" s="832"/>
      <c r="DN149" s="832"/>
      <c r="DO149" s="832"/>
      <c r="DP149" s="832"/>
      <c r="DQ149" s="832"/>
      <c r="DR149" s="832"/>
      <c r="DS149" s="832"/>
      <c r="DT149" s="832"/>
      <c r="DU149" s="832"/>
      <c r="DV149" s="832"/>
      <c r="DW149" s="832"/>
      <c r="DX149" s="832"/>
      <c r="DY149" s="832"/>
      <c r="DZ149" s="832"/>
      <c r="EA149" s="832"/>
      <c r="EB149" s="832"/>
      <c r="EC149" s="832"/>
      <c r="ED149" s="832"/>
      <c r="EE149" s="832"/>
      <c r="EF149" s="832"/>
      <c r="EG149" s="832"/>
      <c r="EH149" s="832"/>
      <c r="EI149" s="832"/>
      <c r="EJ149" s="832"/>
      <c r="EK149" s="832"/>
      <c r="EL149" s="832"/>
      <c r="EM149" s="832"/>
      <c r="EN149" s="832"/>
      <c r="EO149" s="832"/>
      <c r="EP149" s="832"/>
      <c r="EQ149" s="832"/>
      <c r="ER149" s="832"/>
      <c r="ES149" s="832"/>
      <c r="ET149" s="832"/>
      <c r="EU149" s="832"/>
      <c r="EV149" s="832"/>
      <c r="EW149" s="832"/>
      <c r="EX149" s="832"/>
      <c r="EY149" s="832"/>
      <c r="EZ149" s="832"/>
      <c r="FA149" s="832"/>
      <c r="FB149" s="832"/>
      <c r="FC149" s="832"/>
      <c r="FD149" s="832"/>
      <c r="FE149" s="832"/>
      <c r="FF149" s="832"/>
      <c r="FG149" s="832"/>
      <c r="FH149" s="832"/>
      <c r="FI149" s="832"/>
      <c r="FJ149" s="832"/>
      <c r="FK149" s="832"/>
      <c r="FL149" s="832"/>
      <c r="FM149" s="832"/>
      <c r="FN149" s="832"/>
      <c r="FO149" s="832"/>
      <c r="FP149" s="832"/>
      <c r="FQ149" s="832"/>
      <c r="FR149" s="832"/>
      <c r="FS149" s="832"/>
      <c r="FT149" s="832"/>
      <c r="FU149" s="832"/>
      <c r="FV149" s="832"/>
      <c r="FW149" s="832"/>
      <c r="FX149" s="832"/>
      <c r="FY149" s="832"/>
      <c r="FZ149" s="832"/>
      <c r="GA149" s="832"/>
      <c r="GB149" s="832"/>
      <c r="GC149" s="832"/>
      <c r="GD149" s="832"/>
      <c r="GE149" s="832"/>
      <c r="GF149" s="832"/>
      <c r="GG149" s="832"/>
      <c r="GH149" s="832"/>
      <c r="GI149" s="832"/>
      <c r="GJ149" s="832"/>
      <c r="GK149" s="832"/>
      <c r="GL149" s="832"/>
      <c r="GM149" s="832"/>
      <c r="GN149" s="832"/>
      <c r="GO149" s="832"/>
      <c r="GP149" s="832"/>
      <c r="GQ149" s="832"/>
      <c r="GR149" s="832"/>
      <c r="GS149" s="832"/>
      <c r="GT149" s="832"/>
      <c r="GU149" s="832"/>
      <c r="GV149" s="832"/>
      <c r="GW149" s="832"/>
      <c r="GX149" s="832"/>
      <c r="GY149" s="832"/>
      <c r="GZ149" s="832"/>
      <c r="HA149" s="832"/>
      <c r="HB149" s="832"/>
      <c r="HC149" s="832"/>
      <c r="HD149" s="832"/>
      <c r="HE149" s="832"/>
      <c r="HF149" s="832"/>
      <c r="HG149" s="832"/>
      <c r="HH149" s="832"/>
      <c r="HI149" s="832"/>
      <c r="HJ149" s="832"/>
      <c r="HK149" s="832"/>
      <c r="HL149" s="832"/>
      <c r="HM149" s="832"/>
      <c r="HN149" s="832"/>
      <c r="HO149" s="832"/>
      <c r="HP149" s="832"/>
      <c r="HQ149" s="832"/>
      <c r="HR149" s="832"/>
      <c r="HS149" s="832"/>
      <c r="HT149" s="832"/>
      <c r="HU149" s="832"/>
      <c r="HV149" s="832"/>
      <c r="HW149" s="832"/>
      <c r="HX149" s="832"/>
      <c r="HY149" s="832"/>
      <c r="HZ149" s="832"/>
      <c r="IA149" s="832"/>
      <c r="IB149" s="832"/>
      <c r="IC149" s="832"/>
      <c r="ID149" s="832"/>
      <c r="IE149" s="832"/>
      <c r="IF149" s="832"/>
      <c r="IG149" s="832"/>
      <c r="IH149" s="832"/>
      <c r="II149" s="832"/>
      <c r="IJ149" s="832"/>
      <c r="IK149" s="832"/>
      <c r="IL149" s="832"/>
      <c r="IM149" s="832"/>
      <c r="IN149" s="832"/>
      <c r="IO149" s="832"/>
      <c r="IP149" s="832"/>
      <c r="IQ149" s="832"/>
      <c r="IR149" s="832"/>
      <c r="IS149" s="832"/>
      <c r="IT149" s="832"/>
      <c r="IU149" s="832"/>
      <c r="IV149" s="832"/>
    </row>
    <row r="150" spans="1:256" s="906" customFormat="1" ht="23.25" customHeight="1">
      <c r="A150" s="898" t="s">
        <v>685</v>
      </c>
      <c r="B150" s="889" t="s">
        <v>746</v>
      </c>
      <c r="C150" s="912" t="s">
        <v>838</v>
      </c>
      <c r="D150" s="930" t="s">
        <v>421</v>
      </c>
      <c r="E150" s="901" t="s">
        <v>745</v>
      </c>
      <c r="F150" s="915">
        <v>13000</v>
      </c>
      <c r="G150" s="931">
        <v>1</v>
      </c>
      <c r="H150" s="894">
        <v>0</v>
      </c>
      <c r="I150" s="912" t="s">
        <v>413</v>
      </c>
      <c r="J150" s="912" t="s">
        <v>413</v>
      </c>
      <c r="K150" s="917" t="s">
        <v>747</v>
      </c>
      <c r="L150" s="924" t="s">
        <v>383</v>
      </c>
      <c r="M150" s="832"/>
      <c r="N150" s="832"/>
      <c r="O150" s="832"/>
      <c r="P150" s="832"/>
      <c r="Q150" s="832"/>
      <c r="R150" s="832"/>
      <c r="S150" s="832"/>
      <c r="T150" s="832"/>
      <c r="U150" s="832"/>
      <c r="V150" s="832"/>
      <c r="W150" s="832"/>
      <c r="X150" s="832"/>
      <c r="Y150" s="832"/>
      <c r="Z150" s="832"/>
      <c r="AA150" s="832"/>
      <c r="AB150" s="832"/>
      <c r="AC150" s="832"/>
      <c r="AD150" s="832"/>
      <c r="AE150" s="832"/>
      <c r="AF150" s="832"/>
      <c r="AG150" s="832"/>
      <c r="AH150" s="832"/>
      <c r="AI150" s="832"/>
      <c r="AJ150" s="832"/>
      <c r="AK150" s="832"/>
      <c r="AL150" s="832"/>
      <c r="AM150" s="832"/>
      <c r="AN150" s="832"/>
      <c r="AO150" s="832"/>
      <c r="AP150" s="832"/>
      <c r="AQ150" s="832"/>
      <c r="AR150" s="832"/>
      <c r="AS150" s="832"/>
      <c r="AT150" s="832"/>
      <c r="AU150" s="832"/>
      <c r="AV150" s="832"/>
      <c r="AW150" s="832"/>
      <c r="AX150" s="832"/>
      <c r="AY150" s="832"/>
      <c r="AZ150" s="832"/>
      <c r="BA150" s="832"/>
      <c r="BB150" s="832"/>
      <c r="BC150" s="832"/>
      <c r="BD150" s="832"/>
      <c r="BE150" s="832"/>
      <c r="BF150" s="832"/>
      <c r="BG150" s="832"/>
      <c r="BH150" s="832"/>
      <c r="BI150" s="832"/>
      <c r="BJ150" s="832"/>
      <c r="BK150" s="832"/>
      <c r="BL150" s="832"/>
      <c r="BM150" s="832"/>
      <c r="BN150" s="832"/>
      <c r="BO150" s="832"/>
      <c r="BP150" s="832"/>
      <c r="BQ150" s="832"/>
      <c r="BR150" s="832"/>
      <c r="BS150" s="832"/>
      <c r="BT150" s="832"/>
      <c r="BU150" s="832"/>
      <c r="BV150" s="832"/>
      <c r="BW150" s="832"/>
      <c r="BX150" s="832"/>
      <c r="BY150" s="832"/>
      <c r="BZ150" s="832"/>
      <c r="CA150" s="832"/>
      <c r="CB150" s="832"/>
      <c r="CC150" s="832"/>
      <c r="CD150" s="832"/>
      <c r="CE150" s="832"/>
      <c r="CF150" s="832"/>
      <c r="CG150" s="832"/>
      <c r="CH150" s="832"/>
      <c r="CI150" s="832"/>
      <c r="CJ150" s="832"/>
      <c r="CK150" s="832"/>
      <c r="CL150" s="832"/>
      <c r="CM150" s="832"/>
      <c r="CN150" s="832"/>
      <c r="CO150" s="832"/>
      <c r="CP150" s="832"/>
      <c r="CQ150" s="832"/>
      <c r="CR150" s="832"/>
      <c r="CS150" s="832"/>
      <c r="CT150" s="832"/>
      <c r="CU150" s="832"/>
      <c r="CV150" s="832"/>
      <c r="CW150" s="832"/>
      <c r="CX150" s="832"/>
      <c r="CY150" s="832"/>
      <c r="CZ150" s="832"/>
      <c r="DA150" s="832"/>
      <c r="DB150" s="832"/>
      <c r="DC150" s="832"/>
      <c r="DD150" s="832"/>
      <c r="DE150" s="832"/>
      <c r="DF150" s="832"/>
      <c r="DG150" s="832"/>
      <c r="DH150" s="832"/>
      <c r="DI150" s="832"/>
      <c r="DJ150" s="832"/>
      <c r="DK150" s="832"/>
      <c r="DL150" s="832"/>
      <c r="DM150" s="832"/>
      <c r="DN150" s="832"/>
      <c r="DO150" s="832"/>
      <c r="DP150" s="832"/>
      <c r="DQ150" s="832"/>
      <c r="DR150" s="832"/>
      <c r="DS150" s="832"/>
      <c r="DT150" s="832"/>
      <c r="DU150" s="832"/>
      <c r="DV150" s="832"/>
      <c r="DW150" s="832"/>
      <c r="DX150" s="832"/>
      <c r="DY150" s="832"/>
      <c r="DZ150" s="832"/>
      <c r="EA150" s="832"/>
      <c r="EB150" s="832"/>
      <c r="EC150" s="832"/>
      <c r="ED150" s="832"/>
      <c r="EE150" s="832"/>
      <c r="EF150" s="832"/>
      <c r="EG150" s="832"/>
      <c r="EH150" s="832"/>
      <c r="EI150" s="832"/>
      <c r="EJ150" s="832"/>
      <c r="EK150" s="832"/>
      <c r="EL150" s="832"/>
      <c r="EM150" s="832"/>
      <c r="EN150" s="832"/>
      <c r="EO150" s="832"/>
      <c r="EP150" s="832"/>
      <c r="EQ150" s="832"/>
      <c r="ER150" s="832"/>
      <c r="ES150" s="832"/>
      <c r="ET150" s="832"/>
      <c r="EU150" s="832"/>
      <c r="EV150" s="832"/>
      <c r="EW150" s="832"/>
      <c r="EX150" s="832"/>
      <c r="EY150" s="832"/>
      <c r="EZ150" s="832"/>
      <c r="FA150" s="832"/>
      <c r="FB150" s="832"/>
      <c r="FC150" s="832"/>
      <c r="FD150" s="832"/>
      <c r="FE150" s="832"/>
      <c r="FF150" s="832"/>
      <c r="FG150" s="832"/>
      <c r="FH150" s="832"/>
      <c r="FI150" s="832"/>
      <c r="FJ150" s="832"/>
      <c r="FK150" s="832"/>
      <c r="FL150" s="832"/>
      <c r="FM150" s="832"/>
      <c r="FN150" s="832"/>
      <c r="FO150" s="832"/>
      <c r="FP150" s="832"/>
      <c r="FQ150" s="832"/>
      <c r="FR150" s="832"/>
      <c r="FS150" s="832"/>
      <c r="FT150" s="832"/>
      <c r="FU150" s="832"/>
      <c r="FV150" s="832"/>
      <c r="FW150" s="832"/>
      <c r="FX150" s="832"/>
      <c r="FY150" s="832"/>
      <c r="FZ150" s="832"/>
      <c r="GA150" s="832"/>
      <c r="GB150" s="832"/>
      <c r="GC150" s="832"/>
      <c r="GD150" s="832"/>
      <c r="GE150" s="832"/>
      <c r="GF150" s="832"/>
      <c r="GG150" s="832"/>
      <c r="GH150" s="832"/>
      <c r="GI150" s="832"/>
      <c r="GJ150" s="832"/>
      <c r="GK150" s="832"/>
      <c r="GL150" s="832"/>
      <c r="GM150" s="832"/>
      <c r="GN150" s="832"/>
      <c r="GO150" s="832"/>
      <c r="GP150" s="832"/>
      <c r="GQ150" s="832"/>
      <c r="GR150" s="832"/>
      <c r="GS150" s="832"/>
      <c r="GT150" s="832"/>
      <c r="GU150" s="832"/>
      <c r="GV150" s="832"/>
      <c r="GW150" s="832"/>
      <c r="GX150" s="832"/>
      <c r="GY150" s="832"/>
      <c r="GZ150" s="832"/>
      <c r="HA150" s="832"/>
      <c r="HB150" s="832"/>
      <c r="HC150" s="832"/>
      <c r="HD150" s="832"/>
      <c r="HE150" s="832"/>
      <c r="HF150" s="832"/>
      <c r="HG150" s="832"/>
      <c r="HH150" s="832"/>
      <c r="HI150" s="832"/>
      <c r="HJ150" s="832"/>
      <c r="HK150" s="832"/>
      <c r="HL150" s="832"/>
      <c r="HM150" s="832"/>
      <c r="HN150" s="832"/>
      <c r="HO150" s="832"/>
      <c r="HP150" s="832"/>
      <c r="HQ150" s="832"/>
      <c r="HR150" s="832"/>
      <c r="HS150" s="832"/>
      <c r="HT150" s="832"/>
      <c r="HU150" s="832"/>
      <c r="HV150" s="832"/>
      <c r="HW150" s="832"/>
      <c r="HX150" s="832"/>
      <c r="HY150" s="832"/>
      <c r="HZ150" s="832"/>
      <c r="IA150" s="832"/>
      <c r="IB150" s="832"/>
      <c r="IC150" s="832"/>
      <c r="ID150" s="832"/>
      <c r="IE150" s="832"/>
      <c r="IF150" s="832"/>
      <c r="IG150" s="832"/>
      <c r="IH150" s="832"/>
      <c r="II150" s="832"/>
      <c r="IJ150" s="832"/>
      <c r="IK150" s="832"/>
      <c r="IL150" s="832"/>
      <c r="IM150" s="832"/>
      <c r="IN150" s="832"/>
      <c r="IO150" s="832"/>
      <c r="IP150" s="832"/>
      <c r="IQ150" s="832"/>
      <c r="IR150" s="832"/>
      <c r="IS150" s="832"/>
      <c r="IT150" s="832"/>
      <c r="IU150" s="832"/>
      <c r="IV150" s="832"/>
    </row>
    <row r="151" spans="1:256" s="906" customFormat="1" ht="30.75" customHeight="1">
      <c r="A151" s="982" t="s">
        <v>733</v>
      </c>
      <c r="B151" s="889" t="s">
        <v>734</v>
      </c>
      <c r="C151" s="889" t="s">
        <v>735</v>
      </c>
      <c r="D151" s="991" t="s">
        <v>634</v>
      </c>
      <c r="E151" s="984" t="s">
        <v>379</v>
      </c>
      <c r="F151" s="992">
        <v>13000</v>
      </c>
      <c r="G151" s="993">
        <v>1</v>
      </c>
      <c r="H151" s="993">
        <v>0</v>
      </c>
      <c r="I151" s="987" t="s">
        <v>538</v>
      </c>
      <c r="J151" s="924" t="s">
        <v>543</v>
      </c>
      <c r="K151" s="994"/>
      <c r="L151" s="901" t="s">
        <v>383</v>
      </c>
      <c r="M151" s="905"/>
      <c r="N151" s="905"/>
      <c r="O151" s="905"/>
      <c r="P151" s="905"/>
      <c r="Q151" s="905"/>
      <c r="R151" s="905"/>
      <c r="S151" s="905"/>
      <c r="T151" s="905"/>
      <c r="U151" s="905"/>
      <c r="V151" s="905"/>
      <c r="W151" s="905"/>
      <c r="X151" s="905"/>
      <c r="Y151" s="905"/>
      <c r="Z151" s="905"/>
      <c r="AA151" s="905"/>
      <c r="AB151" s="905"/>
      <c r="AC151" s="905"/>
      <c r="AD151" s="905"/>
      <c r="AE151" s="905"/>
      <c r="AF151" s="905"/>
      <c r="AG151" s="905"/>
      <c r="AH151" s="905"/>
      <c r="AI151" s="905"/>
      <c r="AJ151" s="905"/>
      <c r="AK151" s="905"/>
      <c r="AL151" s="905"/>
      <c r="AM151" s="905"/>
      <c r="AN151" s="905"/>
      <c r="AO151" s="905"/>
      <c r="AP151" s="905"/>
      <c r="AQ151" s="905"/>
      <c r="AR151" s="905"/>
      <c r="AS151" s="905"/>
      <c r="AT151" s="905"/>
      <c r="AU151" s="905"/>
      <c r="AV151" s="905"/>
      <c r="AW151" s="905"/>
      <c r="AX151" s="905"/>
      <c r="AY151" s="905"/>
      <c r="AZ151" s="905"/>
      <c r="BA151" s="905"/>
      <c r="BB151" s="905"/>
      <c r="BC151" s="905"/>
      <c r="BD151" s="905"/>
      <c r="BE151" s="905"/>
      <c r="BF151" s="905"/>
      <c r="BG151" s="905"/>
      <c r="BH151" s="905"/>
      <c r="BI151" s="905"/>
      <c r="BJ151" s="905"/>
      <c r="BK151" s="905"/>
      <c r="BL151" s="905"/>
      <c r="BM151" s="905"/>
      <c r="BN151" s="905"/>
      <c r="BO151" s="905"/>
      <c r="BP151" s="905"/>
      <c r="BQ151" s="905"/>
      <c r="BR151" s="905"/>
      <c r="BS151" s="905"/>
      <c r="BT151" s="905"/>
      <c r="BU151" s="905"/>
      <c r="BV151" s="905"/>
      <c r="BW151" s="905"/>
      <c r="BX151" s="905"/>
      <c r="BY151" s="905"/>
      <c r="BZ151" s="905"/>
      <c r="CA151" s="905"/>
      <c r="CB151" s="905"/>
      <c r="CC151" s="905"/>
      <c r="CD151" s="905"/>
      <c r="CE151" s="905"/>
      <c r="CF151" s="905"/>
      <c r="CG151" s="905"/>
      <c r="CH151" s="905"/>
      <c r="CI151" s="905"/>
      <c r="CJ151" s="905"/>
      <c r="CK151" s="905"/>
      <c r="CL151" s="905"/>
      <c r="CM151" s="905"/>
      <c r="CN151" s="905"/>
      <c r="CO151" s="905"/>
      <c r="CP151" s="905"/>
      <c r="CQ151" s="905"/>
      <c r="CR151" s="905"/>
      <c r="CS151" s="905"/>
      <c r="CT151" s="905"/>
      <c r="CU151" s="905"/>
      <c r="CV151" s="905"/>
      <c r="CW151" s="905"/>
      <c r="CX151" s="905"/>
      <c r="CY151" s="905"/>
      <c r="CZ151" s="905"/>
      <c r="DA151" s="905"/>
      <c r="DB151" s="905"/>
      <c r="DC151" s="905"/>
      <c r="DD151" s="905"/>
      <c r="DE151" s="905"/>
      <c r="DF151" s="905"/>
      <c r="DG151" s="905"/>
      <c r="DH151" s="905"/>
      <c r="DI151" s="905"/>
      <c r="DJ151" s="905"/>
      <c r="DK151" s="905"/>
      <c r="DL151" s="905"/>
      <c r="DM151" s="905"/>
      <c r="DN151" s="905"/>
      <c r="DO151" s="905"/>
      <c r="DP151" s="905"/>
      <c r="DQ151" s="905"/>
      <c r="DR151" s="905"/>
      <c r="DS151" s="905"/>
      <c r="DT151" s="905"/>
      <c r="DU151" s="905"/>
      <c r="DV151" s="905"/>
      <c r="DW151" s="905"/>
      <c r="DX151" s="905"/>
      <c r="DY151" s="905"/>
      <c r="DZ151" s="905"/>
      <c r="EA151" s="905"/>
      <c r="EB151" s="905"/>
      <c r="EC151" s="905"/>
      <c r="ED151" s="905"/>
      <c r="EE151" s="905"/>
      <c r="EF151" s="905"/>
      <c r="EG151" s="905"/>
      <c r="EH151" s="905"/>
      <c r="EI151" s="905"/>
      <c r="EJ151" s="905"/>
      <c r="EK151" s="905"/>
      <c r="EL151" s="905"/>
      <c r="EM151" s="905"/>
      <c r="EN151" s="905"/>
      <c r="EO151" s="905"/>
      <c r="EP151" s="905"/>
      <c r="EQ151" s="905"/>
      <c r="ER151" s="905"/>
      <c r="ES151" s="905"/>
      <c r="ET151" s="905"/>
      <c r="EU151" s="905"/>
      <c r="EV151" s="905"/>
      <c r="EW151" s="905"/>
      <c r="EX151" s="905"/>
      <c r="EY151" s="905"/>
      <c r="EZ151" s="905"/>
      <c r="FA151" s="905"/>
      <c r="FB151" s="905"/>
      <c r="FC151" s="905"/>
      <c r="FD151" s="905"/>
      <c r="FE151" s="905"/>
      <c r="FF151" s="905"/>
      <c r="FG151" s="905"/>
      <c r="FH151" s="905"/>
      <c r="FI151" s="905"/>
      <c r="FJ151" s="905"/>
      <c r="FK151" s="905"/>
      <c r="FL151" s="905"/>
      <c r="FM151" s="905"/>
      <c r="FN151" s="905"/>
      <c r="FO151" s="905"/>
      <c r="FP151" s="905"/>
      <c r="FQ151" s="905"/>
      <c r="FR151" s="905"/>
      <c r="FS151" s="905"/>
      <c r="FT151" s="905"/>
      <c r="FU151" s="905"/>
      <c r="FV151" s="905"/>
      <c r="FW151" s="905"/>
      <c r="FX151" s="905"/>
      <c r="FY151" s="905"/>
      <c r="FZ151" s="905"/>
      <c r="GA151" s="905"/>
      <c r="GB151" s="905"/>
      <c r="GC151" s="905"/>
      <c r="GD151" s="905"/>
      <c r="GE151" s="905"/>
      <c r="GF151" s="905"/>
      <c r="GG151" s="905"/>
      <c r="GH151" s="905"/>
      <c r="GI151" s="905"/>
      <c r="GJ151" s="905"/>
      <c r="GK151" s="905"/>
      <c r="GL151" s="905"/>
      <c r="GM151" s="905"/>
      <c r="GN151" s="905"/>
      <c r="GO151" s="905"/>
      <c r="GP151" s="905"/>
      <c r="GQ151" s="905"/>
      <c r="GR151" s="905"/>
      <c r="GS151" s="905"/>
      <c r="GT151" s="905"/>
      <c r="GU151" s="905"/>
      <c r="GV151" s="905"/>
      <c r="GW151" s="905"/>
      <c r="GX151" s="905"/>
      <c r="GY151" s="905"/>
      <c r="GZ151" s="905"/>
      <c r="HA151" s="905"/>
      <c r="HB151" s="905"/>
      <c r="HC151" s="905"/>
      <c r="HD151" s="905"/>
      <c r="HE151" s="905"/>
      <c r="HF151" s="905"/>
      <c r="HG151" s="905"/>
      <c r="HH151" s="905"/>
      <c r="HI151" s="905"/>
      <c r="HJ151" s="905"/>
      <c r="HK151" s="905"/>
      <c r="HL151" s="905"/>
      <c r="HM151" s="905"/>
      <c r="HN151" s="905"/>
      <c r="HO151" s="905"/>
      <c r="HP151" s="905"/>
      <c r="HQ151" s="905"/>
      <c r="HR151" s="905"/>
      <c r="HS151" s="905"/>
      <c r="HT151" s="905"/>
      <c r="HU151" s="905"/>
      <c r="HV151" s="905"/>
      <c r="HW151" s="905"/>
      <c r="HX151" s="905"/>
      <c r="HY151" s="905"/>
      <c r="HZ151" s="905"/>
      <c r="IA151" s="905"/>
      <c r="IB151" s="905"/>
      <c r="IC151" s="905"/>
      <c r="ID151" s="905"/>
      <c r="IE151" s="905"/>
      <c r="IF151" s="905"/>
      <c r="IG151" s="905"/>
      <c r="IH151" s="905"/>
      <c r="II151" s="905"/>
      <c r="IJ151" s="905"/>
      <c r="IK151" s="905"/>
      <c r="IL151" s="905"/>
      <c r="IM151" s="905"/>
      <c r="IN151" s="905"/>
      <c r="IO151" s="905"/>
      <c r="IP151" s="905"/>
      <c r="IQ151" s="905"/>
      <c r="IR151" s="905"/>
      <c r="IS151" s="905"/>
      <c r="IT151" s="905"/>
      <c r="IU151" s="905"/>
      <c r="IV151" s="905"/>
    </row>
    <row r="152" spans="1:256" s="1005" customFormat="1" ht="42.75" customHeight="1">
      <c r="A152" s="1000" t="s">
        <v>886</v>
      </c>
      <c r="B152" s="995" t="s">
        <v>883</v>
      </c>
      <c r="C152" s="928" t="s">
        <v>884</v>
      </c>
      <c r="D152" s="1001" t="s">
        <v>421</v>
      </c>
      <c r="E152" s="892" t="s">
        <v>389</v>
      </c>
      <c r="F152" s="1002">
        <v>13000</v>
      </c>
      <c r="G152" s="911">
        <v>1</v>
      </c>
      <c r="H152" s="996">
        <v>0</v>
      </c>
      <c r="I152" s="997" t="s">
        <v>881</v>
      </c>
      <c r="J152" s="997" t="s">
        <v>880</v>
      </c>
      <c r="K152" s="994" t="s">
        <v>885</v>
      </c>
      <c r="L152" s="1002" t="s">
        <v>383</v>
      </c>
      <c r="M152" s="1003"/>
      <c r="N152" s="1004"/>
      <c r="O152" s="1004"/>
      <c r="P152" s="1004"/>
      <c r="Q152" s="1004"/>
      <c r="R152" s="1004"/>
      <c r="S152" s="1004"/>
      <c r="T152" s="1004"/>
      <c r="U152" s="1004"/>
      <c r="V152" s="1004"/>
      <c r="W152" s="1004"/>
      <c r="X152" s="1004"/>
      <c r="Y152" s="1004"/>
      <c r="Z152" s="1004"/>
      <c r="AA152" s="1004"/>
      <c r="AB152" s="1004"/>
      <c r="AC152" s="1004"/>
      <c r="AD152" s="1004"/>
      <c r="AE152" s="1004"/>
      <c r="AF152" s="1004"/>
      <c r="AG152" s="1004"/>
      <c r="AH152" s="1004"/>
      <c r="AI152" s="1004"/>
      <c r="AJ152" s="1004"/>
      <c r="AK152" s="1004"/>
      <c r="AL152" s="1004"/>
      <c r="AM152" s="1004"/>
      <c r="AN152" s="1004"/>
      <c r="AO152" s="1004"/>
      <c r="AP152" s="1004"/>
      <c r="AQ152" s="1004"/>
      <c r="AR152" s="1004"/>
      <c r="AS152" s="1004"/>
      <c r="AT152" s="1004"/>
      <c r="AU152" s="1004"/>
      <c r="AV152" s="1004"/>
      <c r="AW152" s="1004"/>
      <c r="AX152" s="1004"/>
      <c r="AY152" s="1004"/>
      <c r="AZ152" s="1004"/>
      <c r="BA152" s="1004"/>
      <c r="BB152" s="1004"/>
      <c r="BC152" s="1004"/>
      <c r="BD152" s="1004"/>
      <c r="BE152" s="1004"/>
      <c r="BF152" s="1004"/>
      <c r="BG152" s="1004"/>
      <c r="BH152" s="1004"/>
      <c r="BI152" s="1004"/>
      <c r="BJ152" s="1004"/>
      <c r="BK152" s="1004"/>
      <c r="BL152" s="1004"/>
      <c r="BM152" s="1004"/>
      <c r="BN152" s="1004"/>
      <c r="BO152" s="1004"/>
      <c r="BP152" s="1004"/>
      <c r="BQ152" s="1004"/>
      <c r="BR152" s="1004"/>
      <c r="BS152" s="1004"/>
      <c r="BT152" s="1004"/>
      <c r="BU152" s="1004"/>
      <c r="BV152" s="1004"/>
      <c r="BW152" s="1004"/>
      <c r="BX152" s="1004"/>
      <c r="BY152" s="1004"/>
      <c r="BZ152" s="1004"/>
      <c r="CA152" s="1004"/>
      <c r="CB152" s="1004"/>
      <c r="CC152" s="1004"/>
      <c r="CD152" s="1004"/>
      <c r="CE152" s="1004"/>
      <c r="CF152" s="1004"/>
      <c r="CG152" s="1004"/>
      <c r="CH152" s="1004"/>
      <c r="CI152" s="1004"/>
      <c r="CJ152" s="1004"/>
      <c r="CK152" s="1004"/>
      <c r="CL152" s="1004"/>
      <c r="CM152" s="1004"/>
      <c r="CN152" s="1004"/>
      <c r="CO152" s="1004"/>
      <c r="CP152" s="1004"/>
      <c r="CQ152" s="1004"/>
      <c r="CR152" s="1004"/>
      <c r="CS152" s="1004"/>
      <c r="CT152" s="1004"/>
      <c r="CU152" s="1004"/>
      <c r="CV152" s="1004"/>
      <c r="CW152" s="1004"/>
      <c r="CX152" s="1004"/>
      <c r="CY152" s="1004"/>
      <c r="CZ152" s="1004"/>
      <c r="DA152" s="1004"/>
      <c r="DB152" s="1004"/>
      <c r="DC152" s="1004"/>
      <c r="DD152" s="1004"/>
      <c r="DE152" s="1004"/>
      <c r="DF152" s="1004"/>
      <c r="DG152" s="1004"/>
      <c r="DH152" s="1004"/>
      <c r="DI152" s="1004"/>
      <c r="DJ152" s="1004"/>
      <c r="DK152" s="1004"/>
      <c r="DL152" s="1004"/>
      <c r="DM152" s="1004"/>
      <c r="DN152" s="1004"/>
      <c r="DO152" s="1004"/>
      <c r="DP152" s="1004"/>
      <c r="DQ152" s="1004"/>
      <c r="DR152" s="1004"/>
      <c r="DS152" s="1004"/>
      <c r="DT152" s="1004"/>
      <c r="DU152" s="1004"/>
      <c r="DV152" s="1004"/>
      <c r="DW152" s="1004"/>
      <c r="DX152" s="1004"/>
      <c r="DY152" s="1004"/>
      <c r="DZ152" s="1004"/>
      <c r="EA152" s="1004"/>
      <c r="EB152" s="1004"/>
      <c r="EC152" s="1004"/>
      <c r="ED152" s="1004"/>
      <c r="EE152" s="1004"/>
      <c r="EF152" s="1004"/>
      <c r="EG152" s="1004"/>
      <c r="EH152" s="1004"/>
      <c r="EI152" s="1004"/>
      <c r="EJ152" s="1004"/>
      <c r="EK152" s="1004"/>
      <c r="EL152" s="1004"/>
      <c r="EM152" s="1004"/>
      <c r="EN152" s="1004"/>
      <c r="EO152" s="1004"/>
      <c r="EP152" s="1004"/>
      <c r="EQ152" s="1004"/>
      <c r="ER152" s="1004"/>
      <c r="ES152" s="1004"/>
      <c r="ET152" s="1004"/>
      <c r="EU152" s="1004"/>
      <c r="EV152" s="1004"/>
      <c r="EW152" s="1004"/>
      <c r="EX152" s="1004"/>
      <c r="EY152" s="1004"/>
      <c r="EZ152" s="1004"/>
      <c r="FA152" s="1004"/>
      <c r="FB152" s="1004"/>
      <c r="FC152" s="1004"/>
      <c r="FD152" s="1004"/>
      <c r="FE152" s="1004"/>
      <c r="FF152" s="1004"/>
      <c r="FG152" s="1004"/>
      <c r="FH152" s="1004"/>
      <c r="FI152" s="1004"/>
      <c r="FJ152" s="1004"/>
      <c r="FK152" s="1004"/>
      <c r="FL152" s="1004"/>
      <c r="FM152" s="1004"/>
      <c r="FN152" s="1004"/>
      <c r="FO152" s="1004"/>
      <c r="FP152" s="1004"/>
      <c r="FQ152" s="1004"/>
      <c r="FR152" s="1004"/>
      <c r="FS152" s="1004"/>
      <c r="FT152" s="1004"/>
      <c r="FU152" s="1004"/>
      <c r="FV152" s="1004"/>
      <c r="FW152" s="1004"/>
      <c r="FX152" s="1004"/>
      <c r="FY152" s="1004"/>
      <c r="FZ152" s="1004"/>
      <c r="GA152" s="1004"/>
      <c r="GB152" s="1004"/>
      <c r="GC152" s="1004"/>
      <c r="GD152" s="1004"/>
      <c r="GE152" s="1004"/>
      <c r="GF152" s="1004"/>
      <c r="GG152" s="1004"/>
      <c r="GH152" s="1004"/>
      <c r="GI152" s="1004"/>
      <c r="GJ152" s="1004"/>
      <c r="GK152" s="1004"/>
      <c r="GL152" s="1004"/>
      <c r="GM152" s="1004"/>
      <c r="GN152" s="1004"/>
      <c r="GO152" s="1004"/>
      <c r="GP152" s="1004"/>
      <c r="GQ152" s="1004"/>
      <c r="GR152" s="1004"/>
      <c r="GS152" s="1004"/>
      <c r="GT152" s="1004"/>
      <c r="GU152" s="1004"/>
      <c r="GV152" s="1004"/>
      <c r="GW152" s="1004"/>
      <c r="GX152" s="1004"/>
      <c r="GY152" s="1004"/>
      <c r="GZ152" s="1004"/>
      <c r="HA152" s="1004"/>
      <c r="HB152" s="1004"/>
      <c r="HC152" s="1004"/>
      <c r="HD152" s="1004"/>
      <c r="HE152" s="1004"/>
      <c r="HF152" s="1004"/>
      <c r="HG152" s="1004"/>
      <c r="HH152" s="1004"/>
      <c r="HI152" s="1004"/>
      <c r="HJ152" s="1004"/>
      <c r="HK152" s="1004"/>
      <c r="HL152" s="1004"/>
      <c r="HM152" s="1004"/>
      <c r="HN152" s="1004"/>
      <c r="HO152" s="1004"/>
      <c r="HP152" s="1004"/>
      <c r="HQ152" s="1004"/>
      <c r="HR152" s="1004"/>
      <c r="HS152" s="1004"/>
      <c r="HT152" s="1004"/>
      <c r="HU152" s="1004"/>
      <c r="HV152" s="1004"/>
      <c r="HW152" s="1004"/>
      <c r="HX152" s="1004"/>
      <c r="HY152" s="1004"/>
      <c r="HZ152" s="1004"/>
      <c r="IA152" s="1004"/>
      <c r="IB152" s="1004"/>
      <c r="IC152" s="1004"/>
      <c r="ID152" s="1004"/>
      <c r="IE152" s="1004"/>
      <c r="IF152" s="1004"/>
      <c r="IG152" s="1004"/>
      <c r="IH152" s="1004"/>
      <c r="II152" s="1004"/>
      <c r="IJ152" s="1004"/>
      <c r="IK152" s="1004"/>
      <c r="IL152" s="1004"/>
      <c r="IM152" s="1004"/>
      <c r="IN152" s="1004"/>
      <c r="IO152" s="1004"/>
      <c r="IP152" s="1004"/>
      <c r="IQ152" s="1004"/>
      <c r="IR152" s="1004"/>
      <c r="IS152" s="1004"/>
      <c r="IT152" s="1004"/>
      <c r="IU152" s="1004"/>
      <c r="IV152" s="1004"/>
    </row>
    <row r="153" spans="1:256" s="751" customFormat="1" ht="23.25" customHeight="1">
      <c r="A153" s="684" t="s">
        <v>748</v>
      </c>
      <c r="B153" s="677" t="s">
        <v>749</v>
      </c>
      <c r="C153" s="677" t="s">
        <v>750</v>
      </c>
      <c r="D153" s="687"/>
      <c r="E153" s="685" t="s">
        <v>745</v>
      </c>
      <c r="F153" s="680"/>
      <c r="G153" s="688">
        <v>1</v>
      </c>
      <c r="H153" s="830">
        <v>0</v>
      </c>
      <c r="I153" s="685" t="s">
        <v>380</v>
      </c>
      <c r="J153" s="685" t="s">
        <v>403</v>
      </c>
      <c r="K153" s="775" t="s">
        <v>751</v>
      </c>
      <c r="L153" s="749" t="s">
        <v>530</v>
      </c>
      <c r="M153" s="832"/>
      <c r="N153" s="832"/>
      <c r="O153" s="832"/>
      <c r="P153" s="832"/>
      <c r="Q153" s="832"/>
      <c r="R153" s="832"/>
      <c r="S153" s="832"/>
      <c r="T153" s="832"/>
      <c r="U153" s="832"/>
      <c r="V153" s="832"/>
      <c r="W153" s="832"/>
      <c r="X153" s="832"/>
      <c r="Y153" s="832"/>
      <c r="Z153" s="832"/>
      <c r="AA153" s="832"/>
      <c r="AB153" s="832"/>
      <c r="AC153" s="832"/>
      <c r="AD153" s="832"/>
      <c r="AE153" s="832"/>
      <c r="AF153" s="832"/>
      <c r="AG153" s="832"/>
      <c r="AH153" s="832"/>
      <c r="AI153" s="832"/>
      <c r="AJ153" s="832"/>
      <c r="AK153" s="832"/>
      <c r="AL153" s="832"/>
      <c r="AM153" s="832"/>
      <c r="AN153" s="832"/>
      <c r="AO153" s="832"/>
      <c r="AP153" s="832"/>
      <c r="AQ153" s="832"/>
      <c r="AR153" s="832"/>
      <c r="AS153" s="832"/>
      <c r="AT153" s="832"/>
      <c r="AU153" s="832"/>
      <c r="AV153" s="832"/>
      <c r="AW153" s="832"/>
      <c r="AX153" s="832"/>
      <c r="AY153" s="832"/>
      <c r="AZ153" s="832"/>
      <c r="BA153" s="832"/>
      <c r="BB153" s="832"/>
      <c r="BC153" s="832"/>
      <c r="BD153" s="832"/>
      <c r="BE153" s="832"/>
      <c r="BF153" s="832"/>
      <c r="BG153" s="832"/>
      <c r="BH153" s="832"/>
      <c r="BI153" s="832"/>
      <c r="BJ153" s="832"/>
      <c r="BK153" s="832"/>
      <c r="BL153" s="832"/>
      <c r="BM153" s="832"/>
      <c r="BN153" s="832"/>
      <c r="BO153" s="832"/>
      <c r="BP153" s="832"/>
      <c r="BQ153" s="832"/>
      <c r="BR153" s="832"/>
      <c r="BS153" s="832"/>
      <c r="BT153" s="832"/>
      <c r="BU153" s="832"/>
      <c r="BV153" s="832"/>
      <c r="BW153" s="832"/>
      <c r="BX153" s="832"/>
      <c r="BY153" s="832"/>
      <c r="BZ153" s="832"/>
      <c r="CA153" s="832"/>
      <c r="CB153" s="832"/>
      <c r="CC153" s="832"/>
      <c r="CD153" s="832"/>
      <c r="CE153" s="832"/>
      <c r="CF153" s="832"/>
      <c r="CG153" s="832"/>
      <c r="CH153" s="832"/>
      <c r="CI153" s="832"/>
      <c r="CJ153" s="832"/>
      <c r="CK153" s="832"/>
      <c r="CL153" s="832"/>
      <c r="CM153" s="832"/>
      <c r="CN153" s="832"/>
      <c r="CO153" s="832"/>
      <c r="CP153" s="832"/>
      <c r="CQ153" s="832"/>
      <c r="CR153" s="832"/>
      <c r="CS153" s="832"/>
      <c r="CT153" s="832"/>
      <c r="CU153" s="832"/>
      <c r="CV153" s="832"/>
      <c r="CW153" s="832"/>
      <c r="CX153" s="832"/>
      <c r="CY153" s="832"/>
      <c r="CZ153" s="832"/>
      <c r="DA153" s="832"/>
      <c r="DB153" s="832"/>
      <c r="DC153" s="832"/>
      <c r="DD153" s="832"/>
      <c r="DE153" s="832"/>
      <c r="DF153" s="832"/>
      <c r="DG153" s="832"/>
      <c r="DH153" s="832"/>
      <c r="DI153" s="832"/>
      <c r="DJ153" s="832"/>
      <c r="DK153" s="832"/>
      <c r="DL153" s="832"/>
      <c r="DM153" s="832"/>
      <c r="DN153" s="832"/>
      <c r="DO153" s="832"/>
      <c r="DP153" s="832"/>
      <c r="DQ153" s="832"/>
      <c r="DR153" s="832"/>
      <c r="DS153" s="832"/>
      <c r="DT153" s="832"/>
      <c r="DU153" s="832"/>
      <c r="DV153" s="832"/>
      <c r="DW153" s="832"/>
      <c r="DX153" s="832"/>
      <c r="DY153" s="832"/>
      <c r="DZ153" s="832"/>
      <c r="EA153" s="832"/>
      <c r="EB153" s="832"/>
      <c r="EC153" s="832"/>
      <c r="ED153" s="832"/>
      <c r="EE153" s="832"/>
      <c r="EF153" s="832"/>
      <c r="EG153" s="832"/>
      <c r="EH153" s="832"/>
      <c r="EI153" s="832"/>
      <c r="EJ153" s="832"/>
      <c r="EK153" s="832"/>
      <c r="EL153" s="832"/>
      <c r="EM153" s="832"/>
      <c r="EN153" s="832"/>
      <c r="EO153" s="832"/>
      <c r="EP153" s="832"/>
      <c r="EQ153" s="832"/>
      <c r="ER153" s="832"/>
      <c r="ES153" s="832"/>
      <c r="ET153" s="832"/>
      <c r="EU153" s="832"/>
      <c r="EV153" s="832"/>
      <c r="EW153" s="832"/>
      <c r="EX153" s="832"/>
      <c r="EY153" s="832"/>
      <c r="EZ153" s="832"/>
      <c r="FA153" s="832"/>
      <c r="FB153" s="832"/>
      <c r="FC153" s="832"/>
      <c r="FD153" s="832"/>
      <c r="FE153" s="832"/>
      <c r="FF153" s="832"/>
      <c r="FG153" s="832"/>
      <c r="FH153" s="832"/>
      <c r="FI153" s="832"/>
      <c r="FJ153" s="832"/>
      <c r="FK153" s="832"/>
      <c r="FL153" s="832"/>
      <c r="FM153" s="832"/>
      <c r="FN153" s="832"/>
      <c r="FO153" s="832"/>
      <c r="FP153" s="832"/>
      <c r="FQ153" s="832"/>
      <c r="FR153" s="832"/>
      <c r="FS153" s="832"/>
      <c r="FT153" s="832"/>
      <c r="FU153" s="832"/>
      <c r="FV153" s="832"/>
      <c r="FW153" s="832"/>
      <c r="FX153" s="832"/>
      <c r="FY153" s="832"/>
      <c r="FZ153" s="832"/>
      <c r="GA153" s="832"/>
      <c r="GB153" s="832"/>
      <c r="GC153" s="832"/>
      <c r="GD153" s="832"/>
      <c r="GE153" s="832"/>
      <c r="GF153" s="832"/>
      <c r="GG153" s="832"/>
      <c r="GH153" s="832"/>
      <c r="GI153" s="832"/>
      <c r="GJ153" s="832"/>
      <c r="GK153" s="832"/>
      <c r="GL153" s="832"/>
      <c r="GM153" s="832"/>
      <c r="GN153" s="832"/>
      <c r="GO153" s="832"/>
      <c r="GP153" s="832"/>
      <c r="GQ153" s="832"/>
      <c r="GR153" s="832"/>
      <c r="GS153" s="832"/>
      <c r="GT153" s="832"/>
      <c r="GU153" s="832"/>
      <c r="GV153" s="832"/>
      <c r="GW153" s="832"/>
      <c r="GX153" s="832"/>
      <c r="GY153" s="832"/>
      <c r="GZ153" s="832"/>
      <c r="HA153" s="832"/>
      <c r="HB153" s="832"/>
      <c r="HC153" s="832"/>
      <c r="HD153" s="832"/>
      <c r="HE153" s="832"/>
      <c r="HF153" s="832"/>
      <c r="HG153" s="832"/>
      <c r="HH153" s="832"/>
      <c r="HI153" s="832"/>
      <c r="HJ153" s="832"/>
      <c r="HK153" s="832"/>
      <c r="HL153" s="832"/>
      <c r="HM153" s="832"/>
      <c r="HN153" s="832"/>
      <c r="HO153" s="832"/>
      <c r="HP153" s="832"/>
      <c r="HQ153" s="832"/>
      <c r="HR153" s="832"/>
      <c r="HS153" s="832"/>
      <c r="HT153" s="832"/>
      <c r="HU153" s="832"/>
      <c r="HV153" s="832"/>
      <c r="HW153" s="832"/>
      <c r="HX153" s="832"/>
      <c r="HY153" s="832"/>
      <c r="HZ153" s="832"/>
      <c r="IA153" s="832"/>
      <c r="IB153" s="832"/>
      <c r="IC153" s="832"/>
      <c r="ID153" s="832"/>
      <c r="IE153" s="832"/>
      <c r="IF153" s="832"/>
      <c r="IG153" s="832"/>
      <c r="IH153" s="832"/>
      <c r="II153" s="832"/>
      <c r="IJ153" s="832"/>
      <c r="IK153" s="832"/>
      <c r="IL153" s="832"/>
      <c r="IM153" s="832"/>
      <c r="IN153" s="832"/>
      <c r="IO153" s="832"/>
      <c r="IP153" s="832"/>
      <c r="IQ153" s="832"/>
      <c r="IR153" s="832"/>
      <c r="IS153" s="832"/>
      <c r="IT153" s="832"/>
      <c r="IU153" s="832"/>
      <c r="IV153" s="832"/>
    </row>
    <row r="154" spans="1:256" s="698" customFormat="1" ht="23.25" customHeight="1">
      <c r="A154" s="732" t="s">
        <v>970</v>
      </c>
      <c r="B154" s="1071" t="s">
        <v>971</v>
      </c>
      <c r="C154" s="690" t="s">
        <v>950</v>
      </c>
      <c r="D154" s="869" t="s">
        <v>634</v>
      </c>
      <c r="E154" s="725" t="s">
        <v>389</v>
      </c>
      <c r="F154" s="733">
        <v>9500</v>
      </c>
      <c r="G154" s="1072">
        <v>1</v>
      </c>
      <c r="H154" s="830">
        <v>0</v>
      </c>
      <c r="I154" s="725" t="s">
        <v>965</v>
      </c>
      <c r="J154" s="725" t="s">
        <v>960</v>
      </c>
      <c r="K154" s="1073"/>
      <c r="L154" s="728" t="s">
        <v>395</v>
      </c>
      <c r="M154" s="832"/>
      <c r="N154" s="832"/>
      <c r="O154" s="832"/>
      <c r="P154" s="832"/>
      <c r="Q154" s="832"/>
      <c r="R154" s="832"/>
      <c r="S154" s="832"/>
      <c r="T154" s="832"/>
      <c r="U154" s="832"/>
      <c r="V154" s="832"/>
      <c r="W154" s="832"/>
      <c r="X154" s="832"/>
      <c r="Y154" s="832"/>
      <c r="Z154" s="832"/>
      <c r="AA154" s="832"/>
      <c r="AB154" s="832"/>
      <c r="AC154" s="832"/>
      <c r="AD154" s="832"/>
      <c r="AE154" s="832"/>
      <c r="AF154" s="832"/>
      <c r="AG154" s="832"/>
      <c r="AH154" s="832"/>
      <c r="AI154" s="832"/>
      <c r="AJ154" s="832"/>
      <c r="AK154" s="832"/>
      <c r="AL154" s="832"/>
      <c r="AM154" s="832"/>
      <c r="AN154" s="832"/>
      <c r="AO154" s="832"/>
      <c r="AP154" s="832"/>
      <c r="AQ154" s="832"/>
      <c r="AR154" s="832"/>
      <c r="AS154" s="832"/>
      <c r="AT154" s="832"/>
      <c r="AU154" s="832"/>
      <c r="AV154" s="832"/>
      <c r="AW154" s="832"/>
      <c r="AX154" s="832"/>
      <c r="AY154" s="832"/>
      <c r="AZ154" s="832"/>
      <c r="BA154" s="832"/>
      <c r="BB154" s="832"/>
      <c r="BC154" s="832"/>
      <c r="BD154" s="832"/>
      <c r="BE154" s="832"/>
      <c r="BF154" s="832"/>
      <c r="BG154" s="832"/>
      <c r="BH154" s="832"/>
      <c r="BI154" s="832"/>
      <c r="BJ154" s="832"/>
      <c r="BK154" s="832"/>
      <c r="BL154" s="832"/>
      <c r="BM154" s="832"/>
      <c r="BN154" s="832"/>
      <c r="BO154" s="832"/>
      <c r="BP154" s="832"/>
      <c r="BQ154" s="832"/>
      <c r="BR154" s="832"/>
      <c r="BS154" s="832"/>
      <c r="BT154" s="832"/>
      <c r="BU154" s="832"/>
      <c r="BV154" s="832"/>
      <c r="BW154" s="832"/>
      <c r="BX154" s="832"/>
      <c r="BY154" s="832"/>
      <c r="BZ154" s="832"/>
      <c r="CA154" s="832"/>
      <c r="CB154" s="832"/>
      <c r="CC154" s="832"/>
      <c r="CD154" s="832"/>
      <c r="CE154" s="832"/>
      <c r="CF154" s="832"/>
      <c r="CG154" s="832"/>
      <c r="CH154" s="832"/>
      <c r="CI154" s="832"/>
      <c r="CJ154" s="832"/>
      <c r="CK154" s="832"/>
      <c r="CL154" s="832"/>
      <c r="CM154" s="832"/>
      <c r="CN154" s="832"/>
      <c r="CO154" s="832"/>
      <c r="CP154" s="832"/>
      <c r="CQ154" s="832"/>
      <c r="CR154" s="832"/>
      <c r="CS154" s="832"/>
      <c r="CT154" s="832"/>
      <c r="CU154" s="832"/>
      <c r="CV154" s="832"/>
      <c r="CW154" s="832"/>
      <c r="CX154" s="832"/>
      <c r="CY154" s="832"/>
      <c r="CZ154" s="832"/>
      <c r="DA154" s="832"/>
      <c r="DB154" s="832"/>
      <c r="DC154" s="832"/>
      <c r="DD154" s="832"/>
      <c r="DE154" s="832"/>
      <c r="DF154" s="832"/>
      <c r="DG154" s="832"/>
      <c r="DH154" s="832"/>
      <c r="DI154" s="832"/>
      <c r="DJ154" s="832"/>
      <c r="DK154" s="832"/>
      <c r="DL154" s="832"/>
      <c r="DM154" s="832"/>
      <c r="DN154" s="832"/>
      <c r="DO154" s="832"/>
      <c r="DP154" s="832"/>
      <c r="DQ154" s="832"/>
      <c r="DR154" s="832"/>
      <c r="DS154" s="832"/>
      <c r="DT154" s="832"/>
      <c r="DU154" s="832"/>
      <c r="DV154" s="832"/>
      <c r="DW154" s="832"/>
      <c r="DX154" s="832"/>
      <c r="DY154" s="832"/>
      <c r="DZ154" s="832"/>
      <c r="EA154" s="832"/>
      <c r="EB154" s="832"/>
      <c r="EC154" s="832"/>
      <c r="ED154" s="832"/>
      <c r="EE154" s="832"/>
      <c r="EF154" s="832"/>
      <c r="EG154" s="832"/>
      <c r="EH154" s="832"/>
      <c r="EI154" s="832"/>
      <c r="EJ154" s="832"/>
      <c r="EK154" s="832"/>
      <c r="EL154" s="832"/>
      <c r="EM154" s="832"/>
      <c r="EN154" s="832"/>
      <c r="EO154" s="832"/>
      <c r="EP154" s="832"/>
      <c r="EQ154" s="832"/>
      <c r="ER154" s="832"/>
      <c r="ES154" s="832"/>
      <c r="ET154" s="832"/>
      <c r="EU154" s="832"/>
      <c r="EV154" s="832"/>
      <c r="EW154" s="832"/>
      <c r="EX154" s="832"/>
      <c r="EY154" s="832"/>
      <c r="EZ154" s="832"/>
      <c r="FA154" s="832"/>
      <c r="FB154" s="832"/>
      <c r="FC154" s="832"/>
      <c r="FD154" s="832"/>
      <c r="FE154" s="832"/>
      <c r="FF154" s="832"/>
      <c r="FG154" s="832"/>
      <c r="FH154" s="832"/>
      <c r="FI154" s="832"/>
      <c r="FJ154" s="832"/>
      <c r="FK154" s="832"/>
      <c r="FL154" s="832"/>
      <c r="FM154" s="832"/>
      <c r="FN154" s="832"/>
      <c r="FO154" s="832"/>
      <c r="FP154" s="832"/>
      <c r="FQ154" s="832"/>
      <c r="FR154" s="832"/>
      <c r="FS154" s="832"/>
      <c r="FT154" s="832"/>
      <c r="FU154" s="832"/>
      <c r="FV154" s="832"/>
      <c r="FW154" s="832"/>
      <c r="FX154" s="832"/>
      <c r="FY154" s="832"/>
      <c r="FZ154" s="832"/>
      <c r="GA154" s="832"/>
      <c r="GB154" s="832"/>
      <c r="GC154" s="832"/>
      <c r="GD154" s="832"/>
      <c r="GE154" s="832"/>
      <c r="GF154" s="832"/>
      <c r="GG154" s="832"/>
      <c r="GH154" s="832"/>
      <c r="GI154" s="832"/>
      <c r="GJ154" s="832"/>
      <c r="GK154" s="832"/>
      <c r="GL154" s="832"/>
      <c r="GM154" s="832"/>
      <c r="GN154" s="832"/>
      <c r="GO154" s="832"/>
      <c r="GP154" s="832"/>
      <c r="GQ154" s="832"/>
      <c r="GR154" s="832"/>
      <c r="GS154" s="832"/>
      <c r="GT154" s="832"/>
      <c r="GU154" s="832"/>
      <c r="GV154" s="832"/>
      <c r="GW154" s="832"/>
      <c r="GX154" s="832"/>
      <c r="GY154" s="832"/>
      <c r="GZ154" s="832"/>
      <c r="HA154" s="832"/>
      <c r="HB154" s="832"/>
      <c r="HC154" s="832"/>
      <c r="HD154" s="832"/>
      <c r="HE154" s="832"/>
      <c r="HF154" s="832"/>
      <c r="HG154" s="832"/>
      <c r="HH154" s="832"/>
      <c r="HI154" s="832"/>
      <c r="HJ154" s="832"/>
      <c r="HK154" s="832"/>
      <c r="HL154" s="832"/>
      <c r="HM154" s="832"/>
      <c r="HN154" s="832"/>
      <c r="HO154" s="832"/>
      <c r="HP154" s="832"/>
      <c r="HQ154" s="832"/>
      <c r="HR154" s="832"/>
      <c r="HS154" s="832"/>
      <c r="HT154" s="832"/>
      <c r="HU154" s="832"/>
      <c r="HV154" s="832"/>
      <c r="HW154" s="832"/>
      <c r="HX154" s="832"/>
      <c r="HY154" s="832"/>
      <c r="HZ154" s="832"/>
      <c r="IA154" s="832"/>
      <c r="IB154" s="832"/>
      <c r="IC154" s="832"/>
      <c r="ID154" s="832"/>
      <c r="IE154" s="832"/>
      <c r="IF154" s="832"/>
      <c r="IG154" s="832"/>
      <c r="IH154" s="832"/>
      <c r="II154" s="832"/>
      <c r="IJ154" s="832"/>
      <c r="IK154" s="832"/>
      <c r="IL154" s="832"/>
      <c r="IM154" s="832"/>
      <c r="IN154" s="832"/>
      <c r="IO154" s="832"/>
      <c r="IP154" s="832"/>
      <c r="IQ154" s="832"/>
      <c r="IR154" s="832"/>
      <c r="IS154" s="832"/>
      <c r="IT154" s="832"/>
      <c r="IU154" s="832"/>
      <c r="IV154" s="832"/>
    </row>
    <row r="155" spans="1:256" s="906" customFormat="1" ht="23.25" customHeight="1">
      <c r="A155" s="898" t="s">
        <v>707</v>
      </c>
      <c r="B155" s="889" t="s">
        <v>708</v>
      </c>
      <c r="C155" s="889" t="s">
        <v>709</v>
      </c>
      <c r="D155" s="903" t="s">
        <v>421</v>
      </c>
      <c r="E155" s="901" t="s">
        <v>379</v>
      </c>
      <c r="F155" s="892">
        <v>8000</v>
      </c>
      <c r="G155" s="904">
        <v>1</v>
      </c>
      <c r="H155" s="830">
        <v>0</v>
      </c>
      <c r="I155" s="901" t="s">
        <v>710</v>
      </c>
      <c r="J155" s="901" t="s">
        <v>710</v>
      </c>
      <c r="K155" s="917" t="s">
        <v>711</v>
      </c>
      <c r="L155" s="912" t="s">
        <v>383</v>
      </c>
      <c r="M155" s="832"/>
      <c r="N155" s="832"/>
      <c r="O155" s="832"/>
      <c r="P155" s="832"/>
      <c r="Q155" s="832"/>
      <c r="R155" s="832"/>
      <c r="S155" s="832"/>
      <c r="T155" s="832"/>
      <c r="U155" s="832"/>
      <c r="V155" s="832"/>
      <c r="W155" s="832"/>
      <c r="X155" s="832"/>
      <c r="Y155" s="832"/>
      <c r="Z155" s="832"/>
      <c r="AA155" s="832"/>
      <c r="AB155" s="832"/>
      <c r="AC155" s="832"/>
      <c r="AD155" s="832"/>
      <c r="AE155" s="832"/>
      <c r="AF155" s="832"/>
      <c r="AG155" s="832"/>
      <c r="AH155" s="832"/>
      <c r="AI155" s="832"/>
      <c r="AJ155" s="832"/>
      <c r="AK155" s="832"/>
      <c r="AL155" s="832"/>
      <c r="AM155" s="832"/>
      <c r="AN155" s="832"/>
      <c r="AO155" s="832"/>
      <c r="AP155" s="832"/>
      <c r="AQ155" s="832"/>
      <c r="AR155" s="832"/>
      <c r="AS155" s="832"/>
      <c r="AT155" s="832"/>
      <c r="AU155" s="832"/>
      <c r="AV155" s="832"/>
      <c r="AW155" s="832"/>
      <c r="AX155" s="832"/>
      <c r="AY155" s="832"/>
      <c r="AZ155" s="832"/>
      <c r="BA155" s="832"/>
      <c r="BB155" s="832"/>
      <c r="BC155" s="832"/>
      <c r="BD155" s="832"/>
      <c r="BE155" s="832"/>
      <c r="BF155" s="832"/>
      <c r="BG155" s="832"/>
      <c r="BH155" s="832"/>
      <c r="BI155" s="832"/>
      <c r="BJ155" s="832"/>
      <c r="BK155" s="832"/>
      <c r="BL155" s="832"/>
      <c r="BM155" s="832"/>
      <c r="BN155" s="832"/>
      <c r="BO155" s="832"/>
      <c r="BP155" s="832"/>
      <c r="BQ155" s="832"/>
      <c r="BR155" s="832"/>
      <c r="BS155" s="832"/>
      <c r="BT155" s="832"/>
      <c r="BU155" s="832"/>
      <c r="BV155" s="832"/>
      <c r="BW155" s="832"/>
      <c r="BX155" s="832"/>
      <c r="BY155" s="832"/>
      <c r="BZ155" s="832"/>
      <c r="CA155" s="832"/>
      <c r="CB155" s="832"/>
      <c r="CC155" s="832"/>
      <c r="CD155" s="832"/>
      <c r="CE155" s="832"/>
      <c r="CF155" s="832"/>
      <c r="CG155" s="832"/>
      <c r="CH155" s="832"/>
      <c r="CI155" s="832"/>
      <c r="CJ155" s="832"/>
      <c r="CK155" s="832"/>
      <c r="CL155" s="832"/>
      <c r="CM155" s="832"/>
      <c r="CN155" s="832"/>
      <c r="CO155" s="832"/>
      <c r="CP155" s="832"/>
      <c r="CQ155" s="832"/>
      <c r="CR155" s="832"/>
      <c r="CS155" s="832"/>
      <c r="CT155" s="832"/>
      <c r="CU155" s="832"/>
      <c r="CV155" s="832"/>
      <c r="CW155" s="832"/>
      <c r="CX155" s="832"/>
      <c r="CY155" s="832"/>
      <c r="CZ155" s="832"/>
      <c r="DA155" s="832"/>
      <c r="DB155" s="832"/>
      <c r="DC155" s="832"/>
      <c r="DD155" s="832"/>
      <c r="DE155" s="832"/>
      <c r="DF155" s="832"/>
      <c r="DG155" s="832"/>
      <c r="DH155" s="832"/>
      <c r="DI155" s="832"/>
      <c r="DJ155" s="832"/>
      <c r="DK155" s="832"/>
      <c r="DL155" s="832"/>
      <c r="DM155" s="832"/>
      <c r="DN155" s="832"/>
      <c r="DO155" s="832"/>
      <c r="DP155" s="832"/>
      <c r="DQ155" s="832"/>
      <c r="DR155" s="832"/>
      <c r="DS155" s="832"/>
      <c r="DT155" s="832"/>
      <c r="DU155" s="832"/>
      <c r="DV155" s="832"/>
      <c r="DW155" s="832"/>
      <c r="DX155" s="832"/>
      <c r="DY155" s="832"/>
      <c r="DZ155" s="832"/>
      <c r="EA155" s="832"/>
      <c r="EB155" s="832"/>
      <c r="EC155" s="832"/>
      <c r="ED155" s="832"/>
      <c r="EE155" s="832"/>
      <c r="EF155" s="832"/>
      <c r="EG155" s="832"/>
      <c r="EH155" s="832"/>
      <c r="EI155" s="832"/>
      <c r="EJ155" s="832"/>
      <c r="EK155" s="832"/>
      <c r="EL155" s="832"/>
      <c r="EM155" s="832"/>
      <c r="EN155" s="832"/>
      <c r="EO155" s="832"/>
      <c r="EP155" s="832"/>
      <c r="EQ155" s="832"/>
      <c r="ER155" s="832"/>
      <c r="ES155" s="832"/>
      <c r="ET155" s="832"/>
      <c r="EU155" s="832"/>
      <c r="EV155" s="832"/>
      <c r="EW155" s="832"/>
      <c r="EX155" s="832"/>
      <c r="EY155" s="832"/>
      <c r="EZ155" s="832"/>
      <c r="FA155" s="832"/>
      <c r="FB155" s="832"/>
      <c r="FC155" s="832"/>
      <c r="FD155" s="832"/>
      <c r="FE155" s="832"/>
      <c r="FF155" s="832"/>
      <c r="FG155" s="832"/>
      <c r="FH155" s="832"/>
      <c r="FI155" s="832"/>
      <c r="FJ155" s="832"/>
      <c r="FK155" s="832"/>
      <c r="FL155" s="832"/>
      <c r="FM155" s="832"/>
      <c r="FN155" s="832"/>
      <c r="FO155" s="832"/>
      <c r="FP155" s="832"/>
      <c r="FQ155" s="832"/>
      <c r="FR155" s="832"/>
      <c r="FS155" s="832"/>
      <c r="FT155" s="832"/>
      <c r="FU155" s="832"/>
      <c r="FV155" s="832"/>
      <c r="FW155" s="832"/>
      <c r="FX155" s="832"/>
      <c r="FY155" s="832"/>
      <c r="FZ155" s="832"/>
      <c r="GA155" s="832"/>
      <c r="GB155" s="832"/>
      <c r="GC155" s="832"/>
      <c r="GD155" s="832"/>
      <c r="GE155" s="832"/>
      <c r="GF155" s="832"/>
      <c r="GG155" s="832"/>
      <c r="GH155" s="832"/>
      <c r="GI155" s="832"/>
      <c r="GJ155" s="832"/>
      <c r="GK155" s="832"/>
      <c r="GL155" s="832"/>
      <c r="GM155" s="832"/>
      <c r="GN155" s="832"/>
      <c r="GO155" s="832"/>
      <c r="GP155" s="832"/>
      <c r="GQ155" s="832"/>
      <c r="GR155" s="832"/>
      <c r="GS155" s="832"/>
      <c r="GT155" s="832"/>
      <c r="GU155" s="832"/>
      <c r="GV155" s="832"/>
      <c r="GW155" s="832"/>
      <c r="GX155" s="832"/>
      <c r="GY155" s="832"/>
      <c r="GZ155" s="832"/>
      <c r="HA155" s="832"/>
      <c r="HB155" s="832"/>
      <c r="HC155" s="832"/>
      <c r="HD155" s="832"/>
      <c r="HE155" s="832"/>
      <c r="HF155" s="832"/>
      <c r="HG155" s="832"/>
      <c r="HH155" s="832"/>
      <c r="HI155" s="832"/>
      <c r="HJ155" s="832"/>
      <c r="HK155" s="832"/>
      <c r="HL155" s="832"/>
      <c r="HM155" s="832"/>
      <c r="HN155" s="832"/>
      <c r="HO155" s="832"/>
      <c r="HP155" s="832"/>
      <c r="HQ155" s="832"/>
      <c r="HR155" s="832"/>
      <c r="HS155" s="832"/>
      <c r="HT155" s="832"/>
      <c r="HU155" s="832"/>
      <c r="HV155" s="832"/>
      <c r="HW155" s="832"/>
      <c r="HX155" s="832"/>
      <c r="HY155" s="832"/>
      <c r="HZ155" s="832"/>
      <c r="IA155" s="832"/>
      <c r="IB155" s="832"/>
      <c r="IC155" s="832"/>
      <c r="ID155" s="832"/>
      <c r="IE155" s="832"/>
      <c r="IF155" s="832"/>
      <c r="IG155" s="832"/>
      <c r="IH155" s="832"/>
      <c r="II155" s="832"/>
      <c r="IJ155" s="832"/>
      <c r="IK155" s="832"/>
      <c r="IL155" s="832"/>
      <c r="IM155" s="832"/>
      <c r="IN155" s="832"/>
      <c r="IO155" s="832"/>
      <c r="IP155" s="832"/>
      <c r="IQ155" s="832"/>
      <c r="IR155" s="832"/>
      <c r="IS155" s="832"/>
      <c r="IT155" s="832"/>
      <c r="IU155" s="832"/>
      <c r="IV155" s="832"/>
    </row>
    <row r="156" spans="1:256" s="1004" customFormat="1" ht="42.75" customHeight="1">
      <c r="A156" s="1000" t="s">
        <v>918</v>
      </c>
      <c r="B156" s="995" t="s">
        <v>919</v>
      </c>
      <c r="C156" s="1082" t="s">
        <v>920</v>
      </c>
      <c r="D156" s="1001" t="s">
        <v>421</v>
      </c>
      <c r="E156" s="892" t="s">
        <v>379</v>
      </c>
      <c r="F156" s="1002">
        <v>7500</v>
      </c>
      <c r="G156" s="911">
        <v>1</v>
      </c>
      <c r="H156" s="996">
        <v>0</v>
      </c>
      <c r="I156" s="997" t="s">
        <v>529</v>
      </c>
      <c r="J156" s="997" t="s">
        <v>529</v>
      </c>
      <c r="K156" s="1083" t="s">
        <v>945</v>
      </c>
      <c r="L156" s="1002" t="s">
        <v>383</v>
      </c>
      <c r="M156" s="1003"/>
    </row>
    <row r="157" spans="1:256" s="1004" customFormat="1" ht="42.75" customHeight="1">
      <c r="A157" s="1000" t="s">
        <v>924</v>
      </c>
      <c r="B157" s="995" t="s">
        <v>925</v>
      </c>
      <c r="C157" s="1082" t="s">
        <v>926</v>
      </c>
      <c r="D157" s="1001" t="s">
        <v>421</v>
      </c>
      <c r="E157" s="892" t="s">
        <v>379</v>
      </c>
      <c r="F157" s="1002">
        <v>6000</v>
      </c>
      <c r="G157" s="911">
        <v>1</v>
      </c>
      <c r="H157" s="996">
        <v>0</v>
      </c>
      <c r="I157" s="997" t="s">
        <v>529</v>
      </c>
      <c r="J157" s="997" t="s">
        <v>529</v>
      </c>
      <c r="K157" s="1083" t="s">
        <v>946</v>
      </c>
      <c r="L157" s="1002" t="s">
        <v>383</v>
      </c>
      <c r="M157" s="1003"/>
    </row>
    <row r="158" spans="1:256" s="1004" customFormat="1" ht="42.75" customHeight="1">
      <c r="A158" s="1000" t="s">
        <v>921</v>
      </c>
      <c r="B158" s="995" t="s">
        <v>922</v>
      </c>
      <c r="C158" s="1082" t="s">
        <v>923</v>
      </c>
      <c r="D158" s="1001" t="s">
        <v>421</v>
      </c>
      <c r="E158" s="892" t="s">
        <v>379</v>
      </c>
      <c r="F158" s="1002">
        <v>5000</v>
      </c>
      <c r="G158" s="911">
        <v>1</v>
      </c>
      <c r="H158" s="996">
        <v>0</v>
      </c>
      <c r="I158" s="997" t="s">
        <v>529</v>
      </c>
      <c r="J158" s="997" t="s">
        <v>529</v>
      </c>
      <c r="K158" s="1083" t="s">
        <v>947</v>
      </c>
      <c r="L158" s="1002" t="s">
        <v>383</v>
      </c>
      <c r="M158" s="1003"/>
    </row>
    <row r="159" spans="1:256" s="906" customFormat="1" ht="23.25" customHeight="1">
      <c r="A159" s="898" t="s">
        <v>752</v>
      </c>
      <c r="B159" s="889" t="s">
        <v>753</v>
      </c>
      <c r="C159" s="889" t="s">
        <v>754</v>
      </c>
      <c r="D159" s="903" t="s">
        <v>634</v>
      </c>
      <c r="E159" s="901" t="s">
        <v>745</v>
      </c>
      <c r="F159" s="892">
        <v>3500</v>
      </c>
      <c r="G159" s="904">
        <v>1</v>
      </c>
      <c r="H159" s="894">
        <v>0</v>
      </c>
      <c r="I159" s="901" t="s">
        <v>609</v>
      </c>
      <c r="J159" s="901" t="s">
        <v>585</v>
      </c>
      <c r="K159" s="917"/>
      <c r="L159" s="924" t="s">
        <v>383</v>
      </c>
      <c r="M159" s="832"/>
      <c r="N159" s="832"/>
      <c r="O159" s="832"/>
      <c r="P159" s="832"/>
      <c r="Q159" s="832"/>
      <c r="R159" s="832"/>
      <c r="S159" s="832"/>
      <c r="T159" s="832"/>
      <c r="U159" s="832"/>
      <c r="V159" s="832"/>
      <c r="W159" s="832"/>
      <c r="X159" s="832"/>
      <c r="Y159" s="832"/>
      <c r="Z159" s="832"/>
      <c r="AA159" s="832"/>
      <c r="AB159" s="832"/>
      <c r="AC159" s="832"/>
      <c r="AD159" s="832"/>
      <c r="AE159" s="832"/>
      <c r="AF159" s="832"/>
      <c r="AG159" s="832"/>
      <c r="AH159" s="832"/>
      <c r="AI159" s="832"/>
      <c r="AJ159" s="832"/>
      <c r="AK159" s="832"/>
      <c r="AL159" s="832"/>
      <c r="AM159" s="832"/>
      <c r="AN159" s="832"/>
      <c r="AO159" s="832"/>
      <c r="AP159" s="832"/>
      <c r="AQ159" s="832"/>
      <c r="AR159" s="832"/>
      <c r="AS159" s="832"/>
      <c r="AT159" s="832"/>
      <c r="AU159" s="832"/>
      <c r="AV159" s="832"/>
      <c r="AW159" s="832"/>
      <c r="AX159" s="832"/>
      <c r="AY159" s="832"/>
      <c r="AZ159" s="832"/>
      <c r="BA159" s="832"/>
      <c r="BB159" s="832"/>
      <c r="BC159" s="832"/>
      <c r="BD159" s="832"/>
      <c r="BE159" s="832"/>
      <c r="BF159" s="832"/>
      <c r="BG159" s="832"/>
      <c r="BH159" s="832"/>
      <c r="BI159" s="832"/>
      <c r="BJ159" s="832"/>
      <c r="BK159" s="832"/>
      <c r="BL159" s="832"/>
      <c r="BM159" s="832"/>
      <c r="BN159" s="832"/>
      <c r="BO159" s="832"/>
      <c r="BP159" s="832"/>
      <c r="BQ159" s="832"/>
      <c r="BR159" s="832"/>
      <c r="BS159" s="832"/>
      <c r="BT159" s="832"/>
      <c r="BU159" s="832"/>
      <c r="BV159" s="832"/>
      <c r="BW159" s="832"/>
      <c r="BX159" s="832"/>
      <c r="BY159" s="832"/>
      <c r="BZ159" s="832"/>
      <c r="CA159" s="832"/>
      <c r="CB159" s="832"/>
      <c r="CC159" s="832"/>
      <c r="CD159" s="832"/>
      <c r="CE159" s="832"/>
      <c r="CF159" s="832"/>
      <c r="CG159" s="832"/>
      <c r="CH159" s="832"/>
      <c r="CI159" s="832"/>
      <c r="CJ159" s="832"/>
      <c r="CK159" s="832"/>
      <c r="CL159" s="832"/>
      <c r="CM159" s="832"/>
      <c r="CN159" s="832"/>
      <c r="CO159" s="832"/>
      <c r="CP159" s="832"/>
      <c r="CQ159" s="832"/>
      <c r="CR159" s="832"/>
      <c r="CS159" s="832"/>
      <c r="CT159" s="832"/>
      <c r="CU159" s="832"/>
      <c r="CV159" s="832"/>
      <c r="CW159" s="832"/>
      <c r="CX159" s="832"/>
      <c r="CY159" s="832"/>
      <c r="CZ159" s="832"/>
      <c r="DA159" s="832"/>
      <c r="DB159" s="832"/>
      <c r="DC159" s="832"/>
      <c r="DD159" s="832"/>
      <c r="DE159" s="832"/>
      <c r="DF159" s="832"/>
      <c r="DG159" s="832"/>
      <c r="DH159" s="832"/>
      <c r="DI159" s="832"/>
      <c r="DJ159" s="832"/>
      <c r="DK159" s="832"/>
      <c r="DL159" s="832"/>
      <c r="DM159" s="832"/>
      <c r="DN159" s="832"/>
      <c r="DO159" s="832"/>
      <c r="DP159" s="832"/>
      <c r="DQ159" s="832"/>
      <c r="DR159" s="832"/>
      <c r="DS159" s="832"/>
      <c r="DT159" s="832"/>
      <c r="DU159" s="832"/>
      <c r="DV159" s="832"/>
      <c r="DW159" s="832"/>
      <c r="DX159" s="832"/>
      <c r="DY159" s="832"/>
      <c r="DZ159" s="832"/>
      <c r="EA159" s="832"/>
      <c r="EB159" s="832"/>
      <c r="EC159" s="832"/>
      <c r="ED159" s="832"/>
      <c r="EE159" s="832"/>
      <c r="EF159" s="832"/>
      <c r="EG159" s="832"/>
      <c r="EH159" s="832"/>
      <c r="EI159" s="832"/>
      <c r="EJ159" s="832"/>
      <c r="EK159" s="832"/>
      <c r="EL159" s="832"/>
      <c r="EM159" s="832"/>
      <c r="EN159" s="832"/>
      <c r="EO159" s="832"/>
      <c r="EP159" s="832"/>
      <c r="EQ159" s="832"/>
      <c r="ER159" s="832"/>
      <c r="ES159" s="832"/>
      <c r="ET159" s="832"/>
      <c r="EU159" s="832"/>
      <c r="EV159" s="832"/>
      <c r="EW159" s="832"/>
      <c r="EX159" s="832"/>
      <c r="EY159" s="832"/>
      <c r="EZ159" s="832"/>
      <c r="FA159" s="832"/>
      <c r="FB159" s="832"/>
      <c r="FC159" s="832"/>
      <c r="FD159" s="832"/>
      <c r="FE159" s="832"/>
      <c r="FF159" s="832"/>
      <c r="FG159" s="832"/>
      <c r="FH159" s="832"/>
      <c r="FI159" s="832"/>
      <c r="FJ159" s="832"/>
      <c r="FK159" s="832"/>
      <c r="FL159" s="832"/>
      <c r="FM159" s="832"/>
      <c r="FN159" s="832"/>
      <c r="FO159" s="832"/>
      <c r="FP159" s="832"/>
      <c r="FQ159" s="832"/>
      <c r="FR159" s="832"/>
      <c r="FS159" s="832"/>
      <c r="FT159" s="832"/>
      <c r="FU159" s="832"/>
      <c r="FV159" s="832"/>
      <c r="FW159" s="832"/>
      <c r="FX159" s="832"/>
      <c r="FY159" s="832"/>
      <c r="FZ159" s="832"/>
      <c r="GA159" s="832"/>
      <c r="GB159" s="832"/>
      <c r="GC159" s="832"/>
      <c r="GD159" s="832"/>
      <c r="GE159" s="832"/>
      <c r="GF159" s="832"/>
      <c r="GG159" s="832"/>
      <c r="GH159" s="832"/>
      <c r="GI159" s="832"/>
      <c r="GJ159" s="832"/>
      <c r="GK159" s="832"/>
      <c r="GL159" s="832"/>
      <c r="GM159" s="832"/>
      <c r="GN159" s="832"/>
      <c r="GO159" s="832"/>
      <c r="GP159" s="832"/>
      <c r="GQ159" s="832"/>
      <c r="GR159" s="832"/>
      <c r="GS159" s="832"/>
      <c r="GT159" s="832"/>
      <c r="GU159" s="832"/>
      <c r="GV159" s="832"/>
      <c r="GW159" s="832"/>
      <c r="GX159" s="832"/>
      <c r="GY159" s="832"/>
      <c r="GZ159" s="832"/>
      <c r="HA159" s="832"/>
      <c r="HB159" s="832"/>
      <c r="HC159" s="832"/>
      <c r="HD159" s="832"/>
      <c r="HE159" s="832"/>
      <c r="HF159" s="832"/>
      <c r="HG159" s="832"/>
      <c r="HH159" s="832"/>
      <c r="HI159" s="832"/>
      <c r="HJ159" s="832"/>
      <c r="HK159" s="832"/>
      <c r="HL159" s="832"/>
      <c r="HM159" s="832"/>
      <c r="HN159" s="832"/>
      <c r="HO159" s="832"/>
      <c r="HP159" s="832"/>
      <c r="HQ159" s="832"/>
      <c r="HR159" s="832"/>
      <c r="HS159" s="832"/>
      <c r="HT159" s="832"/>
      <c r="HU159" s="832"/>
      <c r="HV159" s="832"/>
      <c r="HW159" s="832"/>
      <c r="HX159" s="832"/>
      <c r="HY159" s="832"/>
      <c r="HZ159" s="832"/>
      <c r="IA159" s="832"/>
      <c r="IB159" s="832"/>
      <c r="IC159" s="832"/>
      <c r="ID159" s="832"/>
      <c r="IE159" s="832"/>
      <c r="IF159" s="832"/>
      <c r="IG159" s="832"/>
      <c r="IH159" s="832"/>
      <c r="II159" s="832"/>
      <c r="IJ159" s="832"/>
      <c r="IK159" s="832"/>
      <c r="IL159" s="832"/>
      <c r="IM159" s="832"/>
      <c r="IN159" s="832"/>
      <c r="IO159" s="832"/>
      <c r="IP159" s="832"/>
      <c r="IQ159" s="832"/>
      <c r="IR159" s="832"/>
      <c r="IS159" s="832"/>
      <c r="IT159" s="832"/>
      <c r="IU159" s="832"/>
      <c r="IV159" s="832"/>
    </row>
    <row r="160" spans="1:256" s="906" customFormat="1" ht="23.25" customHeight="1">
      <c r="A160" s="898" t="s">
        <v>758</v>
      </c>
      <c r="B160" s="889" t="s">
        <v>759</v>
      </c>
      <c r="C160" s="889" t="s">
        <v>760</v>
      </c>
      <c r="D160" s="903" t="s">
        <v>421</v>
      </c>
      <c r="E160" s="901" t="s">
        <v>745</v>
      </c>
      <c r="F160" s="892">
        <v>1700</v>
      </c>
      <c r="G160" s="904">
        <v>1</v>
      </c>
      <c r="H160" s="894">
        <v>0</v>
      </c>
      <c r="I160" s="912" t="s">
        <v>460</v>
      </c>
      <c r="J160" s="901" t="s">
        <v>460</v>
      </c>
      <c r="K160" s="917" t="s">
        <v>761</v>
      </c>
      <c r="L160" s="924" t="s">
        <v>383</v>
      </c>
      <c r="M160" s="832"/>
      <c r="N160" s="832"/>
      <c r="O160" s="832"/>
      <c r="P160" s="832"/>
      <c r="Q160" s="832"/>
      <c r="R160" s="832"/>
      <c r="S160" s="832"/>
      <c r="T160" s="832"/>
      <c r="U160" s="832"/>
      <c r="V160" s="832"/>
      <c r="W160" s="832"/>
      <c r="X160" s="832"/>
      <c r="Y160" s="832"/>
      <c r="Z160" s="832"/>
      <c r="AA160" s="832"/>
      <c r="AB160" s="832"/>
      <c r="AC160" s="832"/>
      <c r="AD160" s="832"/>
      <c r="AE160" s="832"/>
      <c r="AF160" s="832"/>
      <c r="AG160" s="832"/>
      <c r="AH160" s="832"/>
      <c r="AI160" s="832"/>
      <c r="AJ160" s="832"/>
      <c r="AK160" s="832"/>
      <c r="AL160" s="832"/>
      <c r="AM160" s="832"/>
      <c r="AN160" s="832"/>
      <c r="AO160" s="832"/>
      <c r="AP160" s="832"/>
      <c r="AQ160" s="832"/>
      <c r="AR160" s="832"/>
      <c r="AS160" s="832"/>
      <c r="AT160" s="832"/>
      <c r="AU160" s="832"/>
      <c r="AV160" s="832"/>
      <c r="AW160" s="832"/>
      <c r="AX160" s="832"/>
      <c r="AY160" s="832"/>
      <c r="AZ160" s="832"/>
      <c r="BA160" s="832"/>
      <c r="BB160" s="832"/>
      <c r="BC160" s="832"/>
      <c r="BD160" s="832"/>
      <c r="BE160" s="832"/>
      <c r="BF160" s="832"/>
      <c r="BG160" s="832"/>
      <c r="BH160" s="832"/>
      <c r="BI160" s="832"/>
      <c r="BJ160" s="832"/>
      <c r="BK160" s="832"/>
      <c r="BL160" s="832"/>
      <c r="BM160" s="832"/>
      <c r="BN160" s="832"/>
      <c r="BO160" s="832"/>
      <c r="BP160" s="832"/>
      <c r="BQ160" s="832"/>
      <c r="BR160" s="832"/>
      <c r="BS160" s="832"/>
      <c r="BT160" s="832"/>
      <c r="BU160" s="832"/>
      <c r="BV160" s="832"/>
      <c r="BW160" s="832"/>
      <c r="BX160" s="832"/>
      <c r="BY160" s="832"/>
      <c r="BZ160" s="832"/>
      <c r="CA160" s="832"/>
      <c r="CB160" s="832"/>
      <c r="CC160" s="832"/>
      <c r="CD160" s="832"/>
      <c r="CE160" s="832"/>
      <c r="CF160" s="832"/>
      <c r="CG160" s="832"/>
      <c r="CH160" s="832"/>
      <c r="CI160" s="832"/>
      <c r="CJ160" s="832"/>
      <c r="CK160" s="832"/>
      <c r="CL160" s="832"/>
      <c r="CM160" s="832"/>
      <c r="CN160" s="832"/>
      <c r="CO160" s="832"/>
      <c r="CP160" s="832"/>
      <c r="CQ160" s="832"/>
      <c r="CR160" s="832"/>
      <c r="CS160" s="832"/>
      <c r="CT160" s="832"/>
      <c r="CU160" s="832"/>
      <c r="CV160" s="832"/>
      <c r="CW160" s="832"/>
      <c r="CX160" s="832"/>
      <c r="CY160" s="832"/>
      <c r="CZ160" s="832"/>
      <c r="DA160" s="832"/>
      <c r="DB160" s="832"/>
      <c r="DC160" s="832"/>
      <c r="DD160" s="832"/>
      <c r="DE160" s="832"/>
      <c r="DF160" s="832"/>
      <c r="DG160" s="832"/>
      <c r="DH160" s="832"/>
      <c r="DI160" s="832"/>
      <c r="DJ160" s="832"/>
      <c r="DK160" s="832"/>
      <c r="DL160" s="832"/>
      <c r="DM160" s="832"/>
      <c r="DN160" s="832"/>
      <c r="DO160" s="832"/>
      <c r="DP160" s="832"/>
      <c r="DQ160" s="832"/>
      <c r="DR160" s="832"/>
      <c r="DS160" s="832"/>
      <c r="DT160" s="832"/>
      <c r="DU160" s="832"/>
      <c r="DV160" s="832"/>
      <c r="DW160" s="832"/>
      <c r="DX160" s="832"/>
      <c r="DY160" s="832"/>
      <c r="DZ160" s="832"/>
      <c r="EA160" s="832"/>
      <c r="EB160" s="832"/>
      <c r="EC160" s="832"/>
      <c r="ED160" s="832"/>
      <c r="EE160" s="832"/>
      <c r="EF160" s="832"/>
      <c r="EG160" s="832"/>
      <c r="EH160" s="832"/>
      <c r="EI160" s="832"/>
      <c r="EJ160" s="832"/>
      <c r="EK160" s="832"/>
      <c r="EL160" s="832"/>
      <c r="EM160" s="832"/>
      <c r="EN160" s="832"/>
      <c r="EO160" s="832"/>
      <c r="EP160" s="832"/>
      <c r="EQ160" s="832"/>
      <c r="ER160" s="832"/>
      <c r="ES160" s="832"/>
      <c r="ET160" s="832"/>
      <c r="EU160" s="832"/>
      <c r="EV160" s="832"/>
      <c r="EW160" s="832"/>
      <c r="EX160" s="832"/>
      <c r="EY160" s="832"/>
      <c r="EZ160" s="832"/>
      <c r="FA160" s="832"/>
      <c r="FB160" s="832"/>
      <c r="FC160" s="832"/>
      <c r="FD160" s="832"/>
      <c r="FE160" s="832"/>
      <c r="FF160" s="832"/>
      <c r="FG160" s="832"/>
      <c r="FH160" s="832"/>
      <c r="FI160" s="832"/>
      <c r="FJ160" s="832"/>
      <c r="FK160" s="832"/>
      <c r="FL160" s="832"/>
      <c r="FM160" s="832"/>
      <c r="FN160" s="832"/>
      <c r="FO160" s="832"/>
      <c r="FP160" s="832"/>
      <c r="FQ160" s="832"/>
      <c r="FR160" s="832"/>
      <c r="FS160" s="832"/>
      <c r="FT160" s="832"/>
      <c r="FU160" s="832"/>
      <c r="FV160" s="832"/>
      <c r="FW160" s="832"/>
      <c r="FX160" s="832"/>
      <c r="FY160" s="832"/>
      <c r="FZ160" s="832"/>
      <c r="GA160" s="832"/>
      <c r="GB160" s="832"/>
      <c r="GC160" s="832"/>
      <c r="GD160" s="832"/>
      <c r="GE160" s="832"/>
      <c r="GF160" s="832"/>
      <c r="GG160" s="832"/>
      <c r="GH160" s="832"/>
      <c r="GI160" s="832"/>
      <c r="GJ160" s="832"/>
      <c r="GK160" s="832"/>
      <c r="GL160" s="832"/>
      <c r="GM160" s="832"/>
      <c r="GN160" s="832"/>
      <c r="GO160" s="832"/>
      <c r="GP160" s="832"/>
      <c r="GQ160" s="832"/>
      <c r="GR160" s="832"/>
      <c r="GS160" s="832"/>
      <c r="GT160" s="832"/>
      <c r="GU160" s="832"/>
      <c r="GV160" s="832"/>
      <c r="GW160" s="832"/>
      <c r="GX160" s="832"/>
      <c r="GY160" s="832"/>
      <c r="GZ160" s="832"/>
      <c r="HA160" s="832"/>
      <c r="HB160" s="832"/>
      <c r="HC160" s="832"/>
      <c r="HD160" s="832"/>
      <c r="HE160" s="832"/>
      <c r="HF160" s="832"/>
      <c r="HG160" s="832"/>
      <c r="HH160" s="832"/>
      <c r="HI160" s="832"/>
      <c r="HJ160" s="832"/>
      <c r="HK160" s="832"/>
      <c r="HL160" s="832"/>
      <c r="HM160" s="832"/>
      <c r="HN160" s="832"/>
      <c r="HO160" s="832"/>
      <c r="HP160" s="832"/>
      <c r="HQ160" s="832"/>
      <c r="HR160" s="832"/>
      <c r="HS160" s="832"/>
      <c r="HT160" s="832"/>
      <c r="HU160" s="832"/>
      <c r="HV160" s="832"/>
      <c r="HW160" s="832"/>
      <c r="HX160" s="832"/>
      <c r="HY160" s="832"/>
      <c r="HZ160" s="832"/>
      <c r="IA160" s="832"/>
      <c r="IB160" s="832"/>
      <c r="IC160" s="832"/>
      <c r="ID160" s="832"/>
      <c r="IE160" s="832"/>
      <c r="IF160" s="832"/>
      <c r="IG160" s="832"/>
      <c r="IH160" s="832"/>
      <c r="II160" s="832"/>
      <c r="IJ160" s="832"/>
      <c r="IK160" s="832"/>
      <c r="IL160" s="832"/>
      <c r="IM160" s="832"/>
      <c r="IN160" s="832"/>
      <c r="IO160" s="832"/>
      <c r="IP160" s="832"/>
      <c r="IQ160" s="832"/>
      <c r="IR160" s="832"/>
      <c r="IS160" s="832"/>
      <c r="IT160" s="832"/>
      <c r="IU160" s="832"/>
      <c r="IV160" s="832"/>
    </row>
    <row r="161" spans="1:256" s="906" customFormat="1" ht="23.25" customHeight="1">
      <c r="A161" s="898" t="s">
        <v>755</v>
      </c>
      <c r="B161" s="889" t="s">
        <v>756</v>
      </c>
      <c r="C161" s="889" t="s">
        <v>757</v>
      </c>
      <c r="D161" s="903" t="s">
        <v>421</v>
      </c>
      <c r="E161" s="901" t="s">
        <v>745</v>
      </c>
      <c r="F161" s="892">
        <v>1500</v>
      </c>
      <c r="G161" s="904">
        <v>1</v>
      </c>
      <c r="H161" s="894">
        <v>0</v>
      </c>
      <c r="I161" s="912" t="s">
        <v>380</v>
      </c>
      <c r="J161" s="901" t="s">
        <v>380</v>
      </c>
      <c r="K161" s="917" t="s">
        <v>839</v>
      </c>
      <c r="L161" s="924" t="s">
        <v>383</v>
      </c>
      <c r="M161" s="832"/>
      <c r="N161" s="832"/>
      <c r="O161" s="832"/>
      <c r="P161" s="832"/>
      <c r="Q161" s="832"/>
      <c r="R161" s="832"/>
      <c r="S161" s="832"/>
      <c r="T161" s="832"/>
      <c r="U161" s="832"/>
      <c r="V161" s="832"/>
      <c r="W161" s="832"/>
      <c r="X161" s="832"/>
      <c r="Y161" s="832"/>
      <c r="Z161" s="832"/>
      <c r="AA161" s="832"/>
      <c r="AB161" s="832"/>
      <c r="AC161" s="832"/>
      <c r="AD161" s="832"/>
      <c r="AE161" s="832"/>
      <c r="AF161" s="832"/>
      <c r="AG161" s="832"/>
      <c r="AH161" s="832"/>
      <c r="AI161" s="832"/>
      <c r="AJ161" s="832"/>
      <c r="AK161" s="832"/>
      <c r="AL161" s="832"/>
      <c r="AM161" s="832"/>
      <c r="AN161" s="832"/>
      <c r="AO161" s="832"/>
      <c r="AP161" s="832"/>
      <c r="AQ161" s="832"/>
      <c r="AR161" s="832"/>
      <c r="AS161" s="832"/>
      <c r="AT161" s="832"/>
      <c r="AU161" s="832"/>
      <c r="AV161" s="832"/>
      <c r="AW161" s="832"/>
      <c r="AX161" s="832"/>
      <c r="AY161" s="832"/>
      <c r="AZ161" s="832"/>
      <c r="BA161" s="832"/>
      <c r="BB161" s="832"/>
      <c r="BC161" s="832"/>
      <c r="BD161" s="832"/>
      <c r="BE161" s="832"/>
      <c r="BF161" s="832"/>
      <c r="BG161" s="832"/>
      <c r="BH161" s="832"/>
      <c r="BI161" s="832"/>
      <c r="BJ161" s="832"/>
      <c r="BK161" s="832"/>
      <c r="BL161" s="832"/>
      <c r="BM161" s="832"/>
      <c r="BN161" s="832"/>
      <c r="BO161" s="832"/>
      <c r="BP161" s="832"/>
      <c r="BQ161" s="832"/>
      <c r="BR161" s="832"/>
      <c r="BS161" s="832"/>
      <c r="BT161" s="832"/>
      <c r="BU161" s="832"/>
      <c r="BV161" s="832"/>
      <c r="BW161" s="832"/>
      <c r="BX161" s="832"/>
      <c r="BY161" s="832"/>
      <c r="BZ161" s="832"/>
      <c r="CA161" s="832"/>
      <c r="CB161" s="832"/>
      <c r="CC161" s="832"/>
      <c r="CD161" s="832"/>
      <c r="CE161" s="832"/>
      <c r="CF161" s="832"/>
      <c r="CG161" s="832"/>
      <c r="CH161" s="832"/>
      <c r="CI161" s="832"/>
      <c r="CJ161" s="832"/>
      <c r="CK161" s="832"/>
      <c r="CL161" s="832"/>
      <c r="CM161" s="832"/>
      <c r="CN161" s="832"/>
      <c r="CO161" s="832"/>
      <c r="CP161" s="832"/>
      <c r="CQ161" s="832"/>
      <c r="CR161" s="832"/>
      <c r="CS161" s="832"/>
      <c r="CT161" s="832"/>
      <c r="CU161" s="832"/>
      <c r="CV161" s="832"/>
      <c r="CW161" s="832"/>
      <c r="CX161" s="832"/>
      <c r="CY161" s="832"/>
      <c r="CZ161" s="832"/>
      <c r="DA161" s="832"/>
      <c r="DB161" s="832"/>
      <c r="DC161" s="832"/>
      <c r="DD161" s="832"/>
      <c r="DE161" s="832"/>
      <c r="DF161" s="832"/>
      <c r="DG161" s="832"/>
      <c r="DH161" s="832"/>
      <c r="DI161" s="832"/>
      <c r="DJ161" s="832"/>
      <c r="DK161" s="832"/>
      <c r="DL161" s="832"/>
      <c r="DM161" s="832"/>
      <c r="DN161" s="832"/>
      <c r="DO161" s="832"/>
      <c r="DP161" s="832"/>
      <c r="DQ161" s="832"/>
      <c r="DR161" s="832"/>
      <c r="DS161" s="832"/>
      <c r="DT161" s="832"/>
      <c r="DU161" s="832"/>
      <c r="DV161" s="832"/>
      <c r="DW161" s="832"/>
      <c r="DX161" s="832"/>
      <c r="DY161" s="832"/>
      <c r="DZ161" s="832"/>
      <c r="EA161" s="832"/>
      <c r="EB161" s="832"/>
      <c r="EC161" s="832"/>
      <c r="ED161" s="832"/>
      <c r="EE161" s="832"/>
      <c r="EF161" s="832"/>
      <c r="EG161" s="832"/>
      <c r="EH161" s="832"/>
      <c r="EI161" s="832"/>
      <c r="EJ161" s="832"/>
      <c r="EK161" s="832"/>
      <c r="EL161" s="832"/>
      <c r="EM161" s="832"/>
      <c r="EN161" s="832"/>
      <c r="EO161" s="832"/>
      <c r="EP161" s="832"/>
      <c r="EQ161" s="832"/>
      <c r="ER161" s="832"/>
      <c r="ES161" s="832"/>
      <c r="ET161" s="832"/>
      <c r="EU161" s="832"/>
      <c r="EV161" s="832"/>
      <c r="EW161" s="832"/>
      <c r="EX161" s="832"/>
      <c r="EY161" s="832"/>
      <c r="EZ161" s="832"/>
      <c r="FA161" s="832"/>
      <c r="FB161" s="832"/>
      <c r="FC161" s="832"/>
      <c r="FD161" s="832"/>
      <c r="FE161" s="832"/>
      <c r="FF161" s="832"/>
      <c r="FG161" s="832"/>
      <c r="FH161" s="832"/>
      <c r="FI161" s="832"/>
      <c r="FJ161" s="832"/>
      <c r="FK161" s="832"/>
      <c r="FL161" s="832"/>
      <c r="FM161" s="832"/>
      <c r="FN161" s="832"/>
      <c r="FO161" s="832"/>
      <c r="FP161" s="832"/>
      <c r="FQ161" s="832"/>
      <c r="FR161" s="832"/>
      <c r="FS161" s="832"/>
      <c r="FT161" s="832"/>
      <c r="FU161" s="832"/>
      <c r="FV161" s="832"/>
      <c r="FW161" s="832"/>
      <c r="FX161" s="832"/>
      <c r="FY161" s="832"/>
      <c r="FZ161" s="832"/>
      <c r="GA161" s="832"/>
      <c r="GB161" s="832"/>
      <c r="GC161" s="832"/>
      <c r="GD161" s="832"/>
      <c r="GE161" s="832"/>
      <c r="GF161" s="832"/>
      <c r="GG161" s="832"/>
      <c r="GH161" s="832"/>
      <c r="GI161" s="832"/>
      <c r="GJ161" s="832"/>
      <c r="GK161" s="832"/>
      <c r="GL161" s="832"/>
      <c r="GM161" s="832"/>
      <c r="GN161" s="832"/>
      <c r="GO161" s="832"/>
      <c r="GP161" s="832"/>
      <c r="GQ161" s="832"/>
      <c r="GR161" s="832"/>
      <c r="GS161" s="832"/>
      <c r="GT161" s="832"/>
      <c r="GU161" s="832"/>
      <c r="GV161" s="832"/>
      <c r="GW161" s="832"/>
      <c r="GX161" s="832"/>
      <c r="GY161" s="832"/>
      <c r="GZ161" s="832"/>
      <c r="HA161" s="832"/>
      <c r="HB161" s="832"/>
      <c r="HC161" s="832"/>
      <c r="HD161" s="832"/>
      <c r="HE161" s="832"/>
      <c r="HF161" s="832"/>
      <c r="HG161" s="832"/>
      <c r="HH161" s="832"/>
      <c r="HI161" s="832"/>
      <c r="HJ161" s="832"/>
      <c r="HK161" s="832"/>
      <c r="HL161" s="832"/>
      <c r="HM161" s="832"/>
      <c r="HN161" s="832"/>
      <c r="HO161" s="832"/>
      <c r="HP161" s="832"/>
      <c r="HQ161" s="832"/>
      <c r="HR161" s="832"/>
      <c r="HS161" s="832"/>
      <c r="HT161" s="832"/>
      <c r="HU161" s="832"/>
      <c r="HV161" s="832"/>
      <c r="HW161" s="832"/>
      <c r="HX161" s="832"/>
      <c r="HY161" s="832"/>
      <c r="HZ161" s="832"/>
      <c r="IA161" s="832"/>
      <c r="IB161" s="832"/>
      <c r="IC161" s="832"/>
      <c r="ID161" s="832"/>
      <c r="IE161" s="832"/>
      <c r="IF161" s="832"/>
      <c r="IG161" s="832"/>
      <c r="IH161" s="832"/>
      <c r="II161" s="832"/>
      <c r="IJ161" s="832"/>
      <c r="IK161" s="832"/>
      <c r="IL161" s="832"/>
      <c r="IM161" s="832"/>
      <c r="IN161" s="832"/>
      <c r="IO161" s="832"/>
      <c r="IP161" s="832"/>
      <c r="IQ161" s="832"/>
      <c r="IR161" s="832"/>
      <c r="IS161" s="832"/>
      <c r="IT161" s="832"/>
      <c r="IU161" s="832"/>
      <c r="IV161" s="832"/>
    </row>
    <row r="162" spans="1:256" s="751" customFormat="1" ht="23.25" customHeight="1">
      <c r="A162" s="766" t="s">
        <v>762</v>
      </c>
      <c r="B162" s="677" t="s">
        <v>763</v>
      </c>
      <c r="C162" s="677" t="s">
        <v>764</v>
      </c>
      <c r="D162" s="746"/>
      <c r="E162" s="747" t="s">
        <v>379</v>
      </c>
      <c r="F162" s="773"/>
      <c r="G162" s="710">
        <v>1</v>
      </c>
      <c r="H162" s="785">
        <v>0</v>
      </c>
      <c r="I162" s="709" t="s">
        <v>529</v>
      </c>
      <c r="J162" s="750" t="s">
        <v>589</v>
      </c>
      <c r="K162" s="750"/>
      <c r="L162" s="749" t="s">
        <v>530</v>
      </c>
      <c r="M162" s="832"/>
      <c r="N162" s="832"/>
      <c r="O162" s="832"/>
      <c r="P162" s="832"/>
      <c r="Q162" s="832"/>
      <c r="R162" s="832"/>
      <c r="S162" s="832"/>
      <c r="T162" s="832"/>
      <c r="U162" s="832"/>
      <c r="V162" s="832"/>
      <c r="W162" s="832"/>
      <c r="X162" s="832"/>
      <c r="Y162" s="832"/>
      <c r="Z162" s="832"/>
      <c r="AA162" s="832"/>
      <c r="AB162" s="832"/>
      <c r="AC162" s="832"/>
      <c r="AD162" s="832"/>
      <c r="AE162" s="832"/>
      <c r="AF162" s="832"/>
      <c r="AG162" s="832"/>
      <c r="AH162" s="832"/>
      <c r="AI162" s="832"/>
      <c r="AJ162" s="832"/>
      <c r="AK162" s="832"/>
      <c r="AL162" s="832"/>
      <c r="AM162" s="832"/>
      <c r="AN162" s="832"/>
      <c r="AO162" s="832"/>
      <c r="AP162" s="832"/>
      <c r="AQ162" s="832"/>
      <c r="AR162" s="832"/>
      <c r="AS162" s="832"/>
      <c r="AT162" s="832"/>
      <c r="AU162" s="832"/>
      <c r="AV162" s="832"/>
      <c r="AW162" s="832"/>
      <c r="AX162" s="832"/>
      <c r="AY162" s="832"/>
      <c r="AZ162" s="832"/>
      <c r="BA162" s="832"/>
      <c r="BB162" s="832"/>
      <c r="BC162" s="832"/>
      <c r="BD162" s="832"/>
      <c r="BE162" s="832"/>
      <c r="BF162" s="832"/>
      <c r="BG162" s="832"/>
      <c r="BH162" s="832"/>
      <c r="BI162" s="832"/>
      <c r="BJ162" s="832"/>
      <c r="BK162" s="832"/>
      <c r="BL162" s="832"/>
      <c r="BM162" s="832"/>
      <c r="BN162" s="832"/>
      <c r="BO162" s="832"/>
      <c r="BP162" s="832"/>
      <c r="BQ162" s="832"/>
      <c r="BR162" s="832"/>
      <c r="BS162" s="832"/>
      <c r="BT162" s="832"/>
      <c r="BU162" s="832"/>
      <c r="BV162" s="832"/>
      <c r="BW162" s="832"/>
      <c r="BX162" s="832"/>
      <c r="BY162" s="832"/>
      <c r="BZ162" s="832"/>
      <c r="CA162" s="832"/>
      <c r="CB162" s="832"/>
      <c r="CC162" s="832"/>
      <c r="CD162" s="832"/>
      <c r="CE162" s="832"/>
      <c r="CF162" s="832"/>
      <c r="CG162" s="832"/>
      <c r="CH162" s="832"/>
      <c r="CI162" s="832"/>
      <c r="CJ162" s="832"/>
      <c r="CK162" s="832"/>
      <c r="CL162" s="832"/>
      <c r="CM162" s="832"/>
      <c r="CN162" s="832"/>
      <c r="CO162" s="832"/>
      <c r="CP162" s="832"/>
      <c r="CQ162" s="832"/>
      <c r="CR162" s="832"/>
      <c r="CS162" s="832"/>
      <c r="CT162" s="832"/>
      <c r="CU162" s="832"/>
      <c r="CV162" s="832"/>
      <c r="CW162" s="832"/>
      <c r="CX162" s="832"/>
      <c r="CY162" s="832"/>
      <c r="CZ162" s="832"/>
      <c r="DA162" s="832"/>
      <c r="DB162" s="832"/>
      <c r="DC162" s="832"/>
      <c r="DD162" s="832"/>
      <c r="DE162" s="832"/>
      <c r="DF162" s="832"/>
      <c r="DG162" s="832"/>
      <c r="DH162" s="832"/>
      <c r="DI162" s="832"/>
      <c r="DJ162" s="832"/>
      <c r="DK162" s="832"/>
      <c r="DL162" s="832"/>
      <c r="DM162" s="832"/>
      <c r="DN162" s="832"/>
      <c r="DO162" s="832"/>
      <c r="DP162" s="832"/>
      <c r="DQ162" s="832"/>
      <c r="DR162" s="832"/>
      <c r="DS162" s="832"/>
      <c r="DT162" s="832"/>
      <c r="DU162" s="832"/>
      <c r="DV162" s="832"/>
      <c r="DW162" s="832"/>
      <c r="DX162" s="832"/>
      <c r="DY162" s="832"/>
      <c r="DZ162" s="832"/>
      <c r="EA162" s="832"/>
      <c r="EB162" s="832"/>
      <c r="EC162" s="832"/>
      <c r="ED162" s="832"/>
      <c r="EE162" s="832"/>
      <c r="EF162" s="832"/>
      <c r="EG162" s="832"/>
      <c r="EH162" s="832"/>
      <c r="EI162" s="832"/>
      <c r="EJ162" s="832"/>
      <c r="EK162" s="832"/>
      <c r="EL162" s="832"/>
      <c r="EM162" s="832"/>
      <c r="EN162" s="832"/>
      <c r="EO162" s="832"/>
      <c r="EP162" s="832"/>
      <c r="EQ162" s="832"/>
      <c r="ER162" s="832"/>
      <c r="ES162" s="832"/>
      <c r="ET162" s="832"/>
      <c r="EU162" s="832"/>
      <c r="EV162" s="832"/>
      <c r="EW162" s="832"/>
      <c r="EX162" s="832"/>
      <c r="EY162" s="832"/>
      <c r="EZ162" s="832"/>
      <c r="FA162" s="832"/>
      <c r="FB162" s="832"/>
      <c r="FC162" s="832"/>
      <c r="FD162" s="832"/>
      <c r="FE162" s="832"/>
      <c r="FF162" s="832"/>
      <c r="FG162" s="832"/>
      <c r="FH162" s="832"/>
      <c r="FI162" s="832"/>
      <c r="FJ162" s="832"/>
      <c r="FK162" s="832"/>
      <c r="FL162" s="832"/>
      <c r="FM162" s="832"/>
      <c r="FN162" s="832"/>
      <c r="FO162" s="832"/>
      <c r="FP162" s="832"/>
      <c r="FQ162" s="832"/>
      <c r="FR162" s="832"/>
      <c r="FS162" s="832"/>
      <c r="FT162" s="832"/>
      <c r="FU162" s="832"/>
      <c r="FV162" s="832"/>
      <c r="FW162" s="832"/>
      <c r="FX162" s="832"/>
      <c r="FY162" s="832"/>
      <c r="FZ162" s="832"/>
      <c r="GA162" s="832"/>
      <c r="GB162" s="832"/>
      <c r="GC162" s="832"/>
      <c r="GD162" s="832"/>
      <c r="GE162" s="832"/>
      <c r="GF162" s="832"/>
      <c r="GG162" s="832"/>
      <c r="GH162" s="832"/>
      <c r="GI162" s="832"/>
      <c r="GJ162" s="832"/>
      <c r="GK162" s="832"/>
      <c r="GL162" s="832"/>
      <c r="GM162" s="832"/>
      <c r="GN162" s="832"/>
      <c r="GO162" s="832"/>
      <c r="GP162" s="832"/>
      <c r="GQ162" s="832"/>
      <c r="GR162" s="832"/>
      <c r="GS162" s="832"/>
      <c r="GT162" s="832"/>
      <c r="GU162" s="832"/>
      <c r="GV162" s="832"/>
      <c r="GW162" s="832"/>
      <c r="GX162" s="832"/>
      <c r="GY162" s="832"/>
      <c r="GZ162" s="832"/>
      <c r="HA162" s="832"/>
      <c r="HB162" s="832"/>
      <c r="HC162" s="832"/>
      <c r="HD162" s="832"/>
      <c r="HE162" s="832"/>
      <c r="HF162" s="832"/>
      <c r="HG162" s="832"/>
      <c r="HH162" s="832"/>
      <c r="HI162" s="832"/>
      <c r="HJ162" s="832"/>
      <c r="HK162" s="832"/>
      <c r="HL162" s="832"/>
      <c r="HM162" s="832"/>
      <c r="HN162" s="832"/>
      <c r="HO162" s="832"/>
      <c r="HP162" s="832"/>
      <c r="HQ162" s="832"/>
      <c r="HR162" s="832"/>
      <c r="HS162" s="832"/>
      <c r="HT162" s="832"/>
      <c r="HU162" s="832"/>
      <c r="HV162" s="832"/>
      <c r="HW162" s="832"/>
      <c r="HX162" s="832"/>
      <c r="HY162" s="832"/>
      <c r="HZ162" s="832"/>
      <c r="IA162" s="832"/>
      <c r="IB162" s="832"/>
      <c r="IC162" s="832"/>
      <c r="ID162" s="832"/>
      <c r="IE162" s="832"/>
      <c r="IF162" s="832"/>
      <c r="IG162" s="832"/>
      <c r="IH162" s="832"/>
      <c r="II162" s="832"/>
      <c r="IJ162" s="832"/>
      <c r="IK162" s="832"/>
      <c r="IL162" s="832"/>
      <c r="IM162" s="832"/>
      <c r="IN162" s="832"/>
      <c r="IO162" s="832"/>
      <c r="IP162" s="832"/>
      <c r="IQ162" s="832"/>
      <c r="IR162" s="832"/>
      <c r="IS162" s="832"/>
      <c r="IT162" s="832"/>
      <c r="IU162" s="832"/>
      <c r="IV162" s="832"/>
    </row>
    <row r="163" spans="1:256" s="834" customFormat="1" ht="47.1" customHeight="1">
      <c r="A163" s="684" t="s">
        <v>814</v>
      </c>
      <c r="B163" s="935" t="s">
        <v>815</v>
      </c>
      <c r="C163" s="765" t="s">
        <v>813</v>
      </c>
      <c r="D163" s="935" t="s">
        <v>421</v>
      </c>
      <c r="E163" s="680" t="s">
        <v>389</v>
      </c>
      <c r="F163" s="680">
        <v>0</v>
      </c>
      <c r="G163" s="708">
        <v>1</v>
      </c>
      <c r="H163" s="936">
        <v>0</v>
      </c>
      <c r="I163" s="937" t="s">
        <v>881</v>
      </c>
      <c r="J163" s="937" t="s">
        <v>880</v>
      </c>
      <c r="K163" s="683"/>
      <c r="L163" s="749" t="s">
        <v>530</v>
      </c>
      <c r="M163" s="832"/>
      <c r="N163" s="832"/>
      <c r="O163" s="832"/>
      <c r="P163" s="832"/>
      <c r="Q163" s="832"/>
      <c r="R163" s="832"/>
      <c r="S163" s="832"/>
      <c r="T163" s="832"/>
      <c r="U163" s="832"/>
      <c r="V163" s="832"/>
      <c r="W163" s="832"/>
      <c r="X163" s="832"/>
      <c r="Y163" s="832"/>
      <c r="Z163" s="832"/>
      <c r="AA163" s="832"/>
      <c r="AB163" s="832"/>
      <c r="AC163" s="832"/>
      <c r="AD163" s="832"/>
      <c r="AE163" s="832"/>
      <c r="AF163" s="832"/>
      <c r="AG163" s="832"/>
      <c r="AH163" s="832"/>
      <c r="AI163" s="832"/>
      <c r="AJ163" s="832"/>
      <c r="AK163" s="832"/>
      <c r="AL163" s="832"/>
      <c r="AM163" s="832"/>
      <c r="AN163" s="832"/>
      <c r="AO163" s="832"/>
      <c r="AP163" s="832"/>
      <c r="AQ163" s="832"/>
      <c r="AR163" s="832"/>
      <c r="AS163" s="832"/>
      <c r="AT163" s="832"/>
      <c r="AU163" s="832"/>
      <c r="AV163" s="832"/>
      <c r="AW163" s="832"/>
      <c r="AX163" s="832"/>
      <c r="AY163" s="832"/>
      <c r="AZ163" s="832"/>
      <c r="BA163" s="832"/>
      <c r="BB163" s="832"/>
      <c r="BC163" s="832"/>
      <c r="BD163" s="832"/>
      <c r="BE163" s="832"/>
      <c r="BF163" s="832"/>
      <c r="BG163" s="832"/>
      <c r="BH163" s="832"/>
      <c r="BI163" s="832"/>
      <c r="BJ163" s="832"/>
      <c r="BK163" s="832"/>
      <c r="BL163" s="832"/>
      <c r="BM163" s="832"/>
      <c r="BN163" s="832"/>
      <c r="BO163" s="832"/>
      <c r="BP163" s="832"/>
      <c r="BQ163" s="832"/>
      <c r="BR163" s="832"/>
      <c r="BS163" s="832"/>
      <c r="BT163" s="832"/>
      <c r="BU163" s="832"/>
      <c r="BV163" s="832"/>
      <c r="BW163" s="832"/>
      <c r="BX163" s="832"/>
      <c r="BY163" s="832"/>
      <c r="BZ163" s="832"/>
      <c r="CA163" s="832"/>
      <c r="CB163" s="832"/>
      <c r="CC163" s="832"/>
      <c r="CD163" s="832"/>
      <c r="CE163" s="832"/>
      <c r="CF163" s="832"/>
      <c r="CG163" s="832"/>
      <c r="CH163" s="832"/>
      <c r="CI163" s="832"/>
      <c r="CJ163" s="832"/>
      <c r="CK163" s="832"/>
      <c r="CL163" s="832"/>
      <c r="CM163" s="832"/>
      <c r="CN163" s="832"/>
      <c r="CO163" s="832"/>
      <c r="CP163" s="832"/>
      <c r="CQ163" s="832"/>
      <c r="CR163" s="832"/>
      <c r="CS163" s="832"/>
      <c r="CT163" s="832"/>
      <c r="CU163" s="832"/>
      <c r="CV163" s="832"/>
      <c r="CW163" s="832"/>
      <c r="CX163" s="832"/>
      <c r="CY163" s="832"/>
      <c r="CZ163" s="832"/>
      <c r="DA163" s="832"/>
      <c r="DB163" s="832"/>
      <c r="DC163" s="832"/>
      <c r="DD163" s="832"/>
      <c r="DE163" s="832"/>
      <c r="DF163" s="832"/>
      <c r="DG163" s="832"/>
      <c r="DH163" s="832"/>
      <c r="DI163" s="832"/>
      <c r="DJ163" s="832"/>
      <c r="DK163" s="832"/>
      <c r="DL163" s="832"/>
      <c r="DM163" s="832"/>
      <c r="DN163" s="832"/>
      <c r="DO163" s="832"/>
      <c r="DP163" s="832"/>
      <c r="DQ163" s="832"/>
      <c r="DR163" s="832"/>
      <c r="DS163" s="832"/>
      <c r="DT163" s="832"/>
      <c r="DU163" s="832"/>
      <c r="DV163" s="832"/>
      <c r="DW163" s="832"/>
      <c r="DX163" s="832"/>
      <c r="DY163" s="832"/>
      <c r="DZ163" s="832"/>
      <c r="EA163" s="832"/>
      <c r="EB163" s="832"/>
      <c r="EC163" s="832"/>
      <c r="ED163" s="832"/>
      <c r="EE163" s="832"/>
      <c r="EF163" s="832"/>
      <c r="EG163" s="832"/>
      <c r="EH163" s="832"/>
      <c r="EI163" s="832"/>
      <c r="EJ163" s="832"/>
      <c r="EK163" s="832"/>
      <c r="EL163" s="832"/>
      <c r="EM163" s="832"/>
      <c r="EN163" s="832"/>
      <c r="EO163" s="832"/>
      <c r="EP163" s="832"/>
      <c r="EQ163" s="832"/>
      <c r="ER163" s="832"/>
      <c r="ES163" s="832"/>
      <c r="ET163" s="832"/>
      <c r="EU163" s="832"/>
      <c r="EV163" s="832"/>
      <c r="EW163" s="832"/>
      <c r="EX163" s="832"/>
      <c r="EY163" s="832"/>
      <c r="EZ163" s="832"/>
      <c r="FA163" s="832"/>
      <c r="FB163" s="832"/>
      <c r="FC163" s="832"/>
      <c r="FD163" s="832"/>
      <c r="FE163" s="832"/>
      <c r="FF163" s="832"/>
      <c r="FG163" s="832"/>
      <c r="FH163" s="832"/>
      <c r="FI163" s="832"/>
      <c r="FJ163" s="832"/>
      <c r="FK163" s="832"/>
      <c r="FL163" s="832"/>
      <c r="FM163" s="832"/>
      <c r="FN163" s="832"/>
      <c r="FO163" s="832"/>
      <c r="FP163" s="832"/>
      <c r="FQ163" s="832"/>
      <c r="FR163" s="832"/>
      <c r="FS163" s="832"/>
      <c r="FT163" s="832"/>
      <c r="FU163" s="832"/>
      <c r="FV163" s="832"/>
      <c r="FW163" s="832"/>
      <c r="FX163" s="832"/>
      <c r="FY163" s="832"/>
      <c r="FZ163" s="832"/>
      <c r="GA163" s="832"/>
      <c r="GB163" s="832"/>
      <c r="GC163" s="832"/>
      <c r="GD163" s="832"/>
      <c r="GE163" s="832"/>
      <c r="GF163" s="832"/>
      <c r="GG163" s="832"/>
      <c r="GH163" s="832"/>
      <c r="GI163" s="832"/>
      <c r="GJ163" s="832"/>
      <c r="GK163" s="832"/>
      <c r="GL163" s="832"/>
      <c r="GM163" s="832"/>
      <c r="GN163" s="832"/>
      <c r="GO163" s="832"/>
      <c r="GP163" s="832"/>
      <c r="GQ163" s="832"/>
      <c r="GR163" s="832"/>
      <c r="GS163" s="832"/>
      <c r="GT163" s="832"/>
      <c r="GU163" s="832"/>
      <c r="GV163" s="832"/>
      <c r="GW163" s="832"/>
      <c r="GX163" s="832"/>
      <c r="GY163" s="832"/>
      <c r="GZ163" s="832"/>
      <c r="HA163" s="832"/>
      <c r="HB163" s="832"/>
      <c r="HC163" s="832"/>
      <c r="HD163" s="832"/>
      <c r="HE163" s="832"/>
      <c r="HF163" s="832"/>
      <c r="HG163" s="832"/>
      <c r="HH163" s="832"/>
      <c r="HI163" s="832"/>
      <c r="HJ163" s="832"/>
      <c r="HK163" s="832"/>
      <c r="HL163" s="832"/>
      <c r="HM163" s="832"/>
      <c r="HN163" s="832"/>
      <c r="HO163" s="832"/>
      <c r="HP163" s="832"/>
      <c r="HQ163" s="832"/>
      <c r="HR163" s="832"/>
      <c r="HS163" s="832"/>
      <c r="HT163" s="832"/>
      <c r="HU163" s="832"/>
      <c r="HV163" s="832"/>
      <c r="HW163" s="832"/>
      <c r="HX163" s="832"/>
      <c r="HY163" s="832"/>
      <c r="HZ163" s="832"/>
      <c r="IA163" s="832"/>
      <c r="IB163" s="832"/>
      <c r="IC163" s="832"/>
      <c r="ID163" s="832"/>
      <c r="IE163" s="832"/>
      <c r="IF163" s="832"/>
      <c r="IG163" s="832"/>
      <c r="IH163" s="832"/>
      <c r="II163" s="832"/>
      <c r="IJ163" s="832"/>
      <c r="IK163" s="832"/>
      <c r="IL163" s="832"/>
      <c r="IM163" s="832"/>
      <c r="IN163" s="832"/>
      <c r="IO163" s="832"/>
      <c r="IP163" s="832"/>
      <c r="IQ163" s="832"/>
      <c r="IR163" s="832"/>
      <c r="IS163" s="832"/>
      <c r="IT163" s="832"/>
      <c r="IU163" s="832"/>
      <c r="IV163" s="832"/>
    </row>
    <row r="164" spans="1:256" ht="23.25" customHeight="1" thickBot="1">
      <c r="A164" s="823" t="s">
        <v>35</v>
      </c>
      <c r="B164" s="824"/>
      <c r="C164" s="824"/>
      <c r="D164" s="824"/>
      <c r="E164" s="824"/>
      <c r="F164" s="825">
        <f>SUM(F112:F163)</f>
        <v>1334200</v>
      </c>
      <c r="G164" s="824"/>
      <c r="H164" s="824"/>
      <c r="I164" s="824"/>
      <c r="J164" s="826"/>
      <c r="K164" s="824"/>
      <c r="L164" s="964"/>
    </row>
    <row r="165" spans="1:256" ht="23.25" customHeight="1">
      <c r="A165" s="670"/>
      <c r="B165" s="671"/>
      <c r="C165" s="671"/>
      <c r="D165" s="615"/>
      <c r="E165" s="671"/>
      <c r="F165" s="796"/>
      <c r="G165" s="797"/>
      <c r="H165" s="797"/>
      <c r="I165" s="671"/>
      <c r="J165" s="672"/>
      <c r="K165" s="671"/>
      <c r="L165" s="742"/>
    </row>
    <row r="166" spans="1:256" ht="36.75" customHeight="1">
      <c r="A166" s="1022" t="s">
        <v>765</v>
      </c>
      <c r="B166" s="1025"/>
      <c r="C166" s="1025"/>
      <c r="D166" s="798"/>
      <c r="E166" s="1025"/>
      <c r="F166" s="799"/>
      <c r="G166" s="1025"/>
      <c r="H166" s="1025"/>
      <c r="I166" s="1025"/>
      <c r="J166" s="800"/>
      <c r="K166" s="1025"/>
      <c r="L166" s="1021"/>
    </row>
    <row r="167" spans="1:256" ht="23.25" customHeight="1">
      <c r="A167" s="1586" t="s">
        <v>361</v>
      </c>
      <c r="B167" s="1571" t="s">
        <v>362</v>
      </c>
      <c r="C167" s="1571" t="s">
        <v>363</v>
      </c>
      <c r="D167" s="1573" t="s">
        <v>364</v>
      </c>
      <c r="E167" s="1576" t="s">
        <v>766</v>
      </c>
      <c r="F167" s="1582" t="s">
        <v>366</v>
      </c>
      <c r="G167" s="1583"/>
      <c r="H167" s="1584"/>
      <c r="I167" s="1572" t="s">
        <v>367</v>
      </c>
      <c r="J167" s="1572"/>
      <c r="K167" s="1577" t="s">
        <v>368</v>
      </c>
      <c r="L167" s="1572" t="s">
        <v>369</v>
      </c>
    </row>
    <row r="168" spans="1:256" ht="117" customHeight="1">
      <c r="A168" s="1587"/>
      <c r="B168" s="1572"/>
      <c r="C168" s="1572"/>
      <c r="D168" s="1573"/>
      <c r="E168" s="1576"/>
      <c r="F168" s="675" t="s">
        <v>370</v>
      </c>
      <c r="G168" s="1024" t="s">
        <v>371</v>
      </c>
      <c r="H168" s="1024" t="s">
        <v>372</v>
      </c>
      <c r="I168" s="1024" t="s">
        <v>767</v>
      </c>
      <c r="J168" s="1023" t="s">
        <v>637</v>
      </c>
      <c r="K168" s="1569"/>
      <c r="L168" s="1572"/>
    </row>
    <row r="169" spans="1:256" s="871" customFormat="1" ht="42.75" customHeight="1">
      <c r="A169" s="855" t="s">
        <v>887</v>
      </c>
      <c r="B169" s="850" t="s">
        <v>815</v>
      </c>
      <c r="C169" s="690" t="s">
        <v>660</v>
      </c>
      <c r="D169" s="869" t="s">
        <v>421</v>
      </c>
      <c r="E169" s="733" t="s">
        <v>379</v>
      </c>
      <c r="F169" s="870">
        <v>72000</v>
      </c>
      <c r="G169" s="734">
        <v>1</v>
      </c>
      <c r="H169" s="830">
        <v>0</v>
      </c>
      <c r="I169" s="849" t="s">
        <v>844</v>
      </c>
      <c r="J169" s="849" t="s">
        <v>880</v>
      </c>
      <c r="K169" s="697" t="s">
        <v>948</v>
      </c>
      <c r="L169" s="870" t="s">
        <v>395</v>
      </c>
      <c r="M169" s="887"/>
      <c r="N169" s="879"/>
      <c r="O169" s="879"/>
      <c r="P169" s="879"/>
      <c r="Q169" s="879"/>
      <c r="R169" s="879"/>
      <c r="S169" s="879"/>
      <c r="T169" s="879"/>
      <c r="U169" s="879"/>
      <c r="V169" s="879"/>
      <c r="W169" s="879"/>
      <c r="X169" s="879"/>
      <c r="Y169" s="879"/>
      <c r="Z169" s="879"/>
      <c r="AA169" s="879"/>
      <c r="AB169" s="879"/>
      <c r="AC169" s="879"/>
      <c r="AD169" s="879"/>
      <c r="AE169" s="879"/>
      <c r="AF169" s="879"/>
      <c r="AG169" s="879"/>
      <c r="AH169" s="879"/>
      <c r="AI169" s="879"/>
      <c r="AJ169" s="879"/>
      <c r="AK169" s="879"/>
      <c r="AL169" s="879"/>
      <c r="AM169" s="879"/>
      <c r="AN169" s="879"/>
      <c r="AO169" s="879"/>
      <c r="AP169" s="879"/>
      <c r="AQ169" s="879"/>
      <c r="AR169" s="879"/>
      <c r="AS169" s="879"/>
      <c r="AT169" s="879"/>
      <c r="AU169" s="879"/>
      <c r="AV169" s="879"/>
      <c r="AW169" s="879"/>
      <c r="AX169" s="879"/>
      <c r="AY169" s="879"/>
      <c r="AZ169" s="879"/>
      <c r="BA169" s="879"/>
      <c r="BB169" s="879"/>
      <c r="BC169" s="879"/>
      <c r="BD169" s="879"/>
      <c r="BE169" s="879"/>
      <c r="BF169" s="879"/>
      <c r="BG169" s="879"/>
      <c r="BH169" s="879"/>
      <c r="BI169" s="879"/>
      <c r="BJ169" s="879"/>
      <c r="BK169" s="879"/>
      <c r="BL169" s="879"/>
      <c r="BM169" s="879"/>
      <c r="BN169" s="879"/>
      <c r="BO169" s="879"/>
      <c r="BP169" s="879"/>
      <c r="BQ169" s="879"/>
      <c r="BR169" s="879"/>
      <c r="BS169" s="879"/>
      <c r="BT169" s="879"/>
      <c r="BU169" s="879"/>
      <c r="BV169" s="879"/>
      <c r="BW169" s="879"/>
      <c r="BX169" s="879"/>
      <c r="BY169" s="879"/>
      <c r="BZ169" s="879"/>
      <c r="CA169" s="879"/>
      <c r="CB169" s="879"/>
      <c r="CC169" s="879"/>
      <c r="CD169" s="879"/>
      <c r="CE169" s="879"/>
      <c r="CF169" s="879"/>
      <c r="CG169" s="879"/>
      <c r="CH169" s="879"/>
      <c r="CI169" s="879"/>
      <c r="CJ169" s="879"/>
      <c r="CK169" s="879"/>
      <c r="CL169" s="879"/>
      <c r="CM169" s="879"/>
      <c r="CN169" s="879"/>
      <c r="CO169" s="879"/>
      <c r="CP169" s="879"/>
      <c r="CQ169" s="879"/>
      <c r="CR169" s="879"/>
      <c r="CS169" s="879"/>
      <c r="CT169" s="879"/>
      <c r="CU169" s="879"/>
      <c r="CV169" s="879"/>
      <c r="CW169" s="879"/>
      <c r="CX169" s="879"/>
      <c r="CY169" s="879"/>
      <c r="CZ169" s="879"/>
      <c r="DA169" s="879"/>
      <c r="DB169" s="879"/>
      <c r="DC169" s="879"/>
      <c r="DD169" s="879"/>
      <c r="DE169" s="879"/>
      <c r="DF169" s="879"/>
      <c r="DG169" s="879"/>
      <c r="DH169" s="879"/>
      <c r="DI169" s="879"/>
      <c r="DJ169" s="879"/>
      <c r="DK169" s="879"/>
      <c r="DL169" s="879"/>
      <c r="DM169" s="879"/>
      <c r="DN169" s="879"/>
      <c r="DO169" s="879"/>
      <c r="DP169" s="879"/>
      <c r="DQ169" s="879"/>
      <c r="DR169" s="879"/>
      <c r="DS169" s="879"/>
      <c r="DT169" s="879"/>
      <c r="DU169" s="879"/>
      <c r="DV169" s="879"/>
      <c r="DW169" s="879"/>
      <c r="DX169" s="879"/>
      <c r="DY169" s="879"/>
      <c r="DZ169" s="879"/>
      <c r="EA169" s="879"/>
      <c r="EB169" s="879"/>
      <c r="EC169" s="879"/>
      <c r="ED169" s="879"/>
      <c r="EE169" s="879"/>
      <c r="EF169" s="879"/>
      <c r="EG169" s="879"/>
      <c r="EH169" s="879"/>
      <c r="EI169" s="879"/>
      <c r="EJ169" s="879"/>
      <c r="EK169" s="879"/>
      <c r="EL169" s="879"/>
      <c r="EM169" s="879"/>
      <c r="EN169" s="879"/>
      <c r="EO169" s="879"/>
      <c r="EP169" s="879"/>
      <c r="EQ169" s="879"/>
      <c r="ER169" s="879"/>
      <c r="ES169" s="879"/>
      <c r="ET169" s="879"/>
      <c r="EU169" s="879"/>
      <c r="EV169" s="879"/>
      <c r="EW169" s="879"/>
      <c r="EX169" s="879"/>
      <c r="EY169" s="879"/>
      <c r="EZ169" s="879"/>
      <c r="FA169" s="879"/>
      <c r="FB169" s="879"/>
      <c r="FC169" s="879"/>
      <c r="FD169" s="879"/>
      <c r="FE169" s="879"/>
      <c r="FF169" s="879"/>
      <c r="FG169" s="879"/>
      <c r="FH169" s="879"/>
      <c r="FI169" s="879"/>
      <c r="FJ169" s="879"/>
      <c r="FK169" s="879"/>
      <c r="FL169" s="879"/>
      <c r="FM169" s="879"/>
      <c r="FN169" s="879"/>
      <c r="FO169" s="879"/>
      <c r="FP169" s="879"/>
      <c r="FQ169" s="879"/>
      <c r="FR169" s="879"/>
      <c r="FS169" s="879"/>
      <c r="FT169" s="879"/>
      <c r="FU169" s="879"/>
      <c r="FV169" s="879"/>
      <c r="FW169" s="879"/>
      <c r="FX169" s="879"/>
      <c r="FY169" s="879"/>
      <c r="FZ169" s="879"/>
      <c r="GA169" s="879"/>
      <c r="GB169" s="879"/>
      <c r="GC169" s="879"/>
      <c r="GD169" s="879"/>
      <c r="GE169" s="879"/>
      <c r="GF169" s="879"/>
      <c r="GG169" s="879"/>
      <c r="GH169" s="879"/>
      <c r="GI169" s="879"/>
      <c r="GJ169" s="879"/>
      <c r="GK169" s="879"/>
      <c r="GL169" s="879"/>
      <c r="GM169" s="879"/>
      <c r="GN169" s="879"/>
      <c r="GO169" s="879"/>
      <c r="GP169" s="879"/>
      <c r="GQ169" s="879"/>
      <c r="GR169" s="879"/>
      <c r="GS169" s="879"/>
      <c r="GT169" s="879"/>
      <c r="GU169" s="879"/>
      <c r="GV169" s="879"/>
      <c r="GW169" s="879"/>
      <c r="GX169" s="879"/>
      <c r="GY169" s="879"/>
      <c r="GZ169" s="879"/>
      <c r="HA169" s="879"/>
      <c r="HB169" s="879"/>
      <c r="HC169" s="879"/>
      <c r="HD169" s="879"/>
      <c r="HE169" s="879"/>
      <c r="HF169" s="879"/>
      <c r="HG169" s="879"/>
      <c r="HH169" s="879"/>
      <c r="HI169" s="879"/>
      <c r="HJ169" s="879"/>
      <c r="HK169" s="879"/>
      <c r="HL169" s="879"/>
      <c r="HM169" s="879"/>
      <c r="HN169" s="879"/>
      <c r="HO169" s="879"/>
      <c r="HP169" s="879"/>
      <c r="HQ169" s="879"/>
      <c r="HR169" s="879"/>
      <c r="HS169" s="879"/>
      <c r="HT169" s="879"/>
      <c r="HU169" s="879"/>
      <c r="HV169" s="879"/>
      <c r="HW169" s="879"/>
      <c r="HX169" s="879"/>
      <c r="HY169" s="879"/>
      <c r="HZ169" s="879"/>
      <c r="IA169" s="879"/>
      <c r="IB169" s="879"/>
      <c r="IC169" s="879"/>
      <c r="ID169" s="879"/>
      <c r="IE169" s="879"/>
      <c r="IF169" s="879"/>
      <c r="IG169" s="879"/>
      <c r="IH169" s="879"/>
      <c r="II169" s="879"/>
      <c r="IJ169" s="879"/>
      <c r="IK169" s="879"/>
      <c r="IL169" s="879"/>
      <c r="IM169" s="879"/>
      <c r="IN169" s="879"/>
      <c r="IO169" s="879"/>
      <c r="IP169" s="879"/>
      <c r="IQ169" s="879"/>
      <c r="IR169" s="879"/>
      <c r="IS169" s="879"/>
      <c r="IT169" s="879"/>
      <c r="IU169" s="879"/>
      <c r="IV169" s="879"/>
    </row>
    <row r="170" spans="1:256" s="906" customFormat="1" ht="51" customHeight="1">
      <c r="A170" s="898" t="s">
        <v>777</v>
      </c>
      <c r="B170" s="932" t="s">
        <v>769</v>
      </c>
      <c r="C170" s="932" t="s">
        <v>770</v>
      </c>
      <c r="D170" s="909" t="s">
        <v>421</v>
      </c>
      <c r="E170" s="932">
        <v>31</v>
      </c>
      <c r="F170" s="933">
        <v>41600</v>
      </c>
      <c r="G170" s="904">
        <v>1</v>
      </c>
      <c r="H170" s="894">
        <v>0</v>
      </c>
      <c r="I170" s="934" t="s">
        <v>394</v>
      </c>
      <c r="J170" s="928" t="s">
        <v>394</v>
      </c>
      <c r="K170" s="957" t="s">
        <v>773</v>
      </c>
      <c r="L170" s="912" t="s">
        <v>383</v>
      </c>
      <c r="M170" s="905"/>
      <c r="N170" s="905"/>
      <c r="O170" s="905"/>
      <c r="P170" s="905"/>
      <c r="Q170" s="905"/>
      <c r="R170" s="905"/>
      <c r="S170" s="905"/>
      <c r="T170" s="905"/>
      <c r="U170" s="905"/>
      <c r="V170" s="905"/>
      <c r="W170" s="905"/>
      <c r="X170" s="905"/>
      <c r="Y170" s="905"/>
      <c r="Z170" s="905"/>
      <c r="AA170" s="905"/>
      <c r="AB170" s="905"/>
      <c r="AC170" s="905"/>
      <c r="AD170" s="905"/>
      <c r="AE170" s="905"/>
      <c r="AF170" s="905"/>
      <c r="AG170" s="905"/>
      <c r="AH170" s="905"/>
      <c r="AI170" s="905"/>
      <c r="AJ170" s="905"/>
      <c r="AK170" s="905"/>
      <c r="AL170" s="905"/>
      <c r="AM170" s="905"/>
      <c r="AN170" s="905"/>
      <c r="AO170" s="905"/>
      <c r="AP170" s="905"/>
      <c r="AQ170" s="905"/>
      <c r="AR170" s="905"/>
      <c r="AS170" s="905"/>
      <c r="AT170" s="905"/>
      <c r="AU170" s="905"/>
      <c r="AV170" s="905"/>
      <c r="AW170" s="905"/>
      <c r="AX170" s="905"/>
      <c r="AY170" s="905"/>
      <c r="AZ170" s="905"/>
      <c r="BA170" s="905"/>
      <c r="BB170" s="905"/>
      <c r="BC170" s="905"/>
      <c r="BD170" s="905"/>
      <c r="BE170" s="905"/>
      <c r="BF170" s="905"/>
      <c r="BG170" s="905"/>
      <c r="BH170" s="905"/>
      <c r="BI170" s="905"/>
      <c r="BJ170" s="905"/>
      <c r="BK170" s="905"/>
      <c r="BL170" s="905"/>
      <c r="BM170" s="905"/>
      <c r="BN170" s="905"/>
      <c r="BO170" s="905"/>
      <c r="BP170" s="905"/>
      <c r="BQ170" s="905"/>
      <c r="BR170" s="905"/>
      <c r="BS170" s="905"/>
      <c r="BT170" s="905"/>
      <c r="BU170" s="905"/>
      <c r="BV170" s="905"/>
      <c r="BW170" s="905"/>
      <c r="BX170" s="905"/>
      <c r="BY170" s="905"/>
      <c r="BZ170" s="905"/>
      <c r="CA170" s="905"/>
      <c r="CB170" s="905"/>
      <c r="CC170" s="905"/>
      <c r="CD170" s="905"/>
      <c r="CE170" s="905"/>
      <c r="CF170" s="905"/>
      <c r="CG170" s="905"/>
      <c r="CH170" s="905"/>
      <c r="CI170" s="905"/>
      <c r="CJ170" s="905"/>
      <c r="CK170" s="905"/>
      <c r="CL170" s="905"/>
      <c r="CM170" s="905"/>
      <c r="CN170" s="905"/>
      <c r="CO170" s="905"/>
      <c r="CP170" s="905"/>
      <c r="CQ170" s="905"/>
      <c r="CR170" s="905"/>
      <c r="CS170" s="905"/>
      <c r="CT170" s="905"/>
      <c r="CU170" s="905"/>
      <c r="CV170" s="905"/>
      <c r="CW170" s="905"/>
      <c r="CX170" s="905"/>
      <c r="CY170" s="905"/>
      <c r="CZ170" s="905"/>
      <c r="DA170" s="905"/>
      <c r="DB170" s="905"/>
      <c r="DC170" s="905"/>
      <c r="DD170" s="905"/>
      <c r="DE170" s="905"/>
      <c r="DF170" s="905"/>
      <c r="DG170" s="905"/>
      <c r="DH170" s="905"/>
      <c r="DI170" s="905"/>
      <c r="DJ170" s="905"/>
      <c r="DK170" s="905"/>
      <c r="DL170" s="905"/>
      <c r="DM170" s="905"/>
      <c r="DN170" s="905"/>
      <c r="DO170" s="905"/>
      <c r="DP170" s="905"/>
      <c r="DQ170" s="905"/>
      <c r="DR170" s="905"/>
      <c r="DS170" s="905"/>
      <c r="DT170" s="905"/>
      <c r="DU170" s="905"/>
      <c r="DV170" s="905"/>
      <c r="DW170" s="905"/>
      <c r="DX170" s="905"/>
      <c r="DY170" s="905"/>
      <c r="DZ170" s="905"/>
      <c r="EA170" s="905"/>
      <c r="EB170" s="905"/>
      <c r="EC170" s="905"/>
      <c r="ED170" s="905"/>
      <c r="EE170" s="905"/>
      <c r="EF170" s="905"/>
      <c r="EG170" s="905"/>
      <c r="EH170" s="905"/>
      <c r="EI170" s="905"/>
      <c r="EJ170" s="905"/>
      <c r="EK170" s="905"/>
      <c r="EL170" s="905"/>
      <c r="EM170" s="905"/>
      <c r="EN170" s="905"/>
      <c r="EO170" s="905"/>
      <c r="EP170" s="905"/>
      <c r="EQ170" s="905"/>
      <c r="ER170" s="905"/>
      <c r="ES170" s="905"/>
      <c r="ET170" s="905"/>
      <c r="EU170" s="905"/>
      <c r="EV170" s="905"/>
      <c r="EW170" s="905"/>
      <c r="EX170" s="905"/>
      <c r="EY170" s="905"/>
      <c r="EZ170" s="905"/>
      <c r="FA170" s="905"/>
      <c r="FB170" s="905"/>
      <c r="FC170" s="905"/>
      <c r="FD170" s="905"/>
      <c r="FE170" s="905"/>
      <c r="FF170" s="905"/>
      <c r="FG170" s="905"/>
      <c r="FH170" s="905"/>
      <c r="FI170" s="905"/>
      <c r="FJ170" s="905"/>
      <c r="FK170" s="905"/>
      <c r="FL170" s="905"/>
      <c r="FM170" s="905"/>
      <c r="FN170" s="905"/>
      <c r="FO170" s="905"/>
      <c r="FP170" s="905"/>
      <c r="FQ170" s="905"/>
      <c r="FR170" s="905"/>
      <c r="FS170" s="905"/>
      <c r="FT170" s="905"/>
      <c r="FU170" s="905"/>
      <c r="FV170" s="905"/>
      <c r="FW170" s="905"/>
      <c r="FX170" s="905"/>
      <c r="FY170" s="905"/>
      <c r="FZ170" s="905"/>
      <c r="GA170" s="905"/>
      <c r="GB170" s="905"/>
      <c r="GC170" s="905"/>
      <c r="GD170" s="905"/>
      <c r="GE170" s="905"/>
      <c r="GF170" s="905"/>
      <c r="GG170" s="905"/>
      <c r="GH170" s="905"/>
      <c r="GI170" s="905"/>
      <c r="GJ170" s="905"/>
      <c r="GK170" s="905"/>
      <c r="GL170" s="905"/>
      <c r="GM170" s="905"/>
      <c r="GN170" s="905"/>
      <c r="GO170" s="905"/>
      <c r="GP170" s="905"/>
      <c r="GQ170" s="905"/>
      <c r="GR170" s="905"/>
      <c r="GS170" s="905"/>
      <c r="GT170" s="905"/>
      <c r="GU170" s="905"/>
      <c r="GV170" s="905"/>
      <c r="GW170" s="905"/>
      <c r="GX170" s="905"/>
      <c r="GY170" s="905"/>
      <c r="GZ170" s="905"/>
      <c r="HA170" s="905"/>
      <c r="HB170" s="905"/>
      <c r="HC170" s="905"/>
      <c r="HD170" s="905"/>
      <c r="HE170" s="905"/>
      <c r="HF170" s="905"/>
      <c r="HG170" s="905"/>
      <c r="HH170" s="905"/>
      <c r="HI170" s="905"/>
      <c r="HJ170" s="905"/>
      <c r="HK170" s="905"/>
      <c r="HL170" s="905"/>
      <c r="HM170" s="905"/>
      <c r="HN170" s="905"/>
      <c r="HO170" s="905"/>
      <c r="HP170" s="905"/>
      <c r="HQ170" s="905"/>
      <c r="HR170" s="905"/>
      <c r="HS170" s="905"/>
      <c r="HT170" s="905"/>
      <c r="HU170" s="905"/>
      <c r="HV170" s="905"/>
      <c r="HW170" s="905"/>
      <c r="HX170" s="905"/>
      <c r="HY170" s="905"/>
      <c r="HZ170" s="905"/>
      <c r="IA170" s="905"/>
      <c r="IB170" s="905"/>
      <c r="IC170" s="905"/>
      <c r="ID170" s="905"/>
      <c r="IE170" s="905"/>
      <c r="IF170" s="905"/>
      <c r="IG170" s="905"/>
      <c r="IH170" s="905"/>
      <c r="II170" s="905"/>
      <c r="IJ170" s="905"/>
      <c r="IK170" s="905"/>
      <c r="IL170" s="905"/>
      <c r="IM170" s="905"/>
      <c r="IN170" s="905"/>
      <c r="IO170" s="905"/>
      <c r="IP170" s="905"/>
      <c r="IQ170" s="905"/>
      <c r="IR170" s="905"/>
      <c r="IS170" s="905"/>
      <c r="IT170" s="905"/>
      <c r="IU170" s="905"/>
      <c r="IV170" s="905"/>
    </row>
    <row r="171" spans="1:256" s="906" customFormat="1" ht="57" customHeight="1">
      <c r="A171" s="898" t="s">
        <v>778</v>
      </c>
      <c r="B171" s="932" t="s">
        <v>775</v>
      </c>
      <c r="C171" s="932" t="s">
        <v>340</v>
      </c>
      <c r="D171" s="909" t="s">
        <v>421</v>
      </c>
      <c r="E171" s="932">
        <v>30</v>
      </c>
      <c r="F171" s="933">
        <v>41600</v>
      </c>
      <c r="G171" s="904">
        <v>1</v>
      </c>
      <c r="H171" s="894">
        <v>0</v>
      </c>
      <c r="I171" s="934" t="s">
        <v>394</v>
      </c>
      <c r="J171" s="925" t="s">
        <v>394</v>
      </c>
      <c r="K171" s="957" t="s">
        <v>776</v>
      </c>
      <c r="L171" s="912" t="s">
        <v>383</v>
      </c>
      <c r="M171" s="905"/>
      <c r="N171" s="905"/>
      <c r="O171" s="905"/>
      <c r="P171" s="905"/>
      <c r="Q171" s="905"/>
      <c r="R171" s="905"/>
      <c r="S171" s="905"/>
      <c r="T171" s="905"/>
      <c r="U171" s="905"/>
      <c r="V171" s="905"/>
      <c r="W171" s="905"/>
      <c r="X171" s="905"/>
      <c r="Y171" s="905"/>
      <c r="Z171" s="905"/>
      <c r="AA171" s="905"/>
      <c r="AB171" s="905"/>
      <c r="AC171" s="905"/>
      <c r="AD171" s="905"/>
      <c r="AE171" s="905"/>
      <c r="AF171" s="905"/>
      <c r="AG171" s="905"/>
      <c r="AH171" s="905"/>
      <c r="AI171" s="905"/>
      <c r="AJ171" s="905"/>
      <c r="AK171" s="905"/>
      <c r="AL171" s="905"/>
      <c r="AM171" s="905"/>
      <c r="AN171" s="905"/>
      <c r="AO171" s="905"/>
      <c r="AP171" s="905"/>
      <c r="AQ171" s="905"/>
      <c r="AR171" s="905"/>
      <c r="AS171" s="905"/>
      <c r="AT171" s="905"/>
      <c r="AU171" s="905"/>
      <c r="AV171" s="905"/>
      <c r="AW171" s="905"/>
      <c r="AX171" s="905"/>
      <c r="AY171" s="905"/>
      <c r="AZ171" s="905"/>
      <c r="BA171" s="905"/>
      <c r="BB171" s="905"/>
      <c r="BC171" s="905"/>
      <c r="BD171" s="905"/>
      <c r="BE171" s="905"/>
      <c r="BF171" s="905"/>
      <c r="BG171" s="905"/>
      <c r="BH171" s="905"/>
      <c r="BI171" s="905"/>
      <c r="BJ171" s="905"/>
      <c r="BK171" s="905"/>
      <c r="BL171" s="905"/>
      <c r="BM171" s="905"/>
      <c r="BN171" s="905"/>
      <c r="BO171" s="905"/>
      <c r="BP171" s="905"/>
      <c r="BQ171" s="905"/>
      <c r="BR171" s="905"/>
      <c r="BS171" s="905"/>
      <c r="BT171" s="905"/>
      <c r="BU171" s="905"/>
      <c r="BV171" s="905"/>
      <c r="BW171" s="905"/>
      <c r="BX171" s="905"/>
      <c r="BY171" s="905"/>
      <c r="BZ171" s="905"/>
      <c r="CA171" s="905"/>
      <c r="CB171" s="905"/>
      <c r="CC171" s="905"/>
      <c r="CD171" s="905"/>
      <c r="CE171" s="905"/>
      <c r="CF171" s="905"/>
      <c r="CG171" s="905"/>
      <c r="CH171" s="905"/>
      <c r="CI171" s="905"/>
      <c r="CJ171" s="905"/>
      <c r="CK171" s="905"/>
      <c r="CL171" s="905"/>
      <c r="CM171" s="905"/>
      <c r="CN171" s="905"/>
      <c r="CO171" s="905"/>
      <c r="CP171" s="905"/>
      <c r="CQ171" s="905"/>
      <c r="CR171" s="905"/>
      <c r="CS171" s="905"/>
      <c r="CT171" s="905"/>
      <c r="CU171" s="905"/>
      <c r="CV171" s="905"/>
      <c r="CW171" s="905"/>
      <c r="CX171" s="905"/>
      <c r="CY171" s="905"/>
      <c r="CZ171" s="905"/>
      <c r="DA171" s="905"/>
      <c r="DB171" s="905"/>
      <c r="DC171" s="905"/>
      <c r="DD171" s="905"/>
      <c r="DE171" s="905"/>
      <c r="DF171" s="905"/>
      <c r="DG171" s="905"/>
      <c r="DH171" s="905"/>
      <c r="DI171" s="905"/>
      <c r="DJ171" s="905"/>
      <c r="DK171" s="905"/>
      <c r="DL171" s="905"/>
      <c r="DM171" s="905"/>
      <c r="DN171" s="905"/>
      <c r="DO171" s="905"/>
      <c r="DP171" s="905"/>
      <c r="DQ171" s="905"/>
      <c r="DR171" s="905"/>
      <c r="DS171" s="905"/>
      <c r="DT171" s="905"/>
      <c r="DU171" s="905"/>
      <c r="DV171" s="905"/>
      <c r="DW171" s="905"/>
      <c r="DX171" s="905"/>
      <c r="DY171" s="905"/>
      <c r="DZ171" s="905"/>
      <c r="EA171" s="905"/>
      <c r="EB171" s="905"/>
      <c r="EC171" s="905"/>
      <c r="ED171" s="905"/>
      <c r="EE171" s="905"/>
      <c r="EF171" s="905"/>
      <c r="EG171" s="905"/>
      <c r="EH171" s="905"/>
      <c r="EI171" s="905"/>
      <c r="EJ171" s="905"/>
      <c r="EK171" s="905"/>
      <c r="EL171" s="905"/>
      <c r="EM171" s="905"/>
      <c r="EN171" s="905"/>
      <c r="EO171" s="905"/>
      <c r="EP171" s="905"/>
      <c r="EQ171" s="905"/>
      <c r="ER171" s="905"/>
      <c r="ES171" s="905"/>
      <c r="ET171" s="905"/>
      <c r="EU171" s="905"/>
      <c r="EV171" s="905"/>
      <c r="EW171" s="905"/>
      <c r="EX171" s="905"/>
      <c r="EY171" s="905"/>
      <c r="EZ171" s="905"/>
      <c r="FA171" s="905"/>
      <c r="FB171" s="905"/>
      <c r="FC171" s="905"/>
      <c r="FD171" s="905"/>
      <c r="FE171" s="905"/>
      <c r="FF171" s="905"/>
      <c r="FG171" s="905"/>
      <c r="FH171" s="905"/>
      <c r="FI171" s="905"/>
      <c r="FJ171" s="905"/>
      <c r="FK171" s="905"/>
      <c r="FL171" s="905"/>
      <c r="FM171" s="905"/>
      <c r="FN171" s="905"/>
      <c r="FO171" s="905"/>
      <c r="FP171" s="905"/>
      <c r="FQ171" s="905"/>
      <c r="FR171" s="905"/>
      <c r="FS171" s="905"/>
      <c r="FT171" s="905"/>
      <c r="FU171" s="905"/>
      <c r="FV171" s="905"/>
      <c r="FW171" s="905"/>
      <c r="FX171" s="905"/>
      <c r="FY171" s="905"/>
      <c r="FZ171" s="905"/>
      <c r="GA171" s="905"/>
      <c r="GB171" s="905"/>
      <c r="GC171" s="905"/>
      <c r="GD171" s="905"/>
      <c r="GE171" s="905"/>
      <c r="GF171" s="905"/>
      <c r="GG171" s="905"/>
      <c r="GH171" s="905"/>
      <c r="GI171" s="905"/>
      <c r="GJ171" s="905"/>
      <c r="GK171" s="905"/>
      <c r="GL171" s="905"/>
      <c r="GM171" s="905"/>
      <c r="GN171" s="905"/>
      <c r="GO171" s="905"/>
      <c r="GP171" s="905"/>
      <c r="GQ171" s="905"/>
      <c r="GR171" s="905"/>
      <c r="GS171" s="905"/>
      <c r="GT171" s="905"/>
      <c r="GU171" s="905"/>
      <c r="GV171" s="905"/>
      <c r="GW171" s="905"/>
      <c r="GX171" s="905"/>
      <c r="GY171" s="905"/>
      <c r="GZ171" s="905"/>
      <c r="HA171" s="905"/>
      <c r="HB171" s="905"/>
      <c r="HC171" s="905"/>
      <c r="HD171" s="905"/>
      <c r="HE171" s="905"/>
      <c r="HF171" s="905"/>
      <c r="HG171" s="905"/>
      <c r="HH171" s="905"/>
      <c r="HI171" s="905"/>
      <c r="HJ171" s="905"/>
      <c r="HK171" s="905"/>
      <c r="HL171" s="905"/>
      <c r="HM171" s="905"/>
      <c r="HN171" s="905"/>
      <c r="HO171" s="905"/>
      <c r="HP171" s="905"/>
      <c r="HQ171" s="905"/>
      <c r="HR171" s="905"/>
      <c r="HS171" s="905"/>
      <c r="HT171" s="905"/>
      <c r="HU171" s="905"/>
      <c r="HV171" s="905"/>
      <c r="HW171" s="905"/>
      <c r="HX171" s="905"/>
      <c r="HY171" s="905"/>
      <c r="HZ171" s="905"/>
      <c r="IA171" s="905"/>
      <c r="IB171" s="905"/>
      <c r="IC171" s="905"/>
      <c r="ID171" s="905"/>
      <c r="IE171" s="905"/>
      <c r="IF171" s="905"/>
      <c r="IG171" s="905"/>
      <c r="IH171" s="905"/>
      <c r="II171" s="905"/>
      <c r="IJ171" s="905"/>
      <c r="IK171" s="905"/>
      <c r="IL171" s="905"/>
      <c r="IM171" s="905"/>
      <c r="IN171" s="905"/>
      <c r="IO171" s="905"/>
      <c r="IP171" s="905"/>
      <c r="IQ171" s="905"/>
      <c r="IR171" s="905"/>
      <c r="IS171" s="905"/>
      <c r="IT171" s="905"/>
      <c r="IU171" s="905"/>
      <c r="IV171" s="905"/>
    </row>
    <row r="172" spans="1:256" s="828" customFormat="1" ht="53.1" customHeight="1">
      <c r="A172" s="732" t="s">
        <v>911</v>
      </c>
      <c r="B172" s="736" t="s">
        <v>769</v>
      </c>
      <c r="C172" s="736" t="s">
        <v>770</v>
      </c>
      <c r="D172" s="737" t="s">
        <v>421</v>
      </c>
      <c r="E172" s="736">
        <v>31</v>
      </c>
      <c r="F172" s="738">
        <v>41600</v>
      </c>
      <c r="G172" s="793">
        <v>1</v>
      </c>
      <c r="H172" s="793">
        <v>0</v>
      </c>
      <c r="I172" s="827" t="s">
        <v>881</v>
      </c>
      <c r="J172" s="822">
        <v>43009</v>
      </c>
      <c r="K172" s="959" t="s">
        <v>773</v>
      </c>
      <c r="L172" s="723" t="s">
        <v>395</v>
      </c>
      <c r="M172" s="832"/>
      <c r="N172" s="832"/>
      <c r="O172" s="832"/>
      <c r="P172" s="832"/>
      <c r="Q172" s="832"/>
      <c r="R172" s="832"/>
      <c r="S172" s="832"/>
      <c r="T172" s="832"/>
      <c r="U172" s="832"/>
      <c r="V172" s="832"/>
      <c r="W172" s="832"/>
      <c r="X172" s="832"/>
      <c r="Y172" s="832"/>
      <c r="Z172" s="832"/>
      <c r="AA172" s="832"/>
      <c r="AB172" s="832"/>
      <c r="AC172" s="832"/>
      <c r="AD172" s="832"/>
      <c r="AE172" s="832"/>
      <c r="AF172" s="832"/>
      <c r="AG172" s="832"/>
      <c r="AH172" s="832"/>
      <c r="AI172" s="832"/>
      <c r="AJ172" s="832"/>
      <c r="AK172" s="832"/>
      <c r="AL172" s="832"/>
      <c r="AM172" s="832"/>
      <c r="AN172" s="832"/>
      <c r="AO172" s="832"/>
      <c r="AP172" s="832"/>
      <c r="AQ172" s="832"/>
      <c r="AR172" s="832"/>
      <c r="AS172" s="832"/>
      <c r="AT172" s="832"/>
      <c r="AU172" s="832"/>
      <c r="AV172" s="832"/>
      <c r="AW172" s="832"/>
      <c r="AX172" s="832"/>
      <c r="AY172" s="832"/>
      <c r="AZ172" s="832"/>
      <c r="BA172" s="832"/>
      <c r="BB172" s="832"/>
      <c r="BC172" s="832"/>
      <c r="BD172" s="832"/>
      <c r="BE172" s="832"/>
      <c r="BF172" s="832"/>
      <c r="BG172" s="832"/>
      <c r="BH172" s="832"/>
      <c r="BI172" s="832"/>
      <c r="BJ172" s="832"/>
      <c r="BK172" s="832"/>
      <c r="BL172" s="832"/>
      <c r="BM172" s="832"/>
      <c r="BN172" s="832"/>
      <c r="BO172" s="832"/>
      <c r="BP172" s="832"/>
      <c r="BQ172" s="832"/>
      <c r="BR172" s="832"/>
      <c r="BS172" s="832"/>
      <c r="BT172" s="832"/>
      <c r="BU172" s="832"/>
      <c r="BV172" s="832"/>
      <c r="BW172" s="832"/>
      <c r="BX172" s="832"/>
      <c r="BY172" s="832"/>
      <c r="BZ172" s="832"/>
      <c r="CA172" s="832"/>
      <c r="CB172" s="832"/>
      <c r="CC172" s="832"/>
      <c r="CD172" s="832"/>
      <c r="CE172" s="832"/>
      <c r="CF172" s="832"/>
      <c r="CG172" s="832"/>
      <c r="CH172" s="832"/>
      <c r="CI172" s="832"/>
      <c r="CJ172" s="832"/>
      <c r="CK172" s="832"/>
      <c r="CL172" s="832"/>
      <c r="CM172" s="832"/>
      <c r="CN172" s="832"/>
      <c r="CO172" s="832"/>
      <c r="CP172" s="832"/>
      <c r="CQ172" s="832"/>
      <c r="CR172" s="832"/>
      <c r="CS172" s="832"/>
      <c r="CT172" s="832"/>
      <c r="CU172" s="832"/>
      <c r="CV172" s="832"/>
      <c r="CW172" s="832"/>
      <c r="CX172" s="832"/>
      <c r="CY172" s="832"/>
      <c r="CZ172" s="832"/>
      <c r="DA172" s="832"/>
      <c r="DB172" s="832"/>
      <c r="DC172" s="832"/>
      <c r="DD172" s="832"/>
      <c r="DE172" s="832"/>
      <c r="DF172" s="832"/>
      <c r="DG172" s="832"/>
      <c r="DH172" s="832"/>
      <c r="DI172" s="832"/>
      <c r="DJ172" s="832"/>
      <c r="DK172" s="832"/>
      <c r="DL172" s="832"/>
      <c r="DM172" s="832"/>
      <c r="DN172" s="832"/>
      <c r="DO172" s="832"/>
      <c r="DP172" s="832"/>
      <c r="DQ172" s="832"/>
      <c r="DR172" s="832"/>
      <c r="DS172" s="832"/>
      <c r="DT172" s="832"/>
      <c r="DU172" s="832"/>
      <c r="DV172" s="832"/>
      <c r="DW172" s="832"/>
      <c r="DX172" s="832"/>
      <c r="DY172" s="832"/>
      <c r="DZ172" s="832"/>
      <c r="EA172" s="832"/>
      <c r="EB172" s="832"/>
      <c r="EC172" s="832"/>
      <c r="ED172" s="832"/>
      <c r="EE172" s="832"/>
      <c r="EF172" s="832"/>
      <c r="EG172" s="832"/>
      <c r="EH172" s="832"/>
      <c r="EI172" s="832"/>
      <c r="EJ172" s="832"/>
      <c r="EK172" s="832"/>
      <c r="EL172" s="832"/>
      <c r="EM172" s="832"/>
      <c r="EN172" s="832"/>
      <c r="EO172" s="832"/>
      <c r="EP172" s="832"/>
      <c r="EQ172" s="832"/>
      <c r="ER172" s="832"/>
      <c r="ES172" s="832"/>
      <c r="ET172" s="832"/>
      <c r="EU172" s="832"/>
      <c r="EV172" s="832"/>
      <c r="EW172" s="832"/>
      <c r="EX172" s="832"/>
      <c r="EY172" s="832"/>
      <c r="EZ172" s="832"/>
      <c r="FA172" s="832"/>
      <c r="FB172" s="832"/>
      <c r="FC172" s="832"/>
      <c r="FD172" s="832"/>
      <c r="FE172" s="832"/>
      <c r="FF172" s="832"/>
      <c r="FG172" s="832"/>
      <c r="FH172" s="832"/>
      <c r="FI172" s="832"/>
      <c r="FJ172" s="832"/>
      <c r="FK172" s="832"/>
      <c r="FL172" s="832"/>
      <c r="FM172" s="832"/>
      <c r="FN172" s="832"/>
      <c r="FO172" s="832"/>
      <c r="FP172" s="832"/>
      <c r="FQ172" s="832"/>
      <c r="FR172" s="832"/>
      <c r="FS172" s="832"/>
      <c r="FT172" s="832"/>
      <c r="FU172" s="832"/>
      <c r="FV172" s="832"/>
      <c r="FW172" s="832"/>
      <c r="FX172" s="832"/>
      <c r="FY172" s="832"/>
      <c r="FZ172" s="832"/>
      <c r="GA172" s="832"/>
      <c r="GB172" s="832"/>
      <c r="GC172" s="832"/>
      <c r="GD172" s="832"/>
      <c r="GE172" s="832"/>
      <c r="GF172" s="832"/>
      <c r="GG172" s="832"/>
      <c r="GH172" s="832"/>
      <c r="GI172" s="832"/>
      <c r="GJ172" s="832"/>
      <c r="GK172" s="832"/>
      <c r="GL172" s="832"/>
      <c r="GM172" s="832"/>
      <c r="GN172" s="832"/>
      <c r="GO172" s="832"/>
      <c r="GP172" s="832"/>
      <c r="GQ172" s="832"/>
      <c r="GR172" s="832"/>
      <c r="GS172" s="832"/>
      <c r="GT172" s="832"/>
      <c r="GU172" s="832"/>
      <c r="GV172" s="832"/>
      <c r="GW172" s="832"/>
      <c r="GX172" s="832"/>
      <c r="GY172" s="832"/>
      <c r="GZ172" s="832"/>
      <c r="HA172" s="832"/>
      <c r="HB172" s="832"/>
      <c r="HC172" s="832"/>
      <c r="HD172" s="832"/>
      <c r="HE172" s="832"/>
      <c r="HF172" s="832"/>
      <c r="HG172" s="832"/>
      <c r="HH172" s="832"/>
      <c r="HI172" s="832"/>
      <c r="HJ172" s="832"/>
      <c r="HK172" s="832"/>
      <c r="HL172" s="832"/>
      <c r="HM172" s="832"/>
      <c r="HN172" s="832"/>
      <c r="HO172" s="832"/>
      <c r="HP172" s="832"/>
      <c r="HQ172" s="832"/>
      <c r="HR172" s="832"/>
      <c r="HS172" s="832"/>
      <c r="HT172" s="832"/>
      <c r="HU172" s="832"/>
      <c r="HV172" s="832"/>
      <c r="HW172" s="832"/>
      <c r="HX172" s="832"/>
      <c r="HY172" s="832"/>
      <c r="HZ172" s="832"/>
      <c r="IA172" s="832"/>
      <c r="IB172" s="832"/>
      <c r="IC172" s="832"/>
      <c r="ID172" s="832"/>
      <c r="IE172" s="832"/>
      <c r="IF172" s="832"/>
      <c r="IG172" s="832"/>
      <c r="IH172" s="832"/>
      <c r="II172" s="832"/>
      <c r="IJ172" s="832"/>
      <c r="IK172" s="832"/>
      <c r="IL172" s="832"/>
      <c r="IM172" s="832"/>
      <c r="IN172" s="832"/>
      <c r="IO172" s="832"/>
      <c r="IP172" s="832"/>
      <c r="IQ172" s="832"/>
      <c r="IR172" s="832"/>
      <c r="IS172" s="832"/>
      <c r="IT172" s="832"/>
      <c r="IU172" s="832"/>
      <c r="IV172" s="832"/>
    </row>
    <row r="173" spans="1:256" s="828" customFormat="1" ht="53.1" customHeight="1">
      <c r="A173" s="732" t="s">
        <v>912</v>
      </c>
      <c r="B173" s="736" t="s">
        <v>775</v>
      </c>
      <c r="C173" s="736" t="s">
        <v>340</v>
      </c>
      <c r="D173" s="737" t="s">
        <v>421</v>
      </c>
      <c r="E173" s="736">
        <v>30</v>
      </c>
      <c r="F173" s="738">
        <v>41600</v>
      </c>
      <c r="G173" s="793">
        <v>1</v>
      </c>
      <c r="H173" s="793">
        <v>0</v>
      </c>
      <c r="I173" s="827" t="s">
        <v>881</v>
      </c>
      <c r="J173" s="822">
        <v>43009</v>
      </c>
      <c r="K173" s="959" t="s">
        <v>776</v>
      </c>
      <c r="L173" s="723" t="s">
        <v>395</v>
      </c>
      <c r="M173" s="832"/>
      <c r="N173" s="832"/>
      <c r="O173" s="832"/>
      <c r="P173" s="832"/>
      <c r="Q173" s="832"/>
      <c r="R173" s="832"/>
      <c r="S173" s="832"/>
      <c r="T173" s="832"/>
      <c r="U173" s="832"/>
      <c r="V173" s="832"/>
      <c r="W173" s="832"/>
      <c r="X173" s="832"/>
      <c r="Y173" s="832"/>
      <c r="Z173" s="832"/>
      <c r="AA173" s="832"/>
      <c r="AB173" s="832"/>
      <c r="AC173" s="832"/>
      <c r="AD173" s="832"/>
      <c r="AE173" s="832"/>
      <c r="AF173" s="832"/>
      <c r="AG173" s="832"/>
      <c r="AH173" s="832"/>
      <c r="AI173" s="832"/>
      <c r="AJ173" s="832"/>
      <c r="AK173" s="832"/>
      <c r="AL173" s="832"/>
      <c r="AM173" s="832"/>
      <c r="AN173" s="832"/>
      <c r="AO173" s="832"/>
      <c r="AP173" s="832"/>
      <c r="AQ173" s="832"/>
      <c r="AR173" s="832"/>
      <c r="AS173" s="832"/>
      <c r="AT173" s="832"/>
      <c r="AU173" s="832"/>
      <c r="AV173" s="832"/>
      <c r="AW173" s="832"/>
      <c r="AX173" s="832"/>
      <c r="AY173" s="832"/>
      <c r="AZ173" s="832"/>
      <c r="BA173" s="832"/>
      <c r="BB173" s="832"/>
      <c r="BC173" s="832"/>
      <c r="BD173" s="832"/>
      <c r="BE173" s="832"/>
      <c r="BF173" s="832"/>
      <c r="BG173" s="832"/>
      <c r="BH173" s="832"/>
      <c r="BI173" s="832"/>
      <c r="BJ173" s="832"/>
      <c r="BK173" s="832"/>
      <c r="BL173" s="832"/>
      <c r="BM173" s="832"/>
      <c r="BN173" s="832"/>
      <c r="BO173" s="832"/>
      <c r="BP173" s="832"/>
      <c r="BQ173" s="832"/>
      <c r="BR173" s="832"/>
      <c r="BS173" s="832"/>
      <c r="BT173" s="832"/>
      <c r="BU173" s="832"/>
      <c r="BV173" s="832"/>
      <c r="BW173" s="832"/>
      <c r="BX173" s="832"/>
      <c r="BY173" s="832"/>
      <c r="BZ173" s="832"/>
      <c r="CA173" s="832"/>
      <c r="CB173" s="832"/>
      <c r="CC173" s="832"/>
      <c r="CD173" s="832"/>
      <c r="CE173" s="832"/>
      <c r="CF173" s="832"/>
      <c r="CG173" s="832"/>
      <c r="CH173" s="832"/>
      <c r="CI173" s="832"/>
      <c r="CJ173" s="832"/>
      <c r="CK173" s="832"/>
      <c r="CL173" s="832"/>
      <c r="CM173" s="832"/>
      <c r="CN173" s="832"/>
      <c r="CO173" s="832"/>
      <c r="CP173" s="832"/>
      <c r="CQ173" s="832"/>
      <c r="CR173" s="832"/>
      <c r="CS173" s="832"/>
      <c r="CT173" s="832"/>
      <c r="CU173" s="832"/>
      <c r="CV173" s="832"/>
      <c r="CW173" s="832"/>
      <c r="CX173" s="832"/>
      <c r="CY173" s="832"/>
      <c r="CZ173" s="832"/>
      <c r="DA173" s="832"/>
      <c r="DB173" s="832"/>
      <c r="DC173" s="832"/>
      <c r="DD173" s="832"/>
      <c r="DE173" s="832"/>
      <c r="DF173" s="832"/>
      <c r="DG173" s="832"/>
      <c r="DH173" s="832"/>
      <c r="DI173" s="832"/>
      <c r="DJ173" s="832"/>
      <c r="DK173" s="832"/>
      <c r="DL173" s="832"/>
      <c r="DM173" s="832"/>
      <c r="DN173" s="832"/>
      <c r="DO173" s="832"/>
      <c r="DP173" s="832"/>
      <c r="DQ173" s="832"/>
      <c r="DR173" s="832"/>
      <c r="DS173" s="832"/>
      <c r="DT173" s="832"/>
      <c r="DU173" s="832"/>
      <c r="DV173" s="832"/>
      <c r="DW173" s="832"/>
      <c r="DX173" s="832"/>
      <c r="DY173" s="832"/>
      <c r="DZ173" s="832"/>
      <c r="EA173" s="832"/>
      <c r="EB173" s="832"/>
      <c r="EC173" s="832"/>
      <c r="ED173" s="832"/>
      <c r="EE173" s="832"/>
      <c r="EF173" s="832"/>
      <c r="EG173" s="832"/>
      <c r="EH173" s="832"/>
      <c r="EI173" s="832"/>
      <c r="EJ173" s="832"/>
      <c r="EK173" s="832"/>
      <c r="EL173" s="832"/>
      <c r="EM173" s="832"/>
      <c r="EN173" s="832"/>
      <c r="EO173" s="832"/>
      <c r="EP173" s="832"/>
      <c r="EQ173" s="832"/>
      <c r="ER173" s="832"/>
      <c r="ES173" s="832"/>
      <c r="ET173" s="832"/>
      <c r="EU173" s="832"/>
      <c r="EV173" s="832"/>
      <c r="EW173" s="832"/>
      <c r="EX173" s="832"/>
      <c r="EY173" s="832"/>
      <c r="EZ173" s="832"/>
      <c r="FA173" s="832"/>
      <c r="FB173" s="832"/>
      <c r="FC173" s="832"/>
      <c r="FD173" s="832"/>
      <c r="FE173" s="832"/>
      <c r="FF173" s="832"/>
      <c r="FG173" s="832"/>
      <c r="FH173" s="832"/>
      <c r="FI173" s="832"/>
      <c r="FJ173" s="832"/>
      <c r="FK173" s="832"/>
      <c r="FL173" s="832"/>
      <c r="FM173" s="832"/>
      <c r="FN173" s="832"/>
      <c r="FO173" s="832"/>
      <c r="FP173" s="832"/>
      <c r="FQ173" s="832"/>
      <c r="FR173" s="832"/>
      <c r="FS173" s="832"/>
      <c r="FT173" s="832"/>
      <c r="FU173" s="832"/>
      <c r="FV173" s="832"/>
      <c r="FW173" s="832"/>
      <c r="FX173" s="832"/>
      <c r="FY173" s="832"/>
      <c r="FZ173" s="832"/>
      <c r="GA173" s="832"/>
      <c r="GB173" s="832"/>
      <c r="GC173" s="832"/>
      <c r="GD173" s="832"/>
      <c r="GE173" s="832"/>
      <c r="GF173" s="832"/>
      <c r="GG173" s="832"/>
      <c r="GH173" s="832"/>
      <c r="GI173" s="832"/>
      <c r="GJ173" s="832"/>
      <c r="GK173" s="832"/>
      <c r="GL173" s="832"/>
      <c r="GM173" s="832"/>
      <c r="GN173" s="832"/>
      <c r="GO173" s="832"/>
      <c r="GP173" s="832"/>
      <c r="GQ173" s="832"/>
      <c r="GR173" s="832"/>
      <c r="GS173" s="832"/>
      <c r="GT173" s="832"/>
      <c r="GU173" s="832"/>
      <c r="GV173" s="832"/>
      <c r="GW173" s="832"/>
      <c r="GX173" s="832"/>
      <c r="GY173" s="832"/>
      <c r="GZ173" s="832"/>
      <c r="HA173" s="832"/>
      <c r="HB173" s="832"/>
      <c r="HC173" s="832"/>
      <c r="HD173" s="832"/>
      <c r="HE173" s="832"/>
      <c r="HF173" s="832"/>
      <c r="HG173" s="832"/>
      <c r="HH173" s="832"/>
      <c r="HI173" s="832"/>
      <c r="HJ173" s="832"/>
      <c r="HK173" s="832"/>
      <c r="HL173" s="832"/>
      <c r="HM173" s="832"/>
      <c r="HN173" s="832"/>
      <c r="HO173" s="832"/>
      <c r="HP173" s="832"/>
      <c r="HQ173" s="832"/>
      <c r="HR173" s="832"/>
      <c r="HS173" s="832"/>
      <c r="HT173" s="832"/>
      <c r="HU173" s="832"/>
      <c r="HV173" s="832"/>
      <c r="HW173" s="832"/>
      <c r="HX173" s="832"/>
      <c r="HY173" s="832"/>
      <c r="HZ173" s="832"/>
      <c r="IA173" s="832"/>
      <c r="IB173" s="832"/>
      <c r="IC173" s="832"/>
      <c r="ID173" s="832"/>
      <c r="IE173" s="832"/>
      <c r="IF173" s="832"/>
      <c r="IG173" s="832"/>
      <c r="IH173" s="832"/>
      <c r="II173" s="832"/>
      <c r="IJ173" s="832"/>
      <c r="IK173" s="832"/>
      <c r="IL173" s="832"/>
      <c r="IM173" s="832"/>
      <c r="IN173" s="832"/>
      <c r="IO173" s="832"/>
      <c r="IP173" s="832"/>
      <c r="IQ173" s="832"/>
      <c r="IR173" s="832"/>
      <c r="IS173" s="832"/>
      <c r="IT173" s="832"/>
      <c r="IU173" s="832"/>
      <c r="IV173" s="832"/>
    </row>
    <row r="174" spans="1:256" s="906" customFormat="1" ht="33.75" customHeight="1">
      <c r="A174" s="898" t="s">
        <v>931</v>
      </c>
      <c r="B174" s="932" t="s">
        <v>769</v>
      </c>
      <c r="C174" s="932" t="s">
        <v>770</v>
      </c>
      <c r="D174" s="909" t="s">
        <v>421</v>
      </c>
      <c r="E174" s="932">
        <v>31</v>
      </c>
      <c r="F174" s="933">
        <v>38400</v>
      </c>
      <c r="G174" s="904">
        <v>1</v>
      </c>
      <c r="H174" s="894">
        <v>0</v>
      </c>
      <c r="I174" s="934" t="s">
        <v>771</v>
      </c>
      <c r="J174" s="928" t="s">
        <v>772</v>
      </c>
      <c r="K174" s="957" t="s">
        <v>773</v>
      </c>
      <c r="L174" s="912" t="s">
        <v>383</v>
      </c>
      <c r="M174" s="832"/>
      <c r="N174" s="832"/>
      <c r="O174" s="832"/>
      <c r="P174" s="832"/>
      <c r="Q174" s="832"/>
      <c r="R174" s="832"/>
      <c r="S174" s="832"/>
      <c r="T174" s="832"/>
      <c r="U174" s="832"/>
      <c r="V174" s="832"/>
      <c r="W174" s="832"/>
      <c r="X174" s="832"/>
      <c r="Y174" s="832"/>
      <c r="Z174" s="832"/>
      <c r="AA174" s="832"/>
      <c r="AB174" s="832"/>
      <c r="AC174" s="832"/>
      <c r="AD174" s="832"/>
      <c r="AE174" s="832"/>
      <c r="AF174" s="832"/>
      <c r="AG174" s="832"/>
      <c r="AH174" s="832"/>
      <c r="AI174" s="832"/>
      <c r="AJ174" s="832"/>
      <c r="AK174" s="832"/>
      <c r="AL174" s="832"/>
      <c r="AM174" s="832"/>
      <c r="AN174" s="832"/>
      <c r="AO174" s="832"/>
      <c r="AP174" s="832"/>
      <c r="AQ174" s="832"/>
      <c r="AR174" s="832"/>
      <c r="AS174" s="832"/>
      <c r="AT174" s="832"/>
      <c r="AU174" s="832"/>
      <c r="AV174" s="832"/>
      <c r="AW174" s="832"/>
      <c r="AX174" s="832"/>
      <c r="AY174" s="832"/>
      <c r="AZ174" s="832"/>
      <c r="BA174" s="832"/>
      <c r="BB174" s="832"/>
      <c r="BC174" s="832"/>
      <c r="BD174" s="832"/>
      <c r="BE174" s="832"/>
      <c r="BF174" s="832"/>
      <c r="BG174" s="832"/>
      <c r="BH174" s="832"/>
      <c r="BI174" s="832"/>
      <c r="BJ174" s="832"/>
      <c r="BK174" s="832"/>
      <c r="BL174" s="832"/>
      <c r="BM174" s="832"/>
      <c r="BN174" s="832"/>
      <c r="BO174" s="832"/>
      <c r="BP174" s="832"/>
      <c r="BQ174" s="832"/>
      <c r="BR174" s="832"/>
      <c r="BS174" s="832"/>
      <c r="BT174" s="832"/>
      <c r="BU174" s="832"/>
      <c r="BV174" s="832"/>
      <c r="BW174" s="832"/>
      <c r="BX174" s="832"/>
      <c r="BY174" s="832"/>
      <c r="BZ174" s="832"/>
      <c r="CA174" s="832"/>
      <c r="CB174" s="832"/>
      <c r="CC174" s="832"/>
      <c r="CD174" s="832"/>
      <c r="CE174" s="832"/>
      <c r="CF174" s="832"/>
      <c r="CG174" s="832"/>
      <c r="CH174" s="832"/>
      <c r="CI174" s="832"/>
      <c r="CJ174" s="832"/>
      <c r="CK174" s="832"/>
      <c r="CL174" s="832"/>
      <c r="CM174" s="832"/>
      <c r="CN174" s="832"/>
      <c r="CO174" s="832"/>
      <c r="CP174" s="832"/>
      <c r="CQ174" s="832"/>
      <c r="CR174" s="832"/>
      <c r="CS174" s="832"/>
      <c r="CT174" s="832"/>
      <c r="CU174" s="832"/>
      <c r="CV174" s="832"/>
      <c r="CW174" s="832"/>
      <c r="CX174" s="832"/>
      <c r="CY174" s="832"/>
      <c r="CZ174" s="832"/>
      <c r="DA174" s="832"/>
      <c r="DB174" s="832"/>
      <c r="DC174" s="832"/>
      <c r="DD174" s="832"/>
      <c r="DE174" s="832"/>
      <c r="DF174" s="832"/>
      <c r="DG174" s="832"/>
      <c r="DH174" s="832"/>
      <c r="DI174" s="832"/>
      <c r="DJ174" s="832"/>
      <c r="DK174" s="832"/>
      <c r="DL174" s="832"/>
      <c r="DM174" s="832"/>
      <c r="DN174" s="832"/>
      <c r="DO174" s="832"/>
      <c r="DP174" s="832"/>
      <c r="DQ174" s="832"/>
      <c r="DR174" s="832"/>
      <c r="DS174" s="832"/>
      <c r="DT174" s="832"/>
      <c r="DU174" s="832"/>
      <c r="DV174" s="832"/>
      <c r="DW174" s="832"/>
      <c r="DX174" s="832"/>
      <c r="DY174" s="832"/>
      <c r="DZ174" s="832"/>
      <c r="EA174" s="832"/>
      <c r="EB174" s="832"/>
      <c r="EC174" s="832"/>
      <c r="ED174" s="832"/>
      <c r="EE174" s="832"/>
      <c r="EF174" s="832"/>
      <c r="EG174" s="832"/>
      <c r="EH174" s="832"/>
      <c r="EI174" s="832"/>
      <c r="EJ174" s="832"/>
      <c r="EK174" s="832"/>
      <c r="EL174" s="832"/>
      <c r="EM174" s="832"/>
      <c r="EN174" s="832"/>
      <c r="EO174" s="832"/>
      <c r="EP174" s="832"/>
      <c r="EQ174" s="832"/>
      <c r="ER174" s="832"/>
      <c r="ES174" s="832"/>
      <c r="ET174" s="832"/>
      <c r="EU174" s="832"/>
      <c r="EV174" s="832"/>
      <c r="EW174" s="832"/>
      <c r="EX174" s="832"/>
      <c r="EY174" s="832"/>
      <c r="EZ174" s="832"/>
      <c r="FA174" s="832"/>
      <c r="FB174" s="832"/>
      <c r="FC174" s="832"/>
      <c r="FD174" s="832"/>
      <c r="FE174" s="832"/>
      <c r="FF174" s="832"/>
      <c r="FG174" s="832"/>
      <c r="FH174" s="832"/>
      <c r="FI174" s="832"/>
      <c r="FJ174" s="832"/>
      <c r="FK174" s="832"/>
      <c r="FL174" s="832"/>
      <c r="FM174" s="832"/>
      <c r="FN174" s="832"/>
      <c r="FO174" s="832"/>
      <c r="FP174" s="832"/>
      <c r="FQ174" s="832"/>
      <c r="FR174" s="832"/>
      <c r="FS174" s="832"/>
      <c r="FT174" s="832"/>
      <c r="FU174" s="832"/>
      <c r="FV174" s="832"/>
      <c r="FW174" s="832"/>
      <c r="FX174" s="832"/>
      <c r="FY174" s="832"/>
      <c r="FZ174" s="832"/>
      <c r="GA174" s="832"/>
      <c r="GB174" s="832"/>
      <c r="GC174" s="832"/>
      <c r="GD174" s="832"/>
      <c r="GE174" s="832"/>
      <c r="GF174" s="832"/>
      <c r="GG174" s="832"/>
      <c r="GH174" s="832"/>
      <c r="GI174" s="832"/>
      <c r="GJ174" s="832"/>
      <c r="GK174" s="832"/>
      <c r="GL174" s="832"/>
      <c r="GM174" s="832"/>
      <c r="GN174" s="832"/>
      <c r="GO174" s="832"/>
      <c r="GP174" s="832"/>
      <c r="GQ174" s="832"/>
      <c r="GR174" s="832"/>
      <c r="GS174" s="832"/>
      <c r="GT174" s="832"/>
      <c r="GU174" s="832"/>
      <c r="GV174" s="832"/>
      <c r="GW174" s="832"/>
      <c r="GX174" s="832"/>
      <c r="GY174" s="832"/>
      <c r="GZ174" s="832"/>
      <c r="HA174" s="832"/>
      <c r="HB174" s="832"/>
      <c r="HC174" s="832"/>
      <c r="HD174" s="832"/>
      <c r="HE174" s="832"/>
      <c r="HF174" s="832"/>
      <c r="HG174" s="832"/>
      <c r="HH174" s="832"/>
      <c r="HI174" s="832"/>
      <c r="HJ174" s="832"/>
      <c r="HK174" s="832"/>
      <c r="HL174" s="832"/>
      <c r="HM174" s="832"/>
      <c r="HN174" s="832"/>
      <c r="HO174" s="832"/>
      <c r="HP174" s="832"/>
      <c r="HQ174" s="832"/>
      <c r="HR174" s="832"/>
      <c r="HS174" s="832"/>
      <c r="HT174" s="832"/>
      <c r="HU174" s="832"/>
      <c r="HV174" s="832"/>
      <c r="HW174" s="832"/>
      <c r="HX174" s="832"/>
      <c r="HY174" s="832"/>
      <c r="HZ174" s="832"/>
      <c r="IA174" s="832"/>
      <c r="IB174" s="832"/>
      <c r="IC174" s="832"/>
      <c r="ID174" s="832"/>
      <c r="IE174" s="832"/>
      <c r="IF174" s="832"/>
      <c r="IG174" s="832"/>
      <c r="IH174" s="832"/>
      <c r="II174" s="832"/>
      <c r="IJ174" s="832"/>
      <c r="IK174" s="832"/>
      <c r="IL174" s="832"/>
      <c r="IM174" s="832"/>
      <c r="IN174" s="832"/>
      <c r="IO174" s="832"/>
      <c r="IP174" s="832"/>
      <c r="IQ174" s="832"/>
      <c r="IR174" s="832"/>
      <c r="IS174" s="832"/>
      <c r="IT174" s="832"/>
      <c r="IU174" s="832"/>
      <c r="IV174" s="832"/>
    </row>
    <row r="175" spans="1:256" s="906" customFormat="1" ht="36.75" customHeight="1">
      <c r="A175" s="898" t="s">
        <v>931</v>
      </c>
      <c r="B175" s="932" t="s">
        <v>775</v>
      </c>
      <c r="C175" s="932" t="s">
        <v>340</v>
      </c>
      <c r="D175" s="909" t="s">
        <v>421</v>
      </c>
      <c r="E175" s="932">
        <v>30</v>
      </c>
      <c r="F175" s="933">
        <v>38400</v>
      </c>
      <c r="G175" s="904">
        <v>1</v>
      </c>
      <c r="H175" s="894">
        <v>0</v>
      </c>
      <c r="I175" s="934" t="s">
        <v>771</v>
      </c>
      <c r="J175" s="925" t="s">
        <v>772</v>
      </c>
      <c r="K175" s="957" t="s">
        <v>776</v>
      </c>
      <c r="L175" s="912" t="s">
        <v>383</v>
      </c>
      <c r="M175" s="832"/>
      <c r="N175" s="832"/>
      <c r="O175" s="832"/>
      <c r="P175" s="832"/>
      <c r="Q175" s="832"/>
      <c r="R175" s="832"/>
      <c r="S175" s="832"/>
      <c r="T175" s="832"/>
      <c r="U175" s="832"/>
      <c r="V175" s="832"/>
      <c r="W175" s="832"/>
      <c r="X175" s="832"/>
      <c r="Y175" s="832"/>
      <c r="Z175" s="832"/>
      <c r="AA175" s="832"/>
      <c r="AB175" s="832"/>
      <c r="AC175" s="832"/>
      <c r="AD175" s="832"/>
      <c r="AE175" s="832"/>
      <c r="AF175" s="832"/>
      <c r="AG175" s="832"/>
      <c r="AH175" s="832"/>
      <c r="AI175" s="832"/>
      <c r="AJ175" s="832"/>
      <c r="AK175" s="832"/>
      <c r="AL175" s="832"/>
      <c r="AM175" s="832"/>
      <c r="AN175" s="832"/>
      <c r="AO175" s="832"/>
      <c r="AP175" s="832"/>
      <c r="AQ175" s="832"/>
      <c r="AR175" s="832"/>
      <c r="AS175" s="832"/>
      <c r="AT175" s="832"/>
      <c r="AU175" s="832"/>
      <c r="AV175" s="832"/>
      <c r="AW175" s="832"/>
      <c r="AX175" s="832"/>
      <c r="AY175" s="832"/>
      <c r="AZ175" s="832"/>
      <c r="BA175" s="832"/>
      <c r="BB175" s="832"/>
      <c r="BC175" s="832"/>
      <c r="BD175" s="832"/>
      <c r="BE175" s="832"/>
      <c r="BF175" s="832"/>
      <c r="BG175" s="832"/>
      <c r="BH175" s="832"/>
      <c r="BI175" s="832"/>
      <c r="BJ175" s="832"/>
      <c r="BK175" s="832"/>
      <c r="BL175" s="832"/>
      <c r="BM175" s="832"/>
      <c r="BN175" s="832"/>
      <c r="BO175" s="832"/>
      <c r="BP175" s="832"/>
      <c r="BQ175" s="832"/>
      <c r="BR175" s="832"/>
      <c r="BS175" s="832"/>
      <c r="BT175" s="832"/>
      <c r="BU175" s="832"/>
      <c r="BV175" s="832"/>
      <c r="BW175" s="832"/>
      <c r="BX175" s="832"/>
      <c r="BY175" s="832"/>
      <c r="BZ175" s="832"/>
      <c r="CA175" s="832"/>
      <c r="CB175" s="832"/>
      <c r="CC175" s="832"/>
      <c r="CD175" s="832"/>
      <c r="CE175" s="832"/>
      <c r="CF175" s="832"/>
      <c r="CG175" s="832"/>
      <c r="CH175" s="832"/>
      <c r="CI175" s="832"/>
      <c r="CJ175" s="832"/>
      <c r="CK175" s="832"/>
      <c r="CL175" s="832"/>
      <c r="CM175" s="832"/>
      <c r="CN175" s="832"/>
      <c r="CO175" s="832"/>
      <c r="CP175" s="832"/>
      <c r="CQ175" s="832"/>
      <c r="CR175" s="832"/>
      <c r="CS175" s="832"/>
      <c r="CT175" s="832"/>
      <c r="CU175" s="832"/>
      <c r="CV175" s="832"/>
      <c r="CW175" s="832"/>
      <c r="CX175" s="832"/>
      <c r="CY175" s="832"/>
      <c r="CZ175" s="832"/>
      <c r="DA175" s="832"/>
      <c r="DB175" s="832"/>
      <c r="DC175" s="832"/>
      <c r="DD175" s="832"/>
      <c r="DE175" s="832"/>
      <c r="DF175" s="832"/>
      <c r="DG175" s="832"/>
      <c r="DH175" s="832"/>
      <c r="DI175" s="832"/>
      <c r="DJ175" s="832"/>
      <c r="DK175" s="832"/>
      <c r="DL175" s="832"/>
      <c r="DM175" s="832"/>
      <c r="DN175" s="832"/>
      <c r="DO175" s="832"/>
      <c r="DP175" s="832"/>
      <c r="DQ175" s="832"/>
      <c r="DR175" s="832"/>
      <c r="DS175" s="832"/>
      <c r="DT175" s="832"/>
      <c r="DU175" s="832"/>
      <c r="DV175" s="832"/>
      <c r="DW175" s="832"/>
      <c r="DX175" s="832"/>
      <c r="DY175" s="832"/>
      <c r="DZ175" s="832"/>
      <c r="EA175" s="832"/>
      <c r="EB175" s="832"/>
      <c r="EC175" s="832"/>
      <c r="ED175" s="832"/>
      <c r="EE175" s="832"/>
      <c r="EF175" s="832"/>
      <c r="EG175" s="832"/>
      <c r="EH175" s="832"/>
      <c r="EI175" s="832"/>
      <c r="EJ175" s="832"/>
      <c r="EK175" s="832"/>
      <c r="EL175" s="832"/>
      <c r="EM175" s="832"/>
      <c r="EN175" s="832"/>
      <c r="EO175" s="832"/>
      <c r="EP175" s="832"/>
      <c r="EQ175" s="832"/>
      <c r="ER175" s="832"/>
      <c r="ES175" s="832"/>
      <c r="ET175" s="832"/>
      <c r="EU175" s="832"/>
      <c r="EV175" s="832"/>
      <c r="EW175" s="832"/>
      <c r="EX175" s="832"/>
      <c r="EY175" s="832"/>
      <c r="EZ175" s="832"/>
      <c r="FA175" s="832"/>
      <c r="FB175" s="832"/>
      <c r="FC175" s="832"/>
      <c r="FD175" s="832"/>
      <c r="FE175" s="832"/>
      <c r="FF175" s="832"/>
      <c r="FG175" s="832"/>
      <c r="FH175" s="832"/>
      <c r="FI175" s="832"/>
      <c r="FJ175" s="832"/>
      <c r="FK175" s="832"/>
      <c r="FL175" s="832"/>
      <c r="FM175" s="832"/>
      <c r="FN175" s="832"/>
      <c r="FO175" s="832"/>
      <c r="FP175" s="832"/>
      <c r="FQ175" s="832"/>
      <c r="FR175" s="832"/>
      <c r="FS175" s="832"/>
      <c r="FT175" s="832"/>
      <c r="FU175" s="832"/>
      <c r="FV175" s="832"/>
      <c r="FW175" s="832"/>
      <c r="FX175" s="832"/>
      <c r="FY175" s="832"/>
      <c r="FZ175" s="832"/>
      <c r="GA175" s="832"/>
      <c r="GB175" s="832"/>
      <c r="GC175" s="832"/>
      <c r="GD175" s="832"/>
      <c r="GE175" s="832"/>
      <c r="GF175" s="832"/>
      <c r="GG175" s="832"/>
      <c r="GH175" s="832"/>
      <c r="GI175" s="832"/>
      <c r="GJ175" s="832"/>
      <c r="GK175" s="832"/>
      <c r="GL175" s="832"/>
      <c r="GM175" s="832"/>
      <c r="GN175" s="832"/>
      <c r="GO175" s="832"/>
      <c r="GP175" s="832"/>
      <c r="GQ175" s="832"/>
      <c r="GR175" s="832"/>
      <c r="GS175" s="832"/>
      <c r="GT175" s="832"/>
      <c r="GU175" s="832"/>
      <c r="GV175" s="832"/>
      <c r="GW175" s="832"/>
      <c r="GX175" s="832"/>
      <c r="GY175" s="832"/>
      <c r="GZ175" s="832"/>
      <c r="HA175" s="832"/>
      <c r="HB175" s="832"/>
      <c r="HC175" s="832"/>
      <c r="HD175" s="832"/>
      <c r="HE175" s="832"/>
      <c r="HF175" s="832"/>
      <c r="HG175" s="832"/>
      <c r="HH175" s="832"/>
      <c r="HI175" s="832"/>
      <c r="HJ175" s="832"/>
      <c r="HK175" s="832"/>
      <c r="HL175" s="832"/>
      <c r="HM175" s="832"/>
      <c r="HN175" s="832"/>
      <c r="HO175" s="832"/>
      <c r="HP175" s="832"/>
      <c r="HQ175" s="832"/>
      <c r="HR175" s="832"/>
      <c r="HS175" s="832"/>
      <c r="HT175" s="832"/>
      <c r="HU175" s="832"/>
      <c r="HV175" s="832"/>
      <c r="HW175" s="832"/>
      <c r="HX175" s="832"/>
      <c r="HY175" s="832"/>
      <c r="HZ175" s="832"/>
      <c r="IA175" s="832"/>
      <c r="IB175" s="832"/>
      <c r="IC175" s="832"/>
      <c r="ID175" s="832"/>
      <c r="IE175" s="832"/>
      <c r="IF175" s="832"/>
      <c r="IG175" s="832"/>
      <c r="IH175" s="832"/>
      <c r="II175" s="832"/>
      <c r="IJ175" s="832"/>
      <c r="IK175" s="832"/>
      <c r="IL175" s="832"/>
      <c r="IM175" s="832"/>
      <c r="IN175" s="832"/>
      <c r="IO175" s="832"/>
      <c r="IP175" s="832"/>
      <c r="IQ175" s="832"/>
      <c r="IR175" s="832"/>
      <c r="IS175" s="832"/>
      <c r="IT175" s="832"/>
      <c r="IU175" s="832"/>
      <c r="IV175" s="832"/>
    </row>
    <row r="176" spans="1:256" s="906" customFormat="1" ht="33.75" customHeight="1">
      <c r="A176" s="898" t="s">
        <v>768</v>
      </c>
      <c r="B176" s="932" t="s">
        <v>769</v>
      </c>
      <c r="C176" s="932" t="s">
        <v>770</v>
      </c>
      <c r="D176" s="909" t="s">
        <v>421</v>
      </c>
      <c r="E176" s="932">
        <v>31</v>
      </c>
      <c r="F176" s="933">
        <v>38400</v>
      </c>
      <c r="G176" s="904">
        <v>1</v>
      </c>
      <c r="H176" s="894">
        <v>0</v>
      </c>
      <c r="I176" s="934" t="s">
        <v>771</v>
      </c>
      <c r="J176" s="928" t="s">
        <v>772</v>
      </c>
      <c r="K176" s="957" t="s">
        <v>773</v>
      </c>
      <c r="L176" s="912" t="s">
        <v>383</v>
      </c>
      <c r="M176" s="832"/>
      <c r="N176" s="832"/>
      <c r="O176" s="832"/>
      <c r="P176" s="832"/>
      <c r="Q176" s="832"/>
      <c r="R176" s="832"/>
      <c r="S176" s="832"/>
      <c r="T176" s="832"/>
      <c r="U176" s="832"/>
      <c r="V176" s="832"/>
      <c r="W176" s="832"/>
      <c r="X176" s="832"/>
      <c r="Y176" s="832"/>
      <c r="Z176" s="832"/>
      <c r="AA176" s="832"/>
      <c r="AB176" s="832"/>
      <c r="AC176" s="832"/>
      <c r="AD176" s="832"/>
      <c r="AE176" s="832"/>
      <c r="AF176" s="832"/>
      <c r="AG176" s="832"/>
      <c r="AH176" s="832"/>
      <c r="AI176" s="832"/>
      <c r="AJ176" s="832"/>
      <c r="AK176" s="832"/>
      <c r="AL176" s="832"/>
      <c r="AM176" s="832"/>
      <c r="AN176" s="832"/>
      <c r="AO176" s="832"/>
      <c r="AP176" s="832"/>
      <c r="AQ176" s="832"/>
      <c r="AR176" s="832"/>
      <c r="AS176" s="832"/>
      <c r="AT176" s="832"/>
      <c r="AU176" s="832"/>
      <c r="AV176" s="832"/>
      <c r="AW176" s="832"/>
      <c r="AX176" s="832"/>
      <c r="AY176" s="832"/>
      <c r="AZ176" s="832"/>
      <c r="BA176" s="832"/>
      <c r="BB176" s="832"/>
      <c r="BC176" s="832"/>
      <c r="BD176" s="832"/>
      <c r="BE176" s="832"/>
      <c r="BF176" s="832"/>
      <c r="BG176" s="832"/>
      <c r="BH176" s="832"/>
      <c r="BI176" s="832"/>
      <c r="BJ176" s="832"/>
      <c r="BK176" s="832"/>
      <c r="BL176" s="832"/>
      <c r="BM176" s="832"/>
      <c r="BN176" s="832"/>
      <c r="BO176" s="832"/>
      <c r="BP176" s="832"/>
      <c r="BQ176" s="832"/>
      <c r="BR176" s="832"/>
      <c r="BS176" s="832"/>
      <c r="BT176" s="832"/>
      <c r="BU176" s="832"/>
      <c r="BV176" s="832"/>
      <c r="BW176" s="832"/>
      <c r="BX176" s="832"/>
      <c r="BY176" s="832"/>
      <c r="BZ176" s="832"/>
      <c r="CA176" s="832"/>
      <c r="CB176" s="832"/>
      <c r="CC176" s="832"/>
      <c r="CD176" s="832"/>
      <c r="CE176" s="832"/>
      <c r="CF176" s="832"/>
      <c r="CG176" s="832"/>
      <c r="CH176" s="832"/>
      <c r="CI176" s="832"/>
      <c r="CJ176" s="832"/>
      <c r="CK176" s="832"/>
      <c r="CL176" s="832"/>
      <c r="CM176" s="832"/>
      <c r="CN176" s="832"/>
      <c r="CO176" s="832"/>
      <c r="CP176" s="832"/>
      <c r="CQ176" s="832"/>
      <c r="CR176" s="832"/>
      <c r="CS176" s="832"/>
      <c r="CT176" s="832"/>
      <c r="CU176" s="832"/>
      <c r="CV176" s="832"/>
      <c r="CW176" s="832"/>
      <c r="CX176" s="832"/>
      <c r="CY176" s="832"/>
      <c r="CZ176" s="832"/>
      <c r="DA176" s="832"/>
      <c r="DB176" s="832"/>
      <c r="DC176" s="832"/>
      <c r="DD176" s="832"/>
      <c r="DE176" s="832"/>
      <c r="DF176" s="832"/>
      <c r="DG176" s="832"/>
      <c r="DH176" s="832"/>
      <c r="DI176" s="832"/>
      <c r="DJ176" s="832"/>
      <c r="DK176" s="832"/>
      <c r="DL176" s="832"/>
      <c r="DM176" s="832"/>
      <c r="DN176" s="832"/>
      <c r="DO176" s="832"/>
      <c r="DP176" s="832"/>
      <c r="DQ176" s="832"/>
      <c r="DR176" s="832"/>
      <c r="DS176" s="832"/>
      <c r="DT176" s="832"/>
      <c r="DU176" s="832"/>
      <c r="DV176" s="832"/>
      <c r="DW176" s="832"/>
      <c r="DX176" s="832"/>
      <c r="DY176" s="832"/>
      <c r="DZ176" s="832"/>
      <c r="EA176" s="832"/>
      <c r="EB176" s="832"/>
      <c r="EC176" s="832"/>
      <c r="ED176" s="832"/>
      <c r="EE176" s="832"/>
      <c r="EF176" s="832"/>
      <c r="EG176" s="832"/>
      <c r="EH176" s="832"/>
      <c r="EI176" s="832"/>
      <c r="EJ176" s="832"/>
      <c r="EK176" s="832"/>
      <c r="EL176" s="832"/>
      <c r="EM176" s="832"/>
      <c r="EN176" s="832"/>
      <c r="EO176" s="832"/>
      <c r="EP176" s="832"/>
      <c r="EQ176" s="832"/>
      <c r="ER176" s="832"/>
      <c r="ES176" s="832"/>
      <c r="ET176" s="832"/>
      <c r="EU176" s="832"/>
      <c r="EV176" s="832"/>
      <c r="EW176" s="832"/>
      <c r="EX176" s="832"/>
      <c r="EY176" s="832"/>
      <c r="EZ176" s="832"/>
      <c r="FA176" s="832"/>
      <c r="FB176" s="832"/>
      <c r="FC176" s="832"/>
      <c r="FD176" s="832"/>
      <c r="FE176" s="832"/>
      <c r="FF176" s="832"/>
      <c r="FG176" s="832"/>
      <c r="FH176" s="832"/>
      <c r="FI176" s="832"/>
      <c r="FJ176" s="832"/>
      <c r="FK176" s="832"/>
      <c r="FL176" s="832"/>
      <c r="FM176" s="832"/>
      <c r="FN176" s="832"/>
      <c r="FO176" s="832"/>
      <c r="FP176" s="832"/>
      <c r="FQ176" s="832"/>
      <c r="FR176" s="832"/>
      <c r="FS176" s="832"/>
      <c r="FT176" s="832"/>
      <c r="FU176" s="832"/>
      <c r="FV176" s="832"/>
      <c r="FW176" s="832"/>
      <c r="FX176" s="832"/>
      <c r="FY176" s="832"/>
      <c r="FZ176" s="832"/>
      <c r="GA176" s="832"/>
      <c r="GB176" s="832"/>
      <c r="GC176" s="832"/>
      <c r="GD176" s="832"/>
      <c r="GE176" s="832"/>
      <c r="GF176" s="832"/>
      <c r="GG176" s="832"/>
      <c r="GH176" s="832"/>
      <c r="GI176" s="832"/>
      <c r="GJ176" s="832"/>
      <c r="GK176" s="832"/>
      <c r="GL176" s="832"/>
      <c r="GM176" s="832"/>
      <c r="GN176" s="832"/>
      <c r="GO176" s="832"/>
      <c r="GP176" s="832"/>
      <c r="GQ176" s="832"/>
      <c r="GR176" s="832"/>
      <c r="GS176" s="832"/>
      <c r="GT176" s="832"/>
      <c r="GU176" s="832"/>
      <c r="GV176" s="832"/>
      <c r="GW176" s="832"/>
      <c r="GX176" s="832"/>
      <c r="GY176" s="832"/>
      <c r="GZ176" s="832"/>
      <c r="HA176" s="832"/>
      <c r="HB176" s="832"/>
      <c r="HC176" s="832"/>
      <c r="HD176" s="832"/>
      <c r="HE176" s="832"/>
      <c r="HF176" s="832"/>
      <c r="HG176" s="832"/>
      <c r="HH176" s="832"/>
      <c r="HI176" s="832"/>
      <c r="HJ176" s="832"/>
      <c r="HK176" s="832"/>
      <c r="HL176" s="832"/>
      <c r="HM176" s="832"/>
      <c r="HN176" s="832"/>
      <c r="HO176" s="832"/>
      <c r="HP176" s="832"/>
      <c r="HQ176" s="832"/>
      <c r="HR176" s="832"/>
      <c r="HS176" s="832"/>
      <c r="HT176" s="832"/>
      <c r="HU176" s="832"/>
      <c r="HV176" s="832"/>
      <c r="HW176" s="832"/>
      <c r="HX176" s="832"/>
      <c r="HY176" s="832"/>
      <c r="HZ176" s="832"/>
      <c r="IA176" s="832"/>
      <c r="IB176" s="832"/>
      <c r="IC176" s="832"/>
      <c r="ID176" s="832"/>
      <c r="IE176" s="832"/>
      <c r="IF176" s="832"/>
      <c r="IG176" s="832"/>
      <c r="IH176" s="832"/>
      <c r="II176" s="832"/>
      <c r="IJ176" s="832"/>
      <c r="IK176" s="832"/>
      <c r="IL176" s="832"/>
      <c r="IM176" s="832"/>
      <c r="IN176" s="832"/>
      <c r="IO176" s="832"/>
      <c r="IP176" s="832"/>
      <c r="IQ176" s="832"/>
      <c r="IR176" s="832"/>
      <c r="IS176" s="832"/>
      <c r="IT176" s="832"/>
      <c r="IU176" s="832"/>
      <c r="IV176" s="832"/>
    </row>
    <row r="177" spans="1:256" s="906" customFormat="1" ht="36.75" customHeight="1">
      <c r="A177" s="898" t="s">
        <v>774</v>
      </c>
      <c r="B177" s="932" t="s">
        <v>775</v>
      </c>
      <c r="C177" s="932" t="s">
        <v>340</v>
      </c>
      <c r="D177" s="909" t="s">
        <v>421</v>
      </c>
      <c r="E177" s="932">
        <v>30</v>
      </c>
      <c r="F177" s="933">
        <v>38400</v>
      </c>
      <c r="G177" s="904">
        <v>1</v>
      </c>
      <c r="H177" s="894">
        <v>0</v>
      </c>
      <c r="I177" s="934" t="s">
        <v>771</v>
      </c>
      <c r="J177" s="925" t="s">
        <v>772</v>
      </c>
      <c r="K177" s="957" t="s">
        <v>776</v>
      </c>
      <c r="L177" s="912" t="s">
        <v>383</v>
      </c>
      <c r="M177" s="832"/>
      <c r="N177" s="832"/>
      <c r="O177" s="832"/>
      <c r="P177" s="832"/>
      <c r="Q177" s="832"/>
      <c r="R177" s="832"/>
      <c r="S177" s="832"/>
      <c r="T177" s="832"/>
      <c r="U177" s="832"/>
      <c r="V177" s="832"/>
      <c r="W177" s="832"/>
      <c r="X177" s="832"/>
      <c r="Y177" s="832"/>
      <c r="Z177" s="832"/>
      <c r="AA177" s="832"/>
      <c r="AB177" s="832"/>
      <c r="AC177" s="832"/>
      <c r="AD177" s="832"/>
      <c r="AE177" s="832"/>
      <c r="AF177" s="832"/>
      <c r="AG177" s="832"/>
      <c r="AH177" s="832"/>
      <c r="AI177" s="832"/>
      <c r="AJ177" s="832"/>
      <c r="AK177" s="832"/>
      <c r="AL177" s="832"/>
      <c r="AM177" s="832"/>
      <c r="AN177" s="832"/>
      <c r="AO177" s="832"/>
      <c r="AP177" s="832"/>
      <c r="AQ177" s="832"/>
      <c r="AR177" s="832"/>
      <c r="AS177" s="832"/>
      <c r="AT177" s="832"/>
      <c r="AU177" s="832"/>
      <c r="AV177" s="832"/>
      <c r="AW177" s="832"/>
      <c r="AX177" s="832"/>
      <c r="AY177" s="832"/>
      <c r="AZ177" s="832"/>
      <c r="BA177" s="832"/>
      <c r="BB177" s="832"/>
      <c r="BC177" s="832"/>
      <c r="BD177" s="832"/>
      <c r="BE177" s="832"/>
      <c r="BF177" s="832"/>
      <c r="BG177" s="832"/>
      <c r="BH177" s="832"/>
      <c r="BI177" s="832"/>
      <c r="BJ177" s="832"/>
      <c r="BK177" s="832"/>
      <c r="BL177" s="832"/>
      <c r="BM177" s="832"/>
      <c r="BN177" s="832"/>
      <c r="BO177" s="832"/>
      <c r="BP177" s="832"/>
      <c r="BQ177" s="832"/>
      <c r="BR177" s="832"/>
      <c r="BS177" s="832"/>
      <c r="BT177" s="832"/>
      <c r="BU177" s="832"/>
      <c r="BV177" s="832"/>
      <c r="BW177" s="832"/>
      <c r="BX177" s="832"/>
      <c r="BY177" s="832"/>
      <c r="BZ177" s="832"/>
      <c r="CA177" s="832"/>
      <c r="CB177" s="832"/>
      <c r="CC177" s="832"/>
      <c r="CD177" s="832"/>
      <c r="CE177" s="832"/>
      <c r="CF177" s="832"/>
      <c r="CG177" s="832"/>
      <c r="CH177" s="832"/>
      <c r="CI177" s="832"/>
      <c r="CJ177" s="832"/>
      <c r="CK177" s="832"/>
      <c r="CL177" s="832"/>
      <c r="CM177" s="832"/>
      <c r="CN177" s="832"/>
      <c r="CO177" s="832"/>
      <c r="CP177" s="832"/>
      <c r="CQ177" s="832"/>
      <c r="CR177" s="832"/>
      <c r="CS177" s="832"/>
      <c r="CT177" s="832"/>
      <c r="CU177" s="832"/>
      <c r="CV177" s="832"/>
      <c r="CW177" s="832"/>
      <c r="CX177" s="832"/>
      <c r="CY177" s="832"/>
      <c r="CZ177" s="832"/>
      <c r="DA177" s="832"/>
      <c r="DB177" s="832"/>
      <c r="DC177" s="832"/>
      <c r="DD177" s="832"/>
      <c r="DE177" s="832"/>
      <c r="DF177" s="832"/>
      <c r="DG177" s="832"/>
      <c r="DH177" s="832"/>
      <c r="DI177" s="832"/>
      <c r="DJ177" s="832"/>
      <c r="DK177" s="832"/>
      <c r="DL177" s="832"/>
      <c r="DM177" s="832"/>
      <c r="DN177" s="832"/>
      <c r="DO177" s="832"/>
      <c r="DP177" s="832"/>
      <c r="DQ177" s="832"/>
      <c r="DR177" s="832"/>
      <c r="DS177" s="832"/>
      <c r="DT177" s="832"/>
      <c r="DU177" s="832"/>
      <c r="DV177" s="832"/>
      <c r="DW177" s="832"/>
      <c r="DX177" s="832"/>
      <c r="DY177" s="832"/>
      <c r="DZ177" s="832"/>
      <c r="EA177" s="832"/>
      <c r="EB177" s="832"/>
      <c r="EC177" s="832"/>
      <c r="ED177" s="832"/>
      <c r="EE177" s="832"/>
      <c r="EF177" s="832"/>
      <c r="EG177" s="832"/>
      <c r="EH177" s="832"/>
      <c r="EI177" s="832"/>
      <c r="EJ177" s="832"/>
      <c r="EK177" s="832"/>
      <c r="EL177" s="832"/>
      <c r="EM177" s="832"/>
      <c r="EN177" s="832"/>
      <c r="EO177" s="832"/>
      <c r="EP177" s="832"/>
      <c r="EQ177" s="832"/>
      <c r="ER177" s="832"/>
      <c r="ES177" s="832"/>
      <c r="ET177" s="832"/>
      <c r="EU177" s="832"/>
      <c r="EV177" s="832"/>
      <c r="EW177" s="832"/>
      <c r="EX177" s="832"/>
      <c r="EY177" s="832"/>
      <c r="EZ177" s="832"/>
      <c r="FA177" s="832"/>
      <c r="FB177" s="832"/>
      <c r="FC177" s="832"/>
      <c r="FD177" s="832"/>
      <c r="FE177" s="832"/>
      <c r="FF177" s="832"/>
      <c r="FG177" s="832"/>
      <c r="FH177" s="832"/>
      <c r="FI177" s="832"/>
      <c r="FJ177" s="832"/>
      <c r="FK177" s="832"/>
      <c r="FL177" s="832"/>
      <c r="FM177" s="832"/>
      <c r="FN177" s="832"/>
      <c r="FO177" s="832"/>
      <c r="FP177" s="832"/>
      <c r="FQ177" s="832"/>
      <c r="FR177" s="832"/>
      <c r="FS177" s="832"/>
      <c r="FT177" s="832"/>
      <c r="FU177" s="832"/>
      <c r="FV177" s="832"/>
      <c r="FW177" s="832"/>
      <c r="FX177" s="832"/>
      <c r="FY177" s="832"/>
      <c r="FZ177" s="832"/>
      <c r="GA177" s="832"/>
      <c r="GB177" s="832"/>
      <c r="GC177" s="832"/>
      <c r="GD177" s="832"/>
      <c r="GE177" s="832"/>
      <c r="GF177" s="832"/>
      <c r="GG177" s="832"/>
      <c r="GH177" s="832"/>
      <c r="GI177" s="832"/>
      <c r="GJ177" s="832"/>
      <c r="GK177" s="832"/>
      <c r="GL177" s="832"/>
      <c r="GM177" s="832"/>
      <c r="GN177" s="832"/>
      <c r="GO177" s="832"/>
      <c r="GP177" s="832"/>
      <c r="GQ177" s="832"/>
      <c r="GR177" s="832"/>
      <c r="GS177" s="832"/>
      <c r="GT177" s="832"/>
      <c r="GU177" s="832"/>
      <c r="GV177" s="832"/>
      <c r="GW177" s="832"/>
      <c r="GX177" s="832"/>
      <c r="GY177" s="832"/>
      <c r="GZ177" s="832"/>
      <c r="HA177" s="832"/>
      <c r="HB177" s="832"/>
      <c r="HC177" s="832"/>
      <c r="HD177" s="832"/>
      <c r="HE177" s="832"/>
      <c r="HF177" s="832"/>
      <c r="HG177" s="832"/>
      <c r="HH177" s="832"/>
      <c r="HI177" s="832"/>
      <c r="HJ177" s="832"/>
      <c r="HK177" s="832"/>
      <c r="HL177" s="832"/>
      <c r="HM177" s="832"/>
      <c r="HN177" s="832"/>
      <c r="HO177" s="832"/>
      <c r="HP177" s="832"/>
      <c r="HQ177" s="832"/>
      <c r="HR177" s="832"/>
      <c r="HS177" s="832"/>
      <c r="HT177" s="832"/>
      <c r="HU177" s="832"/>
      <c r="HV177" s="832"/>
      <c r="HW177" s="832"/>
      <c r="HX177" s="832"/>
      <c r="HY177" s="832"/>
      <c r="HZ177" s="832"/>
      <c r="IA177" s="832"/>
      <c r="IB177" s="832"/>
      <c r="IC177" s="832"/>
      <c r="ID177" s="832"/>
      <c r="IE177" s="832"/>
      <c r="IF177" s="832"/>
      <c r="IG177" s="832"/>
      <c r="IH177" s="832"/>
      <c r="II177" s="832"/>
      <c r="IJ177" s="832"/>
      <c r="IK177" s="832"/>
      <c r="IL177" s="832"/>
      <c r="IM177" s="832"/>
      <c r="IN177" s="832"/>
      <c r="IO177" s="832"/>
      <c r="IP177" s="832"/>
      <c r="IQ177" s="832"/>
      <c r="IR177" s="832"/>
      <c r="IS177" s="832"/>
      <c r="IT177" s="832"/>
      <c r="IU177" s="832"/>
      <c r="IV177" s="832"/>
    </row>
    <row r="178" spans="1:256" s="906" customFormat="1" ht="33.75" customHeight="1">
      <c r="A178" s="898" t="s">
        <v>929</v>
      </c>
      <c r="B178" s="932" t="s">
        <v>769</v>
      </c>
      <c r="C178" s="932" t="s">
        <v>770</v>
      </c>
      <c r="D178" s="909" t="s">
        <v>634</v>
      </c>
      <c r="E178" s="932">
        <v>31</v>
      </c>
      <c r="F178" s="933">
        <v>35200</v>
      </c>
      <c r="G178" s="904">
        <v>1</v>
      </c>
      <c r="H178" s="894">
        <v>0</v>
      </c>
      <c r="I178" s="934" t="s">
        <v>771</v>
      </c>
      <c r="J178" s="928" t="s">
        <v>772</v>
      </c>
      <c r="K178" s="957"/>
      <c r="L178" s="912" t="s">
        <v>383</v>
      </c>
      <c r="M178" s="832"/>
      <c r="N178" s="832"/>
      <c r="O178" s="832"/>
      <c r="P178" s="832"/>
      <c r="Q178" s="832"/>
      <c r="R178" s="832"/>
      <c r="S178" s="832"/>
      <c r="T178" s="832"/>
      <c r="U178" s="832"/>
      <c r="V178" s="832"/>
      <c r="W178" s="832"/>
      <c r="X178" s="832"/>
      <c r="Y178" s="832"/>
      <c r="Z178" s="832"/>
      <c r="AA178" s="832"/>
      <c r="AB178" s="832"/>
      <c r="AC178" s="832"/>
      <c r="AD178" s="832"/>
      <c r="AE178" s="832"/>
      <c r="AF178" s="832"/>
      <c r="AG178" s="832"/>
      <c r="AH178" s="832"/>
      <c r="AI178" s="832"/>
      <c r="AJ178" s="832"/>
      <c r="AK178" s="832"/>
      <c r="AL178" s="832"/>
      <c r="AM178" s="832"/>
      <c r="AN178" s="832"/>
      <c r="AO178" s="832"/>
      <c r="AP178" s="832"/>
      <c r="AQ178" s="832"/>
      <c r="AR178" s="832"/>
      <c r="AS178" s="832"/>
      <c r="AT178" s="832"/>
      <c r="AU178" s="832"/>
      <c r="AV178" s="832"/>
      <c r="AW178" s="832"/>
      <c r="AX178" s="832"/>
      <c r="AY178" s="832"/>
      <c r="AZ178" s="832"/>
      <c r="BA178" s="832"/>
      <c r="BB178" s="832"/>
      <c r="BC178" s="832"/>
      <c r="BD178" s="832"/>
      <c r="BE178" s="832"/>
      <c r="BF178" s="832"/>
      <c r="BG178" s="832"/>
      <c r="BH178" s="832"/>
      <c r="BI178" s="832"/>
      <c r="BJ178" s="832"/>
      <c r="BK178" s="832"/>
      <c r="BL178" s="832"/>
      <c r="BM178" s="832"/>
      <c r="BN178" s="832"/>
      <c r="BO178" s="832"/>
      <c r="BP178" s="832"/>
      <c r="BQ178" s="832"/>
      <c r="BR178" s="832"/>
      <c r="BS178" s="832"/>
      <c r="BT178" s="832"/>
      <c r="BU178" s="832"/>
      <c r="BV178" s="832"/>
      <c r="BW178" s="832"/>
      <c r="BX178" s="832"/>
      <c r="BY178" s="832"/>
      <c r="BZ178" s="832"/>
      <c r="CA178" s="832"/>
      <c r="CB178" s="832"/>
      <c r="CC178" s="832"/>
      <c r="CD178" s="832"/>
      <c r="CE178" s="832"/>
      <c r="CF178" s="832"/>
      <c r="CG178" s="832"/>
      <c r="CH178" s="832"/>
      <c r="CI178" s="832"/>
      <c r="CJ178" s="832"/>
      <c r="CK178" s="832"/>
      <c r="CL178" s="832"/>
      <c r="CM178" s="832"/>
      <c r="CN178" s="832"/>
      <c r="CO178" s="832"/>
      <c r="CP178" s="832"/>
      <c r="CQ178" s="832"/>
      <c r="CR178" s="832"/>
      <c r="CS178" s="832"/>
      <c r="CT178" s="832"/>
      <c r="CU178" s="832"/>
      <c r="CV178" s="832"/>
      <c r="CW178" s="832"/>
      <c r="CX178" s="832"/>
      <c r="CY178" s="832"/>
      <c r="CZ178" s="832"/>
      <c r="DA178" s="832"/>
      <c r="DB178" s="832"/>
      <c r="DC178" s="832"/>
      <c r="DD178" s="832"/>
      <c r="DE178" s="832"/>
      <c r="DF178" s="832"/>
      <c r="DG178" s="832"/>
      <c r="DH178" s="832"/>
      <c r="DI178" s="832"/>
      <c r="DJ178" s="832"/>
      <c r="DK178" s="832"/>
      <c r="DL178" s="832"/>
      <c r="DM178" s="832"/>
      <c r="DN178" s="832"/>
      <c r="DO178" s="832"/>
      <c r="DP178" s="832"/>
      <c r="DQ178" s="832"/>
      <c r="DR178" s="832"/>
      <c r="DS178" s="832"/>
      <c r="DT178" s="832"/>
      <c r="DU178" s="832"/>
      <c r="DV178" s="832"/>
      <c r="DW178" s="832"/>
      <c r="DX178" s="832"/>
      <c r="DY178" s="832"/>
      <c r="DZ178" s="832"/>
      <c r="EA178" s="832"/>
      <c r="EB178" s="832"/>
      <c r="EC178" s="832"/>
      <c r="ED178" s="832"/>
      <c r="EE178" s="832"/>
      <c r="EF178" s="832"/>
      <c r="EG178" s="832"/>
      <c r="EH178" s="832"/>
      <c r="EI178" s="832"/>
      <c r="EJ178" s="832"/>
      <c r="EK178" s="832"/>
      <c r="EL178" s="832"/>
      <c r="EM178" s="832"/>
      <c r="EN178" s="832"/>
      <c r="EO178" s="832"/>
      <c r="EP178" s="832"/>
      <c r="EQ178" s="832"/>
      <c r="ER178" s="832"/>
      <c r="ES178" s="832"/>
      <c r="ET178" s="832"/>
      <c r="EU178" s="832"/>
      <c r="EV178" s="832"/>
      <c r="EW178" s="832"/>
      <c r="EX178" s="832"/>
      <c r="EY178" s="832"/>
      <c r="EZ178" s="832"/>
      <c r="FA178" s="832"/>
      <c r="FB178" s="832"/>
      <c r="FC178" s="832"/>
      <c r="FD178" s="832"/>
      <c r="FE178" s="832"/>
      <c r="FF178" s="832"/>
      <c r="FG178" s="832"/>
      <c r="FH178" s="832"/>
      <c r="FI178" s="832"/>
      <c r="FJ178" s="832"/>
      <c r="FK178" s="832"/>
      <c r="FL178" s="832"/>
      <c r="FM178" s="832"/>
      <c r="FN178" s="832"/>
      <c r="FO178" s="832"/>
      <c r="FP178" s="832"/>
      <c r="FQ178" s="832"/>
      <c r="FR178" s="832"/>
      <c r="FS178" s="832"/>
      <c r="FT178" s="832"/>
      <c r="FU178" s="832"/>
      <c r="FV178" s="832"/>
      <c r="FW178" s="832"/>
      <c r="FX178" s="832"/>
      <c r="FY178" s="832"/>
      <c r="FZ178" s="832"/>
      <c r="GA178" s="832"/>
      <c r="GB178" s="832"/>
      <c r="GC178" s="832"/>
      <c r="GD178" s="832"/>
      <c r="GE178" s="832"/>
      <c r="GF178" s="832"/>
      <c r="GG178" s="832"/>
      <c r="GH178" s="832"/>
      <c r="GI178" s="832"/>
      <c r="GJ178" s="832"/>
      <c r="GK178" s="832"/>
      <c r="GL178" s="832"/>
      <c r="GM178" s="832"/>
      <c r="GN178" s="832"/>
      <c r="GO178" s="832"/>
      <c r="GP178" s="832"/>
      <c r="GQ178" s="832"/>
      <c r="GR178" s="832"/>
      <c r="GS178" s="832"/>
      <c r="GT178" s="832"/>
      <c r="GU178" s="832"/>
      <c r="GV178" s="832"/>
      <c r="GW178" s="832"/>
      <c r="GX178" s="832"/>
      <c r="GY178" s="832"/>
      <c r="GZ178" s="832"/>
      <c r="HA178" s="832"/>
      <c r="HB178" s="832"/>
      <c r="HC178" s="832"/>
      <c r="HD178" s="832"/>
      <c r="HE178" s="832"/>
      <c r="HF178" s="832"/>
      <c r="HG178" s="832"/>
      <c r="HH178" s="832"/>
      <c r="HI178" s="832"/>
      <c r="HJ178" s="832"/>
      <c r="HK178" s="832"/>
      <c r="HL178" s="832"/>
      <c r="HM178" s="832"/>
      <c r="HN178" s="832"/>
      <c r="HO178" s="832"/>
      <c r="HP178" s="832"/>
      <c r="HQ178" s="832"/>
      <c r="HR178" s="832"/>
      <c r="HS178" s="832"/>
      <c r="HT178" s="832"/>
      <c r="HU178" s="832"/>
      <c r="HV178" s="832"/>
      <c r="HW178" s="832"/>
      <c r="HX178" s="832"/>
      <c r="HY178" s="832"/>
      <c r="HZ178" s="832"/>
      <c r="IA178" s="832"/>
      <c r="IB178" s="832"/>
      <c r="IC178" s="832"/>
      <c r="ID178" s="832"/>
      <c r="IE178" s="832"/>
      <c r="IF178" s="832"/>
      <c r="IG178" s="832"/>
      <c r="IH178" s="832"/>
      <c r="II178" s="832"/>
      <c r="IJ178" s="832"/>
      <c r="IK178" s="832"/>
      <c r="IL178" s="832"/>
      <c r="IM178" s="832"/>
      <c r="IN178" s="832"/>
      <c r="IO178" s="832"/>
      <c r="IP178" s="832"/>
      <c r="IQ178" s="832"/>
      <c r="IR178" s="832"/>
      <c r="IS178" s="832"/>
      <c r="IT178" s="832"/>
      <c r="IU178" s="832"/>
      <c r="IV178" s="832"/>
    </row>
    <row r="179" spans="1:256" s="906" customFormat="1" ht="36.75" customHeight="1">
      <c r="A179" s="898" t="s">
        <v>930</v>
      </c>
      <c r="B179" s="932" t="s">
        <v>775</v>
      </c>
      <c r="C179" s="932" t="s">
        <v>340</v>
      </c>
      <c r="D179" s="909" t="s">
        <v>634</v>
      </c>
      <c r="E179" s="932">
        <v>30</v>
      </c>
      <c r="F179" s="933">
        <v>35200</v>
      </c>
      <c r="G179" s="904">
        <v>1</v>
      </c>
      <c r="H179" s="894">
        <v>0</v>
      </c>
      <c r="I179" s="934" t="s">
        <v>771</v>
      </c>
      <c r="J179" s="925" t="s">
        <v>772</v>
      </c>
      <c r="K179" s="957"/>
      <c r="L179" s="912" t="s">
        <v>383</v>
      </c>
      <c r="M179" s="832"/>
      <c r="N179" s="832"/>
      <c r="O179" s="832"/>
      <c r="P179" s="832"/>
      <c r="Q179" s="832"/>
      <c r="R179" s="832"/>
      <c r="S179" s="832"/>
      <c r="T179" s="832"/>
      <c r="U179" s="832"/>
      <c r="V179" s="832"/>
      <c r="W179" s="832"/>
      <c r="X179" s="832"/>
      <c r="Y179" s="832"/>
      <c r="Z179" s="832"/>
      <c r="AA179" s="832"/>
      <c r="AB179" s="832"/>
      <c r="AC179" s="832"/>
      <c r="AD179" s="832"/>
      <c r="AE179" s="832"/>
      <c r="AF179" s="832"/>
      <c r="AG179" s="832"/>
      <c r="AH179" s="832"/>
      <c r="AI179" s="832"/>
      <c r="AJ179" s="832"/>
      <c r="AK179" s="832"/>
      <c r="AL179" s="832"/>
      <c r="AM179" s="832"/>
      <c r="AN179" s="832"/>
      <c r="AO179" s="832"/>
      <c r="AP179" s="832"/>
      <c r="AQ179" s="832"/>
      <c r="AR179" s="832"/>
      <c r="AS179" s="832"/>
      <c r="AT179" s="832"/>
      <c r="AU179" s="832"/>
      <c r="AV179" s="832"/>
      <c r="AW179" s="832"/>
      <c r="AX179" s="832"/>
      <c r="AY179" s="832"/>
      <c r="AZ179" s="832"/>
      <c r="BA179" s="832"/>
      <c r="BB179" s="832"/>
      <c r="BC179" s="832"/>
      <c r="BD179" s="832"/>
      <c r="BE179" s="832"/>
      <c r="BF179" s="832"/>
      <c r="BG179" s="832"/>
      <c r="BH179" s="832"/>
      <c r="BI179" s="832"/>
      <c r="BJ179" s="832"/>
      <c r="BK179" s="832"/>
      <c r="BL179" s="832"/>
      <c r="BM179" s="832"/>
      <c r="BN179" s="832"/>
      <c r="BO179" s="832"/>
      <c r="BP179" s="832"/>
      <c r="BQ179" s="832"/>
      <c r="BR179" s="832"/>
      <c r="BS179" s="832"/>
      <c r="BT179" s="832"/>
      <c r="BU179" s="832"/>
      <c r="BV179" s="832"/>
      <c r="BW179" s="832"/>
      <c r="BX179" s="832"/>
      <c r="BY179" s="832"/>
      <c r="BZ179" s="832"/>
      <c r="CA179" s="832"/>
      <c r="CB179" s="832"/>
      <c r="CC179" s="832"/>
      <c r="CD179" s="832"/>
      <c r="CE179" s="832"/>
      <c r="CF179" s="832"/>
      <c r="CG179" s="832"/>
      <c r="CH179" s="832"/>
      <c r="CI179" s="832"/>
      <c r="CJ179" s="832"/>
      <c r="CK179" s="832"/>
      <c r="CL179" s="832"/>
      <c r="CM179" s="832"/>
      <c r="CN179" s="832"/>
      <c r="CO179" s="832"/>
      <c r="CP179" s="832"/>
      <c r="CQ179" s="832"/>
      <c r="CR179" s="832"/>
      <c r="CS179" s="832"/>
      <c r="CT179" s="832"/>
      <c r="CU179" s="832"/>
      <c r="CV179" s="832"/>
      <c r="CW179" s="832"/>
      <c r="CX179" s="832"/>
      <c r="CY179" s="832"/>
      <c r="CZ179" s="832"/>
      <c r="DA179" s="832"/>
      <c r="DB179" s="832"/>
      <c r="DC179" s="832"/>
      <c r="DD179" s="832"/>
      <c r="DE179" s="832"/>
      <c r="DF179" s="832"/>
      <c r="DG179" s="832"/>
      <c r="DH179" s="832"/>
      <c r="DI179" s="832"/>
      <c r="DJ179" s="832"/>
      <c r="DK179" s="832"/>
      <c r="DL179" s="832"/>
      <c r="DM179" s="832"/>
      <c r="DN179" s="832"/>
      <c r="DO179" s="832"/>
      <c r="DP179" s="832"/>
      <c r="DQ179" s="832"/>
      <c r="DR179" s="832"/>
      <c r="DS179" s="832"/>
      <c r="DT179" s="832"/>
      <c r="DU179" s="832"/>
      <c r="DV179" s="832"/>
      <c r="DW179" s="832"/>
      <c r="DX179" s="832"/>
      <c r="DY179" s="832"/>
      <c r="DZ179" s="832"/>
      <c r="EA179" s="832"/>
      <c r="EB179" s="832"/>
      <c r="EC179" s="832"/>
      <c r="ED179" s="832"/>
      <c r="EE179" s="832"/>
      <c r="EF179" s="832"/>
      <c r="EG179" s="832"/>
      <c r="EH179" s="832"/>
      <c r="EI179" s="832"/>
      <c r="EJ179" s="832"/>
      <c r="EK179" s="832"/>
      <c r="EL179" s="832"/>
      <c r="EM179" s="832"/>
      <c r="EN179" s="832"/>
      <c r="EO179" s="832"/>
      <c r="EP179" s="832"/>
      <c r="EQ179" s="832"/>
      <c r="ER179" s="832"/>
      <c r="ES179" s="832"/>
      <c r="ET179" s="832"/>
      <c r="EU179" s="832"/>
      <c r="EV179" s="832"/>
      <c r="EW179" s="832"/>
      <c r="EX179" s="832"/>
      <c r="EY179" s="832"/>
      <c r="EZ179" s="832"/>
      <c r="FA179" s="832"/>
      <c r="FB179" s="832"/>
      <c r="FC179" s="832"/>
      <c r="FD179" s="832"/>
      <c r="FE179" s="832"/>
      <c r="FF179" s="832"/>
      <c r="FG179" s="832"/>
      <c r="FH179" s="832"/>
      <c r="FI179" s="832"/>
      <c r="FJ179" s="832"/>
      <c r="FK179" s="832"/>
      <c r="FL179" s="832"/>
      <c r="FM179" s="832"/>
      <c r="FN179" s="832"/>
      <c r="FO179" s="832"/>
      <c r="FP179" s="832"/>
      <c r="FQ179" s="832"/>
      <c r="FR179" s="832"/>
      <c r="FS179" s="832"/>
      <c r="FT179" s="832"/>
      <c r="FU179" s="832"/>
      <c r="FV179" s="832"/>
      <c r="FW179" s="832"/>
      <c r="FX179" s="832"/>
      <c r="FY179" s="832"/>
      <c r="FZ179" s="832"/>
      <c r="GA179" s="832"/>
      <c r="GB179" s="832"/>
      <c r="GC179" s="832"/>
      <c r="GD179" s="832"/>
      <c r="GE179" s="832"/>
      <c r="GF179" s="832"/>
      <c r="GG179" s="832"/>
      <c r="GH179" s="832"/>
      <c r="GI179" s="832"/>
      <c r="GJ179" s="832"/>
      <c r="GK179" s="832"/>
      <c r="GL179" s="832"/>
      <c r="GM179" s="832"/>
      <c r="GN179" s="832"/>
      <c r="GO179" s="832"/>
      <c r="GP179" s="832"/>
      <c r="GQ179" s="832"/>
      <c r="GR179" s="832"/>
      <c r="GS179" s="832"/>
      <c r="GT179" s="832"/>
      <c r="GU179" s="832"/>
      <c r="GV179" s="832"/>
      <c r="GW179" s="832"/>
      <c r="GX179" s="832"/>
      <c r="GY179" s="832"/>
      <c r="GZ179" s="832"/>
      <c r="HA179" s="832"/>
      <c r="HB179" s="832"/>
      <c r="HC179" s="832"/>
      <c r="HD179" s="832"/>
      <c r="HE179" s="832"/>
      <c r="HF179" s="832"/>
      <c r="HG179" s="832"/>
      <c r="HH179" s="832"/>
      <c r="HI179" s="832"/>
      <c r="HJ179" s="832"/>
      <c r="HK179" s="832"/>
      <c r="HL179" s="832"/>
      <c r="HM179" s="832"/>
      <c r="HN179" s="832"/>
      <c r="HO179" s="832"/>
      <c r="HP179" s="832"/>
      <c r="HQ179" s="832"/>
      <c r="HR179" s="832"/>
      <c r="HS179" s="832"/>
      <c r="HT179" s="832"/>
      <c r="HU179" s="832"/>
      <c r="HV179" s="832"/>
      <c r="HW179" s="832"/>
      <c r="HX179" s="832"/>
      <c r="HY179" s="832"/>
      <c r="HZ179" s="832"/>
      <c r="IA179" s="832"/>
      <c r="IB179" s="832"/>
      <c r="IC179" s="832"/>
      <c r="ID179" s="832"/>
      <c r="IE179" s="832"/>
      <c r="IF179" s="832"/>
      <c r="IG179" s="832"/>
      <c r="IH179" s="832"/>
      <c r="II179" s="832"/>
      <c r="IJ179" s="832"/>
      <c r="IK179" s="832"/>
      <c r="IL179" s="832"/>
      <c r="IM179" s="832"/>
      <c r="IN179" s="832"/>
      <c r="IO179" s="832"/>
      <c r="IP179" s="832"/>
      <c r="IQ179" s="832"/>
      <c r="IR179" s="832"/>
      <c r="IS179" s="832"/>
      <c r="IT179" s="832"/>
      <c r="IU179" s="832"/>
      <c r="IV179" s="832"/>
    </row>
    <row r="180" spans="1:256" s="905" customFormat="1" ht="53.1" customHeight="1">
      <c r="A180" s="975" t="s">
        <v>779</v>
      </c>
      <c r="B180" s="976" t="s">
        <v>780</v>
      </c>
      <c r="C180" s="1006" t="s">
        <v>781</v>
      </c>
      <c r="D180" s="977" t="s">
        <v>378</v>
      </c>
      <c r="E180" s="976">
        <v>33</v>
      </c>
      <c r="F180" s="978">
        <v>5000</v>
      </c>
      <c r="G180" s="979">
        <v>1</v>
      </c>
      <c r="H180" s="979">
        <v>0</v>
      </c>
      <c r="I180" s="980">
        <v>42614</v>
      </c>
      <c r="J180" s="1007">
        <v>42644</v>
      </c>
      <c r="K180" s="981"/>
      <c r="L180" s="912" t="s">
        <v>383</v>
      </c>
    </row>
    <row r="181" spans="1:256" ht="53.1" customHeight="1">
      <c r="A181" s="820" t="s">
        <v>957</v>
      </c>
      <c r="B181" s="821" t="s">
        <v>780</v>
      </c>
      <c r="C181" s="803" t="s">
        <v>962</v>
      </c>
      <c r="D181" s="789" t="s">
        <v>378</v>
      </c>
      <c r="E181" s="794">
        <v>33</v>
      </c>
      <c r="F181" s="1116">
        <v>35000</v>
      </c>
      <c r="G181" s="793">
        <v>1</v>
      </c>
      <c r="H181" s="793">
        <v>0</v>
      </c>
      <c r="I181" s="827" t="s">
        <v>958</v>
      </c>
      <c r="J181" s="1117" t="s">
        <v>959</v>
      </c>
      <c r="K181" s="958"/>
      <c r="L181" s="723" t="s">
        <v>395</v>
      </c>
    </row>
    <row r="182" spans="1:256" ht="53.1" customHeight="1">
      <c r="A182" s="732" t="s">
        <v>979</v>
      </c>
      <c r="B182" s="736" t="s">
        <v>769</v>
      </c>
      <c r="C182" s="736" t="s">
        <v>770</v>
      </c>
      <c r="D182" s="737" t="s">
        <v>421</v>
      </c>
      <c r="E182" s="736">
        <v>31</v>
      </c>
      <c r="F182" s="1116">
        <v>12000</v>
      </c>
      <c r="G182" s="793">
        <v>1</v>
      </c>
      <c r="H182" s="793">
        <v>0</v>
      </c>
      <c r="I182" s="827" t="s">
        <v>977</v>
      </c>
      <c r="J182" s="1117" t="s">
        <v>982</v>
      </c>
      <c r="K182" s="959" t="s">
        <v>773</v>
      </c>
      <c r="L182" s="723" t="s">
        <v>534</v>
      </c>
    </row>
    <row r="183" spans="1:256" ht="53.1" customHeight="1">
      <c r="A183" s="732" t="s">
        <v>980</v>
      </c>
      <c r="B183" s="736" t="s">
        <v>775</v>
      </c>
      <c r="C183" s="736" t="s">
        <v>340</v>
      </c>
      <c r="D183" s="737" t="s">
        <v>421</v>
      </c>
      <c r="E183" s="736">
        <v>30</v>
      </c>
      <c r="F183" s="1116">
        <v>14000</v>
      </c>
      <c r="G183" s="793">
        <v>1</v>
      </c>
      <c r="H183" s="793">
        <v>0</v>
      </c>
      <c r="I183" s="827" t="s">
        <v>977</v>
      </c>
      <c r="J183" s="1117" t="s">
        <v>983</v>
      </c>
      <c r="K183" s="959" t="s">
        <v>776</v>
      </c>
      <c r="L183" s="723" t="s">
        <v>534</v>
      </c>
    </row>
    <row r="184" spans="1:256" ht="53.1" customHeight="1">
      <c r="A184" s="732" t="s">
        <v>981</v>
      </c>
      <c r="B184" s="850" t="s">
        <v>815</v>
      </c>
      <c r="C184" s="690" t="s">
        <v>660</v>
      </c>
      <c r="D184" s="869" t="s">
        <v>421</v>
      </c>
      <c r="E184" s="733" t="s">
        <v>379</v>
      </c>
      <c r="F184" s="1116">
        <v>30000</v>
      </c>
      <c r="G184" s="793">
        <v>1</v>
      </c>
      <c r="H184" s="793">
        <v>0</v>
      </c>
      <c r="I184" s="827" t="s">
        <v>977</v>
      </c>
      <c r="J184" s="1117" t="s">
        <v>982</v>
      </c>
      <c r="K184" s="697" t="s">
        <v>948</v>
      </c>
      <c r="L184" s="723" t="s">
        <v>534</v>
      </c>
    </row>
    <row r="185" spans="1:256" ht="23.25" customHeight="1" thickBot="1">
      <c r="A185" s="823" t="s">
        <v>35</v>
      </c>
      <c r="B185" s="824"/>
      <c r="C185" s="824"/>
      <c r="D185" s="824"/>
      <c r="E185" s="824"/>
      <c r="F185" s="825">
        <f>SUM(F169:F184)</f>
        <v>558400</v>
      </c>
      <c r="G185" s="824"/>
      <c r="H185" s="824"/>
      <c r="I185" s="824"/>
      <c r="J185" s="826"/>
      <c r="K185" s="824"/>
      <c r="L185" s="964"/>
    </row>
    <row r="186" spans="1:256" ht="23.25" customHeight="1">
      <c r="A186" s="670"/>
      <c r="B186" s="671"/>
      <c r="C186" s="671"/>
      <c r="D186" s="615"/>
      <c r="E186" s="671"/>
      <c r="F186" s="671"/>
      <c r="G186" s="671"/>
      <c r="H186" s="671"/>
      <c r="I186" s="671"/>
      <c r="J186" s="672"/>
      <c r="K186" s="671"/>
      <c r="L186" s="742"/>
    </row>
    <row r="187" spans="1:256" ht="23.25" customHeight="1">
      <c r="A187" s="804" t="s">
        <v>35</v>
      </c>
      <c r="B187" s="805"/>
      <c r="C187" s="805"/>
      <c r="D187" s="805"/>
      <c r="E187" s="805"/>
      <c r="F187" s="806">
        <f>F17+F25+F51+F107+F164+F185</f>
        <v>7829578.1299999999</v>
      </c>
      <c r="G187" s="805"/>
      <c r="H187" s="805"/>
      <c r="I187" s="805"/>
      <c r="J187" s="807"/>
      <c r="K187" s="805"/>
      <c r="L187" s="965"/>
    </row>
    <row r="188" spans="1:256" ht="23.25" customHeight="1">
      <c r="A188" s="1585"/>
      <c r="B188" s="1566"/>
      <c r="C188" s="1566"/>
      <c r="D188" s="1567"/>
      <c r="E188" s="1566"/>
      <c r="F188" s="1568"/>
      <c r="G188" s="1566"/>
      <c r="H188" s="1566"/>
      <c r="I188" s="1566"/>
      <c r="J188" s="672"/>
      <c r="K188" s="671"/>
      <c r="L188" s="742"/>
    </row>
    <row r="189" spans="1:256" ht="21" customHeight="1">
      <c r="A189" s="1585"/>
      <c r="B189" s="1566"/>
      <c r="C189" s="1566"/>
      <c r="D189" s="1567"/>
      <c r="E189" s="1026"/>
      <c r="F189" s="1026"/>
      <c r="G189" s="1566"/>
      <c r="H189" s="1566"/>
      <c r="I189" s="1566"/>
      <c r="J189" s="672"/>
      <c r="K189" s="671"/>
      <c r="L189" s="742"/>
    </row>
    <row r="190" spans="1:256" ht="23.25" customHeight="1">
      <c r="A190" s="808" t="s">
        <v>859</v>
      </c>
      <c r="B190" s="809"/>
      <c r="C190" s="809"/>
      <c r="D190" s="704"/>
      <c r="E190" s="809"/>
      <c r="F190" s="809"/>
      <c r="G190" s="809"/>
      <c r="H190" s="809"/>
      <c r="I190" s="809"/>
      <c r="J190" s="706"/>
      <c r="K190" s="809"/>
      <c r="L190" s="966"/>
    </row>
    <row r="191" spans="1:256" ht="10.5" customHeight="1">
      <c r="A191" s="808"/>
      <c r="B191" s="706"/>
      <c r="C191" s="706"/>
      <c r="D191" s="704"/>
      <c r="E191" s="706"/>
      <c r="F191" s="706"/>
      <c r="G191" s="706"/>
      <c r="H191" s="706"/>
      <c r="I191" s="706"/>
      <c r="J191" s="706"/>
      <c r="K191" s="706"/>
      <c r="L191" s="967"/>
    </row>
    <row r="192" spans="1:256" ht="23.25" customHeight="1">
      <c r="A192" s="808" t="s">
        <v>860</v>
      </c>
      <c r="B192" s="704"/>
      <c r="C192" s="704"/>
      <c r="D192" s="704"/>
      <c r="E192" s="704"/>
      <c r="F192" s="704"/>
      <c r="G192" s="704"/>
      <c r="H192" s="704"/>
      <c r="I192" s="704"/>
      <c r="J192" s="706"/>
      <c r="K192" s="704"/>
      <c r="L192" s="961"/>
    </row>
    <row r="193" spans="1:12" ht="7.5" customHeight="1">
      <c r="A193" s="808"/>
      <c r="B193" s="706"/>
      <c r="C193" s="706"/>
      <c r="D193" s="704"/>
      <c r="E193" s="706"/>
      <c r="F193" s="706"/>
      <c r="G193" s="706"/>
      <c r="H193" s="706"/>
      <c r="I193" s="706"/>
      <c r="J193" s="706"/>
      <c r="K193" s="706"/>
      <c r="L193" s="967"/>
    </row>
    <row r="194" spans="1:12" ht="23.25" customHeight="1">
      <c r="A194" s="808" t="s">
        <v>861</v>
      </c>
      <c r="B194" s="809"/>
      <c r="C194" s="809"/>
      <c r="D194" s="704"/>
      <c r="E194" s="809"/>
      <c r="F194" s="809"/>
      <c r="G194" s="809"/>
      <c r="H194" s="809"/>
      <c r="I194" s="809"/>
      <c r="J194" s="706"/>
      <c r="K194" s="809"/>
      <c r="L194" s="966"/>
    </row>
    <row r="195" spans="1:12" ht="9.75" customHeight="1">
      <c r="A195" s="810"/>
      <c r="B195" s="811"/>
      <c r="C195" s="811"/>
      <c r="D195" s="811"/>
      <c r="E195" s="811"/>
      <c r="F195" s="811"/>
      <c r="G195" s="811"/>
      <c r="H195" s="811"/>
      <c r="I195" s="811"/>
      <c r="J195" s="812"/>
      <c r="K195" s="813"/>
      <c r="L195" s="968"/>
    </row>
    <row r="196" spans="1:12" ht="23.25" customHeight="1">
      <c r="A196" s="808" t="s">
        <v>862</v>
      </c>
      <c r="B196" s="809"/>
      <c r="C196" s="809"/>
      <c r="D196" s="704"/>
      <c r="E196" s="809"/>
      <c r="F196" s="809"/>
      <c r="G196" s="809"/>
      <c r="H196" s="809"/>
      <c r="I196" s="809"/>
      <c r="J196" s="706"/>
      <c r="K196" s="809"/>
      <c r="L196" s="966"/>
    </row>
    <row r="197" spans="1:12" ht="23.25" customHeight="1">
      <c r="A197" s="670"/>
      <c r="B197" s="671"/>
      <c r="C197" s="671"/>
      <c r="D197" s="615"/>
      <c r="E197" s="671"/>
      <c r="F197" s="671"/>
      <c r="G197" s="671"/>
      <c r="H197" s="671"/>
      <c r="I197" s="671"/>
      <c r="J197" s="672"/>
      <c r="K197" s="671"/>
      <c r="L197" s="742"/>
    </row>
  </sheetData>
  <mergeCells count="69">
    <mergeCell ref="D5:F5"/>
    <mergeCell ref="A7:K7"/>
    <mergeCell ref="F20:H20"/>
    <mergeCell ref="A8:A9"/>
    <mergeCell ref="B8:B9"/>
    <mergeCell ref="C8:C9"/>
    <mergeCell ref="D8:D9"/>
    <mergeCell ref="E8:E9"/>
    <mergeCell ref="F8:H8"/>
    <mergeCell ref="I8:J8"/>
    <mergeCell ref="K8:K9"/>
    <mergeCell ref="L8:L9"/>
    <mergeCell ref="A19:K19"/>
    <mergeCell ref="A20:A21"/>
    <mergeCell ref="B20:B21"/>
    <mergeCell ref="C20:C21"/>
    <mergeCell ref="D20:D21"/>
    <mergeCell ref="E20:E21"/>
    <mergeCell ref="I20:J20"/>
    <mergeCell ref="K20:K21"/>
    <mergeCell ref="L20:L21"/>
    <mergeCell ref="A110:A111"/>
    <mergeCell ref="B110:B111"/>
    <mergeCell ref="C110:C111"/>
    <mergeCell ref="D110:D111"/>
    <mergeCell ref="A27:K27"/>
    <mergeCell ref="A28:A29"/>
    <mergeCell ref="B28:B29"/>
    <mergeCell ref="C28:C29"/>
    <mergeCell ref="D28:D29"/>
    <mergeCell ref="E28:E29"/>
    <mergeCell ref="F28:H28"/>
    <mergeCell ref="A54:A55"/>
    <mergeCell ref="B54:B55"/>
    <mergeCell ref="C54:C55"/>
    <mergeCell ref="D54:D55"/>
    <mergeCell ref="E54:E55"/>
    <mergeCell ref="I28:J28"/>
    <mergeCell ref="K28:K29"/>
    <mergeCell ref="L28:L29"/>
    <mergeCell ref="A53:I53"/>
    <mergeCell ref="J53:L53"/>
    <mergeCell ref="K54:K55"/>
    <mergeCell ref="L54:L55"/>
    <mergeCell ref="A109:L109"/>
    <mergeCell ref="H188:H189"/>
    <mergeCell ref="F110:H110"/>
    <mergeCell ref="I110:J110"/>
    <mergeCell ref="K110:K111"/>
    <mergeCell ref="L110:L111"/>
    <mergeCell ref="I188:I189"/>
    <mergeCell ref="I167:J167"/>
    <mergeCell ref="K167:K168"/>
    <mergeCell ref="L167:L168"/>
    <mergeCell ref="G188:G189"/>
    <mergeCell ref="F167:H167"/>
    <mergeCell ref="A188:A189"/>
    <mergeCell ref="A167:A168"/>
    <mergeCell ref="B188:B189"/>
    <mergeCell ref="C188:C189"/>
    <mergeCell ref="D188:D189"/>
    <mergeCell ref="E188:F188"/>
    <mergeCell ref="I54:J54"/>
    <mergeCell ref="B167:B168"/>
    <mergeCell ref="C167:C168"/>
    <mergeCell ref="D167:D168"/>
    <mergeCell ref="F54:H54"/>
    <mergeCell ref="E167:E168"/>
    <mergeCell ref="E110:E111"/>
  </mergeCells>
  <dataValidations count="2">
    <dataValidation type="list" allowBlank="1" showInputMessage="1" showErrorMessage="1" sqref="D22:D24 D30:D34 D11:D13 D36 D38:D50" xr:uid="{00000000-0002-0000-0300-000000000000}">
      <formula1>#REF!</formula1>
    </dataValidation>
    <dataValidation type="list" allowBlank="1" showInputMessage="1" showErrorMessage="1" sqref="D92 D113:D122 D146:D147 D143:D144 D150:D151 D126:D136 D159:D162 D138:D141 D153 D155 D83:D85 D101:D105 D72:D76 D80:D81 D67:D68 D65 D97 D56:D58" xr:uid="{00000000-0002-0000-0300-000001000000}">
      <formula1>#REF!</formula1>
    </dataValidation>
  </dataValidations>
  <pageMargins left="0.75" right="0.75" top="1" bottom="1" header="0.3" footer="0.3"/>
  <headerFooter alignWithMargins="0"/>
  <legacy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D64"/>
  <sheetViews>
    <sheetView workbookViewId="0">
      <selection activeCell="B30" sqref="B30"/>
    </sheetView>
  </sheetViews>
  <sheetFormatPr defaultColWidth="11.33203125" defaultRowHeight="13.2"/>
  <cols>
    <col min="1" max="1" width="32.33203125" style="16" customWidth="1"/>
    <col min="2" max="2" width="33.33203125" style="16" customWidth="1"/>
    <col min="3" max="3" width="27" style="16" customWidth="1"/>
    <col min="4" max="4" width="14.109375" style="16" customWidth="1"/>
    <col min="5" max="5" width="20.33203125" style="16" customWidth="1"/>
    <col min="6" max="6" width="14.33203125" style="16" customWidth="1"/>
    <col min="7" max="7" width="13.88671875" style="16" customWidth="1"/>
    <col min="8" max="8" width="18.33203125" style="16" customWidth="1"/>
    <col min="9" max="9" width="16.109375" style="16" bestFit="1" customWidth="1"/>
    <col min="10" max="11" width="16.109375" style="16" customWidth="1"/>
    <col min="12" max="12" width="15" style="16" bestFit="1" customWidth="1"/>
    <col min="13" max="13" width="16.88671875" style="16" customWidth="1"/>
    <col min="14" max="14" width="22.109375" style="16" customWidth="1"/>
    <col min="15" max="15" width="17.88671875" style="16" bestFit="1" customWidth="1"/>
    <col min="16" max="16" width="5.109375" style="16" customWidth="1"/>
    <col min="17" max="17" width="37.109375" style="16" bestFit="1" customWidth="1"/>
    <col min="18" max="20" width="12.109375" style="16" bestFit="1" customWidth="1"/>
    <col min="21" max="21" width="13.109375" style="16" customWidth="1"/>
    <col min="22" max="16384" width="11.33203125" style="16"/>
  </cols>
  <sheetData>
    <row r="1" spans="1:30" ht="15.6">
      <c r="A1" s="1613" t="s">
        <v>36</v>
      </c>
      <c r="B1" s="1613"/>
      <c r="C1" s="1613"/>
      <c r="D1" s="1613"/>
      <c r="E1" s="1613"/>
      <c r="F1" s="1613"/>
      <c r="G1" s="1613"/>
      <c r="H1" s="1613"/>
      <c r="I1" s="1613"/>
      <c r="J1" s="1613"/>
      <c r="K1" s="1613"/>
      <c r="L1" s="1613"/>
      <c r="M1" s="1613"/>
      <c r="N1" s="1613"/>
      <c r="O1" s="1613"/>
      <c r="P1" s="15"/>
      <c r="Q1" s="1614" t="s">
        <v>36</v>
      </c>
      <c r="R1" s="1614"/>
      <c r="S1" s="1614"/>
      <c r="T1" s="1614"/>
      <c r="U1" s="1614"/>
      <c r="V1" s="1614"/>
      <c r="W1" s="1614"/>
      <c r="X1" s="1614"/>
      <c r="Y1" s="1614"/>
      <c r="Z1" s="1614"/>
      <c r="AA1" s="1614"/>
      <c r="AB1" s="1614"/>
      <c r="AC1" s="1614"/>
      <c r="AD1" s="1614"/>
    </row>
    <row r="2" spans="1:30" ht="17.25" customHeight="1">
      <c r="A2" s="17"/>
      <c r="B2" s="18"/>
      <c r="C2" s="18"/>
      <c r="D2" s="18"/>
      <c r="E2" s="18"/>
      <c r="F2" s="19"/>
      <c r="G2" s="19"/>
      <c r="H2" s="20"/>
      <c r="I2" s="21"/>
      <c r="J2" s="21"/>
      <c r="K2" s="21"/>
      <c r="L2" s="21"/>
      <c r="M2" s="22"/>
      <c r="N2" s="18"/>
      <c r="O2" s="18"/>
      <c r="P2" s="15"/>
      <c r="Q2" s="23" t="s">
        <v>37</v>
      </c>
      <c r="R2" s="24"/>
      <c r="S2" s="24"/>
      <c r="T2" s="24"/>
      <c r="U2" s="24"/>
      <c r="V2" s="24"/>
      <c r="W2" s="24"/>
      <c r="X2" s="24"/>
      <c r="Y2" s="24"/>
      <c r="Z2" s="24"/>
      <c r="AA2" s="24"/>
      <c r="AB2" s="24"/>
      <c r="AC2" s="24"/>
      <c r="AD2" s="24"/>
    </row>
    <row r="3" spans="1:30" ht="17.25" customHeight="1">
      <c r="A3" s="25" t="s">
        <v>38</v>
      </c>
      <c r="B3" s="18"/>
      <c r="C3" s="18"/>
      <c r="D3" s="18"/>
      <c r="E3" s="18"/>
      <c r="F3" s="19"/>
      <c r="G3" s="19"/>
      <c r="H3" s="20"/>
      <c r="I3" s="21"/>
      <c r="J3" s="21"/>
      <c r="K3" s="21"/>
      <c r="L3" s="21"/>
      <c r="M3" s="22"/>
      <c r="N3" s="18"/>
      <c r="O3" s="18"/>
      <c r="P3" s="15"/>
      <c r="Q3" s="23"/>
      <c r="R3" s="24"/>
      <c r="S3" s="24"/>
      <c r="T3" s="24"/>
      <c r="U3" s="24"/>
      <c r="V3" s="24"/>
      <c r="W3" s="24"/>
      <c r="X3" s="24"/>
      <c r="Y3" s="24"/>
      <c r="Z3" s="24"/>
      <c r="AA3" s="24"/>
      <c r="AB3" s="24"/>
      <c r="AC3" s="24"/>
      <c r="AD3" s="24"/>
    </row>
    <row r="4" spans="1:30" ht="17.25" customHeight="1">
      <c r="A4" s="25" t="s">
        <v>39</v>
      </c>
      <c r="B4" s="18"/>
      <c r="C4" s="18"/>
      <c r="D4" s="18"/>
      <c r="E4" s="18"/>
      <c r="F4" s="19"/>
      <c r="G4" s="19"/>
      <c r="H4" s="20"/>
      <c r="I4" s="21"/>
      <c r="J4" s="21"/>
      <c r="K4" s="21"/>
      <c r="L4" s="21"/>
      <c r="M4" s="22"/>
      <c r="N4" s="18"/>
      <c r="O4" s="18"/>
      <c r="P4" s="15"/>
      <c r="Q4" s="23"/>
      <c r="R4" s="24"/>
      <c r="S4" s="24"/>
      <c r="T4" s="24"/>
      <c r="U4" s="24"/>
      <c r="V4" s="24"/>
      <c r="W4" s="24"/>
      <c r="X4" s="24"/>
      <c r="Y4" s="24"/>
      <c r="Z4" s="24"/>
      <c r="AA4" s="24"/>
      <c r="AB4" s="24"/>
      <c r="AC4" s="24"/>
      <c r="AD4" s="24"/>
    </row>
    <row r="5" spans="1:30" ht="17.25" customHeight="1">
      <c r="A5" s="25" t="s">
        <v>40</v>
      </c>
      <c r="B5" s="18"/>
      <c r="C5" s="18"/>
      <c r="D5" s="18"/>
      <c r="E5" s="18"/>
      <c r="F5" s="19"/>
      <c r="G5" s="19"/>
      <c r="H5" s="20"/>
      <c r="I5" s="21"/>
      <c r="J5" s="21"/>
      <c r="K5" s="21"/>
      <c r="L5" s="21"/>
      <c r="M5" s="22"/>
      <c r="N5" s="18"/>
      <c r="O5" s="18"/>
      <c r="P5" s="15"/>
      <c r="Q5" s="23"/>
      <c r="R5" s="24"/>
      <c r="S5" s="24"/>
      <c r="T5" s="24"/>
      <c r="U5" s="24"/>
      <c r="V5" s="24"/>
      <c r="W5" s="24"/>
      <c r="X5" s="24"/>
      <c r="Y5" s="24"/>
      <c r="Z5" s="24"/>
      <c r="AA5" s="24"/>
      <c r="AB5" s="24"/>
      <c r="AC5" s="24"/>
      <c r="AD5" s="24"/>
    </row>
    <row r="6" spans="1:30" ht="17.25" customHeight="1">
      <c r="A6" s="17"/>
      <c r="B6" s="18"/>
      <c r="C6" s="18"/>
      <c r="D6" s="18"/>
      <c r="E6" s="18"/>
      <c r="F6" s="19"/>
      <c r="G6" s="19"/>
      <c r="H6" s="20"/>
      <c r="I6" s="21"/>
      <c r="J6" s="21"/>
      <c r="K6" s="21"/>
      <c r="L6" s="21"/>
      <c r="M6" s="22"/>
      <c r="N6" s="18"/>
      <c r="O6" s="18"/>
      <c r="P6" s="15"/>
      <c r="Q6" s="23"/>
      <c r="R6" s="24"/>
      <c r="S6" s="24"/>
      <c r="T6" s="24"/>
      <c r="U6" s="24"/>
      <c r="V6" s="24"/>
      <c r="W6" s="24"/>
      <c r="X6" s="24"/>
      <c r="Y6" s="24"/>
      <c r="Z6" s="24"/>
      <c r="AA6" s="24"/>
      <c r="AB6" s="24"/>
      <c r="AC6" s="24"/>
      <c r="AD6" s="24"/>
    </row>
    <row r="7" spans="1:30" ht="29.25" customHeight="1">
      <c r="A7" s="1615" t="s">
        <v>41</v>
      </c>
      <c r="B7" s="1617" t="s">
        <v>42</v>
      </c>
      <c r="C7" s="1617" t="s">
        <v>43</v>
      </c>
      <c r="D7" s="1617" t="s">
        <v>44</v>
      </c>
      <c r="E7" s="1617" t="s">
        <v>45</v>
      </c>
      <c r="F7" s="1619" t="s">
        <v>46</v>
      </c>
      <c r="G7" s="1619"/>
      <c r="H7" s="1617" t="s">
        <v>47</v>
      </c>
      <c r="I7" s="1617"/>
      <c r="J7" s="26"/>
      <c r="K7" s="26"/>
      <c r="L7" s="1617" t="s">
        <v>48</v>
      </c>
      <c r="M7" s="1620" t="s">
        <v>49</v>
      </c>
      <c r="N7" s="1617" t="s">
        <v>50</v>
      </c>
      <c r="O7" s="1617" t="s">
        <v>51</v>
      </c>
      <c r="P7" s="27"/>
      <c r="Q7" s="28" t="s">
        <v>52</v>
      </c>
      <c r="R7" s="28">
        <v>2</v>
      </c>
      <c r="S7" s="28">
        <v>3</v>
      </c>
      <c r="T7" s="28">
        <v>4</v>
      </c>
      <c r="U7" s="28">
        <v>5</v>
      </c>
      <c r="V7" s="28">
        <v>6</v>
      </c>
      <c r="W7" s="28">
        <v>7</v>
      </c>
      <c r="X7" s="28">
        <v>8</v>
      </c>
      <c r="Y7" s="29">
        <v>9</v>
      </c>
      <c r="Z7" s="29">
        <v>10</v>
      </c>
      <c r="AA7" s="28">
        <v>11</v>
      </c>
      <c r="AB7" s="29">
        <v>12</v>
      </c>
      <c r="AC7" s="28">
        <v>13</v>
      </c>
      <c r="AD7" s="28">
        <v>14</v>
      </c>
    </row>
    <row r="8" spans="1:30" ht="63" customHeight="1">
      <c r="A8" s="1616"/>
      <c r="B8" s="1618"/>
      <c r="C8" s="1618"/>
      <c r="D8" s="1618"/>
      <c r="E8" s="1618"/>
      <c r="F8" s="30" t="s">
        <v>53</v>
      </c>
      <c r="G8" s="30" t="s">
        <v>54</v>
      </c>
      <c r="H8" s="31" t="s">
        <v>55</v>
      </c>
      <c r="I8" s="32" t="s">
        <v>56</v>
      </c>
      <c r="J8" s="32" t="s">
        <v>57</v>
      </c>
      <c r="K8" s="32" t="s">
        <v>58</v>
      </c>
      <c r="L8" s="1618"/>
      <c r="M8" s="1621"/>
      <c r="N8" s="1618"/>
      <c r="O8" s="1618"/>
      <c r="P8" s="27"/>
      <c r="Q8" s="33" t="s">
        <v>59</v>
      </c>
      <c r="R8" s="34"/>
      <c r="S8" s="34"/>
      <c r="T8" s="34"/>
      <c r="U8" s="34"/>
      <c r="V8" s="34"/>
      <c r="W8" s="34"/>
      <c r="X8" s="34"/>
      <c r="Y8" s="34"/>
      <c r="Z8" s="34"/>
      <c r="AA8" s="34"/>
      <c r="AB8" s="34"/>
      <c r="AC8" s="34"/>
      <c r="AD8" s="34"/>
    </row>
    <row r="9" spans="1:30" ht="15.6">
      <c r="A9" s="157" t="s">
        <v>63</v>
      </c>
      <c r="B9" s="158"/>
      <c r="C9" s="158"/>
      <c r="D9" s="158"/>
      <c r="E9" s="158"/>
      <c r="F9" s="159"/>
      <c r="G9" s="159"/>
      <c r="H9" s="160">
        <f>SUM(H10:H22)</f>
        <v>0</v>
      </c>
      <c r="I9" s="160">
        <f>SUM(I10:I22)</f>
        <v>0</v>
      </c>
      <c r="J9" s="160"/>
      <c r="K9" s="160"/>
      <c r="L9" s="160">
        <f>SUM(L10:L21)</f>
        <v>0</v>
      </c>
      <c r="M9" s="160">
        <f t="shared" ref="M9:M38" si="0">I9-L9</f>
        <v>0</v>
      </c>
      <c r="N9" s="160"/>
      <c r="O9" s="160"/>
      <c r="P9" s="39"/>
      <c r="Q9" s="162"/>
      <c r="R9" s="162"/>
      <c r="S9" s="162"/>
      <c r="T9" s="162"/>
      <c r="U9" s="162"/>
      <c r="V9" s="163"/>
      <c r="W9" s="163"/>
      <c r="X9" s="163"/>
      <c r="Y9" s="163"/>
      <c r="Z9" s="163"/>
      <c r="AA9" s="163"/>
      <c r="AB9" s="163"/>
      <c r="AC9" s="163"/>
      <c r="AD9" s="163"/>
    </row>
    <row r="10" spans="1:30" ht="34.5" customHeight="1">
      <c r="A10" s="42"/>
      <c r="B10" s="43"/>
      <c r="C10" s="44"/>
      <c r="D10" s="45"/>
      <c r="E10" s="46"/>
      <c r="F10" s="42"/>
      <c r="G10" s="42"/>
      <c r="H10" s="47"/>
      <c r="I10" s="48"/>
      <c r="J10" s="48"/>
      <c r="K10" s="48"/>
      <c r="L10" s="49">
        <f>SUM(Q10:AD10)</f>
        <v>0</v>
      </c>
      <c r="M10" s="49">
        <f t="shared" si="0"/>
        <v>0</v>
      </c>
      <c r="N10" s="50"/>
      <c r="O10" s="51"/>
      <c r="P10" s="52"/>
      <c r="Q10" s="53"/>
      <c r="R10" s="53"/>
      <c r="S10" s="53"/>
      <c r="T10" s="53"/>
      <c r="U10" s="53"/>
      <c r="V10" s="54"/>
      <c r="W10" s="54"/>
      <c r="X10" s="54"/>
      <c r="Y10" s="55"/>
      <c r="Z10" s="54"/>
      <c r="AA10" s="54"/>
      <c r="AB10" s="54"/>
      <c r="AC10" s="54"/>
      <c r="AD10" s="54"/>
    </row>
    <row r="11" spans="1:30" ht="15.6">
      <c r="A11" s="42"/>
      <c r="B11" s="56"/>
      <c r="C11" s="57"/>
      <c r="D11" s="58"/>
      <c r="E11" s="59"/>
      <c r="F11" s="42"/>
      <c r="G11" s="42"/>
      <c r="H11" s="47"/>
      <c r="I11" s="45"/>
      <c r="J11" s="45"/>
      <c r="K11" s="45"/>
      <c r="L11" s="49">
        <f t="shared" ref="L11:L22" si="1">SUM(Q11:AD11)</f>
        <v>0</v>
      </c>
      <c r="M11" s="49">
        <f t="shared" si="0"/>
        <v>0</v>
      </c>
      <c r="N11" s="50"/>
      <c r="O11" s="51"/>
      <c r="P11" s="52"/>
      <c r="Q11" s="53"/>
      <c r="R11" s="53"/>
      <c r="S11" s="53"/>
      <c r="T11" s="53"/>
      <c r="U11" s="53"/>
      <c r="V11" s="54"/>
      <c r="W11" s="54"/>
      <c r="X11" s="54"/>
      <c r="Y11" s="55"/>
      <c r="Z11" s="54"/>
      <c r="AA11" s="54"/>
      <c r="AB11" s="54"/>
      <c r="AC11" s="54"/>
      <c r="AD11" s="54"/>
    </row>
    <row r="12" spans="1:30" ht="15.6">
      <c r="A12" s="42"/>
      <c r="B12" s="60"/>
      <c r="C12" s="61"/>
      <c r="D12" s="46"/>
      <c r="E12" s="59"/>
      <c r="F12" s="42"/>
      <c r="G12" s="42"/>
      <c r="H12" s="47"/>
      <c r="I12" s="45"/>
      <c r="J12" s="45"/>
      <c r="K12" s="45"/>
      <c r="L12" s="49">
        <f t="shared" si="1"/>
        <v>0</v>
      </c>
      <c r="M12" s="49">
        <f t="shared" si="0"/>
        <v>0</v>
      </c>
      <c r="N12" s="50"/>
      <c r="O12" s="51"/>
      <c r="P12" s="52"/>
      <c r="Q12" s="53"/>
      <c r="R12" s="53"/>
      <c r="S12" s="53"/>
      <c r="T12" s="53"/>
      <c r="U12" s="53"/>
      <c r="V12" s="54"/>
      <c r="W12" s="54"/>
      <c r="X12" s="54"/>
      <c r="Y12" s="55"/>
      <c r="Z12" s="54"/>
      <c r="AA12" s="54"/>
      <c r="AB12" s="54"/>
      <c r="AC12" s="54"/>
      <c r="AD12" s="54"/>
    </row>
    <row r="13" spans="1:30" ht="15.6">
      <c r="A13" s="1607"/>
      <c r="B13" s="1610"/>
      <c r="C13" s="61"/>
      <c r="D13" s="46"/>
      <c r="E13" s="59"/>
      <c r="F13" s="42"/>
      <c r="G13" s="42"/>
      <c r="H13" s="47"/>
      <c r="I13" s="45"/>
      <c r="J13" s="45"/>
      <c r="K13" s="45"/>
      <c r="L13" s="49">
        <f t="shared" si="1"/>
        <v>0</v>
      </c>
      <c r="M13" s="49">
        <f t="shared" si="0"/>
        <v>0</v>
      </c>
      <c r="N13" s="50"/>
      <c r="O13" s="51"/>
      <c r="P13" s="52"/>
      <c r="Q13" s="53"/>
      <c r="R13" s="53"/>
      <c r="S13" s="53"/>
      <c r="T13" s="53"/>
      <c r="U13" s="53"/>
      <c r="V13" s="54"/>
      <c r="W13" s="54"/>
      <c r="X13" s="54"/>
      <c r="Y13" s="55"/>
      <c r="Z13" s="54"/>
      <c r="AA13" s="54"/>
      <c r="AB13" s="54"/>
      <c r="AC13" s="54"/>
      <c r="AD13" s="54"/>
    </row>
    <row r="14" spans="1:30" ht="15.6">
      <c r="A14" s="1608"/>
      <c r="B14" s="1611"/>
      <c r="C14" s="61"/>
      <c r="D14" s="46"/>
      <c r="E14" s="46"/>
      <c r="F14" s="46"/>
      <c r="G14" s="46"/>
      <c r="H14" s="47"/>
      <c r="I14" s="45"/>
      <c r="J14" s="45"/>
      <c r="K14" s="45"/>
      <c r="L14" s="49">
        <f t="shared" si="1"/>
        <v>0</v>
      </c>
      <c r="M14" s="49">
        <f t="shared" si="0"/>
        <v>0</v>
      </c>
      <c r="N14" s="50"/>
      <c r="O14" s="51"/>
      <c r="P14" s="52"/>
      <c r="Q14" s="53"/>
      <c r="R14" s="53"/>
      <c r="S14" s="53"/>
      <c r="T14" s="53"/>
      <c r="U14" s="53"/>
      <c r="V14" s="54"/>
      <c r="W14" s="54"/>
      <c r="X14" s="54"/>
      <c r="Y14" s="55"/>
      <c r="Z14" s="54"/>
      <c r="AA14" s="54"/>
      <c r="AB14" s="54"/>
      <c r="AC14" s="54"/>
      <c r="AD14" s="54"/>
    </row>
    <row r="15" spans="1:30" ht="15.6">
      <c r="A15" s="1608"/>
      <c r="B15" s="1611"/>
      <c r="C15" s="61"/>
      <c r="D15" s="46"/>
      <c r="E15" s="46"/>
      <c r="F15" s="46"/>
      <c r="G15" s="46"/>
      <c r="H15" s="47"/>
      <c r="I15" s="45"/>
      <c r="J15" s="45"/>
      <c r="K15" s="45"/>
      <c r="L15" s="49">
        <f t="shared" si="1"/>
        <v>0</v>
      </c>
      <c r="M15" s="49">
        <f t="shared" si="0"/>
        <v>0</v>
      </c>
      <c r="N15" s="50"/>
      <c r="O15" s="51"/>
      <c r="P15" s="52"/>
      <c r="Q15" s="53"/>
      <c r="R15" s="53"/>
      <c r="S15" s="53"/>
      <c r="T15" s="53"/>
      <c r="U15" s="53"/>
      <c r="V15" s="54"/>
      <c r="W15" s="54"/>
      <c r="X15" s="54"/>
      <c r="Y15" s="55"/>
      <c r="Z15" s="54"/>
      <c r="AA15" s="54"/>
      <c r="AB15" s="54"/>
      <c r="AC15" s="54"/>
      <c r="AD15" s="54"/>
    </row>
    <row r="16" spans="1:30" ht="15.6">
      <c r="A16" s="1608"/>
      <c r="B16" s="1611"/>
      <c r="C16" s="61"/>
      <c r="D16" s="46"/>
      <c r="E16" s="46"/>
      <c r="F16" s="46"/>
      <c r="G16" s="46"/>
      <c r="H16" s="47"/>
      <c r="I16" s="45"/>
      <c r="J16" s="45"/>
      <c r="K16" s="45"/>
      <c r="L16" s="49">
        <f t="shared" si="1"/>
        <v>0</v>
      </c>
      <c r="M16" s="49">
        <f t="shared" si="0"/>
        <v>0</v>
      </c>
      <c r="N16" s="50"/>
      <c r="O16" s="51"/>
      <c r="P16" s="52"/>
      <c r="Q16" s="53"/>
      <c r="R16" s="53"/>
      <c r="S16" s="53"/>
      <c r="T16" s="53"/>
      <c r="U16" s="53"/>
      <c r="V16" s="54"/>
      <c r="W16" s="54"/>
      <c r="X16" s="54"/>
      <c r="Y16" s="55"/>
      <c r="Z16" s="54"/>
      <c r="AA16" s="54"/>
      <c r="AB16" s="54"/>
      <c r="AC16" s="54"/>
      <c r="AD16" s="54"/>
    </row>
    <row r="17" spans="1:30" ht="15.6">
      <c r="A17" s="1609"/>
      <c r="B17" s="1612"/>
      <c r="C17" s="61"/>
      <c r="D17" s="46"/>
      <c r="E17" s="46"/>
      <c r="F17" s="46"/>
      <c r="G17" s="46"/>
      <c r="H17" s="47"/>
      <c r="I17" s="45"/>
      <c r="J17" s="45"/>
      <c r="K17" s="45"/>
      <c r="L17" s="49">
        <f t="shared" si="1"/>
        <v>0</v>
      </c>
      <c r="M17" s="49">
        <f t="shared" si="0"/>
        <v>0</v>
      </c>
      <c r="N17" s="50"/>
      <c r="O17" s="51"/>
      <c r="P17" s="52"/>
      <c r="Q17" s="53"/>
      <c r="R17" s="53"/>
      <c r="S17" s="62"/>
      <c r="T17" s="63"/>
      <c r="U17" s="53"/>
      <c r="V17" s="54"/>
      <c r="W17" s="54"/>
      <c r="X17" s="54"/>
      <c r="Y17" s="55"/>
      <c r="Z17" s="54"/>
      <c r="AA17" s="54"/>
      <c r="AB17" s="54"/>
      <c r="AC17" s="54"/>
      <c r="AD17" s="54"/>
    </row>
    <row r="18" spans="1:30" ht="15.6">
      <c r="A18" s="64"/>
      <c r="B18" s="64"/>
      <c r="C18" s="65"/>
      <c r="D18" s="66"/>
      <c r="E18" s="67"/>
      <c r="F18" s="68"/>
      <c r="G18" s="68"/>
      <c r="H18" s="69"/>
      <c r="I18" s="48"/>
      <c r="J18" s="48"/>
      <c r="K18" s="48"/>
      <c r="L18" s="49">
        <f t="shared" si="1"/>
        <v>0</v>
      </c>
      <c r="M18" s="49">
        <f t="shared" si="0"/>
        <v>0</v>
      </c>
      <c r="N18" s="50"/>
      <c r="O18" s="70"/>
      <c r="P18" s="52"/>
      <c r="Q18" s="53"/>
      <c r="R18" s="53"/>
      <c r="S18" s="53"/>
      <c r="T18" s="53"/>
      <c r="U18" s="53"/>
      <c r="V18" s="54"/>
      <c r="W18" s="54"/>
      <c r="X18" s="54"/>
      <c r="Y18" s="55"/>
      <c r="Z18" s="54"/>
      <c r="AA18" s="54"/>
      <c r="AB18" s="54"/>
      <c r="AC18" s="54"/>
      <c r="AD18" s="54"/>
    </row>
    <row r="19" spans="1:30" ht="15.6">
      <c r="A19" s="64"/>
      <c r="B19" s="64"/>
      <c r="C19" s="65"/>
      <c r="D19" s="66"/>
      <c r="E19" s="67"/>
      <c r="F19" s="68"/>
      <c r="G19" s="68"/>
      <c r="H19" s="69"/>
      <c r="I19" s="48"/>
      <c r="J19" s="48"/>
      <c r="K19" s="48"/>
      <c r="L19" s="49">
        <f t="shared" si="1"/>
        <v>0</v>
      </c>
      <c r="M19" s="49">
        <f t="shared" si="0"/>
        <v>0</v>
      </c>
      <c r="N19" s="50"/>
      <c r="O19" s="70"/>
      <c r="P19" s="52"/>
      <c r="Q19" s="53"/>
      <c r="R19" s="53"/>
      <c r="S19" s="53"/>
      <c r="T19" s="53"/>
      <c r="U19" s="53"/>
      <c r="V19" s="54"/>
      <c r="W19" s="54"/>
      <c r="X19" s="54"/>
      <c r="Y19" s="55"/>
      <c r="Z19" s="54"/>
      <c r="AA19" s="54"/>
      <c r="AB19" s="54"/>
      <c r="AC19" s="54"/>
      <c r="AD19" s="54"/>
    </row>
    <row r="20" spans="1:30" ht="15.6">
      <c r="A20" s="71"/>
      <c r="B20" s="60"/>
      <c r="C20" s="61"/>
      <c r="D20" s="46"/>
      <c r="E20" s="59"/>
      <c r="F20" s="42"/>
      <c r="G20" s="42"/>
      <c r="H20" s="47"/>
      <c r="I20" s="45"/>
      <c r="J20" s="45"/>
      <c r="K20" s="45"/>
      <c r="L20" s="49">
        <f t="shared" si="1"/>
        <v>0</v>
      </c>
      <c r="M20" s="49">
        <f t="shared" si="0"/>
        <v>0</v>
      </c>
      <c r="N20" s="50"/>
      <c r="O20" s="70"/>
      <c r="P20" s="52"/>
      <c r="Q20" s="53"/>
      <c r="R20" s="53"/>
      <c r="S20" s="53"/>
      <c r="T20" s="53"/>
      <c r="U20" s="53"/>
      <c r="V20" s="54"/>
      <c r="W20" s="54"/>
      <c r="X20" s="54"/>
      <c r="Y20" s="55"/>
      <c r="Z20" s="54"/>
      <c r="AA20" s="54"/>
      <c r="AB20" s="54"/>
      <c r="AC20" s="54"/>
      <c r="AD20" s="54"/>
    </row>
    <row r="21" spans="1:30" ht="15.6">
      <c r="A21" s="71"/>
      <c r="B21" s="60"/>
      <c r="C21" s="61"/>
      <c r="D21" s="46"/>
      <c r="E21" s="59"/>
      <c r="F21" s="42"/>
      <c r="G21" s="42"/>
      <c r="H21" s="47"/>
      <c r="I21" s="45"/>
      <c r="J21" s="45"/>
      <c r="K21" s="45"/>
      <c r="L21" s="49">
        <f t="shared" si="1"/>
        <v>0</v>
      </c>
      <c r="M21" s="49">
        <f t="shared" si="0"/>
        <v>0</v>
      </c>
      <c r="N21" s="50"/>
      <c r="O21" s="70"/>
      <c r="P21" s="52"/>
      <c r="Q21" s="53"/>
      <c r="R21" s="53"/>
      <c r="S21" s="53"/>
      <c r="T21" s="53"/>
      <c r="U21" s="53"/>
      <c r="V21" s="54"/>
      <c r="W21" s="54"/>
      <c r="X21" s="54"/>
      <c r="Y21" s="55"/>
      <c r="Z21" s="54"/>
      <c r="AA21" s="54"/>
      <c r="AB21" s="54"/>
      <c r="AC21" s="54"/>
      <c r="AD21" s="54"/>
    </row>
    <row r="22" spans="1:30" ht="15.6">
      <c r="A22" s="72"/>
      <c r="B22" s="61"/>
      <c r="C22" s="45"/>
      <c r="D22" s="45"/>
      <c r="E22" s="46"/>
      <c r="F22" s="42"/>
      <c r="G22" s="42"/>
      <c r="H22" s="47"/>
      <c r="I22" s="45"/>
      <c r="J22" s="45"/>
      <c r="K22" s="45"/>
      <c r="L22" s="49">
        <f t="shared" si="1"/>
        <v>0</v>
      </c>
      <c r="M22" s="49">
        <f t="shared" si="0"/>
        <v>0</v>
      </c>
      <c r="N22" s="50"/>
      <c r="O22" s="70"/>
      <c r="P22" s="52"/>
      <c r="Q22" s="53"/>
      <c r="R22" s="53"/>
      <c r="S22" s="53"/>
      <c r="T22" s="53"/>
      <c r="U22" s="53"/>
      <c r="V22" s="54"/>
      <c r="W22" s="54"/>
      <c r="X22" s="54"/>
      <c r="Y22" s="55"/>
      <c r="Z22" s="54"/>
      <c r="AA22" s="54"/>
      <c r="AB22" s="54"/>
      <c r="AC22" s="54"/>
      <c r="AD22" s="54"/>
    </row>
    <row r="23" spans="1:30" ht="15.6">
      <c r="A23" s="157" t="s">
        <v>64</v>
      </c>
      <c r="B23" s="158"/>
      <c r="C23" s="158"/>
      <c r="D23" s="158"/>
      <c r="E23" s="161"/>
      <c r="F23" s="159"/>
      <c r="G23" s="159"/>
      <c r="H23" s="160">
        <f>SUM(H24:H39)</f>
        <v>0</v>
      </c>
      <c r="I23" s="160">
        <f>SUM(I24:I39)</f>
        <v>0</v>
      </c>
      <c r="J23" s="160"/>
      <c r="K23" s="160"/>
      <c r="L23" s="160">
        <f>SUM(L24:L39)</f>
        <v>0</v>
      </c>
      <c r="M23" s="160">
        <f t="shared" si="0"/>
        <v>0</v>
      </c>
      <c r="N23" s="160"/>
      <c r="O23" s="160"/>
      <c r="P23" s="39"/>
      <c r="Q23" s="162"/>
      <c r="R23" s="162"/>
      <c r="S23" s="162"/>
      <c r="T23" s="162"/>
      <c r="U23" s="162"/>
      <c r="V23" s="163"/>
      <c r="W23" s="163"/>
      <c r="X23" s="163"/>
      <c r="Y23" s="163"/>
      <c r="Z23" s="163"/>
      <c r="AA23" s="163"/>
      <c r="AB23" s="163"/>
      <c r="AC23" s="163"/>
      <c r="AD23" s="163"/>
    </row>
    <row r="24" spans="1:30" ht="15.6">
      <c r="A24" s="68"/>
      <c r="B24" s="48"/>
      <c r="C24" s="48"/>
      <c r="D24" s="66"/>
      <c r="E24" s="66"/>
      <c r="F24" s="68"/>
      <c r="G24" s="68"/>
      <c r="H24" s="69"/>
      <c r="I24" s="49"/>
      <c r="J24" s="49"/>
      <c r="K24" s="49"/>
      <c r="L24" s="49">
        <f>SUM(Q24:AD24)</f>
        <v>0</v>
      </c>
      <c r="M24" s="49">
        <f t="shared" si="0"/>
        <v>0</v>
      </c>
      <c r="N24" s="51"/>
      <c r="O24" s="51"/>
      <c r="P24" s="39"/>
      <c r="Q24" s="74"/>
      <c r="R24" s="53"/>
      <c r="S24" s="53"/>
      <c r="T24" s="74"/>
      <c r="U24" s="53"/>
      <c r="V24" s="55"/>
      <c r="W24" s="55"/>
      <c r="X24" s="55"/>
      <c r="Y24" s="55"/>
      <c r="Z24" s="55"/>
      <c r="AA24" s="55"/>
      <c r="AB24" s="55"/>
      <c r="AC24" s="55"/>
      <c r="AD24" s="55"/>
    </row>
    <row r="25" spans="1:30" ht="15.6">
      <c r="A25" s="75"/>
      <c r="B25" s="76"/>
      <c r="C25" s="48"/>
      <c r="D25" s="66"/>
      <c r="E25" s="66"/>
      <c r="F25" s="66"/>
      <c r="G25" s="66"/>
      <c r="H25" s="69"/>
      <c r="I25" s="49"/>
      <c r="J25" s="49"/>
      <c r="K25" s="49"/>
      <c r="L25" s="49">
        <f t="shared" ref="L25:L39" si="2">SUM(Q25:AD25)</f>
        <v>0</v>
      </c>
      <c r="M25" s="49">
        <f t="shared" si="0"/>
        <v>0</v>
      </c>
      <c r="N25" s="51"/>
      <c r="O25" s="51"/>
      <c r="P25" s="39"/>
      <c r="Q25" s="74"/>
      <c r="R25" s="77"/>
      <c r="S25" s="53"/>
      <c r="T25" s="74"/>
      <c r="U25" s="53"/>
      <c r="V25" s="55"/>
      <c r="W25" s="55"/>
      <c r="X25" s="55"/>
      <c r="Y25" s="55"/>
      <c r="Z25" s="55"/>
      <c r="AA25" s="55"/>
      <c r="AB25" s="55"/>
      <c r="AC25" s="55"/>
      <c r="AD25" s="55"/>
    </row>
    <row r="26" spans="1:30" ht="15.6">
      <c r="A26" s="75"/>
      <c r="B26" s="76"/>
      <c r="C26" s="48"/>
      <c r="D26" s="66"/>
      <c r="E26" s="66"/>
      <c r="F26" s="66"/>
      <c r="G26" s="66"/>
      <c r="H26" s="69"/>
      <c r="I26" s="49"/>
      <c r="J26" s="49"/>
      <c r="K26" s="49"/>
      <c r="L26" s="49">
        <f t="shared" si="2"/>
        <v>0</v>
      </c>
      <c r="M26" s="49">
        <f t="shared" si="0"/>
        <v>0</v>
      </c>
      <c r="N26" s="51"/>
      <c r="O26" s="51"/>
      <c r="P26" s="39"/>
      <c r="Q26" s="74"/>
      <c r="R26" s="53"/>
      <c r="S26" s="53"/>
      <c r="T26" s="74"/>
      <c r="U26" s="53"/>
      <c r="V26" s="55"/>
      <c r="W26" s="55"/>
      <c r="X26" s="55"/>
      <c r="Y26" s="55"/>
      <c r="Z26" s="55"/>
      <c r="AA26" s="55"/>
      <c r="AB26" s="55"/>
      <c r="AC26" s="55"/>
      <c r="AD26" s="55"/>
    </row>
    <row r="27" spans="1:30" ht="15.6">
      <c r="A27" s="75"/>
      <c r="B27" s="78"/>
      <c r="C27" s="79"/>
      <c r="D27" s="66"/>
      <c r="E27" s="66"/>
      <c r="F27" s="80"/>
      <c r="G27" s="80"/>
      <c r="H27" s="69"/>
      <c r="I27" s="49"/>
      <c r="J27" s="49"/>
      <c r="K27" s="49"/>
      <c r="L27" s="49">
        <f t="shared" si="2"/>
        <v>0</v>
      </c>
      <c r="M27" s="49">
        <f t="shared" si="0"/>
        <v>0</v>
      </c>
      <c r="N27" s="51"/>
      <c r="O27" s="51"/>
      <c r="P27" s="39"/>
      <c r="Q27" s="74"/>
      <c r="R27" s="53"/>
      <c r="S27" s="63"/>
      <c r="T27" s="74"/>
      <c r="U27" s="53"/>
      <c r="V27" s="55"/>
      <c r="W27" s="55"/>
      <c r="X27" s="55"/>
      <c r="Y27" s="55"/>
      <c r="Z27" s="55"/>
      <c r="AA27" s="55"/>
      <c r="AB27" s="55"/>
      <c r="AC27" s="55"/>
      <c r="AD27" s="55"/>
    </row>
    <row r="28" spans="1:30" ht="15.6">
      <c r="A28" s="75"/>
      <c r="B28" s="81"/>
      <c r="C28" s="82"/>
      <c r="D28" s="66"/>
      <c r="E28" s="66"/>
      <c r="F28" s="66"/>
      <c r="G28" s="66"/>
      <c r="H28" s="69"/>
      <c r="I28" s="49"/>
      <c r="J28" s="49"/>
      <c r="K28" s="49"/>
      <c r="L28" s="49">
        <f t="shared" si="2"/>
        <v>0</v>
      </c>
      <c r="M28" s="49">
        <f t="shared" si="0"/>
        <v>0</v>
      </c>
      <c r="N28" s="51"/>
      <c r="O28" s="51"/>
      <c r="P28" s="39"/>
      <c r="Q28" s="74"/>
      <c r="R28" s="53"/>
      <c r="S28" s="53"/>
      <c r="T28" s="74"/>
      <c r="U28" s="53"/>
      <c r="V28" s="55"/>
      <c r="W28" s="55"/>
      <c r="X28" s="55"/>
      <c r="Y28" s="55"/>
      <c r="Z28" s="55"/>
      <c r="AA28" s="55"/>
      <c r="AB28" s="55"/>
      <c r="AC28" s="55"/>
      <c r="AD28" s="55"/>
    </row>
    <row r="29" spans="1:30" ht="15.6">
      <c r="A29" s="75"/>
      <c r="B29" s="81"/>
      <c r="C29" s="83"/>
      <c r="D29" s="66"/>
      <c r="E29" s="66"/>
      <c r="F29" s="66"/>
      <c r="G29" s="66"/>
      <c r="H29" s="69"/>
      <c r="I29" s="49"/>
      <c r="J29" s="49"/>
      <c r="K29" s="49"/>
      <c r="L29" s="49">
        <f t="shared" si="2"/>
        <v>0</v>
      </c>
      <c r="M29" s="49">
        <f t="shared" si="0"/>
        <v>0</v>
      </c>
      <c r="N29" s="51"/>
      <c r="O29" s="51"/>
      <c r="P29" s="39"/>
      <c r="Q29" s="74"/>
      <c r="R29" s="53"/>
      <c r="S29" s="53"/>
      <c r="T29" s="74"/>
      <c r="U29" s="53"/>
      <c r="V29" s="55"/>
      <c r="W29" s="55"/>
      <c r="X29" s="55"/>
      <c r="Y29" s="55"/>
      <c r="Z29" s="55"/>
      <c r="AA29" s="55"/>
      <c r="AB29" s="55"/>
      <c r="AC29" s="55"/>
      <c r="AD29" s="55"/>
    </row>
    <row r="30" spans="1:30" ht="15.6">
      <c r="A30" s="75"/>
      <c r="B30" s="84"/>
      <c r="C30" s="85"/>
      <c r="D30" s="66"/>
      <c r="E30" s="59"/>
      <c r="F30" s="42"/>
      <c r="G30" s="42"/>
      <c r="H30" s="69"/>
      <c r="I30" s="49"/>
      <c r="J30" s="49"/>
      <c r="K30" s="49"/>
      <c r="L30" s="49">
        <f t="shared" si="2"/>
        <v>0</v>
      </c>
      <c r="M30" s="49">
        <f t="shared" si="0"/>
        <v>0</v>
      </c>
      <c r="N30" s="51"/>
      <c r="O30" s="51"/>
      <c r="P30" s="39"/>
      <c r="Q30" s="74"/>
      <c r="R30" s="53"/>
      <c r="S30" s="53"/>
      <c r="T30" s="74"/>
      <c r="U30" s="53"/>
      <c r="V30" s="55"/>
      <c r="W30" s="55"/>
      <c r="X30" s="55"/>
      <c r="Y30" s="55"/>
      <c r="Z30" s="55"/>
      <c r="AA30" s="55"/>
      <c r="AB30" s="55"/>
      <c r="AC30" s="55"/>
      <c r="AD30" s="55"/>
    </row>
    <row r="31" spans="1:30" ht="15.6">
      <c r="A31" s="68"/>
      <c r="B31" s="65"/>
      <c r="C31" s="65"/>
      <c r="D31" s="66"/>
      <c r="E31" s="66"/>
      <c r="F31" s="68"/>
      <c r="G31" s="68"/>
      <c r="H31" s="69"/>
      <c r="I31" s="48"/>
      <c r="J31" s="48"/>
      <c r="K31" s="48"/>
      <c r="L31" s="49">
        <f t="shared" si="2"/>
        <v>0</v>
      </c>
      <c r="M31" s="49">
        <f t="shared" si="0"/>
        <v>0</v>
      </c>
      <c r="N31" s="50"/>
      <c r="O31" s="70"/>
      <c r="P31" s="52"/>
      <c r="Q31" s="53"/>
      <c r="R31" s="53"/>
      <c r="S31" s="53"/>
      <c r="T31" s="53"/>
      <c r="U31" s="53"/>
      <c r="V31" s="54"/>
      <c r="W31" s="54"/>
      <c r="X31" s="54"/>
      <c r="Y31" s="55"/>
      <c r="Z31" s="54"/>
      <c r="AA31" s="54"/>
      <c r="AB31" s="54"/>
      <c r="AC31" s="54"/>
      <c r="AD31" s="54"/>
    </row>
    <row r="32" spans="1:30" ht="15.6">
      <c r="A32" s="68"/>
      <c r="B32" s="65"/>
      <c r="C32" s="48"/>
      <c r="D32" s="66"/>
      <c r="E32" s="67"/>
      <c r="F32" s="68"/>
      <c r="G32" s="68"/>
      <c r="H32" s="69"/>
      <c r="I32" s="48"/>
      <c r="J32" s="48"/>
      <c r="K32" s="48"/>
      <c r="L32" s="49">
        <f t="shared" si="2"/>
        <v>0</v>
      </c>
      <c r="M32" s="49">
        <f t="shared" si="0"/>
        <v>0</v>
      </c>
      <c r="N32" s="50"/>
      <c r="O32" s="70"/>
      <c r="P32" s="52"/>
      <c r="Q32" s="53"/>
      <c r="R32" s="53"/>
      <c r="S32" s="53"/>
      <c r="T32" s="53"/>
      <c r="U32" s="53"/>
      <c r="V32" s="54"/>
      <c r="W32" s="54"/>
      <c r="X32" s="54"/>
      <c r="Y32" s="55"/>
      <c r="Z32" s="54"/>
      <c r="AA32" s="54"/>
      <c r="AB32" s="54"/>
      <c r="AC32" s="54"/>
      <c r="AD32" s="54"/>
    </row>
    <row r="33" spans="1:30" ht="15.6">
      <c r="A33" s="68"/>
      <c r="B33" s="48"/>
      <c r="C33" s="48"/>
      <c r="D33" s="66"/>
      <c r="E33" s="66"/>
      <c r="F33" s="68"/>
      <c r="G33" s="68"/>
      <c r="H33" s="69"/>
      <c r="I33" s="48"/>
      <c r="J33" s="48"/>
      <c r="K33" s="48"/>
      <c r="L33" s="49">
        <f t="shared" si="2"/>
        <v>0</v>
      </c>
      <c r="M33" s="49">
        <f t="shared" si="0"/>
        <v>0</v>
      </c>
      <c r="N33" s="50"/>
      <c r="O33" s="70"/>
      <c r="P33" s="52"/>
      <c r="Q33" s="53"/>
      <c r="R33" s="53"/>
      <c r="S33" s="53"/>
      <c r="T33" s="53"/>
      <c r="U33" s="53"/>
      <c r="V33" s="54"/>
      <c r="W33" s="54"/>
      <c r="X33" s="54"/>
      <c r="Y33" s="55"/>
      <c r="Z33" s="54"/>
      <c r="AA33" s="54"/>
      <c r="AB33" s="54"/>
      <c r="AC33" s="54"/>
      <c r="AD33" s="54"/>
    </row>
    <row r="34" spans="1:30" ht="15.6">
      <c r="A34" s="86"/>
      <c r="B34" s="65"/>
      <c r="C34" s="48"/>
      <c r="D34" s="66"/>
      <c r="E34" s="67"/>
      <c r="F34" s="68"/>
      <c r="G34" s="68"/>
      <c r="H34" s="69"/>
      <c r="I34" s="48"/>
      <c r="J34" s="48"/>
      <c r="K34" s="48"/>
      <c r="L34" s="49">
        <f t="shared" si="2"/>
        <v>0</v>
      </c>
      <c r="M34" s="49">
        <f t="shared" si="0"/>
        <v>0</v>
      </c>
      <c r="N34" s="50"/>
      <c r="O34" s="70"/>
      <c r="P34" s="52"/>
      <c r="Q34" s="53"/>
      <c r="R34" s="53"/>
      <c r="S34" s="53"/>
      <c r="T34" s="53"/>
      <c r="U34" s="53"/>
      <c r="V34" s="54"/>
      <c r="W34" s="54"/>
      <c r="X34" s="54"/>
      <c r="Y34" s="55"/>
      <c r="Z34" s="54"/>
      <c r="AA34" s="54"/>
      <c r="AB34" s="54"/>
      <c r="AC34" s="54"/>
      <c r="AD34" s="54"/>
    </row>
    <row r="35" spans="1:30" ht="15.6">
      <c r="A35" s="68"/>
      <c r="B35" s="87"/>
      <c r="C35" s="88"/>
      <c r="D35" s="66"/>
      <c r="E35" s="66"/>
      <c r="F35" s="66"/>
      <c r="G35" s="66"/>
      <c r="H35" s="69"/>
      <c r="I35" s="48"/>
      <c r="J35" s="48"/>
      <c r="K35" s="48"/>
      <c r="L35" s="49">
        <f t="shared" si="2"/>
        <v>0</v>
      </c>
      <c r="M35" s="49">
        <f t="shared" si="0"/>
        <v>0</v>
      </c>
      <c r="N35" s="50"/>
      <c r="O35" s="70"/>
      <c r="P35" s="52"/>
      <c r="Q35" s="53"/>
      <c r="R35" s="53"/>
      <c r="S35" s="53"/>
      <c r="T35" s="53"/>
      <c r="U35" s="53"/>
      <c r="V35" s="54"/>
      <c r="W35" s="54"/>
      <c r="X35" s="54"/>
      <c r="Y35" s="55"/>
      <c r="Z35" s="54"/>
      <c r="AA35" s="54"/>
      <c r="AB35" s="54"/>
      <c r="AC35" s="54"/>
      <c r="AD35" s="54"/>
    </row>
    <row r="36" spans="1:30" ht="15.6">
      <c r="A36" s="68"/>
      <c r="B36" s="87"/>
      <c r="C36" s="85"/>
      <c r="D36" s="66"/>
      <c r="E36" s="66"/>
      <c r="F36" s="80"/>
      <c r="G36" s="80"/>
      <c r="H36" s="69"/>
      <c r="I36" s="48"/>
      <c r="J36" s="48"/>
      <c r="K36" s="48"/>
      <c r="L36" s="49">
        <f t="shared" si="2"/>
        <v>0</v>
      </c>
      <c r="M36" s="49">
        <f t="shared" si="0"/>
        <v>0</v>
      </c>
      <c r="N36" s="50"/>
      <c r="O36" s="70"/>
      <c r="P36" s="52"/>
      <c r="Q36" s="53"/>
      <c r="R36" s="53"/>
      <c r="S36" s="53"/>
      <c r="T36" s="53"/>
      <c r="U36" s="53"/>
      <c r="V36" s="54"/>
      <c r="W36" s="54"/>
      <c r="X36" s="54"/>
      <c r="Y36" s="55"/>
      <c r="Z36" s="54"/>
      <c r="AA36" s="54"/>
      <c r="AB36" s="54"/>
      <c r="AC36" s="54"/>
      <c r="AD36" s="54"/>
    </row>
    <row r="37" spans="1:30" ht="15.6">
      <c r="A37" s="68"/>
      <c r="B37" s="89"/>
      <c r="C37" s="85"/>
      <c r="D37" s="66"/>
      <c r="E37" s="66"/>
      <c r="F37" s="66"/>
      <c r="G37" s="66"/>
      <c r="H37" s="69"/>
      <c r="I37" s="48"/>
      <c r="J37" s="48"/>
      <c r="K37" s="48"/>
      <c r="L37" s="49">
        <f t="shared" si="2"/>
        <v>0</v>
      </c>
      <c r="M37" s="49">
        <f t="shared" si="0"/>
        <v>0</v>
      </c>
      <c r="N37" s="50"/>
      <c r="O37" s="70"/>
      <c r="P37" s="52"/>
      <c r="Q37" s="53"/>
      <c r="R37" s="53"/>
      <c r="S37" s="53"/>
      <c r="T37" s="53"/>
      <c r="U37" s="53"/>
      <c r="V37" s="54"/>
      <c r="W37" s="54"/>
      <c r="X37" s="54"/>
      <c r="Y37" s="55"/>
      <c r="Z37" s="54"/>
      <c r="AA37" s="54"/>
      <c r="AB37" s="54"/>
      <c r="AC37" s="54"/>
      <c r="AD37" s="54"/>
    </row>
    <row r="38" spans="1:30" ht="15.6">
      <c r="A38" s="90"/>
      <c r="B38" s="89"/>
      <c r="C38" s="88"/>
      <c r="D38" s="66"/>
      <c r="E38" s="66"/>
      <c r="F38" s="80"/>
      <c r="G38" s="80"/>
      <c r="H38" s="69"/>
      <c r="I38" s="91"/>
      <c r="J38" s="91"/>
      <c r="K38" s="91"/>
      <c r="L38" s="49">
        <f t="shared" si="2"/>
        <v>0</v>
      </c>
      <c r="M38" s="49">
        <f t="shared" si="0"/>
        <v>0</v>
      </c>
      <c r="N38" s="92"/>
      <c r="O38" s="70"/>
      <c r="P38" s="93"/>
      <c r="Q38" s="94"/>
      <c r="R38" s="94"/>
      <c r="S38" s="94"/>
      <c r="T38" s="94"/>
      <c r="U38" s="94"/>
      <c r="V38" s="95"/>
      <c r="W38" s="95"/>
      <c r="X38" s="95"/>
      <c r="Y38" s="55"/>
      <c r="Z38" s="95"/>
      <c r="AA38" s="95"/>
      <c r="AB38" s="95"/>
      <c r="AC38" s="95"/>
      <c r="AD38" s="95"/>
    </row>
    <row r="39" spans="1:30" ht="16.2">
      <c r="A39" s="96"/>
      <c r="B39" s="84"/>
      <c r="C39" s="85"/>
      <c r="D39" s="97"/>
      <c r="E39" s="98"/>
      <c r="F39" s="99"/>
      <c r="G39" s="99"/>
      <c r="H39" s="100"/>
      <c r="I39" s="101"/>
      <c r="J39" s="101"/>
      <c r="K39" s="101"/>
      <c r="L39" s="49">
        <f t="shared" si="2"/>
        <v>0</v>
      </c>
      <c r="M39" s="49">
        <f>I39-L39</f>
        <v>0</v>
      </c>
      <c r="N39" s="92"/>
      <c r="O39" s="70"/>
      <c r="P39" s="93"/>
      <c r="Q39" s="94"/>
      <c r="R39" s="94"/>
      <c r="S39" s="94"/>
      <c r="T39" s="94"/>
      <c r="U39" s="94"/>
      <c r="V39" s="95"/>
      <c r="W39" s="95"/>
      <c r="X39" s="95"/>
      <c r="Y39" s="55"/>
      <c r="Z39" s="95"/>
      <c r="AA39" s="95"/>
      <c r="AB39" s="95"/>
      <c r="AC39" s="95"/>
      <c r="AD39" s="95"/>
    </row>
    <row r="40" spans="1:30" ht="15.6">
      <c r="A40" s="157" t="s">
        <v>65</v>
      </c>
      <c r="B40" s="158"/>
      <c r="C40" s="158"/>
      <c r="D40" s="158"/>
      <c r="E40" s="161"/>
      <c r="F40" s="159"/>
      <c r="G40" s="159"/>
      <c r="H40" s="160">
        <f>SUM(H41:H48)</f>
        <v>0</v>
      </c>
      <c r="I40" s="160">
        <f>SUM(I41:I48)</f>
        <v>0</v>
      </c>
      <c r="J40" s="160"/>
      <c r="K40" s="160"/>
      <c r="L40" s="160">
        <f>SUM(L41:L48)</f>
        <v>0</v>
      </c>
      <c r="M40" s="160">
        <f>SUM(M41:M48)</f>
        <v>0</v>
      </c>
      <c r="N40" s="160"/>
      <c r="O40" s="160"/>
      <c r="P40" s="39"/>
      <c r="Q40" s="162"/>
      <c r="R40" s="164">
        <f>SUM(R41:R59)</f>
        <v>0</v>
      </c>
      <c r="S40" s="164">
        <f>SUM(S41:S48)</f>
        <v>0</v>
      </c>
      <c r="T40" s="164">
        <f>SUM(T41:T48)</f>
        <v>0</v>
      </c>
      <c r="U40" s="164">
        <f>SUM(U41:U48)</f>
        <v>0</v>
      </c>
      <c r="V40" s="165">
        <f t="shared" ref="V40:AD40" si="3">SUM(V41:V59)</f>
        <v>0</v>
      </c>
      <c r="W40" s="165">
        <f t="shared" si="3"/>
        <v>0</v>
      </c>
      <c r="X40" s="165">
        <f t="shared" si="3"/>
        <v>0</v>
      </c>
      <c r="Y40" s="165">
        <f t="shared" si="3"/>
        <v>0</v>
      </c>
      <c r="Z40" s="165">
        <f t="shared" si="3"/>
        <v>0</v>
      </c>
      <c r="AA40" s="165">
        <f t="shared" si="3"/>
        <v>0</v>
      </c>
      <c r="AB40" s="165">
        <f t="shared" si="3"/>
        <v>0</v>
      </c>
      <c r="AC40" s="165">
        <f t="shared" si="3"/>
        <v>0</v>
      </c>
      <c r="AD40" s="165">
        <f t="shared" si="3"/>
        <v>0</v>
      </c>
    </row>
    <row r="41" spans="1:30" ht="15.6">
      <c r="A41" s="104"/>
      <c r="B41" s="105"/>
      <c r="C41" s="59"/>
      <c r="D41" s="44"/>
      <c r="E41" s="106"/>
      <c r="F41" s="90"/>
      <c r="G41" s="90"/>
      <c r="H41" s="107"/>
      <c r="I41" s="44"/>
      <c r="J41" s="44"/>
      <c r="K41" s="44"/>
      <c r="L41" s="49">
        <f>SUM(Q41:AD41)</f>
        <v>0</v>
      </c>
      <c r="M41" s="49">
        <f>I41-L41</f>
        <v>0</v>
      </c>
      <c r="N41" s="92"/>
      <c r="O41" s="70"/>
      <c r="P41" s="39"/>
      <c r="Q41" s="74"/>
      <c r="R41" s="74"/>
      <c r="S41" s="74"/>
      <c r="T41" s="74"/>
      <c r="U41" s="74"/>
      <c r="V41" s="55"/>
      <c r="W41" s="55"/>
      <c r="X41" s="55"/>
      <c r="Y41" s="55"/>
      <c r="Z41" s="55"/>
      <c r="AA41" s="55"/>
      <c r="AB41" s="55"/>
      <c r="AC41" s="55"/>
      <c r="AD41" s="55"/>
    </row>
    <row r="42" spans="1:30" ht="15.6">
      <c r="A42" s="108"/>
      <c r="B42" s="105"/>
      <c r="C42" s="59"/>
      <c r="D42" s="91"/>
      <c r="E42" s="109"/>
      <c r="F42" s="90"/>
      <c r="G42" s="90"/>
      <c r="H42" s="110"/>
      <c r="I42" s="44"/>
      <c r="J42" s="44"/>
      <c r="K42" s="44"/>
      <c r="L42" s="49">
        <f t="shared" ref="L42:L48" si="4">SUM(Q42:AD42)</f>
        <v>0</v>
      </c>
      <c r="M42" s="49">
        <f t="shared" ref="M42:M58" si="5">I42-L42</f>
        <v>0</v>
      </c>
      <c r="N42" s="50"/>
      <c r="O42" s="70"/>
      <c r="P42" s="39"/>
      <c r="Q42" s="74"/>
      <c r="R42" s="74"/>
      <c r="S42" s="74"/>
      <c r="T42" s="74"/>
      <c r="U42" s="74"/>
      <c r="V42" s="55"/>
      <c r="W42" s="55"/>
      <c r="X42" s="55"/>
      <c r="Y42" s="55"/>
      <c r="Z42" s="55"/>
      <c r="AA42" s="55"/>
      <c r="AB42" s="55"/>
      <c r="AC42" s="55"/>
      <c r="AD42" s="55"/>
    </row>
    <row r="43" spans="1:30" ht="15.6">
      <c r="A43" s="108"/>
      <c r="B43" s="42"/>
      <c r="C43" s="59"/>
      <c r="D43" s="91"/>
      <c r="E43" s="109"/>
      <c r="F43" s="90"/>
      <c r="G43" s="90"/>
      <c r="H43" s="110"/>
      <c r="I43" s="44"/>
      <c r="J43" s="44"/>
      <c r="K43" s="44"/>
      <c r="L43" s="49">
        <f t="shared" si="4"/>
        <v>0</v>
      </c>
      <c r="M43" s="49">
        <f t="shared" si="5"/>
        <v>0</v>
      </c>
      <c r="N43" s="50"/>
      <c r="O43" s="70"/>
      <c r="P43" s="39"/>
      <c r="Q43" s="74"/>
      <c r="R43" s="74"/>
      <c r="S43" s="74"/>
      <c r="T43" s="74"/>
      <c r="U43" s="74"/>
      <c r="V43" s="55"/>
      <c r="W43" s="55"/>
      <c r="X43" s="55"/>
      <c r="Y43" s="55"/>
      <c r="Z43" s="55"/>
      <c r="AA43" s="55"/>
      <c r="AB43" s="55"/>
      <c r="AC43" s="55"/>
      <c r="AD43" s="55"/>
    </row>
    <row r="44" spans="1:30" ht="15.6">
      <c r="A44" s="111"/>
      <c r="B44" s="91"/>
      <c r="C44" s="91"/>
      <c r="D44" s="91"/>
      <c r="E44" s="109"/>
      <c r="F44" s="90"/>
      <c r="G44" s="90"/>
      <c r="H44" s="110"/>
      <c r="I44" s="44"/>
      <c r="J44" s="44"/>
      <c r="K44" s="44"/>
      <c r="L44" s="49">
        <f t="shared" si="4"/>
        <v>0</v>
      </c>
      <c r="M44" s="49">
        <f t="shared" si="5"/>
        <v>0</v>
      </c>
      <c r="N44" s="50"/>
      <c r="O44" s="70"/>
      <c r="P44" s="52"/>
      <c r="Q44" s="74"/>
      <c r="R44" s="74"/>
      <c r="S44" s="74"/>
      <c r="T44" s="74"/>
      <c r="U44" s="74"/>
      <c r="V44" s="55"/>
      <c r="W44" s="55"/>
      <c r="X44" s="55"/>
      <c r="Y44" s="55"/>
      <c r="Z44" s="55"/>
      <c r="AA44" s="55"/>
      <c r="AB44" s="55"/>
      <c r="AC44" s="55"/>
      <c r="AD44" s="55"/>
    </row>
    <row r="45" spans="1:30" ht="15.6">
      <c r="A45" s="112"/>
      <c r="B45" s="113"/>
      <c r="C45" s="114"/>
      <c r="D45" s="114"/>
      <c r="E45" s="115"/>
      <c r="F45" s="116"/>
      <c r="G45" s="116"/>
      <c r="H45" s="117"/>
      <c r="I45" s="118"/>
      <c r="J45" s="118"/>
      <c r="K45" s="118"/>
      <c r="L45" s="49">
        <f t="shared" si="4"/>
        <v>0</v>
      </c>
      <c r="M45" s="49">
        <f t="shared" si="5"/>
        <v>0</v>
      </c>
      <c r="N45" s="119"/>
      <c r="O45" s="120"/>
      <c r="P45" s="121"/>
      <c r="Q45" s="122"/>
      <c r="R45" s="122"/>
      <c r="S45" s="122"/>
      <c r="T45" s="122"/>
      <c r="U45" s="122"/>
      <c r="V45" s="123"/>
      <c r="W45" s="123"/>
      <c r="X45" s="55"/>
      <c r="Y45" s="55"/>
      <c r="Z45" s="123"/>
      <c r="AA45" s="123"/>
      <c r="AB45" s="123"/>
      <c r="AC45" s="123"/>
      <c r="AD45" s="123"/>
    </row>
    <row r="46" spans="1:30" ht="15.6">
      <c r="A46" s="112"/>
      <c r="B46" s="113"/>
      <c r="C46" s="114"/>
      <c r="D46" s="114"/>
      <c r="E46" s="115"/>
      <c r="F46" s="116"/>
      <c r="G46" s="116"/>
      <c r="H46" s="117"/>
      <c r="I46" s="118"/>
      <c r="J46" s="118"/>
      <c r="K46" s="118"/>
      <c r="L46" s="49">
        <f t="shared" si="4"/>
        <v>0</v>
      </c>
      <c r="M46" s="49">
        <f t="shared" si="5"/>
        <v>0</v>
      </c>
      <c r="N46" s="119"/>
      <c r="O46" s="120"/>
      <c r="P46" s="124"/>
      <c r="Q46" s="122"/>
      <c r="R46" s="122"/>
      <c r="S46" s="122"/>
      <c r="T46" s="122"/>
      <c r="U46" s="122"/>
      <c r="V46" s="123"/>
      <c r="W46" s="123"/>
      <c r="X46" s="123"/>
      <c r="Y46" s="55"/>
      <c r="Z46" s="123"/>
      <c r="AA46" s="123"/>
      <c r="AB46" s="123"/>
      <c r="AC46" s="123"/>
      <c r="AD46" s="123"/>
    </row>
    <row r="47" spans="1:30" ht="15.6">
      <c r="A47" s="112"/>
      <c r="B47" s="113"/>
      <c r="C47" s="114"/>
      <c r="D47" s="114"/>
      <c r="E47" s="115"/>
      <c r="F47" s="116"/>
      <c r="G47" s="116"/>
      <c r="H47" s="117"/>
      <c r="I47" s="118"/>
      <c r="J47" s="118"/>
      <c r="K47" s="118"/>
      <c r="L47" s="49">
        <f t="shared" si="4"/>
        <v>0</v>
      </c>
      <c r="M47" s="49">
        <f t="shared" si="5"/>
        <v>0</v>
      </c>
      <c r="N47" s="119"/>
      <c r="O47" s="120"/>
      <c r="P47" s="125"/>
      <c r="Q47" s="122"/>
      <c r="R47" s="122"/>
      <c r="S47" s="122"/>
      <c r="T47" s="122"/>
      <c r="U47" s="122"/>
      <c r="V47" s="123"/>
      <c r="W47" s="123"/>
      <c r="X47" s="123"/>
      <c r="Y47" s="55"/>
      <c r="Z47" s="123"/>
      <c r="AA47" s="123"/>
      <c r="AB47" s="123"/>
      <c r="AC47" s="123"/>
      <c r="AD47" s="123"/>
    </row>
    <row r="48" spans="1:30" ht="15.6">
      <c r="A48" s="126"/>
      <c r="B48" s="91"/>
      <c r="C48" s="127"/>
      <c r="D48" s="91"/>
      <c r="E48" s="109"/>
      <c r="F48" s="90"/>
      <c r="G48" s="90"/>
      <c r="H48" s="110"/>
      <c r="I48" s="91"/>
      <c r="J48" s="91"/>
      <c r="K48" s="91"/>
      <c r="L48" s="49">
        <f t="shared" si="4"/>
        <v>0</v>
      </c>
      <c r="M48" s="49">
        <f t="shared" si="5"/>
        <v>0</v>
      </c>
      <c r="N48" s="50"/>
      <c r="O48" s="70"/>
      <c r="P48" s="52"/>
      <c r="Q48" s="53"/>
      <c r="R48" s="53"/>
      <c r="S48" s="53"/>
      <c r="T48" s="53"/>
      <c r="U48" s="53"/>
      <c r="V48" s="54"/>
      <c r="W48" s="54"/>
      <c r="X48" s="54"/>
      <c r="Y48" s="55"/>
      <c r="Z48" s="54"/>
      <c r="AA48" s="54"/>
      <c r="AB48" s="54"/>
      <c r="AC48" s="54"/>
      <c r="AD48" s="54"/>
    </row>
    <row r="49" spans="1:30" ht="15.6">
      <c r="A49" s="35" t="s">
        <v>60</v>
      </c>
      <c r="B49" s="36"/>
      <c r="C49" s="36"/>
      <c r="D49" s="36"/>
      <c r="E49" s="73"/>
      <c r="F49" s="37"/>
      <c r="G49" s="37"/>
      <c r="H49" s="38">
        <f>SUM(H50:H58)</f>
        <v>0</v>
      </c>
      <c r="I49" s="38">
        <f>SUM(I50:I58)</f>
        <v>0</v>
      </c>
      <c r="J49" s="38"/>
      <c r="K49" s="38"/>
      <c r="L49" s="38">
        <f>SUM(L50:L57)</f>
        <v>0</v>
      </c>
      <c r="M49" s="38">
        <f>SUM(M50:M58)</f>
        <v>0</v>
      </c>
      <c r="N49" s="38"/>
      <c r="O49" s="38"/>
      <c r="P49" s="39"/>
      <c r="Q49" s="40"/>
      <c r="R49" s="102">
        <f>SUM(R50:R57)</f>
        <v>0</v>
      </c>
      <c r="S49" s="102">
        <f>SUM(S50:S57)</f>
        <v>0</v>
      </c>
      <c r="T49" s="102">
        <f>SUM(T50:T57)</f>
        <v>0</v>
      </c>
      <c r="U49" s="102">
        <f>SUM(U50:U57)</f>
        <v>0</v>
      </c>
      <c r="V49" s="103">
        <f t="shared" ref="V49:AD49" si="6">SUM(V50:V67)</f>
        <v>0</v>
      </c>
      <c r="W49" s="103">
        <f t="shared" si="6"/>
        <v>0</v>
      </c>
      <c r="X49" s="103">
        <f t="shared" si="6"/>
        <v>0</v>
      </c>
      <c r="Y49" s="103">
        <f t="shared" si="6"/>
        <v>0</v>
      </c>
      <c r="Z49" s="103">
        <f t="shared" si="6"/>
        <v>0</v>
      </c>
      <c r="AA49" s="103">
        <f t="shared" si="6"/>
        <v>0</v>
      </c>
      <c r="AB49" s="103">
        <f t="shared" si="6"/>
        <v>0</v>
      </c>
      <c r="AC49" s="103">
        <f t="shared" si="6"/>
        <v>0</v>
      </c>
      <c r="AD49" s="103">
        <f t="shared" si="6"/>
        <v>0</v>
      </c>
    </row>
    <row r="50" spans="1:30" ht="15.6">
      <c r="A50" s="128"/>
      <c r="B50" s="129"/>
      <c r="C50" s="130"/>
      <c r="D50" s="79"/>
      <c r="E50" s="131"/>
      <c r="F50" s="42"/>
      <c r="G50" s="42"/>
      <c r="H50" s="47"/>
      <c r="I50" s="45"/>
      <c r="J50" s="45"/>
      <c r="K50" s="45"/>
      <c r="L50" s="132">
        <f>SUM(Q50:AD50)</f>
        <v>0</v>
      </c>
      <c r="M50" s="49">
        <f>I50-L50</f>
        <v>0</v>
      </c>
      <c r="N50" s="50"/>
      <c r="O50" s="70"/>
      <c r="P50" s="52"/>
      <c r="Q50" s="1605"/>
      <c r="R50" s="1605"/>
      <c r="S50" s="1605"/>
      <c r="T50" s="1605"/>
      <c r="U50" s="1605"/>
      <c r="V50" s="1602"/>
      <c r="W50" s="1602"/>
      <c r="X50" s="1602"/>
      <c r="Y50" s="1602"/>
      <c r="Z50" s="1602"/>
      <c r="AA50" s="1600"/>
      <c r="AB50" s="1600"/>
      <c r="AC50" s="1600"/>
      <c r="AD50" s="1600"/>
    </row>
    <row r="51" spans="1:30" ht="15.6">
      <c r="A51" s="128"/>
      <c r="B51" s="129"/>
      <c r="C51" s="130"/>
      <c r="D51" s="79"/>
      <c r="E51" s="131"/>
      <c r="F51" s="42"/>
      <c r="G51" s="42"/>
      <c r="H51" s="47"/>
      <c r="I51" s="45"/>
      <c r="J51" s="45"/>
      <c r="K51" s="45"/>
      <c r="L51" s="132">
        <f t="shared" ref="L51:L58" si="7">SUM(Q51:AD51)</f>
        <v>0</v>
      </c>
      <c r="M51" s="49">
        <f t="shared" si="5"/>
        <v>0</v>
      </c>
      <c r="N51" s="50"/>
      <c r="O51" s="70"/>
      <c r="P51" s="52"/>
      <c r="Q51" s="1606"/>
      <c r="R51" s="1606"/>
      <c r="S51" s="1606"/>
      <c r="T51" s="1606"/>
      <c r="U51" s="1606"/>
      <c r="V51" s="1603"/>
      <c r="W51" s="1603"/>
      <c r="X51" s="1603"/>
      <c r="Y51" s="1603"/>
      <c r="Z51" s="1603"/>
      <c r="AA51" s="1604"/>
      <c r="AB51" s="1604"/>
      <c r="AC51" s="1600"/>
      <c r="AD51" s="1600"/>
    </row>
    <row r="52" spans="1:30" ht="15.6">
      <c r="A52" s="72"/>
      <c r="B52" s="133"/>
      <c r="C52" s="130"/>
      <c r="D52" s="79"/>
      <c r="E52" s="131"/>
      <c r="F52" s="44"/>
      <c r="G52" s="42"/>
      <c r="H52" s="47"/>
      <c r="I52" s="44"/>
      <c r="J52" s="44"/>
      <c r="K52" s="44"/>
      <c r="L52" s="132">
        <f t="shared" si="7"/>
        <v>0</v>
      </c>
      <c r="M52" s="49">
        <f t="shared" si="5"/>
        <v>0</v>
      </c>
      <c r="N52" s="50"/>
      <c r="O52" s="70"/>
      <c r="P52" s="52"/>
      <c r="Q52" s="53"/>
      <c r="R52" s="53"/>
      <c r="S52" s="53"/>
      <c r="T52" s="53"/>
      <c r="U52" s="53"/>
      <c r="V52" s="54"/>
      <c r="W52" s="54"/>
      <c r="X52" s="54"/>
      <c r="Y52" s="54"/>
      <c r="Z52" s="54"/>
      <c r="AA52" s="54"/>
      <c r="AB52" s="54"/>
      <c r="AC52" s="54"/>
      <c r="AD52" s="54"/>
    </row>
    <row r="53" spans="1:30" ht="15.6">
      <c r="A53" s="72"/>
      <c r="B53" s="129"/>
      <c r="C53" s="130"/>
      <c r="D53" s="79"/>
      <c r="E53" s="131"/>
      <c r="F53" s="42"/>
      <c r="G53" s="42"/>
      <c r="H53" s="47"/>
      <c r="I53" s="45"/>
      <c r="J53" s="45"/>
      <c r="K53" s="45"/>
      <c r="L53" s="132">
        <f t="shared" si="7"/>
        <v>0</v>
      </c>
      <c r="M53" s="49">
        <f t="shared" si="5"/>
        <v>0</v>
      </c>
      <c r="N53" s="50"/>
      <c r="O53" s="70"/>
      <c r="P53" s="52"/>
      <c r="Q53" s="1601"/>
      <c r="R53" s="1601"/>
      <c r="S53" s="1601"/>
      <c r="T53" s="1601"/>
      <c r="U53" s="1601"/>
      <c r="V53" s="1600"/>
      <c r="W53" s="1600"/>
      <c r="X53" s="1600"/>
      <c r="Y53" s="1600"/>
      <c r="Z53" s="1600"/>
      <c r="AA53" s="1600"/>
      <c r="AB53" s="1600"/>
      <c r="AC53" s="1600"/>
      <c r="AD53" s="1600"/>
    </row>
    <row r="54" spans="1:30" ht="15.6">
      <c r="A54" s="128"/>
      <c r="B54" s="129"/>
      <c r="C54" s="130"/>
      <c r="D54" s="79"/>
      <c r="E54" s="131"/>
      <c r="F54" s="42"/>
      <c r="G54" s="42"/>
      <c r="H54" s="47"/>
      <c r="I54" s="45"/>
      <c r="J54" s="45"/>
      <c r="K54" s="45"/>
      <c r="L54" s="132">
        <f t="shared" si="7"/>
        <v>0</v>
      </c>
      <c r="M54" s="49">
        <f t="shared" si="5"/>
        <v>0</v>
      </c>
      <c r="N54" s="50"/>
      <c r="O54" s="70"/>
      <c r="P54" s="52"/>
      <c r="Q54" s="1601"/>
      <c r="R54" s="1601"/>
      <c r="S54" s="1601"/>
      <c r="T54" s="1601"/>
      <c r="U54" s="1601"/>
      <c r="V54" s="1600"/>
      <c r="W54" s="1600"/>
      <c r="X54" s="1600"/>
      <c r="Y54" s="1600"/>
      <c r="Z54" s="1600"/>
      <c r="AA54" s="1600"/>
      <c r="AB54" s="1600"/>
      <c r="AC54" s="1600"/>
      <c r="AD54" s="1600"/>
    </row>
    <row r="55" spans="1:30" ht="15.6">
      <c r="A55" s="134"/>
      <c r="B55" s="135"/>
      <c r="C55" s="135"/>
      <c r="D55" s="91"/>
      <c r="E55" s="106"/>
      <c r="F55" s="90"/>
      <c r="G55" s="90"/>
      <c r="H55" s="110"/>
      <c r="I55" s="44"/>
      <c r="J55" s="44"/>
      <c r="K55" s="44"/>
      <c r="L55" s="132">
        <f t="shared" si="7"/>
        <v>0</v>
      </c>
      <c r="M55" s="49">
        <f t="shared" si="5"/>
        <v>0</v>
      </c>
      <c r="N55" s="92"/>
      <c r="O55" s="70"/>
      <c r="P55" s="39"/>
      <c r="Q55" s="74"/>
      <c r="R55" s="74"/>
      <c r="S55" s="74"/>
      <c r="T55" s="74"/>
      <c r="U55" s="74"/>
      <c r="V55" s="55"/>
      <c r="W55" s="55"/>
      <c r="X55" s="55"/>
      <c r="Y55" s="55"/>
      <c r="Z55" s="55"/>
      <c r="AA55" s="55"/>
      <c r="AB55" s="55"/>
      <c r="AC55" s="55"/>
      <c r="AD55" s="55"/>
    </row>
    <row r="56" spans="1:30" ht="15.6">
      <c r="A56" s="72"/>
      <c r="B56" s="61"/>
      <c r="C56" s="61"/>
      <c r="D56" s="45"/>
      <c r="E56" s="46"/>
      <c r="F56" s="42"/>
      <c r="G56" s="42"/>
      <c r="H56" s="47"/>
      <c r="I56" s="45"/>
      <c r="J56" s="45"/>
      <c r="K56" s="45"/>
      <c r="L56" s="132">
        <f t="shared" si="7"/>
        <v>0</v>
      </c>
      <c r="M56" s="49">
        <f t="shared" si="5"/>
        <v>0</v>
      </c>
      <c r="N56" s="50"/>
      <c r="O56" s="70"/>
      <c r="P56" s="52"/>
      <c r="Q56" s="53"/>
      <c r="R56" s="53"/>
      <c r="S56" s="53"/>
      <c r="T56" s="53"/>
      <c r="U56" s="53"/>
      <c r="V56" s="54"/>
      <c r="W56" s="54"/>
      <c r="X56" s="54"/>
      <c r="Y56" s="55"/>
      <c r="Z56" s="54"/>
      <c r="AA56" s="54"/>
      <c r="AB56" s="54"/>
      <c r="AC56" s="54"/>
      <c r="AD56" s="54"/>
    </row>
    <row r="57" spans="1:30" ht="15.6">
      <c r="A57" s="72"/>
      <c r="B57" s="61"/>
      <c r="C57" s="61"/>
      <c r="D57" s="45"/>
      <c r="E57" s="46"/>
      <c r="F57" s="42"/>
      <c r="G57" s="42"/>
      <c r="H57" s="47"/>
      <c r="I57" s="45"/>
      <c r="J57" s="45"/>
      <c r="K57" s="45"/>
      <c r="L57" s="132">
        <f t="shared" si="7"/>
        <v>0</v>
      </c>
      <c r="M57" s="49">
        <f t="shared" si="5"/>
        <v>0</v>
      </c>
      <c r="N57" s="50"/>
      <c r="O57" s="70"/>
      <c r="P57" s="52"/>
      <c r="Q57" s="53"/>
      <c r="R57" s="53"/>
      <c r="S57" s="53"/>
      <c r="T57" s="53"/>
      <c r="U57" s="53"/>
      <c r="V57" s="54"/>
      <c r="W57" s="54"/>
      <c r="X57" s="54"/>
      <c r="Y57" s="55"/>
      <c r="Z57" s="54"/>
      <c r="AA57" s="54"/>
      <c r="AB57" s="54"/>
      <c r="AC57" s="54"/>
      <c r="AD57" s="54"/>
    </row>
    <row r="58" spans="1:30" ht="15.6">
      <c r="A58" s="72"/>
      <c r="B58" s="61"/>
      <c r="C58" s="61"/>
      <c r="D58" s="45"/>
      <c r="E58" s="46"/>
      <c r="F58" s="42"/>
      <c r="G58" s="42"/>
      <c r="H58" s="47"/>
      <c r="I58" s="45"/>
      <c r="J58" s="45"/>
      <c r="K58" s="45"/>
      <c r="L58" s="132">
        <f t="shared" si="7"/>
        <v>0</v>
      </c>
      <c r="M58" s="49">
        <f t="shared" si="5"/>
        <v>0</v>
      </c>
      <c r="N58" s="50"/>
      <c r="O58" s="70"/>
      <c r="P58" s="52"/>
      <c r="Q58" s="53"/>
      <c r="R58" s="53"/>
      <c r="S58" s="53"/>
      <c r="T58" s="53"/>
      <c r="U58" s="53"/>
      <c r="V58" s="54"/>
      <c r="W58" s="54"/>
      <c r="X58" s="54"/>
      <c r="Y58" s="55"/>
      <c r="Z58" s="54"/>
      <c r="AA58" s="54"/>
      <c r="AB58" s="54"/>
      <c r="AC58" s="54"/>
      <c r="AD58" s="54"/>
    </row>
    <row r="59" spans="1:30" ht="15.6">
      <c r="A59" s="1598" t="s">
        <v>61</v>
      </c>
      <c r="B59" s="1599"/>
      <c r="C59" s="136"/>
      <c r="D59" s="137"/>
      <c r="E59" s="138"/>
      <c r="F59" s="139"/>
      <c r="G59" s="139"/>
      <c r="H59" s="137"/>
      <c r="I59" s="137"/>
      <c r="J59" s="137"/>
      <c r="K59" s="137"/>
      <c r="L59" s="140"/>
      <c r="M59" s="140">
        <v>0</v>
      </c>
      <c r="N59" s="137"/>
      <c r="O59" s="38"/>
      <c r="P59" s="141"/>
      <c r="Q59" s="40"/>
      <c r="R59" s="102">
        <v>0</v>
      </c>
      <c r="S59" s="102">
        <v>0</v>
      </c>
      <c r="T59" s="102">
        <v>0</v>
      </c>
      <c r="U59" s="102">
        <v>0</v>
      </c>
      <c r="V59" s="103"/>
      <c r="W59" s="103"/>
      <c r="X59" s="103"/>
      <c r="Y59" s="41"/>
      <c r="Z59" s="103"/>
      <c r="AA59" s="103"/>
      <c r="AB59" s="103"/>
      <c r="AC59" s="103"/>
      <c r="AD59" s="103"/>
    </row>
    <row r="60" spans="1:30" ht="15.6">
      <c r="A60" s="72"/>
      <c r="B60" s="45"/>
      <c r="C60" s="142"/>
      <c r="D60" s="143"/>
      <c r="E60" s="144"/>
      <c r="F60" s="145"/>
      <c r="G60" s="145"/>
      <c r="H60" s="146"/>
      <c r="I60" s="143"/>
      <c r="J60" s="143"/>
      <c r="K60" s="143"/>
      <c r="L60" s="147"/>
      <c r="M60" s="147"/>
      <c r="N60" s="148"/>
      <c r="O60" s="149"/>
      <c r="P60" s="52"/>
      <c r="Q60" s="53"/>
      <c r="R60" s="53"/>
      <c r="S60" s="53"/>
      <c r="T60" s="53"/>
      <c r="U60" s="53"/>
      <c r="V60" s="54"/>
      <c r="W60" s="54"/>
      <c r="X60" s="54"/>
      <c r="Y60" s="55"/>
      <c r="Z60" s="54"/>
      <c r="AA60" s="54"/>
      <c r="AB60" s="54"/>
      <c r="AC60" s="54"/>
      <c r="AD60" s="54"/>
    </row>
    <row r="61" spans="1:30" ht="15.6">
      <c r="A61" s="150"/>
      <c r="B61" s="151" t="s">
        <v>62</v>
      </c>
      <c r="C61" s="152"/>
      <c r="D61" s="153"/>
      <c r="E61" s="154"/>
      <c r="F61" s="155"/>
      <c r="G61" s="155"/>
      <c r="H61" s="155">
        <f>SUM(H59+H49+H40+H23+H9)</f>
        <v>0</v>
      </c>
      <c r="I61" s="155">
        <f>SUM(I59+I49+I40+I23+I9)</f>
        <v>0</v>
      </c>
      <c r="J61" s="155"/>
      <c r="K61" s="155"/>
      <c r="L61" s="155">
        <f>SUM(L59+L49+L40+L23+L9)</f>
        <v>0</v>
      </c>
      <c r="M61" s="155">
        <f>SUM(M59+M49+M40+M23+M9)</f>
        <v>0</v>
      </c>
      <c r="N61" s="155"/>
      <c r="O61" s="155"/>
      <c r="P61" s="52"/>
      <c r="Q61" s="53"/>
      <c r="R61" s="53">
        <f>SUM(R9+R23+R40+R49+R59)</f>
        <v>0</v>
      </c>
      <c r="S61" s="53">
        <f>SUM(S9+S23+S40+S49+S59)</f>
        <v>0</v>
      </c>
      <c r="T61" s="53">
        <f>SUM(T9+T23+T40+T49+T59)</f>
        <v>0</v>
      </c>
      <c r="U61" s="53">
        <f>SUM(U9+U23+U40)</f>
        <v>0</v>
      </c>
      <c r="V61" s="54"/>
      <c r="W61" s="54"/>
      <c r="X61" s="54"/>
      <c r="Y61" s="54"/>
      <c r="Z61" s="54"/>
      <c r="AA61" s="54"/>
      <c r="AB61" s="54"/>
      <c r="AC61" s="54"/>
      <c r="AD61" s="54"/>
    </row>
    <row r="64" spans="1:30">
      <c r="S64" s="156">
        <f>SUM(S61+S63)</f>
        <v>0</v>
      </c>
    </row>
  </sheetData>
  <mergeCells count="44">
    <mergeCell ref="A13:A17"/>
    <mergeCell ref="B13:B17"/>
    <mergeCell ref="Q50:Q51"/>
    <mergeCell ref="A1:O1"/>
    <mergeCell ref="Q1:AD1"/>
    <mergeCell ref="A7:A8"/>
    <mergeCell ref="B7:B8"/>
    <mergeCell ref="C7:C8"/>
    <mergeCell ref="D7:D8"/>
    <mergeCell ref="E7:E8"/>
    <mergeCell ref="F7:G7"/>
    <mergeCell ref="H7:I7"/>
    <mergeCell ref="L7:L8"/>
    <mergeCell ref="M7:M8"/>
    <mergeCell ref="N7:N8"/>
    <mergeCell ref="O7:O8"/>
    <mergeCell ref="AB50:AB51"/>
    <mergeCell ref="AB53:AB54"/>
    <mergeCell ref="AC50:AC51"/>
    <mergeCell ref="R50:R51"/>
    <mergeCell ref="S50:S51"/>
    <mergeCell ref="T50:T51"/>
    <mergeCell ref="U50:U51"/>
    <mergeCell ref="V50:V51"/>
    <mergeCell ref="W50:W51"/>
    <mergeCell ref="Z53:Z54"/>
    <mergeCell ref="AA53:AA54"/>
    <mergeCell ref="X53:X54"/>
    <mergeCell ref="A59:B59"/>
    <mergeCell ref="AD50:AD51"/>
    <mergeCell ref="Q53:Q54"/>
    <mergeCell ref="R53:R54"/>
    <mergeCell ref="S53:S54"/>
    <mergeCell ref="T53:T54"/>
    <mergeCell ref="U53:U54"/>
    <mergeCell ref="V53:V54"/>
    <mergeCell ref="W53:W54"/>
    <mergeCell ref="AC53:AC54"/>
    <mergeCell ref="AD53:AD54"/>
    <mergeCell ref="Y53:Y54"/>
    <mergeCell ref="X50:X51"/>
    <mergeCell ref="Y50:Y51"/>
    <mergeCell ref="Z50:Z51"/>
    <mergeCell ref="AA50:AA51"/>
  </mergeCells>
  <pageMargins left="0.78740157499999996" right="0.78740157499999996" top="0.984251969" bottom="0.984251969" header="0.5" footer="0.5"/>
  <pageSetup scale="40" fitToHeight="5"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P187"/>
  <sheetViews>
    <sheetView showGridLines="0" zoomScaleNormal="100" workbookViewId="0">
      <selection activeCell="C13" sqref="C13"/>
    </sheetView>
  </sheetViews>
  <sheetFormatPr defaultColWidth="11.33203125" defaultRowHeight="13.8"/>
  <cols>
    <col min="1" max="1" width="3.33203125" style="2" customWidth="1"/>
    <col min="2" max="2" width="19.109375" style="2" customWidth="1"/>
    <col min="3" max="3" width="65" style="605" customWidth="1"/>
    <col min="4" max="16" width="16.88671875" style="2" customWidth="1"/>
    <col min="17" max="16384" width="11.33203125" style="2"/>
  </cols>
  <sheetData>
    <row r="1" spans="1:16" s="5" customFormat="1" ht="24" customHeight="1">
      <c r="B1" s="6" t="s">
        <v>5</v>
      </c>
      <c r="C1" s="575" t="s">
        <v>252</v>
      </c>
      <c r="D1" s="1625"/>
      <c r="E1" s="1626"/>
      <c r="F1" s="1626"/>
      <c r="G1" s="1626"/>
      <c r="H1" s="1626"/>
      <c r="I1" s="1622" t="s">
        <v>6</v>
      </c>
      <c r="J1" s="1623"/>
      <c r="K1" s="1624" t="s">
        <v>253</v>
      </c>
      <c r="L1" s="1624"/>
      <c r="M1" s="1624"/>
      <c r="N1" s="1624"/>
      <c r="O1" s="1624"/>
    </row>
    <row r="2" spans="1:16" s="5" customFormat="1" ht="24" customHeight="1">
      <c r="B2" s="6" t="s">
        <v>14</v>
      </c>
      <c r="C2" s="575"/>
      <c r="D2" s="1625"/>
      <c r="E2" s="1626"/>
      <c r="F2" s="1626"/>
      <c r="G2" s="1626"/>
      <c r="H2" s="1626"/>
      <c r="I2" s="1622" t="s">
        <v>13</v>
      </c>
      <c r="J2" s="1623"/>
      <c r="K2" s="1624" t="s">
        <v>200</v>
      </c>
      <c r="L2" s="1624"/>
      <c r="M2" s="1624"/>
      <c r="N2" s="1624"/>
      <c r="O2" s="1624"/>
    </row>
    <row r="3" spans="1:16" s="5" customFormat="1" ht="24" customHeight="1" thickBot="1">
      <c r="B3" s="6" t="s">
        <v>7</v>
      </c>
      <c r="C3" s="576" t="s">
        <v>986</v>
      </c>
      <c r="D3" s="501"/>
      <c r="E3" s="501"/>
      <c r="F3" s="501"/>
      <c r="G3" s="501"/>
      <c r="H3" s="501"/>
      <c r="I3" s="501"/>
      <c r="J3" s="501"/>
      <c r="K3" s="501"/>
      <c r="L3" s="501"/>
      <c r="M3" s="501"/>
      <c r="N3" s="501"/>
      <c r="O3" s="974"/>
      <c r="P3" s="502"/>
    </row>
    <row r="4" spans="1:16" ht="14.4" thickBot="1">
      <c r="A4" s="11"/>
      <c r="B4" s="9"/>
      <c r="C4" s="439" t="s">
        <v>34</v>
      </c>
      <c r="D4" s="500">
        <v>43101</v>
      </c>
      <c r="E4" s="500">
        <v>43132</v>
      </c>
      <c r="F4" s="500">
        <v>43160</v>
      </c>
      <c r="G4" s="500">
        <v>43191</v>
      </c>
      <c r="H4" s="500">
        <v>43221</v>
      </c>
      <c r="I4" s="500">
        <v>43252</v>
      </c>
      <c r="J4" s="500">
        <v>43282</v>
      </c>
      <c r="K4" s="500">
        <v>43313</v>
      </c>
      <c r="L4" s="500">
        <v>43344</v>
      </c>
      <c r="M4" s="500">
        <v>43374</v>
      </c>
      <c r="N4" s="500">
        <v>43405</v>
      </c>
      <c r="O4" s="500">
        <v>43435</v>
      </c>
      <c r="P4" s="500"/>
    </row>
    <row r="5" spans="1:16" ht="14.4" thickBot="1">
      <c r="A5" s="11"/>
      <c r="B5" s="11"/>
      <c r="C5" s="577" t="s">
        <v>12</v>
      </c>
      <c r="D5" s="440">
        <f>1600000+2945000</f>
        <v>4545000</v>
      </c>
      <c r="E5" s="440" t="e">
        <f>D180</f>
        <v>#REF!</v>
      </c>
      <c r="F5" s="440" t="e">
        <f t="shared" ref="F5:O5" si="0">E180</f>
        <v>#REF!</v>
      </c>
      <c r="G5" s="440" t="e">
        <f t="shared" si="0"/>
        <v>#REF!</v>
      </c>
      <c r="H5" s="440" t="e">
        <f t="shared" si="0"/>
        <v>#REF!</v>
      </c>
      <c r="I5" s="440" t="e">
        <f t="shared" si="0"/>
        <v>#REF!</v>
      </c>
      <c r="J5" s="440" t="e">
        <f t="shared" si="0"/>
        <v>#REF!</v>
      </c>
      <c r="K5" s="440" t="e">
        <f t="shared" si="0"/>
        <v>#REF!</v>
      </c>
      <c r="L5" s="440" t="e">
        <f t="shared" si="0"/>
        <v>#REF!</v>
      </c>
      <c r="M5" s="440" t="e">
        <f t="shared" si="0"/>
        <v>#REF!</v>
      </c>
      <c r="N5" s="440" t="e">
        <f t="shared" si="0"/>
        <v>#REF!</v>
      </c>
      <c r="O5" s="440" t="e">
        <f t="shared" si="0"/>
        <v>#REF!</v>
      </c>
      <c r="P5" s="620" t="s">
        <v>35</v>
      </c>
    </row>
    <row r="6" spans="1:16" ht="14.4" thickBot="1">
      <c r="A6" s="11"/>
      <c r="B6" s="11"/>
      <c r="C6" s="578" t="s">
        <v>11</v>
      </c>
      <c r="D6" s="440" t="e">
        <f t="shared" ref="D6:P6" si="1">D8+D81+D142+D168</f>
        <v>#REF!</v>
      </c>
      <c r="E6" s="440" t="e">
        <f t="shared" si="1"/>
        <v>#REF!</v>
      </c>
      <c r="F6" s="440" t="e">
        <f t="shared" si="1"/>
        <v>#REF!</v>
      </c>
      <c r="G6" s="440" t="e">
        <f t="shared" si="1"/>
        <v>#REF!</v>
      </c>
      <c r="H6" s="440" t="e">
        <f t="shared" si="1"/>
        <v>#REF!</v>
      </c>
      <c r="I6" s="440" t="e">
        <f t="shared" si="1"/>
        <v>#REF!</v>
      </c>
      <c r="J6" s="440" t="e">
        <f t="shared" si="1"/>
        <v>#REF!</v>
      </c>
      <c r="K6" s="440" t="e">
        <f t="shared" si="1"/>
        <v>#REF!</v>
      </c>
      <c r="L6" s="440" t="e">
        <f t="shared" si="1"/>
        <v>#REF!</v>
      </c>
      <c r="M6" s="440" t="e">
        <f t="shared" si="1"/>
        <v>#REF!</v>
      </c>
      <c r="N6" s="440" t="e">
        <f t="shared" si="1"/>
        <v>#REF!</v>
      </c>
      <c r="O6" s="440" t="e">
        <f t="shared" si="1"/>
        <v>#REF!</v>
      </c>
      <c r="P6" s="440" t="e">
        <f t="shared" si="1"/>
        <v>#REF!</v>
      </c>
    </row>
    <row r="7" spans="1:16" s="14" customFormat="1">
      <c r="A7" s="442"/>
      <c r="B7" s="443"/>
      <c r="C7" s="444" t="s">
        <v>26</v>
      </c>
      <c r="D7" s="445"/>
      <c r="E7" s="446"/>
      <c r="F7" s="446"/>
      <c r="G7" s="446"/>
      <c r="H7" s="446"/>
      <c r="I7" s="446"/>
      <c r="J7" s="446"/>
      <c r="K7" s="446"/>
      <c r="L7" s="446"/>
      <c r="M7" s="446"/>
      <c r="N7" s="446"/>
      <c r="O7" s="446"/>
      <c r="P7" s="447"/>
    </row>
    <row r="8" spans="1:16" s="14" customFormat="1" ht="14.4">
      <c r="A8" s="449" t="s">
        <v>209</v>
      </c>
      <c r="B8" s="450"/>
      <c r="C8" s="451"/>
      <c r="D8" s="452" t="e">
        <f t="shared" ref="D8:O8" si="2">D9+D49+D71</f>
        <v>#REF!</v>
      </c>
      <c r="E8" s="452" t="e">
        <f t="shared" si="2"/>
        <v>#REF!</v>
      </c>
      <c r="F8" s="452" t="e">
        <f t="shared" si="2"/>
        <v>#REF!</v>
      </c>
      <c r="G8" s="452" t="e">
        <f t="shared" si="2"/>
        <v>#REF!</v>
      </c>
      <c r="H8" s="452" t="e">
        <f t="shared" si="2"/>
        <v>#REF!</v>
      </c>
      <c r="I8" s="452" t="e">
        <f t="shared" si="2"/>
        <v>#REF!</v>
      </c>
      <c r="J8" s="452" t="e">
        <f t="shared" si="2"/>
        <v>#REF!</v>
      </c>
      <c r="K8" s="452" t="e">
        <f t="shared" si="2"/>
        <v>#REF!</v>
      </c>
      <c r="L8" s="452" t="e">
        <f t="shared" si="2"/>
        <v>#REF!</v>
      </c>
      <c r="M8" s="452" t="e">
        <f t="shared" si="2"/>
        <v>#REF!</v>
      </c>
      <c r="N8" s="452" t="e">
        <f t="shared" si="2"/>
        <v>#REF!</v>
      </c>
      <c r="O8" s="452" t="e">
        <f t="shared" si="2"/>
        <v>#REF!</v>
      </c>
      <c r="P8" s="453" t="e">
        <f>SUM(D8:O8)</f>
        <v>#REF!</v>
      </c>
    </row>
    <row r="9" spans="1:16" s="14" customFormat="1">
      <c r="A9" s="454" t="s">
        <v>210</v>
      </c>
      <c r="B9" s="455"/>
      <c r="C9" s="456"/>
      <c r="D9" s="457" t="e">
        <f t="shared" ref="D9:O9" si="3">D10+D31+D34+D39</f>
        <v>#REF!</v>
      </c>
      <c r="E9" s="457" t="e">
        <f t="shared" si="3"/>
        <v>#REF!</v>
      </c>
      <c r="F9" s="457" t="e">
        <f t="shared" si="3"/>
        <v>#REF!</v>
      </c>
      <c r="G9" s="457" t="e">
        <f t="shared" si="3"/>
        <v>#REF!</v>
      </c>
      <c r="H9" s="457" t="e">
        <f t="shared" si="3"/>
        <v>#REF!</v>
      </c>
      <c r="I9" s="457" t="e">
        <f t="shared" si="3"/>
        <v>#REF!</v>
      </c>
      <c r="J9" s="457" t="e">
        <f t="shared" si="3"/>
        <v>#REF!</v>
      </c>
      <c r="K9" s="457" t="e">
        <f t="shared" si="3"/>
        <v>#REF!</v>
      </c>
      <c r="L9" s="457" t="e">
        <f t="shared" si="3"/>
        <v>#REF!</v>
      </c>
      <c r="M9" s="457" t="e">
        <f t="shared" si="3"/>
        <v>#REF!</v>
      </c>
      <c r="N9" s="457" t="e">
        <f t="shared" si="3"/>
        <v>#REF!</v>
      </c>
      <c r="O9" s="457" t="e">
        <f t="shared" si="3"/>
        <v>#REF!</v>
      </c>
      <c r="P9" s="458" t="e">
        <f>SUM(D9:O9)</f>
        <v>#REF!</v>
      </c>
    </row>
    <row r="10" spans="1:16" ht="45.75" customHeight="1" thickBot="1">
      <c r="A10" s="459"/>
      <c r="B10" s="494" t="s">
        <v>15</v>
      </c>
      <c r="C10" s="579" t="s">
        <v>235</v>
      </c>
      <c r="D10" s="460" t="e">
        <f t="shared" ref="D10:P10" si="4">SUM(D11:D30)</f>
        <v>#REF!</v>
      </c>
      <c r="E10" s="460" t="e">
        <f t="shared" si="4"/>
        <v>#REF!</v>
      </c>
      <c r="F10" s="460" t="e">
        <f t="shared" si="4"/>
        <v>#REF!</v>
      </c>
      <c r="G10" s="460" t="e">
        <f t="shared" si="4"/>
        <v>#REF!</v>
      </c>
      <c r="H10" s="460" t="e">
        <f t="shared" si="4"/>
        <v>#REF!</v>
      </c>
      <c r="I10" s="460" t="e">
        <f t="shared" si="4"/>
        <v>#REF!</v>
      </c>
      <c r="J10" s="460" t="e">
        <f t="shared" si="4"/>
        <v>#REF!</v>
      </c>
      <c r="K10" s="460" t="e">
        <f t="shared" si="4"/>
        <v>#REF!</v>
      </c>
      <c r="L10" s="460" t="e">
        <f t="shared" si="4"/>
        <v>#REF!</v>
      </c>
      <c r="M10" s="460" t="e">
        <f t="shared" si="4"/>
        <v>#REF!</v>
      </c>
      <c r="N10" s="460" t="e">
        <f t="shared" si="4"/>
        <v>#REF!</v>
      </c>
      <c r="O10" s="460" t="e">
        <f t="shared" si="4"/>
        <v>#REF!</v>
      </c>
      <c r="P10" s="460" t="e">
        <f t="shared" si="4"/>
        <v>#REF!</v>
      </c>
    </row>
    <row r="11" spans="1:16" ht="24.75" customHeight="1" thickBot="1">
      <c r="A11" s="8"/>
      <c r="B11" s="495" t="e">
        <f>#REF!</f>
        <v>#REF!</v>
      </c>
      <c r="C11" s="580" t="e">
        <f>#REF!</f>
        <v>#REF!</v>
      </c>
      <c r="D11" s="461" t="e">
        <f>#REF!</f>
        <v>#REF!</v>
      </c>
      <c r="E11" s="461" t="e">
        <f>#REF!</f>
        <v>#REF!</v>
      </c>
      <c r="F11" s="461" t="e">
        <f>#REF!</f>
        <v>#REF!</v>
      </c>
      <c r="G11" s="461" t="e">
        <f>#REF!</f>
        <v>#REF!</v>
      </c>
      <c r="H11" s="461" t="e">
        <f>#REF!</f>
        <v>#REF!</v>
      </c>
      <c r="I11" s="461" t="e">
        <f>#REF!</f>
        <v>#REF!</v>
      </c>
      <c r="J11" s="461" t="e">
        <f>#REF!</f>
        <v>#REF!</v>
      </c>
      <c r="K11" s="461" t="e">
        <f>#REF!</f>
        <v>#REF!</v>
      </c>
      <c r="L11" s="461" t="e">
        <f>#REF!</f>
        <v>#REF!</v>
      </c>
      <c r="M11" s="461" t="e">
        <f>#REF!</f>
        <v>#REF!</v>
      </c>
      <c r="N11" s="461" t="e">
        <f>#REF!</f>
        <v>#REF!</v>
      </c>
      <c r="O11" s="461" t="e">
        <f>#REF!</f>
        <v>#REF!</v>
      </c>
      <c r="P11" s="626" t="e">
        <f>SUM(D11:O11)</f>
        <v>#REF!</v>
      </c>
    </row>
    <row r="12" spans="1:16" ht="21" customHeight="1" thickBot="1">
      <c r="A12" s="8"/>
      <c r="B12" s="496" t="e">
        <f>#REF!</f>
        <v>#REF!</v>
      </c>
      <c r="C12" s="581" t="e">
        <f>#REF!</f>
        <v>#REF!</v>
      </c>
      <c r="D12" s="461" t="e">
        <f>#REF!</f>
        <v>#REF!</v>
      </c>
      <c r="E12" s="461" t="e">
        <f>#REF!</f>
        <v>#REF!</v>
      </c>
      <c r="F12" s="461" t="e">
        <f>#REF!</f>
        <v>#REF!</v>
      </c>
      <c r="G12" s="461" t="e">
        <f>#REF!</f>
        <v>#REF!</v>
      </c>
      <c r="H12" s="461" t="e">
        <f>#REF!</f>
        <v>#REF!</v>
      </c>
      <c r="I12" s="461" t="e">
        <f>#REF!</f>
        <v>#REF!</v>
      </c>
      <c r="J12" s="461" t="e">
        <f>#REF!</f>
        <v>#REF!</v>
      </c>
      <c r="K12" s="461" t="e">
        <f>#REF!</f>
        <v>#REF!</v>
      </c>
      <c r="L12" s="461" t="e">
        <f>#REF!</f>
        <v>#REF!</v>
      </c>
      <c r="M12" s="461" t="e">
        <f>#REF!</f>
        <v>#REF!</v>
      </c>
      <c r="N12" s="461" t="e">
        <f>#REF!</f>
        <v>#REF!</v>
      </c>
      <c r="O12" s="461" t="e">
        <f>#REF!</f>
        <v>#REF!</v>
      </c>
      <c r="P12" s="626" t="e">
        <f t="shared" ref="P12:P38" si="5">SUM(D12:O12)</f>
        <v>#REF!</v>
      </c>
    </row>
    <row r="13" spans="1:16" ht="19.5" customHeight="1" thickBot="1">
      <c r="A13" s="8"/>
      <c r="B13" s="496" t="e">
        <f>#REF!</f>
        <v>#REF!</v>
      </c>
      <c r="C13" s="582" t="e">
        <f>#REF!</f>
        <v>#REF!</v>
      </c>
      <c r="D13" s="461"/>
      <c r="E13" s="461"/>
      <c r="F13" s="461"/>
      <c r="G13" s="461"/>
      <c r="H13" s="461"/>
      <c r="I13" s="461"/>
      <c r="J13" s="461"/>
      <c r="K13" s="461"/>
      <c r="L13" s="461"/>
      <c r="M13" s="461"/>
      <c r="N13" s="461"/>
      <c r="O13" s="461"/>
      <c r="P13" s="626"/>
    </row>
    <row r="14" spans="1:16" ht="30" customHeight="1" thickBot="1">
      <c r="A14" s="8"/>
      <c r="B14" s="496" t="e">
        <f>#REF!</f>
        <v>#REF!</v>
      </c>
      <c r="C14" s="581" t="e">
        <f>#REF!</f>
        <v>#REF!</v>
      </c>
      <c r="D14" s="461" t="e">
        <f>#REF!</f>
        <v>#REF!</v>
      </c>
      <c r="E14" s="461" t="e">
        <f>#REF!</f>
        <v>#REF!</v>
      </c>
      <c r="F14" s="461" t="e">
        <f>#REF!</f>
        <v>#REF!</v>
      </c>
      <c r="G14" s="461" t="e">
        <f>#REF!</f>
        <v>#REF!</v>
      </c>
      <c r="H14" s="461" t="e">
        <f>#REF!</f>
        <v>#REF!</v>
      </c>
      <c r="I14" s="461" t="e">
        <f>#REF!</f>
        <v>#REF!</v>
      </c>
      <c r="J14" s="461" t="e">
        <f>#REF!</f>
        <v>#REF!</v>
      </c>
      <c r="K14" s="461" t="e">
        <f>#REF!</f>
        <v>#REF!</v>
      </c>
      <c r="L14" s="461" t="e">
        <f>#REF!</f>
        <v>#REF!</v>
      </c>
      <c r="M14" s="461" t="e">
        <f>#REF!</f>
        <v>#REF!</v>
      </c>
      <c r="N14" s="461" t="e">
        <f>#REF!</f>
        <v>#REF!</v>
      </c>
      <c r="O14" s="461" t="e">
        <f>#REF!</f>
        <v>#REF!</v>
      </c>
      <c r="P14" s="626" t="e">
        <f t="shared" si="5"/>
        <v>#REF!</v>
      </c>
    </row>
    <row r="15" spans="1:16" ht="27.9" customHeight="1" thickBot="1">
      <c r="A15" s="623"/>
      <c r="B15" s="496" t="e">
        <f>#REF!</f>
        <v>#REF!</v>
      </c>
      <c r="C15" s="581" t="e">
        <f>#REF!</f>
        <v>#REF!</v>
      </c>
      <c r="D15" s="461" t="e">
        <f>#REF!</f>
        <v>#REF!</v>
      </c>
      <c r="E15" s="461" t="e">
        <f>#REF!</f>
        <v>#REF!</v>
      </c>
      <c r="F15" s="461" t="e">
        <f>#REF!</f>
        <v>#REF!</v>
      </c>
      <c r="G15" s="461" t="e">
        <f>#REF!</f>
        <v>#REF!</v>
      </c>
      <c r="H15" s="461" t="e">
        <f>#REF!</f>
        <v>#REF!</v>
      </c>
      <c r="I15" s="461" t="e">
        <f>#REF!</f>
        <v>#REF!</v>
      </c>
      <c r="J15" s="461" t="e">
        <f>#REF!</f>
        <v>#REF!</v>
      </c>
      <c r="K15" s="461" t="e">
        <f>#REF!</f>
        <v>#REF!</v>
      </c>
      <c r="L15" s="461" t="e">
        <f>#REF!</f>
        <v>#REF!</v>
      </c>
      <c r="M15" s="461" t="e">
        <f>#REF!</f>
        <v>#REF!</v>
      </c>
      <c r="N15" s="461" t="e">
        <f>#REF!</f>
        <v>#REF!</v>
      </c>
      <c r="O15" s="461" t="e">
        <f>#REF!</f>
        <v>#REF!</v>
      </c>
      <c r="P15" s="626" t="e">
        <f t="shared" si="5"/>
        <v>#REF!</v>
      </c>
    </row>
    <row r="16" spans="1:16" ht="33.75" customHeight="1" thickBot="1">
      <c r="A16" s="623"/>
      <c r="B16" s="496" t="e">
        <f>#REF!</f>
        <v>#REF!</v>
      </c>
      <c r="C16" s="581" t="e">
        <f>#REF!</f>
        <v>#REF!</v>
      </c>
      <c r="D16" s="461" t="e">
        <f>#REF!</f>
        <v>#REF!</v>
      </c>
      <c r="E16" s="461" t="e">
        <f>#REF!</f>
        <v>#REF!</v>
      </c>
      <c r="F16" s="461" t="e">
        <f>#REF!</f>
        <v>#REF!</v>
      </c>
      <c r="G16" s="461" t="e">
        <f>#REF!</f>
        <v>#REF!</v>
      </c>
      <c r="H16" s="461" t="e">
        <f>#REF!</f>
        <v>#REF!</v>
      </c>
      <c r="I16" s="461" t="e">
        <f>#REF!</f>
        <v>#REF!</v>
      </c>
      <c r="J16" s="461" t="e">
        <f>#REF!</f>
        <v>#REF!</v>
      </c>
      <c r="K16" s="461" t="e">
        <f>#REF!</f>
        <v>#REF!</v>
      </c>
      <c r="L16" s="461" t="e">
        <f>#REF!</f>
        <v>#REF!</v>
      </c>
      <c r="M16" s="461" t="e">
        <f>#REF!</f>
        <v>#REF!</v>
      </c>
      <c r="N16" s="461" t="e">
        <f>#REF!</f>
        <v>#REF!</v>
      </c>
      <c r="O16" s="461" t="e">
        <f>#REF!</f>
        <v>#REF!</v>
      </c>
      <c r="P16" s="626" t="e">
        <f t="shared" si="5"/>
        <v>#REF!</v>
      </c>
    </row>
    <row r="17" spans="1:16" ht="33.75" customHeight="1" thickBot="1">
      <c r="A17" s="623"/>
      <c r="B17" s="496" t="e">
        <f>#REF!</f>
        <v>#REF!</v>
      </c>
      <c r="C17" s="581" t="e">
        <f>#REF!</f>
        <v>#REF!</v>
      </c>
      <c r="D17" s="461" t="e">
        <f>#REF!</f>
        <v>#REF!</v>
      </c>
      <c r="E17" s="461" t="e">
        <f>#REF!</f>
        <v>#REF!</v>
      </c>
      <c r="F17" s="461" t="e">
        <f>#REF!</f>
        <v>#REF!</v>
      </c>
      <c r="G17" s="461" t="e">
        <f>#REF!</f>
        <v>#REF!</v>
      </c>
      <c r="H17" s="461" t="e">
        <f>#REF!</f>
        <v>#REF!</v>
      </c>
      <c r="I17" s="461" t="e">
        <f>#REF!</f>
        <v>#REF!</v>
      </c>
      <c r="J17" s="461" t="e">
        <f>#REF!</f>
        <v>#REF!</v>
      </c>
      <c r="K17" s="461" t="e">
        <f>#REF!</f>
        <v>#REF!</v>
      </c>
      <c r="L17" s="461" t="e">
        <f>#REF!</f>
        <v>#REF!</v>
      </c>
      <c r="M17" s="461" t="e">
        <f>#REF!</f>
        <v>#REF!</v>
      </c>
      <c r="N17" s="461" t="e">
        <f>#REF!</f>
        <v>#REF!</v>
      </c>
      <c r="O17" s="461" t="e">
        <f>#REF!</f>
        <v>#REF!</v>
      </c>
      <c r="P17" s="626" t="e">
        <f t="shared" si="5"/>
        <v>#REF!</v>
      </c>
    </row>
    <row r="18" spans="1:16" ht="33.75" customHeight="1" thickBot="1">
      <c r="A18" s="623"/>
      <c r="B18" s="496" t="e">
        <f>#REF!</f>
        <v>#REF!</v>
      </c>
      <c r="C18" s="581" t="e">
        <f>#REF!</f>
        <v>#REF!</v>
      </c>
      <c r="D18" s="461" t="e">
        <f>#REF!</f>
        <v>#REF!</v>
      </c>
      <c r="E18" s="461" t="e">
        <f>#REF!</f>
        <v>#REF!</v>
      </c>
      <c r="F18" s="461" t="e">
        <f>#REF!</f>
        <v>#REF!</v>
      </c>
      <c r="G18" s="461" t="e">
        <f>#REF!</f>
        <v>#REF!</v>
      </c>
      <c r="H18" s="461" t="e">
        <f>#REF!</f>
        <v>#REF!</v>
      </c>
      <c r="I18" s="461" t="e">
        <f>#REF!</f>
        <v>#REF!</v>
      </c>
      <c r="J18" s="461" t="e">
        <f>#REF!</f>
        <v>#REF!</v>
      </c>
      <c r="K18" s="461" t="e">
        <f>#REF!</f>
        <v>#REF!</v>
      </c>
      <c r="L18" s="461" t="e">
        <f>#REF!</f>
        <v>#REF!</v>
      </c>
      <c r="M18" s="461" t="e">
        <f>#REF!</f>
        <v>#REF!</v>
      </c>
      <c r="N18" s="461" t="e">
        <f>#REF!</f>
        <v>#REF!</v>
      </c>
      <c r="O18" s="461" t="e">
        <f>#REF!</f>
        <v>#REF!</v>
      </c>
      <c r="P18" s="626" t="e">
        <f t="shared" si="5"/>
        <v>#REF!</v>
      </c>
    </row>
    <row r="19" spans="1:16" ht="33.75" customHeight="1" thickBot="1">
      <c r="A19" s="661"/>
      <c r="B19" s="496" t="e">
        <f>#REF!</f>
        <v>#REF!</v>
      </c>
      <c r="C19" s="581" t="e">
        <f>#REF!</f>
        <v>#REF!</v>
      </c>
      <c r="D19" s="461" t="e">
        <f>#REF!</f>
        <v>#REF!</v>
      </c>
      <c r="E19" s="461" t="e">
        <f>#REF!</f>
        <v>#REF!</v>
      </c>
      <c r="F19" s="461" t="e">
        <f>#REF!</f>
        <v>#REF!</v>
      </c>
      <c r="G19" s="461" t="e">
        <f>#REF!</f>
        <v>#REF!</v>
      </c>
      <c r="H19" s="461" t="e">
        <f>#REF!</f>
        <v>#REF!</v>
      </c>
      <c r="I19" s="461" t="e">
        <f>#REF!</f>
        <v>#REF!</v>
      </c>
      <c r="J19" s="461" t="e">
        <f>#REF!</f>
        <v>#REF!</v>
      </c>
      <c r="K19" s="461" t="e">
        <f>#REF!</f>
        <v>#REF!</v>
      </c>
      <c r="L19" s="461" t="e">
        <f>#REF!</f>
        <v>#REF!</v>
      </c>
      <c r="M19" s="461" t="e">
        <f>#REF!</f>
        <v>#REF!</v>
      </c>
      <c r="N19" s="461" t="e">
        <f>#REF!</f>
        <v>#REF!</v>
      </c>
      <c r="O19" s="461" t="e">
        <f>#REF!</f>
        <v>#REF!</v>
      </c>
      <c r="P19" s="626" t="e">
        <f t="shared" si="5"/>
        <v>#REF!</v>
      </c>
    </row>
    <row r="20" spans="1:16" ht="33.75" customHeight="1" thickBot="1">
      <c r="A20" s="662"/>
      <c r="B20" s="496" t="e">
        <f>#REF!</f>
        <v>#REF!</v>
      </c>
      <c r="C20" s="581" t="e">
        <f>#REF!</f>
        <v>#REF!</v>
      </c>
      <c r="D20" s="461" t="e">
        <f>#REF!</f>
        <v>#REF!</v>
      </c>
      <c r="E20" s="461" t="e">
        <f>#REF!</f>
        <v>#REF!</v>
      </c>
      <c r="F20" s="461" t="e">
        <f>#REF!</f>
        <v>#REF!</v>
      </c>
      <c r="G20" s="461" t="e">
        <f>#REF!</f>
        <v>#REF!</v>
      </c>
      <c r="H20" s="461" t="e">
        <f>#REF!</f>
        <v>#REF!</v>
      </c>
      <c r="I20" s="461" t="e">
        <f>#REF!</f>
        <v>#REF!</v>
      </c>
      <c r="J20" s="461" t="e">
        <f>#REF!</f>
        <v>#REF!</v>
      </c>
      <c r="K20" s="461" t="e">
        <f>#REF!</f>
        <v>#REF!</v>
      </c>
      <c r="L20" s="461" t="e">
        <f>#REF!</f>
        <v>#REF!</v>
      </c>
      <c r="M20" s="461" t="e">
        <f>#REF!</f>
        <v>#REF!</v>
      </c>
      <c r="N20" s="461" t="e">
        <f>#REF!</f>
        <v>#REF!</v>
      </c>
      <c r="O20" s="461" t="e">
        <f>#REF!</f>
        <v>#REF!</v>
      </c>
      <c r="P20" s="626" t="e">
        <f t="shared" si="5"/>
        <v>#REF!</v>
      </c>
    </row>
    <row r="21" spans="1:16" ht="33.75" customHeight="1" thickBot="1">
      <c r="A21" s="817"/>
      <c r="B21" s="496" t="e">
        <f>#REF!</f>
        <v>#REF!</v>
      </c>
      <c r="C21" s="581" t="e">
        <f>#REF!</f>
        <v>#REF!</v>
      </c>
      <c r="D21" s="461" t="e">
        <f>#REF!</f>
        <v>#REF!</v>
      </c>
      <c r="E21" s="461" t="e">
        <f>#REF!</f>
        <v>#REF!</v>
      </c>
      <c r="F21" s="461" t="e">
        <f>#REF!</f>
        <v>#REF!</v>
      </c>
      <c r="G21" s="461" t="e">
        <f>#REF!</f>
        <v>#REF!</v>
      </c>
      <c r="H21" s="461" t="e">
        <f>#REF!</f>
        <v>#REF!</v>
      </c>
      <c r="I21" s="461" t="e">
        <f>#REF!</f>
        <v>#REF!</v>
      </c>
      <c r="J21" s="461" t="e">
        <f>#REF!</f>
        <v>#REF!</v>
      </c>
      <c r="K21" s="461" t="e">
        <f>#REF!</f>
        <v>#REF!</v>
      </c>
      <c r="L21" s="461" t="e">
        <f>#REF!</f>
        <v>#REF!</v>
      </c>
      <c r="M21" s="461" t="e">
        <f>#REF!</f>
        <v>#REF!</v>
      </c>
      <c r="N21" s="461" t="e">
        <f>#REF!</f>
        <v>#REF!</v>
      </c>
      <c r="O21" s="461" t="e">
        <f>#REF!</f>
        <v>#REF!</v>
      </c>
      <c r="P21" s="626" t="e">
        <f>SUM(D21:O21)</f>
        <v>#REF!</v>
      </c>
    </row>
    <row r="22" spans="1:16" ht="33.75" customHeight="1" thickBot="1">
      <c r="A22" s="973"/>
      <c r="B22" s="496" t="e">
        <f>#REF!</f>
        <v>#REF!</v>
      </c>
      <c r="C22" s="581" t="e">
        <f>#REF!</f>
        <v>#REF!</v>
      </c>
      <c r="D22" s="461" t="e">
        <f>#REF!</f>
        <v>#REF!</v>
      </c>
      <c r="E22" s="461" t="e">
        <f>#REF!</f>
        <v>#REF!</v>
      </c>
      <c r="F22" s="461" t="e">
        <f>#REF!</f>
        <v>#REF!</v>
      </c>
      <c r="G22" s="461" t="e">
        <f>#REF!</f>
        <v>#REF!</v>
      </c>
      <c r="H22" s="461" t="e">
        <f>#REF!</f>
        <v>#REF!</v>
      </c>
      <c r="I22" s="461" t="e">
        <f>#REF!</f>
        <v>#REF!</v>
      </c>
      <c r="J22" s="461" t="e">
        <f>#REF!</f>
        <v>#REF!</v>
      </c>
      <c r="K22" s="461" t="e">
        <f>#REF!</f>
        <v>#REF!</v>
      </c>
      <c r="L22" s="461" t="e">
        <f>#REF!</f>
        <v>#REF!</v>
      </c>
      <c r="M22" s="461" t="e">
        <f>#REF!</f>
        <v>#REF!</v>
      </c>
      <c r="N22" s="461" t="e">
        <f>#REF!</f>
        <v>#REF!</v>
      </c>
      <c r="O22" s="461" t="e">
        <f>#REF!</f>
        <v>#REF!</v>
      </c>
      <c r="P22" s="626" t="e">
        <f t="shared" si="5"/>
        <v>#REF!</v>
      </c>
    </row>
    <row r="23" spans="1:16" ht="33.75" customHeight="1" thickBot="1">
      <c r="A23" s="973"/>
      <c r="B23" s="496" t="e">
        <f>#REF!</f>
        <v>#REF!</v>
      </c>
      <c r="C23" s="581" t="e">
        <f>#REF!</f>
        <v>#REF!</v>
      </c>
      <c r="D23" s="461" t="e">
        <f>#REF!</f>
        <v>#REF!</v>
      </c>
      <c r="E23" s="461" t="e">
        <f>#REF!</f>
        <v>#REF!</v>
      </c>
      <c r="F23" s="461" t="e">
        <f>#REF!</f>
        <v>#REF!</v>
      </c>
      <c r="G23" s="461" t="e">
        <f>#REF!</f>
        <v>#REF!</v>
      </c>
      <c r="H23" s="461" t="e">
        <f>#REF!</f>
        <v>#REF!</v>
      </c>
      <c r="I23" s="461" t="e">
        <f>#REF!</f>
        <v>#REF!</v>
      </c>
      <c r="J23" s="461" t="e">
        <f>#REF!</f>
        <v>#REF!</v>
      </c>
      <c r="K23" s="461" t="e">
        <f>#REF!</f>
        <v>#REF!</v>
      </c>
      <c r="L23" s="461" t="e">
        <f>#REF!</f>
        <v>#REF!</v>
      </c>
      <c r="M23" s="461" t="e">
        <f>#REF!</f>
        <v>#REF!</v>
      </c>
      <c r="N23" s="461" t="e">
        <f>#REF!</f>
        <v>#REF!</v>
      </c>
      <c r="O23" s="461" t="e">
        <f>#REF!</f>
        <v>#REF!</v>
      </c>
      <c r="P23" s="626" t="e">
        <f t="shared" si="5"/>
        <v>#REF!</v>
      </c>
    </row>
    <row r="24" spans="1:16" ht="33.75" customHeight="1" thickBot="1">
      <c r="A24" s="969"/>
      <c r="B24" s="496" t="e">
        <f>#REF!</f>
        <v>#REF!</v>
      </c>
      <c r="C24" s="581" t="e">
        <f>#REF!</f>
        <v>#REF!</v>
      </c>
      <c r="D24" s="461" t="e">
        <f>#REF!</f>
        <v>#REF!</v>
      </c>
      <c r="E24" s="461" t="e">
        <f>#REF!</f>
        <v>#REF!</v>
      </c>
      <c r="F24" s="461" t="e">
        <f>#REF!</f>
        <v>#REF!</v>
      </c>
      <c r="G24" s="461" t="e">
        <f>#REF!</f>
        <v>#REF!</v>
      </c>
      <c r="H24" s="461" t="e">
        <f>#REF!</f>
        <v>#REF!</v>
      </c>
      <c r="I24" s="461" t="e">
        <f>#REF!</f>
        <v>#REF!</v>
      </c>
      <c r="J24" s="461" t="e">
        <f>#REF!</f>
        <v>#REF!</v>
      </c>
      <c r="K24" s="461" t="e">
        <f>#REF!</f>
        <v>#REF!</v>
      </c>
      <c r="L24" s="461" t="e">
        <f>#REF!</f>
        <v>#REF!</v>
      </c>
      <c r="M24" s="461" t="e">
        <f>#REF!</f>
        <v>#REF!</v>
      </c>
      <c r="N24" s="461" t="e">
        <f>#REF!</f>
        <v>#REF!</v>
      </c>
      <c r="O24" s="461" t="e">
        <f>#REF!</f>
        <v>#REF!</v>
      </c>
      <c r="P24" s="626" t="e">
        <f t="shared" si="5"/>
        <v>#REF!</v>
      </c>
    </row>
    <row r="25" spans="1:16" ht="33.75" customHeight="1" thickBot="1">
      <c r="A25" s="1027"/>
      <c r="B25" s="496" t="e">
        <f>#REF!</f>
        <v>#REF!</v>
      </c>
      <c r="C25" s="581" t="e">
        <f>#REF!</f>
        <v>#REF!</v>
      </c>
      <c r="D25" s="461" t="e">
        <f>#REF!</f>
        <v>#REF!</v>
      </c>
      <c r="E25" s="461" t="e">
        <f>#REF!</f>
        <v>#REF!</v>
      </c>
      <c r="F25" s="461" t="e">
        <f>#REF!</f>
        <v>#REF!</v>
      </c>
      <c r="G25" s="461" t="e">
        <f>#REF!</f>
        <v>#REF!</v>
      </c>
      <c r="H25" s="461" t="e">
        <f>#REF!</f>
        <v>#REF!</v>
      </c>
      <c r="I25" s="461" t="e">
        <f>#REF!</f>
        <v>#REF!</v>
      </c>
      <c r="J25" s="461" t="e">
        <f>#REF!</f>
        <v>#REF!</v>
      </c>
      <c r="K25" s="461" t="e">
        <f>#REF!</f>
        <v>#REF!</v>
      </c>
      <c r="L25" s="461" t="e">
        <f>#REF!</f>
        <v>#REF!</v>
      </c>
      <c r="M25" s="461" t="e">
        <f>#REF!</f>
        <v>#REF!</v>
      </c>
      <c r="N25" s="461" t="e">
        <f>#REF!</f>
        <v>#REF!</v>
      </c>
      <c r="O25" s="461" t="e">
        <f>#REF!</f>
        <v>#REF!</v>
      </c>
      <c r="P25" s="626" t="e">
        <f t="shared" si="5"/>
        <v>#REF!</v>
      </c>
    </row>
    <row r="26" spans="1:16" ht="33.75" customHeight="1" thickBot="1">
      <c r="A26" s="623"/>
      <c r="B26" s="496" t="e">
        <f>#REF!</f>
        <v>#REF!</v>
      </c>
      <c r="C26" s="581" t="e">
        <f>#REF!</f>
        <v>#REF!</v>
      </c>
      <c r="D26" s="461" t="e">
        <f>#REF!</f>
        <v>#REF!</v>
      </c>
      <c r="E26" s="461" t="e">
        <f>#REF!</f>
        <v>#REF!</v>
      </c>
      <c r="F26" s="461" t="e">
        <f>#REF!</f>
        <v>#REF!</v>
      </c>
      <c r="G26" s="461" t="e">
        <f>#REF!</f>
        <v>#REF!</v>
      </c>
      <c r="H26" s="461" t="e">
        <f>#REF!</f>
        <v>#REF!</v>
      </c>
      <c r="I26" s="461" t="e">
        <f>#REF!</f>
        <v>#REF!</v>
      </c>
      <c r="J26" s="461" t="e">
        <f>#REF!</f>
        <v>#REF!</v>
      </c>
      <c r="K26" s="461" t="e">
        <f>#REF!</f>
        <v>#REF!</v>
      </c>
      <c r="L26" s="461" t="e">
        <f>#REF!</f>
        <v>#REF!</v>
      </c>
      <c r="M26" s="461" t="e">
        <f>#REF!</f>
        <v>#REF!</v>
      </c>
      <c r="N26" s="461" t="e">
        <f>#REF!</f>
        <v>#REF!</v>
      </c>
      <c r="O26" s="461" t="e">
        <f>#REF!</f>
        <v>#REF!</v>
      </c>
      <c r="P26" s="626" t="e">
        <f t="shared" si="5"/>
        <v>#REF!</v>
      </c>
    </row>
    <row r="27" spans="1:16" ht="33.75" customHeight="1" thickBot="1">
      <c r="A27" s="623"/>
      <c r="B27" s="496" t="e">
        <f>#REF!</f>
        <v>#REF!</v>
      </c>
      <c r="C27" s="581" t="e">
        <f>#REF!</f>
        <v>#REF!</v>
      </c>
      <c r="D27" s="461" t="e">
        <f>#REF!</f>
        <v>#REF!</v>
      </c>
      <c r="E27" s="461" t="e">
        <f>#REF!</f>
        <v>#REF!</v>
      </c>
      <c r="F27" s="461" t="e">
        <f>#REF!</f>
        <v>#REF!</v>
      </c>
      <c r="G27" s="461" t="e">
        <f>#REF!</f>
        <v>#REF!</v>
      </c>
      <c r="H27" s="461" t="e">
        <f>#REF!</f>
        <v>#REF!</v>
      </c>
      <c r="I27" s="461" t="e">
        <f>#REF!</f>
        <v>#REF!</v>
      </c>
      <c r="J27" s="461" t="e">
        <f>#REF!</f>
        <v>#REF!</v>
      </c>
      <c r="K27" s="461" t="e">
        <f>#REF!</f>
        <v>#REF!</v>
      </c>
      <c r="L27" s="461" t="e">
        <f>#REF!</f>
        <v>#REF!</v>
      </c>
      <c r="M27" s="461" t="e">
        <f>#REF!</f>
        <v>#REF!</v>
      </c>
      <c r="N27" s="461" t="e">
        <f>#REF!</f>
        <v>#REF!</v>
      </c>
      <c r="O27" s="461" t="e">
        <f>#REF!</f>
        <v>#REF!</v>
      </c>
      <c r="P27" s="626" t="e">
        <f t="shared" si="5"/>
        <v>#REF!</v>
      </c>
    </row>
    <row r="28" spans="1:16" ht="33.75" customHeight="1" thickBot="1">
      <c r="A28" s="623"/>
      <c r="B28" s="496" t="e">
        <f>#REF!</f>
        <v>#REF!</v>
      </c>
      <c r="C28" s="581" t="e">
        <f>#REF!</f>
        <v>#REF!</v>
      </c>
      <c r="D28" s="461" t="e">
        <f>#REF!</f>
        <v>#REF!</v>
      </c>
      <c r="E28" s="461" t="e">
        <f>#REF!</f>
        <v>#REF!</v>
      </c>
      <c r="F28" s="461" t="e">
        <f>#REF!</f>
        <v>#REF!</v>
      </c>
      <c r="G28" s="461" t="e">
        <f>#REF!</f>
        <v>#REF!</v>
      </c>
      <c r="H28" s="461" t="e">
        <f>#REF!</f>
        <v>#REF!</v>
      </c>
      <c r="I28" s="461" t="e">
        <f>#REF!</f>
        <v>#REF!</v>
      </c>
      <c r="J28" s="461" t="e">
        <f>#REF!</f>
        <v>#REF!</v>
      </c>
      <c r="K28" s="461" t="e">
        <f>#REF!</f>
        <v>#REF!</v>
      </c>
      <c r="L28" s="461" t="e">
        <f>#REF!</f>
        <v>#REF!</v>
      </c>
      <c r="M28" s="461" t="e">
        <f>#REF!</f>
        <v>#REF!</v>
      </c>
      <c r="N28" s="461" t="e">
        <f>#REF!</f>
        <v>#REF!</v>
      </c>
      <c r="O28" s="461" t="e">
        <f>#REF!</f>
        <v>#REF!</v>
      </c>
      <c r="P28" s="626" t="e">
        <f t="shared" si="5"/>
        <v>#REF!</v>
      </c>
    </row>
    <row r="29" spans="1:16" ht="33.75" customHeight="1" thickBot="1">
      <c r="A29" s="660"/>
      <c r="B29" s="496" t="e">
        <f>#REF!</f>
        <v>#REF!</v>
      </c>
      <c r="C29" s="581" t="e">
        <f>#REF!</f>
        <v>#REF!</v>
      </c>
      <c r="D29" s="461" t="e">
        <f>#REF!</f>
        <v>#REF!</v>
      </c>
      <c r="E29" s="461" t="e">
        <f>#REF!</f>
        <v>#REF!</v>
      </c>
      <c r="F29" s="461" t="e">
        <f>#REF!</f>
        <v>#REF!</v>
      </c>
      <c r="G29" s="461" t="e">
        <f>#REF!</f>
        <v>#REF!</v>
      </c>
      <c r="H29" s="461" t="e">
        <f>#REF!</f>
        <v>#REF!</v>
      </c>
      <c r="I29" s="461" t="e">
        <f>#REF!</f>
        <v>#REF!</v>
      </c>
      <c r="J29" s="461" t="e">
        <f>#REF!</f>
        <v>#REF!</v>
      </c>
      <c r="K29" s="461" t="e">
        <f>#REF!</f>
        <v>#REF!</v>
      </c>
      <c r="L29" s="461" t="e">
        <f>#REF!</f>
        <v>#REF!</v>
      </c>
      <c r="M29" s="461" t="e">
        <f>#REF!</f>
        <v>#REF!</v>
      </c>
      <c r="N29" s="461" t="e">
        <f>#REF!</f>
        <v>#REF!</v>
      </c>
      <c r="O29" s="461" t="e">
        <f>#REF!</f>
        <v>#REF!</v>
      </c>
      <c r="P29" s="626" t="e">
        <f t="shared" si="5"/>
        <v>#REF!</v>
      </c>
    </row>
    <row r="30" spans="1:16" ht="33.75" customHeight="1" thickBot="1">
      <c r="A30" s="1074"/>
      <c r="B30" s="496" t="e">
        <f>#REF!</f>
        <v>#REF!</v>
      </c>
      <c r="C30" s="581" t="e">
        <f>#REF!</f>
        <v>#REF!</v>
      </c>
      <c r="D30" s="461" t="e">
        <f>#REF!</f>
        <v>#REF!</v>
      </c>
      <c r="E30" s="461" t="e">
        <f>#REF!</f>
        <v>#REF!</v>
      </c>
      <c r="F30" s="461" t="e">
        <f>#REF!</f>
        <v>#REF!</v>
      </c>
      <c r="G30" s="461" t="e">
        <f>#REF!</f>
        <v>#REF!</v>
      </c>
      <c r="H30" s="461" t="e">
        <f>#REF!</f>
        <v>#REF!</v>
      </c>
      <c r="I30" s="461" t="e">
        <f>#REF!</f>
        <v>#REF!</v>
      </c>
      <c r="J30" s="461" t="e">
        <f>#REF!</f>
        <v>#REF!</v>
      </c>
      <c r="K30" s="461" t="e">
        <f>#REF!</f>
        <v>#REF!</v>
      </c>
      <c r="L30" s="461" t="e">
        <f>#REF!</f>
        <v>#REF!</v>
      </c>
      <c r="M30" s="461" t="e">
        <f>#REF!</f>
        <v>#REF!</v>
      </c>
      <c r="N30" s="461" t="e">
        <f>#REF!</f>
        <v>#REF!</v>
      </c>
      <c r="O30" s="461" t="e">
        <f>#REF!</f>
        <v>#REF!</v>
      </c>
      <c r="P30" s="626" t="e">
        <f>SUM(D30:O30)</f>
        <v>#REF!</v>
      </c>
    </row>
    <row r="31" spans="1:16" ht="14.4" thickBot="1">
      <c r="A31" s="11"/>
      <c r="B31" s="10" t="e">
        <f>#REF!</f>
        <v>#REF!</v>
      </c>
      <c r="C31" s="578" t="e">
        <f>#REF!</f>
        <v>#REF!</v>
      </c>
      <c r="D31" s="460" t="e">
        <f>SUM(D32:D33)</f>
        <v>#REF!</v>
      </c>
      <c r="E31" s="460" t="e">
        <f t="shared" ref="E31:P31" si="6">SUM(E32:E33)</f>
        <v>#REF!</v>
      </c>
      <c r="F31" s="460" t="e">
        <f t="shared" si="6"/>
        <v>#REF!</v>
      </c>
      <c r="G31" s="460" t="e">
        <f t="shared" si="6"/>
        <v>#REF!</v>
      </c>
      <c r="H31" s="460" t="e">
        <f t="shared" si="6"/>
        <v>#REF!</v>
      </c>
      <c r="I31" s="460" t="e">
        <f t="shared" si="6"/>
        <v>#REF!</v>
      </c>
      <c r="J31" s="460" t="e">
        <f t="shared" si="6"/>
        <v>#REF!</v>
      </c>
      <c r="K31" s="460" t="e">
        <f t="shared" si="6"/>
        <v>#REF!</v>
      </c>
      <c r="L31" s="460" t="e">
        <f t="shared" si="6"/>
        <v>#REF!</v>
      </c>
      <c r="M31" s="460" t="e">
        <f t="shared" si="6"/>
        <v>#REF!</v>
      </c>
      <c r="N31" s="460" t="e">
        <f t="shared" si="6"/>
        <v>#REF!</v>
      </c>
      <c r="O31" s="460" t="e">
        <f t="shared" si="6"/>
        <v>#REF!</v>
      </c>
      <c r="P31" s="460" t="e">
        <f t="shared" si="6"/>
        <v>#REF!</v>
      </c>
    </row>
    <row r="32" spans="1:16" ht="14.4" thickBot="1">
      <c r="A32" s="8"/>
      <c r="B32" s="497" t="e">
        <f>#REF!</f>
        <v>#REF!</v>
      </c>
      <c r="C32" s="583" t="e">
        <f>#REF!</f>
        <v>#REF!</v>
      </c>
      <c r="D32" s="461" t="e">
        <f>#REF!</f>
        <v>#REF!</v>
      </c>
      <c r="E32" s="461" t="e">
        <f>#REF!</f>
        <v>#REF!</v>
      </c>
      <c r="F32" s="461" t="e">
        <f>#REF!</f>
        <v>#REF!</v>
      </c>
      <c r="G32" s="461" t="e">
        <f>#REF!</f>
        <v>#REF!</v>
      </c>
      <c r="H32" s="461" t="e">
        <f>#REF!</f>
        <v>#REF!</v>
      </c>
      <c r="I32" s="461" t="e">
        <f>#REF!</f>
        <v>#REF!</v>
      </c>
      <c r="J32" s="461" t="e">
        <f>#REF!</f>
        <v>#REF!</v>
      </c>
      <c r="K32" s="461" t="e">
        <f>#REF!</f>
        <v>#REF!</v>
      </c>
      <c r="L32" s="461" t="e">
        <f>#REF!</f>
        <v>#REF!</v>
      </c>
      <c r="M32" s="461" t="e">
        <f>#REF!</f>
        <v>#REF!</v>
      </c>
      <c r="N32" s="461" t="e">
        <f>#REF!</f>
        <v>#REF!</v>
      </c>
      <c r="O32" s="461" t="e">
        <f>#REF!</f>
        <v>#REF!</v>
      </c>
      <c r="P32" s="626" t="e">
        <f t="shared" si="5"/>
        <v>#REF!</v>
      </c>
    </row>
    <row r="33" spans="1:16" ht="14.4" thickBot="1">
      <c r="A33" s="8"/>
      <c r="B33" s="497" t="e">
        <f>#REF!</f>
        <v>#REF!</v>
      </c>
      <c r="C33" s="584" t="e">
        <f>#REF!</f>
        <v>#REF!</v>
      </c>
      <c r="D33" s="461" t="e">
        <f>#REF!</f>
        <v>#REF!</v>
      </c>
      <c r="E33" s="461" t="e">
        <f>#REF!</f>
        <v>#REF!</v>
      </c>
      <c r="F33" s="461" t="e">
        <f>#REF!</f>
        <v>#REF!</v>
      </c>
      <c r="G33" s="461" t="e">
        <f>#REF!</f>
        <v>#REF!</v>
      </c>
      <c r="H33" s="461" t="e">
        <f>#REF!</f>
        <v>#REF!</v>
      </c>
      <c r="I33" s="461" t="e">
        <f>#REF!</f>
        <v>#REF!</v>
      </c>
      <c r="J33" s="461" t="e">
        <f>#REF!</f>
        <v>#REF!</v>
      </c>
      <c r="K33" s="461" t="e">
        <f>#REF!</f>
        <v>#REF!</v>
      </c>
      <c r="L33" s="461" t="e">
        <f>#REF!</f>
        <v>#REF!</v>
      </c>
      <c r="M33" s="461" t="e">
        <f>#REF!</f>
        <v>#REF!</v>
      </c>
      <c r="N33" s="461" t="e">
        <f>#REF!</f>
        <v>#REF!</v>
      </c>
      <c r="O33" s="461" t="e">
        <f>#REF!</f>
        <v>#REF!</v>
      </c>
      <c r="P33" s="626" t="e">
        <f t="shared" si="5"/>
        <v>#REF!</v>
      </c>
    </row>
    <row r="34" spans="1:16" ht="14.4" thickBot="1">
      <c r="A34" s="11"/>
      <c r="B34" s="10" t="e">
        <f>#REF!</f>
        <v>#REF!</v>
      </c>
      <c r="C34" s="578" t="e">
        <f>#REF!</f>
        <v>#REF!</v>
      </c>
      <c r="D34" s="460" t="e">
        <f>SUM(D35:D38)</f>
        <v>#REF!</v>
      </c>
      <c r="E34" s="460" t="e">
        <f t="shared" ref="E34:J34" si="7">SUM(E35:E38)</f>
        <v>#REF!</v>
      </c>
      <c r="F34" s="460" t="e">
        <f>SUM(F35:F38)</f>
        <v>#REF!</v>
      </c>
      <c r="G34" s="460" t="e">
        <f t="shared" si="7"/>
        <v>#REF!</v>
      </c>
      <c r="H34" s="460" t="e">
        <f t="shared" si="7"/>
        <v>#REF!</v>
      </c>
      <c r="I34" s="460" t="e">
        <f t="shared" si="7"/>
        <v>#REF!</v>
      </c>
      <c r="J34" s="460" t="e">
        <f t="shared" si="7"/>
        <v>#REF!</v>
      </c>
      <c r="K34" s="460" t="e">
        <f t="shared" ref="K34:P34" si="8">SUM(K35:K38)</f>
        <v>#REF!</v>
      </c>
      <c r="L34" s="460" t="e">
        <f t="shared" si="8"/>
        <v>#REF!</v>
      </c>
      <c r="M34" s="460" t="e">
        <f t="shared" si="8"/>
        <v>#REF!</v>
      </c>
      <c r="N34" s="460" t="e">
        <f t="shared" si="8"/>
        <v>#REF!</v>
      </c>
      <c r="O34" s="460" t="e">
        <f t="shared" si="8"/>
        <v>#REF!</v>
      </c>
      <c r="P34" s="460" t="e">
        <f t="shared" si="8"/>
        <v>#REF!</v>
      </c>
    </row>
    <row r="35" spans="1:16" ht="30" customHeight="1" thickBot="1">
      <c r="A35" s="8"/>
      <c r="B35" s="463" t="e">
        <f>#REF!</f>
        <v>#REF!</v>
      </c>
      <c r="C35" s="585" t="e">
        <f>#REF!</f>
        <v>#REF!</v>
      </c>
      <c r="D35" s="461" t="e">
        <f>#REF!</f>
        <v>#REF!</v>
      </c>
      <c r="E35" s="461" t="e">
        <f>#REF!</f>
        <v>#REF!</v>
      </c>
      <c r="F35" s="461" t="e">
        <f>#REF!</f>
        <v>#REF!</v>
      </c>
      <c r="G35" s="461" t="e">
        <f>#REF!</f>
        <v>#REF!</v>
      </c>
      <c r="H35" s="461" t="e">
        <f>#REF!</f>
        <v>#REF!</v>
      </c>
      <c r="I35" s="461" t="e">
        <f>#REF!</f>
        <v>#REF!</v>
      </c>
      <c r="J35" s="461" t="e">
        <f>#REF!</f>
        <v>#REF!</v>
      </c>
      <c r="K35" s="461" t="e">
        <f>#REF!</f>
        <v>#REF!</v>
      </c>
      <c r="L35" s="461" t="e">
        <f>#REF!</f>
        <v>#REF!</v>
      </c>
      <c r="M35" s="461" t="e">
        <f>#REF!</f>
        <v>#REF!</v>
      </c>
      <c r="N35" s="461" t="e">
        <f>#REF!</f>
        <v>#REF!</v>
      </c>
      <c r="O35" s="461" t="e">
        <f>#REF!</f>
        <v>#REF!</v>
      </c>
      <c r="P35" s="626" t="e">
        <f t="shared" si="5"/>
        <v>#REF!</v>
      </c>
    </row>
    <row r="36" spans="1:16" ht="27.75" customHeight="1" thickBot="1">
      <c r="A36" s="8"/>
      <c r="B36" s="463" t="e">
        <f>#REF!</f>
        <v>#REF!</v>
      </c>
      <c r="C36" s="586" t="e">
        <f>#REF!</f>
        <v>#REF!</v>
      </c>
      <c r="D36" s="461" t="e">
        <f>#REF!</f>
        <v>#REF!</v>
      </c>
      <c r="E36" s="461" t="e">
        <f>#REF!</f>
        <v>#REF!</v>
      </c>
      <c r="F36" s="461" t="e">
        <f>#REF!</f>
        <v>#REF!</v>
      </c>
      <c r="G36" s="461" t="e">
        <f>#REF!</f>
        <v>#REF!</v>
      </c>
      <c r="H36" s="461" t="e">
        <f>#REF!</f>
        <v>#REF!</v>
      </c>
      <c r="I36" s="461" t="e">
        <f>#REF!</f>
        <v>#REF!</v>
      </c>
      <c r="J36" s="461" t="e">
        <f>#REF!</f>
        <v>#REF!</v>
      </c>
      <c r="K36" s="461" t="e">
        <f>#REF!</f>
        <v>#REF!</v>
      </c>
      <c r="L36" s="461" t="e">
        <f>#REF!</f>
        <v>#REF!</v>
      </c>
      <c r="M36" s="461" t="e">
        <f>#REF!</f>
        <v>#REF!</v>
      </c>
      <c r="N36" s="461" t="e">
        <f>#REF!</f>
        <v>#REF!</v>
      </c>
      <c r="O36" s="461" t="e">
        <f>#REF!</f>
        <v>#REF!</v>
      </c>
      <c r="P36" s="626" t="e">
        <f t="shared" si="5"/>
        <v>#REF!</v>
      </c>
    </row>
    <row r="37" spans="1:16" ht="27.75" customHeight="1" thickBot="1">
      <c r="A37" s="669"/>
      <c r="B37" s="463" t="e">
        <f>#REF!</f>
        <v>#REF!</v>
      </c>
      <c r="C37" s="586" t="e">
        <f>#REF!</f>
        <v>#REF!</v>
      </c>
      <c r="D37" s="461" t="e">
        <f>#REF!</f>
        <v>#REF!</v>
      </c>
      <c r="E37" s="461" t="e">
        <f>#REF!</f>
        <v>#REF!</v>
      </c>
      <c r="F37" s="461" t="e">
        <f>#REF!</f>
        <v>#REF!</v>
      </c>
      <c r="G37" s="461" t="e">
        <f>#REF!</f>
        <v>#REF!</v>
      </c>
      <c r="H37" s="461" t="e">
        <f>#REF!</f>
        <v>#REF!</v>
      </c>
      <c r="I37" s="461" t="e">
        <f>#REF!</f>
        <v>#REF!</v>
      </c>
      <c r="J37" s="461" t="e">
        <f>#REF!</f>
        <v>#REF!</v>
      </c>
      <c r="K37" s="461" t="e">
        <f>#REF!</f>
        <v>#REF!</v>
      </c>
      <c r="L37" s="461" t="e">
        <f>#REF!</f>
        <v>#REF!</v>
      </c>
      <c r="M37" s="461" t="e">
        <f>#REF!</f>
        <v>#REF!</v>
      </c>
      <c r="N37" s="461" t="e">
        <f>#REF!</f>
        <v>#REF!</v>
      </c>
      <c r="O37" s="461" t="e">
        <f>#REF!</f>
        <v>#REF!</v>
      </c>
      <c r="P37" s="626" t="e">
        <f t="shared" si="5"/>
        <v>#REF!</v>
      </c>
    </row>
    <row r="38" spans="1:16" ht="27.75" customHeight="1" thickBot="1">
      <c r="A38" s="817"/>
      <c r="B38" s="463" t="e">
        <f>#REF!</f>
        <v>#REF!</v>
      </c>
      <c r="C38" s="586" t="e">
        <f>#REF!</f>
        <v>#REF!</v>
      </c>
      <c r="D38" s="461" t="e">
        <f>#REF!</f>
        <v>#REF!</v>
      </c>
      <c r="E38" s="461" t="e">
        <f>#REF!</f>
        <v>#REF!</v>
      </c>
      <c r="F38" s="461" t="e">
        <f>#REF!</f>
        <v>#REF!</v>
      </c>
      <c r="G38" s="461" t="e">
        <f>#REF!</f>
        <v>#REF!</v>
      </c>
      <c r="H38" s="461" t="e">
        <f>#REF!</f>
        <v>#REF!</v>
      </c>
      <c r="I38" s="461" t="e">
        <f>#REF!</f>
        <v>#REF!</v>
      </c>
      <c r="J38" s="461" t="e">
        <f>#REF!</f>
        <v>#REF!</v>
      </c>
      <c r="K38" s="461" t="e">
        <f>#REF!</f>
        <v>#REF!</v>
      </c>
      <c r="L38" s="461" t="e">
        <f>#REF!</f>
        <v>#REF!</v>
      </c>
      <c r="M38" s="461" t="e">
        <f>#REF!</f>
        <v>#REF!</v>
      </c>
      <c r="N38" s="461" t="e">
        <f>#REF!</f>
        <v>#REF!</v>
      </c>
      <c r="O38" s="461" t="e">
        <f>#REF!</f>
        <v>#REF!</v>
      </c>
      <c r="P38" s="626" t="e">
        <f t="shared" si="5"/>
        <v>#REF!</v>
      </c>
    </row>
    <row r="39" spans="1:16" ht="14.4" thickBot="1">
      <c r="A39" s="11"/>
      <c r="B39" s="10" t="e">
        <f>#REF!</f>
        <v>#REF!</v>
      </c>
      <c r="C39" s="578" t="e">
        <f>#REF!</f>
        <v>#REF!</v>
      </c>
      <c r="D39" s="460" t="e">
        <f>D40+D44</f>
        <v>#REF!</v>
      </c>
      <c r="E39" s="460" t="e">
        <f t="shared" ref="E39:P39" si="9">E40+E44</f>
        <v>#REF!</v>
      </c>
      <c r="F39" s="460" t="e">
        <f t="shared" si="9"/>
        <v>#REF!</v>
      </c>
      <c r="G39" s="460" t="e">
        <f t="shared" si="9"/>
        <v>#REF!</v>
      </c>
      <c r="H39" s="460" t="e">
        <f t="shared" si="9"/>
        <v>#REF!</v>
      </c>
      <c r="I39" s="460" t="e">
        <f t="shared" si="9"/>
        <v>#REF!</v>
      </c>
      <c r="J39" s="460" t="e">
        <f t="shared" si="9"/>
        <v>#REF!</v>
      </c>
      <c r="K39" s="460" t="e">
        <f t="shared" si="9"/>
        <v>#REF!</v>
      </c>
      <c r="L39" s="460" t="e">
        <f t="shared" si="9"/>
        <v>#REF!</v>
      </c>
      <c r="M39" s="460" t="e">
        <f t="shared" si="9"/>
        <v>#REF!</v>
      </c>
      <c r="N39" s="460" t="e">
        <f t="shared" si="9"/>
        <v>#REF!</v>
      </c>
      <c r="O39" s="460" t="e">
        <f t="shared" si="9"/>
        <v>#REF!</v>
      </c>
      <c r="P39" s="460" t="e">
        <f t="shared" si="9"/>
        <v>#REF!</v>
      </c>
    </row>
    <row r="40" spans="1:16" s="14" customFormat="1" ht="14.4" thickBot="1">
      <c r="A40" s="587"/>
      <c r="B40" s="607" t="e">
        <f>#REF!</f>
        <v>#REF!</v>
      </c>
      <c r="C40" s="608" t="e">
        <f>#REF!</f>
        <v>#REF!</v>
      </c>
      <c r="D40" s="606" t="e">
        <f>SUM(D41:D43)</f>
        <v>#REF!</v>
      </c>
      <c r="E40" s="606" t="e">
        <f t="shared" ref="E40:P40" si="10">SUM(E41:E43)</f>
        <v>#REF!</v>
      </c>
      <c r="F40" s="606" t="e">
        <f t="shared" si="10"/>
        <v>#REF!</v>
      </c>
      <c r="G40" s="606" t="e">
        <f t="shared" si="10"/>
        <v>#REF!</v>
      </c>
      <c r="H40" s="606" t="e">
        <f t="shared" si="10"/>
        <v>#REF!</v>
      </c>
      <c r="I40" s="606" t="e">
        <f t="shared" si="10"/>
        <v>#REF!</v>
      </c>
      <c r="J40" s="606" t="e">
        <f t="shared" si="10"/>
        <v>#REF!</v>
      </c>
      <c r="K40" s="606" t="e">
        <f t="shared" si="10"/>
        <v>#REF!</v>
      </c>
      <c r="L40" s="606" t="e">
        <f t="shared" si="10"/>
        <v>#REF!</v>
      </c>
      <c r="M40" s="606" t="e">
        <f t="shared" si="10"/>
        <v>#REF!</v>
      </c>
      <c r="N40" s="606" t="e">
        <f t="shared" si="10"/>
        <v>#REF!</v>
      </c>
      <c r="O40" s="606" t="e">
        <f t="shared" si="10"/>
        <v>#REF!</v>
      </c>
      <c r="P40" s="606" t="e">
        <f t="shared" si="10"/>
        <v>#REF!</v>
      </c>
    </row>
    <row r="41" spans="1:16" ht="16.5" customHeight="1" thickBot="1">
      <c r="A41" s="8"/>
      <c r="B41" s="465" t="e">
        <f>#REF!</f>
        <v>#REF!</v>
      </c>
      <c r="C41" s="586" t="e">
        <f>#REF!</f>
        <v>#REF!</v>
      </c>
      <c r="D41" s="461" t="e">
        <f>#REF!</f>
        <v>#REF!</v>
      </c>
      <c r="E41" s="461" t="e">
        <f>#REF!</f>
        <v>#REF!</v>
      </c>
      <c r="F41" s="461" t="e">
        <f>#REF!</f>
        <v>#REF!</v>
      </c>
      <c r="G41" s="461" t="e">
        <f>#REF!</f>
        <v>#REF!</v>
      </c>
      <c r="H41" s="461" t="e">
        <f>#REF!</f>
        <v>#REF!</v>
      </c>
      <c r="I41" s="461" t="e">
        <f>#REF!</f>
        <v>#REF!</v>
      </c>
      <c r="J41" s="461" t="e">
        <f>#REF!</f>
        <v>#REF!</v>
      </c>
      <c r="K41" s="461" t="e">
        <f>#REF!</f>
        <v>#REF!</v>
      </c>
      <c r="L41" s="461" t="e">
        <f>#REF!</f>
        <v>#REF!</v>
      </c>
      <c r="M41" s="461" t="e">
        <f>#REF!</f>
        <v>#REF!</v>
      </c>
      <c r="N41" s="461" t="e">
        <f>#REF!</f>
        <v>#REF!</v>
      </c>
      <c r="O41" s="461" t="e">
        <f>#REF!</f>
        <v>#REF!</v>
      </c>
      <c r="P41" s="626" t="e">
        <f t="shared" ref="P41:P48" si="11">SUM(D41:O41)</f>
        <v>#REF!</v>
      </c>
    </row>
    <row r="42" spans="1:16" ht="32.25" customHeight="1" thickBot="1">
      <c r="A42" s="8"/>
      <c r="B42" s="465" t="e">
        <f>#REF!</f>
        <v>#REF!</v>
      </c>
      <c r="C42" s="586" t="e">
        <f>#REF!</f>
        <v>#REF!</v>
      </c>
      <c r="D42" s="461" t="e">
        <f>#REF!</f>
        <v>#REF!</v>
      </c>
      <c r="E42" s="461" t="e">
        <f>#REF!</f>
        <v>#REF!</v>
      </c>
      <c r="F42" s="461" t="e">
        <f>#REF!</f>
        <v>#REF!</v>
      </c>
      <c r="G42" s="461" t="e">
        <f>#REF!</f>
        <v>#REF!</v>
      </c>
      <c r="H42" s="461" t="e">
        <f>#REF!</f>
        <v>#REF!</v>
      </c>
      <c r="I42" s="461" t="e">
        <f>#REF!</f>
        <v>#REF!</v>
      </c>
      <c r="J42" s="461" t="e">
        <f>#REF!</f>
        <v>#REF!</v>
      </c>
      <c r="K42" s="461" t="e">
        <f>#REF!</f>
        <v>#REF!</v>
      </c>
      <c r="L42" s="461" t="e">
        <f>#REF!</f>
        <v>#REF!</v>
      </c>
      <c r="M42" s="461" t="e">
        <f>#REF!</f>
        <v>#REF!</v>
      </c>
      <c r="N42" s="461" t="e">
        <f>#REF!</f>
        <v>#REF!</v>
      </c>
      <c r="O42" s="461" t="e">
        <f>#REF!</f>
        <v>#REF!</v>
      </c>
      <c r="P42" s="626" t="e">
        <f t="shared" si="11"/>
        <v>#REF!</v>
      </c>
    </row>
    <row r="43" spans="1:16" ht="17.25" customHeight="1" thickBot="1">
      <c r="A43" s="8"/>
      <c r="B43" s="465" t="e">
        <f>#REF!</f>
        <v>#REF!</v>
      </c>
      <c r="C43" s="586" t="e">
        <f>#REF!</f>
        <v>#REF!</v>
      </c>
      <c r="D43" s="461" t="e">
        <f>#REF!</f>
        <v>#REF!</v>
      </c>
      <c r="E43" s="461" t="e">
        <f>#REF!</f>
        <v>#REF!</v>
      </c>
      <c r="F43" s="461" t="e">
        <f>#REF!</f>
        <v>#REF!</v>
      </c>
      <c r="G43" s="461" t="e">
        <f>#REF!</f>
        <v>#REF!</v>
      </c>
      <c r="H43" s="461" t="e">
        <f>#REF!</f>
        <v>#REF!</v>
      </c>
      <c r="I43" s="461" t="e">
        <f>#REF!</f>
        <v>#REF!</v>
      </c>
      <c r="J43" s="461" t="e">
        <f>#REF!</f>
        <v>#REF!</v>
      </c>
      <c r="K43" s="461" t="e">
        <f>#REF!</f>
        <v>#REF!</v>
      </c>
      <c r="L43" s="461" t="e">
        <f>#REF!</f>
        <v>#REF!</v>
      </c>
      <c r="M43" s="461" t="e">
        <f>#REF!</f>
        <v>#REF!</v>
      </c>
      <c r="N43" s="461" t="e">
        <f>#REF!</f>
        <v>#REF!</v>
      </c>
      <c r="O43" s="461" t="e">
        <f>#REF!</f>
        <v>#REF!</v>
      </c>
      <c r="P43" s="626" t="e">
        <f t="shared" si="11"/>
        <v>#REF!</v>
      </c>
    </row>
    <row r="44" spans="1:16" ht="14.4" thickBot="1">
      <c r="A44" s="8"/>
      <c r="B44" s="607" t="e">
        <f>#REF!</f>
        <v>#REF!</v>
      </c>
      <c r="C44" s="608" t="e">
        <f>#REF!</f>
        <v>#REF!</v>
      </c>
      <c r="D44" s="609" t="e">
        <f>SUM(D45:D48)</f>
        <v>#REF!</v>
      </c>
      <c r="E44" s="609" t="e">
        <f t="shared" ref="E44:O44" si="12">SUM(E45:E48)</f>
        <v>#REF!</v>
      </c>
      <c r="F44" s="609" t="e">
        <f t="shared" si="12"/>
        <v>#REF!</v>
      </c>
      <c r="G44" s="609" t="e">
        <f t="shared" si="12"/>
        <v>#REF!</v>
      </c>
      <c r="H44" s="609" t="e">
        <f t="shared" si="12"/>
        <v>#REF!</v>
      </c>
      <c r="I44" s="609" t="e">
        <f t="shared" si="12"/>
        <v>#REF!</v>
      </c>
      <c r="J44" s="609" t="e">
        <f t="shared" si="12"/>
        <v>#REF!</v>
      </c>
      <c r="K44" s="609" t="e">
        <f t="shared" si="12"/>
        <v>#REF!</v>
      </c>
      <c r="L44" s="609" t="e">
        <f t="shared" si="12"/>
        <v>#REF!</v>
      </c>
      <c r="M44" s="609" t="e">
        <f t="shared" si="12"/>
        <v>#REF!</v>
      </c>
      <c r="N44" s="609" t="e">
        <f t="shared" si="12"/>
        <v>#REF!</v>
      </c>
      <c r="O44" s="609" t="e">
        <f t="shared" si="12"/>
        <v>#REF!</v>
      </c>
      <c r="P44" s="609" t="e">
        <f>SUM(P45:P48)</f>
        <v>#REF!</v>
      </c>
    </row>
    <row r="45" spans="1:16" ht="24.75" customHeight="1" thickBot="1">
      <c r="A45" s="8"/>
      <c r="B45" s="465" t="e">
        <f>#REF!</f>
        <v>#REF!</v>
      </c>
      <c r="C45" s="586" t="e">
        <f>#REF!</f>
        <v>#REF!</v>
      </c>
      <c r="D45" s="461" t="e">
        <f>#REF!</f>
        <v>#REF!</v>
      </c>
      <c r="E45" s="461" t="e">
        <f>#REF!</f>
        <v>#REF!</v>
      </c>
      <c r="F45" s="461" t="e">
        <f>#REF!</f>
        <v>#REF!</v>
      </c>
      <c r="G45" s="461" t="e">
        <f>#REF!</f>
        <v>#REF!</v>
      </c>
      <c r="H45" s="461" t="e">
        <f>#REF!</f>
        <v>#REF!</v>
      </c>
      <c r="I45" s="461" t="e">
        <f>#REF!</f>
        <v>#REF!</v>
      </c>
      <c r="J45" s="461" t="e">
        <f>#REF!</f>
        <v>#REF!</v>
      </c>
      <c r="K45" s="461" t="e">
        <f>#REF!</f>
        <v>#REF!</v>
      </c>
      <c r="L45" s="461" t="e">
        <f>#REF!</f>
        <v>#REF!</v>
      </c>
      <c r="M45" s="461" t="e">
        <f>#REF!</f>
        <v>#REF!</v>
      </c>
      <c r="N45" s="461" t="e">
        <f>#REF!</f>
        <v>#REF!</v>
      </c>
      <c r="O45" s="461" t="e">
        <f>#REF!</f>
        <v>#REF!</v>
      </c>
      <c r="P45" s="626" t="e">
        <f t="shared" si="11"/>
        <v>#REF!</v>
      </c>
    </row>
    <row r="46" spans="1:16" ht="24.75" customHeight="1" thickBot="1">
      <c r="A46" s="623"/>
      <c r="B46" s="465" t="e">
        <f>#REF!</f>
        <v>#REF!</v>
      </c>
      <c r="C46" s="586" t="e">
        <f>#REF!</f>
        <v>#REF!</v>
      </c>
      <c r="D46" s="461" t="e">
        <f>#REF!</f>
        <v>#REF!</v>
      </c>
      <c r="E46" s="461" t="e">
        <f>#REF!</f>
        <v>#REF!</v>
      </c>
      <c r="F46" s="461" t="e">
        <f>#REF!</f>
        <v>#REF!</v>
      </c>
      <c r="G46" s="461" t="e">
        <f>#REF!</f>
        <v>#REF!</v>
      </c>
      <c r="H46" s="461" t="e">
        <f>#REF!</f>
        <v>#REF!</v>
      </c>
      <c r="I46" s="461" t="e">
        <f>#REF!</f>
        <v>#REF!</v>
      </c>
      <c r="J46" s="461" t="e">
        <f>#REF!</f>
        <v>#REF!</v>
      </c>
      <c r="K46" s="461" t="e">
        <f>#REF!</f>
        <v>#REF!</v>
      </c>
      <c r="L46" s="461" t="e">
        <f>#REF!</f>
        <v>#REF!</v>
      </c>
      <c r="M46" s="461" t="e">
        <f>#REF!</f>
        <v>#REF!</v>
      </c>
      <c r="N46" s="461" t="e">
        <f>#REF!</f>
        <v>#REF!</v>
      </c>
      <c r="O46" s="461" t="e">
        <f>#REF!</f>
        <v>#REF!</v>
      </c>
      <c r="P46" s="626" t="e">
        <f t="shared" si="11"/>
        <v>#REF!</v>
      </c>
    </row>
    <row r="47" spans="1:16" ht="22.5" customHeight="1" thickBot="1">
      <c r="A47" s="8"/>
      <c r="B47" s="465" t="e">
        <f>#REF!</f>
        <v>#REF!</v>
      </c>
      <c r="C47" s="591" t="e">
        <f>#REF!</f>
        <v>#REF!</v>
      </c>
      <c r="D47" s="461" t="e">
        <f>#REF!</f>
        <v>#REF!</v>
      </c>
      <c r="E47" s="461" t="e">
        <f>#REF!</f>
        <v>#REF!</v>
      </c>
      <c r="F47" s="461" t="e">
        <f>#REF!</f>
        <v>#REF!</v>
      </c>
      <c r="G47" s="461" t="e">
        <f>#REF!</f>
        <v>#REF!</v>
      </c>
      <c r="H47" s="461" t="e">
        <f>#REF!</f>
        <v>#REF!</v>
      </c>
      <c r="I47" s="461" t="e">
        <f>#REF!</f>
        <v>#REF!</v>
      </c>
      <c r="J47" s="461" t="e">
        <f>#REF!</f>
        <v>#REF!</v>
      </c>
      <c r="K47" s="461" t="e">
        <f>#REF!</f>
        <v>#REF!</v>
      </c>
      <c r="L47" s="461" t="e">
        <f>#REF!</f>
        <v>#REF!</v>
      </c>
      <c r="M47" s="461" t="e">
        <f>#REF!</f>
        <v>#REF!</v>
      </c>
      <c r="N47" s="461" t="e">
        <f>#REF!</f>
        <v>#REF!</v>
      </c>
      <c r="O47" s="461" t="e">
        <f>#REF!</f>
        <v>#REF!</v>
      </c>
      <c r="P47" s="626" t="e">
        <f t="shared" si="11"/>
        <v>#REF!</v>
      </c>
    </row>
    <row r="48" spans="1:16" ht="22.5" customHeight="1" thickBot="1">
      <c r="A48" s="623"/>
      <c r="B48" s="465" t="e">
        <f>#REF!</f>
        <v>#REF!</v>
      </c>
      <c r="C48" s="591" t="e">
        <f>#REF!</f>
        <v>#REF!</v>
      </c>
      <c r="D48" s="461" t="e">
        <f>#REF!</f>
        <v>#REF!</v>
      </c>
      <c r="E48" s="461" t="e">
        <f>#REF!</f>
        <v>#REF!</v>
      </c>
      <c r="F48" s="461" t="e">
        <f>#REF!</f>
        <v>#REF!</v>
      </c>
      <c r="G48" s="461" t="e">
        <f>#REF!</f>
        <v>#REF!</v>
      </c>
      <c r="H48" s="461" t="e">
        <f>#REF!</f>
        <v>#REF!</v>
      </c>
      <c r="I48" s="461" t="e">
        <f>#REF!</f>
        <v>#REF!</v>
      </c>
      <c r="J48" s="461" t="e">
        <f>#REF!</f>
        <v>#REF!</v>
      </c>
      <c r="K48" s="461" t="e">
        <f>#REF!</f>
        <v>#REF!</v>
      </c>
      <c r="L48" s="461" t="e">
        <f>#REF!</f>
        <v>#REF!</v>
      </c>
      <c r="M48" s="461" t="e">
        <f>#REF!</f>
        <v>#REF!</v>
      </c>
      <c r="N48" s="461" t="e">
        <f>#REF!</f>
        <v>#REF!</v>
      </c>
      <c r="O48" s="461" t="e">
        <f>#REF!</f>
        <v>#REF!</v>
      </c>
      <c r="P48" s="626" t="e">
        <f t="shared" si="11"/>
        <v>#REF!</v>
      </c>
    </row>
    <row r="49" spans="1:16" ht="14.4" thickBot="1">
      <c r="A49" s="467" t="s">
        <v>232</v>
      </c>
      <c r="B49" s="468"/>
      <c r="C49" s="588"/>
      <c r="D49" s="469" t="e">
        <f>D50+D52</f>
        <v>#REF!</v>
      </c>
      <c r="E49" s="469" t="e">
        <f t="shared" ref="E49:O49" si="13">E50+E52</f>
        <v>#REF!</v>
      </c>
      <c r="F49" s="469" t="e">
        <f t="shared" si="13"/>
        <v>#REF!</v>
      </c>
      <c r="G49" s="469" t="e">
        <f t="shared" si="13"/>
        <v>#REF!</v>
      </c>
      <c r="H49" s="469" t="e">
        <f t="shared" si="13"/>
        <v>#REF!</v>
      </c>
      <c r="I49" s="469" t="e">
        <f t="shared" si="13"/>
        <v>#REF!</v>
      </c>
      <c r="J49" s="469" t="e">
        <f t="shared" si="13"/>
        <v>#REF!</v>
      </c>
      <c r="K49" s="469" t="e">
        <f t="shared" si="13"/>
        <v>#REF!</v>
      </c>
      <c r="L49" s="469" t="e">
        <f t="shared" si="13"/>
        <v>#REF!</v>
      </c>
      <c r="M49" s="469" t="e">
        <f t="shared" si="13"/>
        <v>#REF!</v>
      </c>
      <c r="N49" s="469" t="e">
        <f t="shared" si="13"/>
        <v>#REF!</v>
      </c>
      <c r="O49" s="469" t="e">
        <f t="shared" si="13"/>
        <v>#REF!</v>
      </c>
      <c r="P49" s="469" t="e">
        <f>P50+P52</f>
        <v>#REF!</v>
      </c>
    </row>
    <row r="50" spans="1:16" ht="14.4" thickBot="1">
      <c r="A50" s="11"/>
      <c r="B50" s="10" t="e">
        <f>#REF!</f>
        <v>#REF!</v>
      </c>
      <c r="C50" s="578" t="e">
        <f>#REF!</f>
        <v>#REF!</v>
      </c>
      <c r="D50" s="460" t="e">
        <f>SUM(D51)</f>
        <v>#REF!</v>
      </c>
      <c r="E50" s="460" t="e">
        <f t="shared" ref="E50:O50" si="14">SUM(E51)</f>
        <v>#REF!</v>
      </c>
      <c r="F50" s="460" t="e">
        <f t="shared" si="14"/>
        <v>#REF!</v>
      </c>
      <c r="G50" s="460" t="e">
        <f t="shared" si="14"/>
        <v>#REF!</v>
      </c>
      <c r="H50" s="460" t="e">
        <f t="shared" si="14"/>
        <v>#REF!</v>
      </c>
      <c r="I50" s="460" t="e">
        <f t="shared" si="14"/>
        <v>#REF!</v>
      </c>
      <c r="J50" s="460" t="e">
        <f t="shared" si="14"/>
        <v>#REF!</v>
      </c>
      <c r="K50" s="460" t="e">
        <f t="shared" si="14"/>
        <v>#REF!</v>
      </c>
      <c r="L50" s="460" t="e">
        <f t="shared" si="14"/>
        <v>#REF!</v>
      </c>
      <c r="M50" s="460" t="e">
        <f t="shared" si="14"/>
        <v>#REF!</v>
      </c>
      <c r="N50" s="460" t="e">
        <f t="shared" si="14"/>
        <v>#REF!</v>
      </c>
      <c r="O50" s="460" t="e">
        <f t="shared" si="14"/>
        <v>#REF!</v>
      </c>
      <c r="P50" s="460" t="e">
        <f>SUM(P51)</f>
        <v>#REF!</v>
      </c>
    </row>
    <row r="51" spans="1:16" ht="23.25" customHeight="1" thickBot="1">
      <c r="A51" s="8"/>
      <c r="B51" s="463" t="e">
        <f>#REF!</f>
        <v>#REF!</v>
      </c>
      <c r="C51" s="589" t="e">
        <f>#REF!</f>
        <v>#REF!</v>
      </c>
      <c r="D51" s="461" t="e">
        <f>#REF!</f>
        <v>#REF!</v>
      </c>
      <c r="E51" s="461" t="e">
        <f>#REF!</f>
        <v>#REF!</v>
      </c>
      <c r="F51" s="461" t="e">
        <f>#REF!</f>
        <v>#REF!</v>
      </c>
      <c r="G51" s="461" t="e">
        <f>#REF!</f>
        <v>#REF!</v>
      </c>
      <c r="H51" s="461" t="e">
        <f>#REF!</f>
        <v>#REF!</v>
      </c>
      <c r="I51" s="461" t="e">
        <f>#REF!</f>
        <v>#REF!</v>
      </c>
      <c r="J51" s="461" t="e">
        <f>#REF!</f>
        <v>#REF!</v>
      </c>
      <c r="K51" s="461" t="e">
        <f>#REF!</f>
        <v>#REF!</v>
      </c>
      <c r="L51" s="461" t="e">
        <f>#REF!</f>
        <v>#REF!</v>
      </c>
      <c r="M51" s="461" t="e">
        <f>#REF!</f>
        <v>#REF!</v>
      </c>
      <c r="N51" s="461" t="e">
        <f>#REF!</f>
        <v>#REF!</v>
      </c>
      <c r="O51" s="461" t="e">
        <f>#REF!</f>
        <v>#REF!</v>
      </c>
      <c r="P51" s="626" t="e">
        <f t="shared" ref="P51:P70" si="15">SUM(D51:O51)</f>
        <v>#REF!</v>
      </c>
    </row>
    <row r="52" spans="1:16" ht="14.4" thickBot="1">
      <c r="A52" s="11"/>
      <c r="B52" s="499" t="e">
        <f>#REF!</f>
        <v>#REF!</v>
      </c>
      <c r="C52" s="590" t="e">
        <f>#REF!</f>
        <v>#REF!</v>
      </c>
      <c r="D52" s="460" t="e">
        <f>SUM(D53:D70)</f>
        <v>#REF!</v>
      </c>
      <c r="E52" s="460" t="e">
        <f t="shared" ref="E52:O52" si="16">SUM(E53:E70)</f>
        <v>#REF!</v>
      </c>
      <c r="F52" s="460" t="e">
        <f t="shared" si="16"/>
        <v>#REF!</v>
      </c>
      <c r="G52" s="460" t="e">
        <f t="shared" si="16"/>
        <v>#REF!</v>
      </c>
      <c r="H52" s="460" t="e">
        <f t="shared" si="16"/>
        <v>#REF!</v>
      </c>
      <c r="I52" s="460" t="e">
        <f t="shared" si="16"/>
        <v>#REF!</v>
      </c>
      <c r="J52" s="460" t="e">
        <f t="shared" si="16"/>
        <v>#REF!</v>
      </c>
      <c r="K52" s="460" t="e">
        <f t="shared" si="16"/>
        <v>#REF!</v>
      </c>
      <c r="L52" s="460" t="e">
        <f t="shared" si="16"/>
        <v>#REF!</v>
      </c>
      <c r="M52" s="460" t="e">
        <f t="shared" si="16"/>
        <v>#REF!</v>
      </c>
      <c r="N52" s="460" t="e">
        <f t="shared" si="16"/>
        <v>#REF!</v>
      </c>
      <c r="O52" s="460" t="e">
        <f t="shared" si="16"/>
        <v>#REF!</v>
      </c>
      <c r="P52" s="460" t="e">
        <f>SUM(P53:P70)</f>
        <v>#REF!</v>
      </c>
    </row>
    <row r="53" spans="1:16" ht="33.75" customHeight="1" thickBot="1">
      <c r="A53" s="498"/>
      <c r="B53" s="470" t="e">
        <f>#REF!</f>
        <v>#REF!</v>
      </c>
      <c r="C53" s="591" t="e">
        <f>#REF!</f>
        <v>#REF!</v>
      </c>
      <c r="D53" s="461"/>
      <c r="E53" s="461"/>
      <c r="F53" s="461"/>
      <c r="G53" s="461"/>
      <c r="H53" s="461"/>
      <c r="I53" s="461"/>
      <c r="J53" s="461"/>
      <c r="K53" s="461"/>
      <c r="L53" s="461"/>
      <c r="M53" s="461"/>
      <c r="N53" s="461"/>
      <c r="O53" s="461"/>
      <c r="P53" s="626">
        <f t="shared" si="15"/>
        <v>0</v>
      </c>
    </row>
    <row r="54" spans="1:16" ht="22.5" customHeight="1" thickBot="1">
      <c r="A54" s="498"/>
      <c r="B54" s="470" t="e">
        <f>#REF!</f>
        <v>#REF!</v>
      </c>
      <c r="C54" s="591" t="e">
        <f>#REF!</f>
        <v>#REF!</v>
      </c>
      <c r="D54" s="461" t="e">
        <f>#REF!</f>
        <v>#REF!</v>
      </c>
      <c r="E54" s="461" t="e">
        <f>#REF!</f>
        <v>#REF!</v>
      </c>
      <c r="F54" s="461" t="e">
        <f>#REF!</f>
        <v>#REF!</v>
      </c>
      <c r="G54" s="461" t="e">
        <f>#REF!</f>
        <v>#REF!</v>
      </c>
      <c r="H54" s="461" t="e">
        <f>#REF!</f>
        <v>#REF!</v>
      </c>
      <c r="I54" s="461" t="e">
        <f>#REF!</f>
        <v>#REF!</v>
      </c>
      <c r="J54" s="461" t="e">
        <f>#REF!</f>
        <v>#REF!</v>
      </c>
      <c r="K54" s="461" t="e">
        <f>#REF!</f>
        <v>#REF!</v>
      </c>
      <c r="L54" s="461" t="e">
        <f>#REF!</f>
        <v>#REF!</v>
      </c>
      <c r="M54" s="461" t="e">
        <f>#REF!</f>
        <v>#REF!</v>
      </c>
      <c r="N54" s="461" t="e">
        <f>#REF!</f>
        <v>#REF!</v>
      </c>
      <c r="O54" s="461" t="e">
        <f>#REF!</f>
        <v>#REF!</v>
      </c>
      <c r="P54" s="626" t="e">
        <f t="shared" si="15"/>
        <v>#REF!</v>
      </c>
    </row>
    <row r="55" spans="1:16" ht="14.4" thickBot="1">
      <c r="A55" s="498"/>
      <c r="B55" s="470" t="e">
        <f>#REF!</f>
        <v>#REF!</v>
      </c>
      <c r="C55" s="591" t="e">
        <f>#REF!</f>
        <v>#REF!</v>
      </c>
      <c r="D55" s="461" t="e">
        <f>#REF!</f>
        <v>#REF!</v>
      </c>
      <c r="E55" s="461" t="e">
        <f>#REF!</f>
        <v>#REF!</v>
      </c>
      <c r="F55" s="461" t="e">
        <f>#REF!</f>
        <v>#REF!</v>
      </c>
      <c r="G55" s="461" t="e">
        <f>#REF!</f>
        <v>#REF!</v>
      </c>
      <c r="H55" s="461" t="e">
        <f>#REF!</f>
        <v>#REF!</v>
      </c>
      <c r="I55" s="461" t="e">
        <f>#REF!</f>
        <v>#REF!</v>
      </c>
      <c r="J55" s="461" t="e">
        <f>#REF!</f>
        <v>#REF!</v>
      </c>
      <c r="K55" s="461" t="e">
        <f>#REF!</f>
        <v>#REF!</v>
      </c>
      <c r="L55" s="461" t="e">
        <f>#REF!</f>
        <v>#REF!</v>
      </c>
      <c r="M55" s="461" t="e">
        <f>#REF!</f>
        <v>#REF!</v>
      </c>
      <c r="N55" s="461" t="e">
        <f>#REF!</f>
        <v>#REF!</v>
      </c>
      <c r="O55" s="461" t="e">
        <f>#REF!</f>
        <v>#REF!</v>
      </c>
      <c r="P55" s="626" t="e">
        <f t="shared" si="15"/>
        <v>#REF!</v>
      </c>
    </row>
    <row r="56" spans="1:16" ht="20.25" customHeight="1" thickBot="1">
      <c r="A56" s="498"/>
      <c r="B56" s="470" t="e">
        <f>#REF!</f>
        <v>#REF!</v>
      </c>
      <c r="C56" s="591" t="e">
        <f>#REF!</f>
        <v>#REF!</v>
      </c>
      <c r="D56" s="461" t="e">
        <f>#REF!</f>
        <v>#REF!</v>
      </c>
      <c r="E56" s="461" t="e">
        <f>#REF!</f>
        <v>#REF!</v>
      </c>
      <c r="F56" s="461" t="e">
        <f>#REF!</f>
        <v>#REF!</v>
      </c>
      <c r="G56" s="461" t="e">
        <f>#REF!</f>
        <v>#REF!</v>
      </c>
      <c r="H56" s="461" t="e">
        <f>#REF!</f>
        <v>#REF!</v>
      </c>
      <c r="I56" s="461" t="e">
        <f>#REF!</f>
        <v>#REF!</v>
      </c>
      <c r="J56" s="461" t="e">
        <f>#REF!</f>
        <v>#REF!</v>
      </c>
      <c r="K56" s="461" t="e">
        <f>#REF!</f>
        <v>#REF!</v>
      </c>
      <c r="L56" s="461" t="e">
        <f>#REF!</f>
        <v>#REF!</v>
      </c>
      <c r="M56" s="461" t="e">
        <f>#REF!</f>
        <v>#REF!</v>
      </c>
      <c r="N56" s="461" t="e">
        <f>#REF!</f>
        <v>#REF!</v>
      </c>
      <c r="O56" s="461" t="e">
        <f>#REF!</f>
        <v>#REF!</v>
      </c>
      <c r="P56" s="626" t="e">
        <f t="shared" si="15"/>
        <v>#REF!</v>
      </c>
    </row>
    <row r="57" spans="1:16" ht="21" customHeight="1" thickBot="1">
      <c r="A57" s="498"/>
      <c r="B57" s="470" t="e">
        <f>#REF!</f>
        <v>#REF!</v>
      </c>
      <c r="C57" s="591" t="e">
        <f>#REF!</f>
        <v>#REF!</v>
      </c>
      <c r="D57" s="461" t="e">
        <f>#REF!</f>
        <v>#REF!</v>
      </c>
      <c r="E57" s="461" t="e">
        <f>#REF!</f>
        <v>#REF!</v>
      </c>
      <c r="F57" s="461" t="e">
        <f>#REF!</f>
        <v>#REF!</v>
      </c>
      <c r="G57" s="461" t="e">
        <f>#REF!</f>
        <v>#REF!</v>
      </c>
      <c r="H57" s="461" t="e">
        <f>#REF!</f>
        <v>#REF!</v>
      </c>
      <c r="I57" s="461" t="e">
        <f>#REF!</f>
        <v>#REF!</v>
      </c>
      <c r="J57" s="461" t="e">
        <f>#REF!</f>
        <v>#REF!</v>
      </c>
      <c r="K57" s="461" t="e">
        <f>#REF!</f>
        <v>#REF!</v>
      </c>
      <c r="L57" s="461" t="e">
        <f>#REF!</f>
        <v>#REF!</v>
      </c>
      <c r="M57" s="461" t="e">
        <f>#REF!</f>
        <v>#REF!</v>
      </c>
      <c r="N57" s="461" t="e">
        <f>#REF!</f>
        <v>#REF!</v>
      </c>
      <c r="O57" s="461" t="e">
        <f>#REF!</f>
        <v>#REF!</v>
      </c>
      <c r="P57" s="626" t="e">
        <f t="shared" si="15"/>
        <v>#REF!</v>
      </c>
    </row>
    <row r="58" spans="1:16" ht="21" customHeight="1" thickBot="1">
      <c r="A58" s="498"/>
      <c r="B58" s="470" t="e">
        <f>#REF!</f>
        <v>#REF!</v>
      </c>
      <c r="C58" s="591" t="e">
        <f>#REF!</f>
        <v>#REF!</v>
      </c>
      <c r="D58" s="461" t="e">
        <f>#REF!</f>
        <v>#REF!</v>
      </c>
      <c r="E58" s="461" t="e">
        <f>#REF!</f>
        <v>#REF!</v>
      </c>
      <c r="F58" s="461" t="e">
        <f>#REF!</f>
        <v>#REF!</v>
      </c>
      <c r="G58" s="461" t="e">
        <f>#REF!</f>
        <v>#REF!</v>
      </c>
      <c r="H58" s="461" t="e">
        <f>#REF!</f>
        <v>#REF!</v>
      </c>
      <c r="I58" s="461" t="e">
        <f>#REF!</f>
        <v>#REF!</v>
      </c>
      <c r="J58" s="461" t="e">
        <f>#REF!</f>
        <v>#REF!</v>
      </c>
      <c r="K58" s="461" t="e">
        <f>#REF!</f>
        <v>#REF!</v>
      </c>
      <c r="L58" s="461" t="e">
        <f>#REF!</f>
        <v>#REF!</v>
      </c>
      <c r="M58" s="461" t="e">
        <f>#REF!</f>
        <v>#REF!</v>
      </c>
      <c r="N58" s="461" t="e">
        <f>#REF!</f>
        <v>#REF!</v>
      </c>
      <c r="O58" s="461" t="e">
        <f>#REF!</f>
        <v>#REF!</v>
      </c>
      <c r="P58" s="626" t="e">
        <f t="shared" si="15"/>
        <v>#REF!</v>
      </c>
    </row>
    <row r="59" spans="1:16" ht="16.5" customHeight="1" thickBot="1">
      <c r="A59" s="498"/>
      <c r="B59" s="470" t="e">
        <f>#REF!</f>
        <v>#REF!</v>
      </c>
      <c r="C59" s="591" t="e">
        <f>#REF!</f>
        <v>#REF!</v>
      </c>
      <c r="D59" s="461" t="e">
        <f>#REF!</f>
        <v>#REF!</v>
      </c>
      <c r="E59" s="461" t="e">
        <f>#REF!</f>
        <v>#REF!</v>
      </c>
      <c r="F59" s="461" t="e">
        <f>#REF!</f>
        <v>#REF!</v>
      </c>
      <c r="G59" s="461" t="e">
        <f>#REF!</f>
        <v>#REF!</v>
      </c>
      <c r="H59" s="461" t="e">
        <f>#REF!</f>
        <v>#REF!</v>
      </c>
      <c r="I59" s="461" t="e">
        <f>#REF!</f>
        <v>#REF!</v>
      </c>
      <c r="J59" s="461" t="e">
        <f>#REF!</f>
        <v>#REF!</v>
      </c>
      <c r="K59" s="461" t="e">
        <f>#REF!</f>
        <v>#REF!</v>
      </c>
      <c r="L59" s="461" t="e">
        <f>#REF!</f>
        <v>#REF!</v>
      </c>
      <c r="M59" s="461" t="e">
        <f>#REF!</f>
        <v>#REF!</v>
      </c>
      <c r="N59" s="461" t="e">
        <f>#REF!</f>
        <v>#REF!</v>
      </c>
      <c r="O59" s="461" t="e">
        <f>#REF!</f>
        <v>#REF!</v>
      </c>
      <c r="P59" s="626" t="e">
        <f t="shared" si="15"/>
        <v>#REF!</v>
      </c>
    </row>
    <row r="60" spans="1:16" ht="25.5" customHeight="1" thickBot="1">
      <c r="A60" s="498"/>
      <c r="B60" s="470" t="e">
        <f>#REF!</f>
        <v>#REF!</v>
      </c>
      <c r="C60" s="591" t="e">
        <f>#REF!</f>
        <v>#REF!</v>
      </c>
      <c r="D60" s="461"/>
      <c r="E60" s="461"/>
      <c r="F60" s="461"/>
      <c r="G60" s="461"/>
      <c r="H60" s="461"/>
      <c r="I60" s="461"/>
      <c r="J60" s="461"/>
      <c r="K60" s="461"/>
      <c r="L60" s="461"/>
      <c r="M60" s="461"/>
      <c r="N60" s="461"/>
      <c r="O60" s="461"/>
      <c r="P60" s="626">
        <f t="shared" si="15"/>
        <v>0</v>
      </c>
    </row>
    <row r="61" spans="1:16" ht="15.75" customHeight="1" thickBot="1">
      <c r="A61" s="498"/>
      <c r="B61" s="470" t="e">
        <f>#REF!</f>
        <v>#REF!</v>
      </c>
      <c r="C61" s="591" t="e">
        <f>#REF!</f>
        <v>#REF!</v>
      </c>
      <c r="D61" s="461" t="e">
        <f>#REF!</f>
        <v>#REF!</v>
      </c>
      <c r="E61" s="461" t="e">
        <f>#REF!</f>
        <v>#REF!</v>
      </c>
      <c r="F61" s="461" t="e">
        <f>#REF!</f>
        <v>#REF!</v>
      </c>
      <c r="G61" s="461" t="e">
        <f>#REF!</f>
        <v>#REF!</v>
      </c>
      <c r="H61" s="461" t="e">
        <f>#REF!</f>
        <v>#REF!</v>
      </c>
      <c r="I61" s="461" t="e">
        <f>#REF!</f>
        <v>#REF!</v>
      </c>
      <c r="J61" s="461" t="e">
        <f>#REF!</f>
        <v>#REF!</v>
      </c>
      <c r="K61" s="461" t="e">
        <f>#REF!</f>
        <v>#REF!</v>
      </c>
      <c r="L61" s="461" t="e">
        <f>#REF!</f>
        <v>#REF!</v>
      </c>
      <c r="M61" s="461" t="e">
        <f>#REF!</f>
        <v>#REF!</v>
      </c>
      <c r="N61" s="461" t="e">
        <f>#REF!</f>
        <v>#REF!</v>
      </c>
      <c r="O61" s="461" t="e">
        <f>#REF!</f>
        <v>#REF!</v>
      </c>
      <c r="P61" s="626" t="e">
        <f t="shared" si="15"/>
        <v>#REF!</v>
      </c>
    </row>
    <row r="62" spans="1:16" ht="17.25" customHeight="1" thickBot="1">
      <c r="A62" s="498"/>
      <c r="B62" s="470" t="e">
        <f>#REF!</f>
        <v>#REF!</v>
      </c>
      <c r="C62" s="591" t="e">
        <f>#REF!</f>
        <v>#REF!</v>
      </c>
      <c r="D62" s="461" t="e">
        <f>#REF!</f>
        <v>#REF!</v>
      </c>
      <c r="E62" s="461" t="e">
        <f>#REF!</f>
        <v>#REF!</v>
      </c>
      <c r="F62" s="461" t="e">
        <f>#REF!</f>
        <v>#REF!</v>
      </c>
      <c r="G62" s="461" t="e">
        <f>#REF!</f>
        <v>#REF!</v>
      </c>
      <c r="H62" s="461" t="e">
        <f>#REF!</f>
        <v>#REF!</v>
      </c>
      <c r="I62" s="461" t="e">
        <f>#REF!</f>
        <v>#REF!</v>
      </c>
      <c r="J62" s="461" t="e">
        <f>#REF!</f>
        <v>#REF!</v>
      </c>
      <c r="K62" s="461" t="e">
        <f>#REF!</f>
        <v>#REF!</v>
      </c>
      <c r="L62" s="461" t="e">
        <f>#REF!</f>
        <v>#REF!</v>
      </c>
      <c r="M62" s="461" t="e">
        <f>#REF!</f>
        <v>#REF!</v>
      </c>
      <c r="N62" s="461" t="e">
        <f>#REF!</f>
        <v>#REF!</v>
      </c>
      <c r="O62" s="461" t="e">
        <f>#REF!</f>
        <v>#REF!</v>
      </c>
      <c r="P62" s="626" t="e">
        <f t="shared" si="15"/>
        <v>#REF!</v>
      </c>
    </row>
    <row r="63" spans="1:16" ht="15.75" customHeight="1" thickBot="1">
      <c r="A63" s="498"/>
      <c r="B63" s="470" t="e">
        <f>#REF!</f>
        <v>#REF!</v>
      </c>
      <c r="C63" s="591" t="e">
        <f>#REF!</f>
        <v>#REF!</v>
      </c>
      <c r="D63" s="461" t="e">
        <f>#REF!</f>
        <v>#REF!</v>
      </c>
      <c r="E63" s="461" t="e">
        <f>#REF!</f>
        <v>#REF!</v>
      </c>
      <c r="F63" s="461" t="e">
        <f>#REF!</f>
        <v>#REF!</v>
      </c>
      <c r="G63" s="461" t="e">
        <f>#REF!</f>
        <v>#REF!</v>
      </c>
      <c r="H63" s="461" t="e">
        <f>#REF!</f>
        <v>#REF!</v>
      </c>
      <c r="I63" s="461" t="e">
        <f>#REF!</f>
        <v>#REF!</v>
      </c>
      <c r="J63" s="461" t="e">
        <f>#REF!</f>
        <v>#REF!</v>
      </c>
      <c r="K63" s="461" t="e">
        <f>#REF!</f>
        <v>#REF!</v>
      </c>
      <c r="L63" s="461" t="e">
        <f>#REF!</f>
        <v>#REF!</v>
      </c>
      <c r="M63" s="461" t="e">
        <f>#REF!</f>
        <v>#REF!</v>
      </c>
      <c r="N63" s="461" t="e">
        <f>#REF!</f>
        <v>#REF!</v>
      </c>
      <c r="O63" s="461" t="e">
        <f>#REF!</f>
        <v>#REF!</v>
      </c>
      <c r="P63" s="626" t="e">
        <f t="shared" si="15"/>
        <v>#REF!</v>
      </c>
    </row>
    <row r="64" spans="1:16" ht="14.4" thickBot="1">
      <c r="A64" s="498"/>
      <c r="B64" s="470" t="e">
        <f>#REF!</f>
        <v>#REF!</v>
      </c>
      <c r="C64" s="591" t="e">
        <f>#REF!</f>
        <v>#REF!</v>
      </c>
      <c r="D64" s="461" t="e">
        <f>#REF!</f>
        <v>#REF!</v>
      </c>
      <c r="E64" s="461" t="e">
        <f>#REF!</f>
        <v>#REF!</v>
      </c>
      <c r="F64" s="461" t="e">
        <f>#REF!</f>
        <v>#REF!</v>
      </c>
      <c r="G64" s="461" t="e">
        <f>#REF!</f>
        <v>#REF!</v>
      </c>
      <c r="H64" s="461" t="e">
        <f>#REF!</f>
        <v>#REF!</v>
      </c>
      <c r="I64" s="461" t="e">
        <f>#REF!</f>
        <v>#REF!</v>
      </c>
      <c r="J64" s="461" t="e">
        <f>#REF!</f>
        <v>#REF!</v>
      </c>
      <c r="K64" s="461" t="e">
        <f>#REF!</f>
        <v>#REF!</v>
      </c>
      <c r="L64" s="461" t="e">
        <f>#REF!</f>
        <v>#REF!</v>
      </c>
      <c r="M64" s="461" t="e">
        <f>#REF!</f>
        <v>#REF!</v>
      </c>
      <c r="N64" s="461" t="e">
        <f>#REF!</f>
        <v>#REF!</v>
      </c>
      <c r="O64" s="461" t="e">
        <f>#REF!</f>
        <v>#REF!</v>
      </c>
      <c r="P64" s="626" t="e">
        <f t="shared" si="15"/>
        <v>#REF!</v>
      </c>
    </row>
    <row r="65" spans="1:16" ht="26.25" customHeight="1" thickBot="1">
      <c r="A65" s="498"/>
      <c r="B65" s="470" t="e">
        <f>#REF!</f>
        <v>#REF!</v>
      </c>
      <c r="C65" s="591" t="e">
        <f>#REF!</f>
        <v>#REF!</v>
      </c>
      <c r="D65" s="461" t="e">
        <f>#REF!</f>
        <v>#REF!</v>
      </c>
      <c r="E65" s="461" t="e">
        <f>#REF!</f>
        <v>#REF!</v>
      </c>
      <c r="F65" s="461" t="e">
        <f>#REF!</f>
        <v>#REF!</v>
      </c>
      <c r="G65" s="461" t="e">
        <f>#REF!</f>
        <v>#REF!</v>
      </c>
      <c r="H65" s="461" t="e">
        <f>#REF!</f>
        <v>#REF!</v>
      </c>
      <c r="I65" s="461" t="e">
        <f>#REF!</f>
        <v>#REF!</v>
      </c>
      <c r="J65" s="461" t="e">
        <f>#REF!</f>
        <v>#REF!</v>
      </c>
      <c r="K65" s="461" t="e">
        <f>#REF!</f>
        <v>#REF!</v>
      </c>
      <c r="L65" s="461" t="e">
        <f>#REF!</f>
        <v>#REF!</v>
      </c>
      <c r="M65" s="461" t="e">
        <f>#REF!</f>
        <v>#REF!</v>
      </c>
      <c r="N65" s="461" t="e">
        <f>#REF!</f>
        <v>#REF!</v>
      </c>
      <c r="O65" s="461" t="e">
        <f>#REF!</f>
        <v>#REF!</v>
      </c>
      <c r="P65" s="626" t="e">
        <f t="shared" si="15"/>
        <v>#REF!</v>
      </c>
    </row>
    <row r="66" spans="1:16" ht="14.4" thickBot="1">
      <c r="A66" s="498"/>
      <c r="B66" s="470" t="e">
        <f>#REF!</f>
        <v>#REF!</v>
      </c>
      <c r="C66" s="591" t="e">
        <f>#REF!</f>
        <v>#REF!</v>
      </c>
      <c r="D66" s="461" t="e">
        <f>#REF!</f>
        <v>#REF!</v>
      </c>
      <c r="E66" s="461" t="e">
        <f>#REF!</f>
        <v>#REF!</v>
      </c>
      <c r="F66" s="461" t="e">
        <f>#REF!</f>
        <v>#REF!</v>
      </c>
      <c r="G66" s="461" t="e">
        <f>#REF!</f>
        <v>#REF!</v>
      </c>
      <c r="H66" s="461" t="e">
        <f>#REF!</f>
        <v>#REF!</v>
      </c>
      <c r="I66" s="461" t="e">
        <f>#REF!</f>
        <v>#REF!</v>
      </c>
      <c r="J66" s="461" t="e">
        <f>#REF!</f>
        <v>#REF!</v>
      </c>
      <c r="K66" s="461" t="e">
        <f>#REF!</f>
        <v>#REF!</v>
      </c>
      <c r="L66" s="461" t="e">
        <f>#REF!</f>
        <v>#REF!</v>
      </c>
      <c r="M66" s="461" t="e">
        <f>#REF!</f>
        <v>#REF!</v>
      </c>
      <c r="N66" s="461" t="e">
        <f>#REF!</f>
        <v>#REF!</v>
      </c>
      <c r="O66" s="461" t="e">
        <f>#REF!</f>
        <v>#REF!</v>
      </c>
      <c r="P66" s="626" t="e">
        <f t="shared" si="15"/>
        <v>#REF!</v>
      </c>
    </row>
    <row r="67" spans="1:16" ht="27.75" customHeight="1" thickBot="1">
      <c r="A67" s="498"/>
      <c r="B67" s="470" t="e">
        <f>#REF!</f>
        <v>#REF!</v>
      </c>
      <c r="C67" s="591" t="e">
        <f>#REF!</f>
        <v>#REF!</v>
      </c>
      <c r="D67" s="461" t="e">
        <f>#REF!</f>
        <v>#REF!</v>
      </c>
      <c r="E67" s="461" t="e">
        <f>#REF!</f>
        <v>#REF!</v>
      </c>
      <c r="F67" s="461" t="e">
        <f>#REF!</f>
        <v>#REF!</v>
      </c>
      <c r="G67" s="461" t="e">
        <f>#REF!</f>
        <v>#REF!</v>
      </c>
      <c r="H67" s="461" t="e">
        <f>#REF!</f>
        <v>#REF!</v>
      </c>
      <c r="I67" s="461" t="e">
        <f>#REF!</f>
        <v>#REF!</v>
      </c>
      <c r="J67" s="461" t="e">
        <f>#REF!</f>
        <v>#REF!</v>
      </c>
      <c r="K67" s="461" t="e">
        <f>#REF!</f>
        <v>#REF!</v>
      </c>
      <c r="L67" s="461" t="e">
        <f>#REF!</f>
        <v>#REF!</v>
      </c>
      <c r="M67" s="461" t="e">
        <f>#REF!</f>
        <v>#REF!</v>
      </c>
      <c r="N67" s="461" t="e">
        <f>#REF!</f>
        <v>#REF!</v>
      </c>
      <c r="O67" s="461" t="e">
        <f>#REF!</f>
        <v>#REF!</v>
      </c>
      <c r="P67" s="626" t="e">
        <f t="shared" si="15"/>
        <v>#REF!</v>
      </c>
    </row>
    <row r="68" spans="1:16" ht="27.75" customHeight="1" thickBot="1">
      <c r="A68" s="498"/>
      <c r="B68" s="470" t="e">
        <f>#REF!</f>
        <v>#REF!</v>
      </c>
      <c r="C68" s="591" t="e">
        <f>#REF!</f>
        <v>#REF!</v>
      </c>
      <c r="D68" s="461" t="e">
        <f>#REF!</f>
        <v>#REF!</v>
      </c>
      <c r="E68" s="461" t="e">
        <f>#REF!</f>
        <v>#REF!</v>
      </c>
      <c r="F68" s="461" t="e">
        <f>#REF!</f>
        <v>#REF!</v>
      </c>
      <c r="G68" s="461" t="e">
        <f>#REF!</f>
        <v>#REF!</v>
      </c>
      <c r="H68" s="461" t="e">
        <f>#REF!</f>
        <v>#REF!</v>
      </c>
      <c r="I68" s="461" t="e">
        <f>#REF!</f>
        <v>#REF!</v>
      </c>
      <c r="J68" s="461" t="e">
        <f>#REF!</f>
        <v>#REF!</v>
      </c>
      <c r="K68" s="461" t="e">
        <f>#REF!</f>
        <v>#REF!</v>
      </c>
      <c r="L68" s="461" t="e">
        <f>#REF!</f>
        <v>#REF!</v>
      </c>
      <c r="M68" s="461" t="e">
        <f>#REF!</f>
        <v>#REF!</v>
      </c>
      <c r="N68" s="461" t="e">
        <f>#REF!</f>
        <v>#REF!</v>
      </c>
      <c r="O68" s="461" t="e">
        <f>#REF!</f>
        <v>#REF!</v>
      </c>
      <c r="P68" s="626" t="e">
        <f t="shared" si="15"/>
        <v>#REF!</v>
      </c>
    </row>
    <row r="69" spans="1:16" ht="28.5" customHeight="1" thickBot="1">
      <c r="A69" s="498"/>
      <c r="B69" s="470" t="e">
        <f>#REF!</f>
        <v>#REF!</v>
      </c>
      <c r="C69" s="591" t="e">
        <f>#REF!</f>
        <v>#REF!</v>
      </c>
      <c r="D69" s="461" t="e">
        <f>#REF!</f>
        <v>#REF!</v>
      </c>
      <c r="E69" s="461" t="e">
        <f>#REF!</f>
        <v>#REF!</v>
      </c>
      <c r="F69" s="461" t="e">
        <f>#REF!</f>
        <v>#REF!</v>
      </c>
      <c r="G69" s="461" t="e">
        <f>#REF!</f>
        <v>#REF!</v>
      </c>
      <c r="H69" s="461" t="e">
        <f>#REF!</f>
        <v>#REF!</v>
      </c>
      <c r="I69" s="461" t="e">
        <f>#REF!</f>
        <v>#REF!</v>
      </c>
      <c r="J69" s="461" t="e">
        <f>#REF!</f>
        <v>#REF!</v>
      </c>
      <c r="K69" s="461" t="e">
        <f>#REF!</f>
        <v>#REF!</v>
      </c>
      <c r="L69" s="461" t="e">
        <f>#REF!</f>
        <v>#REF!</v>
      </c>
      <c r="M69" s="461" t="e">
        <f>#REF!</f>
        <v>#REF!</v>
      </c>
      <c r="N69" s="461" t="e">
        <f>#REF!</f>
        <v>#REF!</v>
      </c>
      <c r="O69" s="461" t="e">
        <f>#REF!</f>
        <v>#REF!</v>
      </c>
      <c r="P69" s="626" t="e">
        <f t="shared" si="15"/>
        <v>#REF!</v>
      </c>
    </row>
    <row r="70" spans="1:16" ht="28.5" customHeight="1" thickBot="1">
      <c r="A70" s="667"/>
      <c r="B70" s="470" t="e">
        <f>#REF!</f>
        <v>#REF!</v>
      </c>
      <c r="C70" s="591" t="e">
        <f>#REF!</f>
        <v>#REF!</v>
      </c>
      <c r="D70" s="461" t="e">
        <f>#REF!</f>
        <v>#REF!</v>
      </c>
      <c r="E70" s="461" t="e">
        <f>#REF!</f>
        <v>#REF!</v>
      </c>
      <c r="F70" s="461" t="e">
        <f>#REF!</f>
        <v>#REF!</v>
      </c>
      <c r="G70" s="461" t="e">
        <f>#REF!</f>
        <v>#REF!</v>
      </c>
      <c r="H70" s="461" t="e">
        <f>#REF!</f>
        <v>#REF!</v>
      </c>
      <c r="I70" s="461" t="e">
        <f>#REF!</f>
        <v>#REF!</v>
      </c>
      <c r="J70" s="461" t="e">
        <f>#REF!</f>
        <v>#REF!</v>
      </c>
      <c r="K70" s="461" t="e">
        <f>#REF!</f>
        <v>#REF!</v>
      </c>
      <c r="L70" s="461" t="e">
        <f>#REF!</f>
        <v>#REF!</v>
      </c>
      <c r="M70" s="461" t="e">
        <f>#REF!</f>
        <v>#REF!</v>
      </c>
      <c r="N70" s="461" t="e">
        <f>#REF!</f>
        <v>#REF!</v>
      </c>
      <c r="O70" s="461" t="e">
        <f>#REF!</f>
        <v>#REF!</v>
      </c>
      <c r="P70" s="626" t="e">
        <f t="shared" si="15"/>
        <v>#REF!</v>
      </c>
    </row>
    <row r="71" spans="1:16" s="615" customFormat="1" ht="30" customHeight="1" thickBot="1">
      <c r="A71" s="621" t="s">
        <v>233</v>
      </c>
      <c r="B71" s="622"/>
      <c r="C71" s="614"/>
      <c r="D71" s="613" t="e">
        <f>D72+D76</f>
        <v>#REF!</v>
      </c>
      <c r="E71" s="613" t="e">
        <f t="shared" ref="E71:O71" si="17">E72+E76</f>
        <v>#REF!</v>
      </c>
      <c r="F71" s="613" t="e">
        <f t="shared" si="17"/>
        <v>#REF!</v>
      </c>
      <c r="G71" s="613" t="e">
        <f t="shared" si="17"/>
        <v>#REF!</v>
      </c>
      <c r="H71" s="613" t="e">
        <f t="shared" si="17"/>
        <v>#REF!</v>
      </c>
      <c r="I71" s="613" t="e">
        <f t="shared" si="17"/>
        <v>#REF!</v>
      </c>
      <c r="J71" s="613" t="e">
        <f>J72+J76</f>
        <v>#REF!</v>
      </c>
      <c r="K71" s="613" t="e">
        <f t="shared" si="17"/>
        <v>#REF!</v>
      </c>
      <c r="L71" s="613" t="e">
        <f t="shared" si="17"/>
        <v>#REF!</v>
      </c>
      <c r="M71" s="613" t="e">
        <f t="shared" si="17"/>
        <v>#REF!</v>
      </c>
      <c r="N71" s="613" t="e">
        <f>N72+N76</f>
        <v>#REF!</v>
      </c>
      <c r="O71" s="613" t="e">
        <f t="shared" si="17"/>
        <v>#REF!</v>
      </c>
      <c r="P71" s="613" t="e">
        <f>P72+P76</f>
        <v>#REF!</v>
      </c>
    </row>
    <row r="72" spans="1:16" ht="14.4" thickBot="1">
      <c r="A72" s="11"/>
      <c r="B72" s="636" t="e">
        <f>#REF!</f>
        <v>#REF!</v>
      </c>
      <c r="C72" s="590" t="e">
        <f>#REF!</f>
        <v>#REF!</v>
      </c>
      <c r="D72" s="460" t="e">
        <f t="shared" ref="D72:P72" si="18">SUM(D73:D75)</f>
        <v>#REF!</v>
      </c>
      <c r="E72" s="460" t="e">
        <f t="shared" si="18"/>
        <v>#REF!</v>
      </c>
      <c r="F72" s="460" t="e">
        <f t="shared" si="18"/>
        <v>#REF!</v>
      </c>
      <c r="G72" s="460" t="e">
        <f t="shared" si="18"/>
        <v>#REF!</v>
      </c>
      <c r="H72" s="460" t="e">
        <f t="shared" si="18"/>
        <v>#REF!</v>
      </c>
      <c r="I72" s="460" t="e">
        <f t="shared" si="18"/>
        <v>#REF!</v>
      </c>
      <c r="J72" s="460" t="e">
        <f t="shared" si="18"/>
        <v>#REF!</v>
      </c>
      <c r="K72" s="460" t="e">
        <f t="shared" si="18"/>
        <v>#REF!</v>
      </c>
      <c r="L72" s="460" t="e">
        <f t="shared" si="18"/>
        <v>#REF!</v>
      </c>
      <c r="M72" s="460" t="e">
        <f t="shared" si="18"/>
        <v>#REF!</v>
      </c>
      <c r="N72" s="460" t="e">
        <f t="shared" si="18"/>
        <v>#REF!</v>
      </c>
      <c r="O72" s="460" t="e">
        <f t="shared" si="18"/>
        <v>#REF!</v>
      </c>
      <c r="P72" s="460" t="e">
        <f t="shared" si="18"/>
        <v>#REF!</v>
      </c>
    </row>
    <row r="73" spans="1:16" s="474" customFormat="1" ht="41.25" customHeight="1" thickBot="1">
      <c r="A73" s="635"/>
      <c r="B73" s="473" t="e">
        <f>#REF!</f>
        <v>#REF!</v>
      </c>
      <c r="C73" s="598" t="e">
        <f>#REF!</f>
        <v>#REF!</v>
      </c>
      <c r="D73" s="461" t="e">
        <f>#REF!</f>
        <v>#REF!</v>
      </c>
      <c r="E73" s="461" t="e">
        <f>#REF!</f>
        <v>#REF!</v>
      </c>
      <c r="F73" s="461" t="e">
        <f>#REF!</f>
        <v>#REF!</v>
      </c>
      <c r="G73" s="461" t="e">
        <f>#REF!</f>
        <v>#REF!</v>
      </c>
      <c r="H73" s="461" t="e">
        <f>#REF!</f>
        <v>#REF!</v>
      </c>
      <c r="I73" s="461" t="e">
        <f>#REF!</f>
        <v>#REF!</v>
      </c>
      <c r="J73" s="461" t="e">
        <f>#REF!</f>
        <v>#REF!</v>
      </c>
      <c r="K73" s="461" t="e">
        <f>#REF!</f>
        <v>#REF!</v>
      </c>
      <c r="L73" s="461" t="e">
        <f>#REF!</f>
        <v>#REF!</v>
      </c>
      <c r="M73" s="461" t="e">
        <f>#REF!</f>
        <v>#REF!</v>
      </c>
      <c r="N73" s="461" t="e">
        <f>#REF!</f>
        <v>#REF!</v>
      </c>
      <c r="O73" s="461" t="e">
        <f>#REF!</f>
        <v>#REF!</v>
      </c>
      <c r="P73" s="626" t="e">
        <f t="shared" ref="P73:P80" si="19">SUM(D73:O73)</f>
        <v>#REF!</v>
      </c>
    </row>
    <row r="74" spans="1:16" s="474" customFormat="1" ht="27" customHeight="1" thickBot="1">
      <c r="A74" s="635"/>
      <c r="B74" s="473" t="e">
        <f>#REF!</f>
        <v>#REF!</v>
      </c>
      <c r="C74" s="598" t="e">
        <f>#REF!</f>
        <v>#REF!</v>
      </c>
      <c r="D74" s="461" t="e">
        <f>#REF!</f>
        <v>#REF!</v>
      </c>
      <c r="E74" s="461" t="e">
        <f>#REF!</f>
        <v>#REF!</v>
      </c>
      <c r="F74" s="461" t="e">
        <f>#REF!</f>
        <v>#REF!</v>
      </c>
      <c r="G74" s="461" t="e">
        <f>#REF!</f>
        <v>#REF!</v>
      </c>
      <c r="H74" s="461" t="e">
        <f>#REF!</f>
        <v>#REF!</v>
      </c>
      <c r="I74" s="461" t="e">
        <f>#REF!</f>
        <v>#REF!</v>
      </c>
      <c r="J74" s="461" t="e">
        <f>#REF!</f>
        <v>#REF!</v>
      </c>
      <c r="K74" s="461" t="e">
        <f>#REF!</f>
        <v>#REF!</v>
      </c>
      <c r="L74" s="461" t="e">
        <f>#REF!</f>
        <v>#REF!</v>
      </c>
      <c r="M74" s="461" t="e">
        <f>#REF!</f>
        <v>#REF!</v>
      </c>
      <c r="N74" s="461" t="e">
        <f>#REF!</f>
        <v>#REF!</v>
      </c>
      <c r="O74" s="461" t="e">
        <f>#REF!</f>
        <v>#REF!</v>
      </c>
      <c r="P74" s="626" t="e">
        <f t="shared" si="19"/>
        <v>#REF!</v>
      </c>
    </row>
    <row r="75" spans="1:16" s="474" customFormat="1" ht="27" customHeight="1" thickBot="1">
      <c r="A75" s="1075"/>
      <c r="B75" s="473" t="e">
        <f>#REF!</f>
        <v>#REF!</v>
      </c>
      <c r="C75" s="473" t="e">
        <f>#REF!</f>
        <v>#REF!</v>
      </c>
      <c r="D75" s="461" t="e">
        <f>#REF!</f>
        <v>#REF!</v>
      </c>
      <c r="E75" s="461" t="e">
        <f>#REF!</f>
        <v>#REF!</v>
      </c>
      <c r="F75" s="461" t="e">
        <f>#REF!</f>
        <v>#REF!</v>
      </c>
      <c r="G75" s="461" t="e">
        <f>#REF!</f>
        <v>#REF!</v>
      </c>
      <c r="H75" s="461" t="e">
        <f>#REF!</f>
        <v>#REF!</v>
      </c>
      <c r="I75" s="461" t="e">
        <f>#REF!</f>
        <v>#REF!</v>
      </c>
      <c r="J75" s="461" t="e">
        <f>#REF!</f>
        <v>#REF!</v>
      </c>
      <c r="K75" s="461" t="e">
        <f>#REF!</f>
        <v>#REF!</v>
      </c>
      <c r="L75" s="461" t="e">
        <f>#REF!</f>
        <v>#REF!</v>
      </c>
      <c r="M75" s="461" t="e">
        <f>#REF!</f>
        <v>#REF!</v>
      </c>
      <c r="N75" s="461" t="e">
        <f>#REF!</f>
        <v>#REF!</v>
      </c>
      <c r="O75" s="461" t="e">
        <f>#REF!</f>
        <v>#REF!</v>
      </c>
      <c r="P75" s="626" t="e">
        <f t="shared" si="19"/>
        <v>#REF!</v>
      </c>
    </row>
    <row r="76" spans="1:16" ht="14.4" thickBot="1">
      <c r="A76" s="11"/>
      <c r="B76" s="479" t="e">
        <f>#REF!</f>
        <v>#REF!</v>
      </c>
      <c r="C76" s="596" t="e">
        <f>#REF!</f>
        <v>#REF!</v>
      </c>
      <c r="D76" s="460" t="e">
        <f>SUM(D77:D80)</f>
        <v>#REF!</v>
      </c>
      <c r="E76" s="460" t="e">
        <f t="shared" ref="E76:K76" si="20">SUM(E77:E80)</f>
        <v>#REF!</v>
      </c>
      <c r="F76" s="460" t="e">
        <f t="shared" si="20"/>
        <v>#REF!</v>
      </c>
      <c r="G76" s="460" t="e">
        <f t="shared" si="20"/>
        <v>#REF!</v>
      </c>
      <c r="H76" s="460" t="e">
        <f t="shared" si="20"/>
        <v>#REF!</v>
      </c>
      <c r="I76" s="460" t="e">
        <f t="shared" si="20"/>
        <v>#REF!</v>
      </c>
      <c r="J76" s="460" t="e">
        <f t="shared" si="20"/>
        <v>#REF!</v>
      </c>
      <c r="K76" s="460" t="e">
        <f t="shared" si="20"/>
        <v>#REF!</v>
      </c>
      <c r="L76" s="460" t="e">
        <f>SUM(L77:L80)</f>
        <v>#REF!</v>
      </c>
      <c r="M76" s="460" t="e">
        <f>SUM(M77:M80)</f>
        <v>#REF!</v>
      </c>
      <c r="N76" s="460" t="e">
        <f>SUM(N77:N80)</f>
        <v>#REF!</v>
      </c>
      <c r="O76" s="460" t="e">
        <f>SUM(O77:O80)</f>
        <v>#REF!</v>
      </c>
      <c r="P76" s="460" t="e">
        <f>SUM(P77:P80)</f>
        <v>#REF!</v>
      </c>
    </row>
    <row r="77" spans="1:16" ht="14.4" thickBot="1">
      <c r="A77" s="8"/>
      <c r="B77" s="475" t="e">
        <f>#REF!</f>
        <v>#REF!</v>
      </c>
      <c r="C77" s="594" t="e">
        <f>#REF!</f>
        <v>#REF!</v>
      </c>
      <c r="D77" s="461" t="e">
        <f>#REF!</f>
        <v>#REF!</v>
      </c>
      <c r="E77" s="461" t="e">
        <f>#REF!</f>
        <v>#REF!</v>
      </c>
      <c r="F77" s="461" t="e">
        <f>#REF!</f>
        <v>#REF!</v>
      </c>
      <c r="G77" s="461" t="e">
        <f>#REF!</f>
        <v>#REF!</v>
      </c>
      <c r="H77" s="461" t="e">
        <f>#REF!</f>
        <v>#REF!</v>
      </c>
      <c r="I77" s="461" t="e">
        <f>#REF!</f>
        <v>#REF!</v>
      </c>
      <c r="J77" s="461" t="e">
        <f>#REF!</f>
        <v>#REF!</v>
      </c>
      <c r="K77" s="461" t="e">
        <f>#REF!</f>
        <v>#REF!</v>
      </c>
      <c r="L77" s="461" t="e">
        <f>#REF!</f>
        <v>#REF!</v>
      </c>
      <c r="M77" s="461" t="e">
        <f>#REF!</f>
        <v>#REF!</v>
      </c>
      <c r="N77" s="461" t="e">
        <f>#REF!</f>
        <v>#REF!</v>
      </c>
      <c r="O77" s="461" t="e">
        <f>#REF!</f>
        <v>#REF!</v>
      </c>
      <c r="P77" s="626" t="e">
        <f t="shared" si="19"/>
        <v>#REF!</v>
      </c>
    </row>
    <row r="78" spans="1:16">
      <c r="A78" s="4"/>
      <c r="B78" s="475" t="e">
        <f>#REF!</f>
        <v>#REF!</v>
      </c>
      <c r="C78" s="594" t="e">
        <f>#REF!</f>
        <v>#REF!</v>
      </c>
      <c r="D78" s="461" t="e">
        <f>#REF!</f>
        <v>#REF!</v>
      </c>
      <c r="E78" s="461" t="e">
        <f>#REF!</f>
        <v>#REF!</v>
      </c>
      <c r="F78" s="461" t="e">
        <f>#REF!</f>
        <v>#REF!</v>
      </c>
      <c r="G78" s="461" t="e">
        <f>#REF!</f>
        <v>#REF!</v>
      </c>
      <c r="H78" s="461" t="e">
        <f>#REF!</f>
        <v>#REF!</v>
      </c>
      <c r="I78" s="461" t="e">
        <f>#REF!</f>
        <v>#REF!</v>
      </c>
      <c r="J78" s="461" t="e">
        <f>#REF!</f>
        <v>#REF!</v>
      </c>
      <c r="K78" s="461" t="e">
        <f>#REF!</f>
        <v>#REF!</v>
      </c>
      <c r="L78" s="461" t="e">
        <f>#REF!</f>
        <v>#REF!</v>
      </c>
      <c r="M78" s="461" t="e">
        <f>#REF!</f>
        <v>#REF!</v>
      </c>
      <c r="N78" s="461" t="e">
        <f>#REF!</f>
        <v>#REF!</v>
      </c>
      <c r="O78" s="461" t="e">
        <f>#REF!</f>
        <v>#REF!</v>
      </c>
      <c r="P78" s="626" t="e">
        <f t="shared" si="19"/>
        <v>#REF!</v>
      </c>
    </row>
    <row r="79" spans="1:16">
      <c r="A79" s="4"/>
      <c r="B79" s="475" t="e">
        <f>#REF!</f>
        <v>#REF!</v>
      </c>
      <c r="C79" s="594" t="e">
        <f>#REF!</f>
        <v>#REF!</v>
      </c>
      <c r="D79" s="461" t="e">
        <f>#REF!</f>
        <v>#REF!</v>
      </c>
      <c r="E79" s="461" t="e">
        <f>#REF!</f>
        <v>#REF!</v>
      </c>
      <c r="F79" s="461" t="e">
        <f>#REF!</f>
        <v>#REF!</v>
      </c>
      <c r="G79" s="461" t="e">
        <f>#REF!</f>
        <v>#REF!</v>
      </c>
      <c r="H79" s="461" t="e">
        <f>#REF!</f>
        <v>#REF!</v>
      </c>
      <c r="I79" s="461" t="e">
        <f>#REF!</f>
        <v>#REF!</v>
      </c>
      <c r="J79" s="461" t="e">
        <f>#REF!</f>
        <v>#REF!</v>
      </c>
      <c r="K79" s="461" t="e">
        <f>#REF!</f>
        <v>#REF!</v>
      </c>
      <c r="L79" s="461" t="e">
        <f>#REF!</f>
        <v>#REF!</v>
      </c>
      <c r="M79" s="461" t="e">
        <f>#REF!</f>
        <v>#REF!</v>
      </c>
      <c r="N79" s="461" t="e">
        <f>#REF!</f>
        <v>#REF!</v>
      </c>
      <c r="O79" s="461" t="e">
        <f>#REF!</f>
        <v>#REF!</v>
      </c>
      <c r="P79" s="626" t="e">
        <f t="shared" si="19"/>
        <v>#REF!</v>
      </c>
    </row>
    <row r="80" spans="1:16">
      <c r="A80" s="4"/>
      <c r="B80" s="475" t="e">
        <f>#REF!</f>
        <v>#REF!</v>
      </c>
      <c r="C80" s="594" t="e">
        <f>#REF!</f>
        <v>#REF!</v>
      </c>
      <c r="D80" s="461" t="e">
        <f>#REF!</f>
        <v>#REF!</v>
      </c>
      <c r="E80" s="461" t="e">
        <f>#REF!</f>
        <v>#REF!</v>
      </c>
      <c r="F80" s="461" t="e">
        <f>#REF!</f>
        <v>#REF!</v>
      </c>
      <c r="G80" s="461" t="e">
        <f>#REF!</f>
        <v>#REF!</v>
      </c>
      <c r="H80" s="461" t="e">
        <f>#REF!</f>
        <v>#REF!</v>
      </c>
      <c r="I80" s="461" t="e">
        <f>#REF!</f>
        <v>#REF!</v>
      </c>
      <c r="J80" s="461" t="e">
        <f>#REF!</f>
        <v>#REF!</v>
      </c>
      <c r="K80" s="461" t="e">
        <f>#REF!</f>
        <v>#REF!</v>
      </c>
      <c r="L80" s="461" t="e">
        <f>#REF!</f>
        <v>#REF!</v>
      </c>
      <c r="M80" s="461" t="e">
        <f>#REF!</f>
        <v>#REF!</v>
      </c>
      <c r="N80" s="461" t="e">
        <f>#REF!</f>
        <v>#REF!</v>
      </c>
      <c r="O80" s="461" t="e">
        <f>#REF!</f>
        <v>#REF!</v>
      </c>
      <c r="P80" s="626" t="e">
        <f t="shared" si="19"/>
        <v>#REF!</v>
      </c>
    </row>
    <row r="81" spans="1:16" ht="14.4">
      <c r="A81" s="449" t="s">
        <v>255</v>
      </c>
      <c r="B81" s="450"/>
      <c r="C81" s="451"/>
      <c r="D81" s="452" t="e">
        <f>D82+D97</f>
        <v>#REF!</v>
      </c>
      <c r="E81" s="452" t="e">
        <f t="shared" ref="E81:O81" si="21">E82+E97</f>
        <v>#REF!</v>
      </c>
      <c r="F81" s="452" t="e">
        <f t="shared" si="21"/>
        <v>#REF!</v>
      </c>
      <c r="G81" s="452" t="e">
        <f t="shared" si="21"/>
        <v>#REF!</v>
      </c>
      <c r="H81" s="452" t="e">
        <f t="shared" si="21"/>
        <v>#REF!</v>
      </c>
      <c r="I81" s="452" t="e">
        <f t="shared" si="21"/>
        <v>#REF!</v>
      </c>
      <c r="J81" s="452" t="e">
        <f t="shared" si="21"/>
        <v>#REF!</v>
      </c>
      <c r="K81" s="452" t="e">
        <f t="shared" si="21"/>
        <v>#REF!</v>
      </c>
      <c r="L81" s="452" t="e">
        <f t="shared" si="21"/>
        <v>#REF!</v>
      </c>
      <c r="M81" s="452" t="e">
        <f t="shared" si="21"/>
        <v>#REF!</v>
      </c>
      <c r="N81" s="452" t="e">
        <f t="shared" si="21"/>
        <v>#REF!</v>
      </c>
      <c r="O81" s="452" t="e">
        <f t="shared" si="21"/>
        <v>#REF!</v>
      </c>
      <c r="P81" s="452" t="e">
        <f>P82+P97</f>
        <v>#REF!</v>
      </c>
    </row>
    <row r="82" spans="1:16">
      <c r="A82" s="476" t="s">
        <v>215</v>
      </c>
      <c r="B82" s="477"/>
      <c r="C82" s="595"/>
      <c r="D82" s="478" t="e">
        <f>D83+D90</f>
        <v>#REF!</v>
      </c>
      <c r="E82" s="478" t="e">
        <f t="shared" ref="E82:P82" si="22">E83+E90</f>
        <v>#REF!</v>
      </c>
      <c r="F82" s="478" t="e">
        <f t="shared" si="22"/>
        <v>#REF!</v>
      </c>
      <c r="G82" s="478" t="e">
        <f t="shared" si="22"/>
        <v>#REF!</v>
      </c>
      <c r="H82" s="478" t="e">
        <f t="shared" si="22"/>
        <v>#REF!</v>
      </c>
      <c r="I82" s="478" t="e">
        <f t="shared" si="22"/>
        <v>#REF!</v>
      </c>
      <c r="J82" s="478" t="e">
        <f t="shared" si="22"/>
        <v>#REF!</v>
      </c>
      <c r="K82" s="478" t="e">
        <f t="shared" si="22"/>
        <v>#REF!</v>
      </c>
      <c r="L82" s="478" t="e">
        <f t="shared" si="22"/>
        <v>#REF!</v>
      </c>
      <c r="M82" s="478" t="e">
        <f t="shared" si="22"/>
        <v>#REF!</v>
      </c>
      <c r="N82" s="478" t="e">
        <f t="shared" si="22"/>
        <v>#REF!</v>
      </c>
      <c r="O82" s="478" t="e">
        <f t="shared" si="22"/>
        <v>#REF!</v>
      </c>
      <c r="P82" s="478" t="e">
        <f t="shared" si="22"/>
        <v>#REF!</v>
      </c>
    </row>
    <row r="83" spans="1:16" ht="14.4" thickBot="1">
      <c r="A83" s="459"/>
      <c r="B83" s="479" t="e">
        <f>#REF!</f>
        <v>#REF!</v>
      </c>
      <c r="C83" s="596" t="e">
        <f>#REF!</f>
        <v>#REF!</v>
      </c>
      <c r="D83" s="460" t="e">
        <f>SUM(D84:D89)</f>
        <v>#REF!</v>
      </c>
      <c r="E83" s="460" t="e">
        <f t="shared" ref="E83:K83" si="23">SUM(E84:E89)</f>
        <v>#REF!</v>
      </c>
      <c r="F83" s="460" t="e">
        <f t="shared" si="23"/>
        <v>#REF!</v>
      </c>
      <c r="G83" s="460" t="e">
        <f t="shared" si="23"/>
        <v>#REF!</v>
      </c>
      <c r="H83" s="460" t="e">
        <f t="shared" si="23"/>
        <v>#REF!</v>
      </c>
      <c r="I83" s="460" t="e">
        <f t="shared" si="23"/>
        <v>#REF!</v>
      </c>
      <c r="J83" s="460" t="e">
        <f t="shared" si="23"/>
        <v>#REF!</v>
      </c>
      <c r="K83" s="460" t="e">
        <f t="shared" si="23"/>
        <v>#REF!</v>
      </c>
      <c r="L83" s="460" t="e">
        <f>SUM(L84:L89)</f>
        <v>#REF!</v>
      </c>
      <c r="M83" s="460" t="e">
        <f>SUM(M84:M89)</f>
        <v>#REF!</v>
      </c>
      <c r="N83" s="460" t="e">
        <f>SUM(N84:N89)</f>
        <v>#REF!</v>
      </c>
      <c r="O83" s="460" t="e">
        <f>SUM(O84:O89)</f>
        <v>#REF!</v>
      </c>
      <c r="P83" s="460" t="e">
        <f>SUM(P84:P89)</f>
        <v>#REF!</v>
      </c>
    </row>
    <row r="84" spans="1:16" s="474" customFormat="1" ht="20.25" customHeight="1" thickBot="1">
      <c r="A84" s="472"/>
      <c r="B84" s="480" t="e">
        <f>#REF!</f>
        <v>#REF!</v>
      </c>
      <c r="C84" s="593" t="e">
        <f>#REF!</f>
        <v>#REF!</v>
      </c>
      <c r="D84" s="461" t="e">
        <f>#REF!</f>
        <v>#REF!</v>
      </c>
      <c r="E84" s="461" t="e">
        <f>#REF!</f>
        <v>#REF!</v>
      </c>
      <c r="F84" s="461" t="e">
        <f>#REF!</f>
        <v>#REF!</v>
      </c>
      <c r="G84" s="461" t="e">
        <f>#REF!</f>
        <v>#REF!</v>
      </c>
      <c r="H84" s="461" t="e">
        <f>#REF!</f>
        <v>#REF!</v>
      </c>
      <c r="I84" s="461" t="e">
        <f>#REF!</f>
        <v>#REF!</v>
      </c>
      <c r="J84" s="461" t="e">
        <f>#REF!</f>
        <v>#REF!</v>
      </c>
      <c r="K84" s="461" t="e">
        <f>#REF!</f>
        <v>#REF!</v>
      </c>
      <c r="L84" s="461" t="e">
        <f>#REF!</f>
        <v>#REF!</v>
      </c>
      <c r="M84" s="461" t="e">
        <f>#REF!</f>
        <v>#REF!</v>
      </c>
      <c r="N84" s="461" t="e">
        <f>#REF!</f>
        <v>#REF!</v>
      </c>
      <c r="O84" s="461" t="e">
        <f>#REF!</f>
        <v>#REF!</v>
      </c>
      <c r="P84" s="626" t="e">
        <f t="shared" ref="P84:P96" si="24">SUM(D84:O84)</f>
        <v>#REF!</v>
      </c>
    </row>
    <row r="85" spans="1:16" s="474" customFormat="1" ht="14.4" thickBot="1">
      <c r="A85" s="472"/>
      <c r="B85" s="480" t="e">
        <f>#REF!</f>
        <v>#REF!</v>
      </c>
      <c r="C85" s="593" t="e">
        <f>#REF!</f>
        <v>#REF!</v>
      </c>
      <c r="D85" s="461" t="e">
        <f>#REF!</f>
        <v>#REF!</v>
      </c>
      <c r="E85" s="461" t="e">
        <f>#REF!</f>
        <v>#REF!</v>
      </c>
      <c r="F85" s="461" t="e">
        <f>#REF!</f>
        <v>#REF!</v>
      </c>
      <c r="G85" s="461" t="e">
        <f>#REF!</f>
        <v>#REF!</v>
      </c>
      <c r="H85" s="461" t="e">
        <f>#REF!</f>
        <v>#REF!</v>
      </c>
      <c r="I85" s="461" t="e">
        <f>#REF!</f>
        <v>#REF!</v>
      </c>
      <c r="J85" s="461" t="e">
        <f>#REF!</f>
        <v>#REF!</v>
      </c>
      <c r="K85" s="461" t="e">
        <f>#REF!</f>
        <v>#REF!</v>
      </c>
      <c r="L85" s="461" t="e">
        <f>#REF!</f>
        <v>#REF!</v>
      </c>
      <c r="M85" s="461" t="e">
        <f>#REF!</f>
        <v>#REF!</v>
      </c>
      <c r="N85" s="461" t="e">
        <f>#REF!</f>
        <v>#REF!</v>
      </c>
      <c r="O85" s="461" t="e">
        <f>#REF!</f>
        <v>#REF!</v>
      </c>
      <c r="P85" s="626" t="e">
        <f t="shared" si="24"/>
        <v>#REF!</v>
      </c>
    </row>
    <row r="86" spans="1:16" s="474" customFormat="1" ht="14.4" thickBot="1">
      <c r="A86" s="472"/>
      <c r="B86" s="480" t="e">
        <f>#REF!</f>
        <v>#REF!</v>
      </c>
      <c r="C86" s="593" t="e">
        <f>#REF!</f>
        <v>#REF!</v>
      </c>
      <c r="D86" s="461" t="e">
        <f>#REF!</f>
        <v>#REF!</v>
      </c>
      <c r="E86" s="461" t="e">
        <f>#REF!</f>
        <v>#REF!</v>
      </c>
      <c r="F86" s="461" t="e">
        <f>#REF!</f>
        <v>#REF!</v>
      </c>
      <c r="G86" s="461" t="e">
        <f>#REF!</f>
        <v>#REF!</v>
      </c>
      <c r="H86" s="461" t="e">
        <f>#REF!</f>
        <v>#REF!</v>
      </c>
      <c r="I86" s="461" t="e">
        <f>#REF!</f>
        <v>#REF!</v>
      </c>
      <c r="J86" s="461" t="e">
        <f>#REF!</f>
        <v>#REF!</v>
      </c>
      <c r="K86" s="461" t="e">
        <f>#REF!</f>
        <v>#REF!</v>
      </c>
      <c r="L86" s="461" t="e">
        <f>#REF!</f>
        <v>#REF!</v>
      </c>
      <c r="M86" s="461" t="e">
        <f>#REF!</f>
        <v>#REF!</v>
      </c>
      <c r="N86" s="461" t="e">
        <f>#REF!</f>
        <v>#REF!</v>
      </c>
      <c r="O86" s="461" t="e">
        <f>#REF!</f>
        <v>#REF!</v>
      </c>
      <c r="P86" s="626" t="e">
        <f t="shared" si="24"/>
        <v>#REF!</v>
      </c>
    </row>
    <row r="87" spans="1:16" s="474" customFormat="1" ht="14.4" thickBot="1">
      <c r="A87" s="664"/>
      <c r="B87" s="480" t="e">
        <f>#REF!</f>
        <v>#REF!</v>
      </c>
      <c r="C87" s="593" t="e">
        <f>#REF!</f>
        <v>#REF!</v>
      </c>
      <c r="D87" s="461" t="e">
        <f>#REF!</f>
        <v>#REF!</v>
      </c>
      <c r="E87" s="461" t="e">
        <f>#REF!</f>
        <v>#REF!</v>
      </c>
      <c r="F87" s="461" t="e">
        <f>#REF!</f>
        <v>#REF!</v>
      </c>
      <c r="G87" s="461" t="e">
        <f>#REF!</f>
        <v>#REF!</v>
      </c>
      <c r="H87" s="461" t="e">
        <f>#REF!</f>
        <v>#REF!</v>
      </c>
      <c r="I87" s="461" t="e">
        <f>#REF!</f>
        <v>#REF!</v>
      </c>
      <c r="J87" s="461" t="e">
        <f>#REF!</f>
        <v>#REF!</v>
      </c>
      <c r="K87" s="461" t="e">
        <f>#REF!</f>
        <v>#REF!</v>
      </c>
      <c r="L87" s="461" t="e">
        <f>#REF!</f>
        <v>#REF!</v>
      </c>
      <c r="M87" s="461" t="e">
        <f>#REF!</f>
        <v>#REF!</v>
      </c>
      <c r="N87" s="461" t="e">
        <f>#REF!</f>
        <v>#REF!</v>
      </c>
      <c r="O87" s="461" t="e">
        <f>#REF!</f>
        <v>#REF!</v>
      </c>
      <c r="P87" s="626" t="e">
        <f t="shared" si="24"/>
        <v>#REF!</v>
      </c>
    </row>
    <row r="88" spans="1:16" s="474" customFormat="1" ht="14.4" thickBot="1">
      <c r="A88" s="818"/>
      <c r="B88" s="480" t="e">
        <f>#REF!</f>
        <v>#REF!</v>
      </c>
      <c r="C88" s="593" t="e">
        <f>#REF!</f>
        <v>#REF!</v>
      </c>
      <c r="D88" s="461" t="e">
        <f>#REF!</f>
        <v>#REF!</v>
      </c>
      <c r="E88" s="461" t="e">
        <f>#REF!</f>
        <v>#REF!</v>
      </c>
      <c r="F88" s="461" t="e">
        <f>#REF!</f>
        <v>#REF!</v>
      </c>
      <c r="G88" s="461" t="e">
        <f>#REF!</f>
        <v>#REF!</v>
      </c>
      <c r="H88" s="461" t="e">
        <f>#REF!</f>
        <v>#REF!</v>
      </c>
      <c r="I88" s="461" t="e">
        <f>#REF!</f>
        <v>#REF!</v>
      </c>
      <c r="J88" s="461" t="e">
        <f>#REF!</f>
        <v>#REF!</v>
      </c>
      <c r="K88" s="461" t="e">
        <f>#REF!</f>
        <v>#REF!</v>
      </c>
      <c r="L88" s="461" t="e">
        <f>#REF!</f>
        <v>#REF!</v>
      </c>
      <c r="M88" s="461" t="e">
        <f>#REF!</f>
        <v>#REF!</v>
      </c>
      <c r="N88" s="461" t="e">
        <f>#REF!</f>
        <v>#REF!</v>
      </c>
      <c r="O88" s="461" t="e">
        <f>#REF!</f>
        <v>#REF!</v>
      </c>
      <c r="P88" s="626" t="e">
        <f t="shared" si="24"/>
        <v>#REF!</v>
      </c>
    </row>
    <row r="89" spans="1:16" s="474" customFormat="1" ht="14.4" thickBot="1">
      <c r="A89" s="971"/>
      <c r="B89" s="480" t="e">
        <f>#REF!</f>
        <v>#REF!</v>
      </c>
      <c r="C89" s="593" t="e">
        <f>#REF!</f>
        <v>#REF!</v>
      </c>
      <c r="D89" s="461" t="e">
        <f>#REF!</f>
        <v>#REF!</v>
      </c>
      <c r="E89" s="461" t="e">
        <f>#REF!</f>
        <v>#REF!</v>
      </c>
      <c r="F89" s="461" t="e">
        <f>#REF!</f>
        <v>#REF!</v>
      </c>
      <c r="G89" s="461" t="e">
        <f>#REF!</f>
        <v>#REF!</v>
      </c>
      <c r="H89" s="461" t="e">
        <f>#REF!</f>
        <v>#REF!</v>
      </c>
      <c r="I89" s="461" t="e">
        <f>#REF!</f>
        <v>#REF!</v>
      </c>
      <c r="J89" s="461" t="e">
        <f>#REF!</f>
        <v>#REF!</v>
      </c>
      <c r="K89" s="461" t="e">
        <f>#REF!</f>
        <v>#REF!</v>
      </c>
      <c r="L89" s="461" t="e">
        <f>#REF!</f>
        <v>#REF!</v>
      </c>
      <c r="M89" s="461" t="e">
        <f>#REF!</f>
        <v>#REF!</v>
      </c>
      <c r="N89" s="461" t="e">
        <f>#REF!</f>
        <v>#REF!</v>
      </c>
      <c r="O89" s="461" t="e">
        <f>#REF!</f>
        <v>#REF!</v>
      </c>
      <c r="P89" s="626" t="e">
        <f t="shared" si="24"/>
        <v>#REF!</v>
      </c>
    </row>
    <row r="90" spans="1:16" ht="14.4" thickBot="1">
      <c r="A90" s="11"/>
      <c r="B90" s="10" t="e">
        <f>#REF!</f>
        <v>#REF!</v>
      </c>
      <c r="C90" s="578" t="e">
        <f>#REF!</f>
        <v>#REF!</v>
      </c>
      <c r="D90" s="460" t="e">
        <f>SUM(D91:D96)</f>
        <v>#REF!</v>
      </c>
      <c r="E90" s="460" t="e">
        <f t="shared" ref="E90:L90" si="25">SUM(E91:E96)</f>
        <v>#REF!</v>
      </c>
      <c r="F90" s="460" t="e">
        <f t="shared" si="25"/>
        <v>#REF!</v>
      </c>
      <c r="G90" s="460" t="e">
        <f t="shared" si="25"/>
        <v>#REF!</v>
      </c>
      <c r="H90" s="460" t="e">
        <f t="shared" si="25"/>
        <v>#REF!</v>
      </c>
      <c r="I90" s="460" t="e">
        <f t="shared" si="25"/>
        <v>#REF!</v>
      </c>
      <c r="J90" s="460" t="e">
        <f t="shared" si="25"/>
        <v>#REF!</v>
      </c>
      <c r="K90" s="460" t="e">
        <f t="shared" si="25"/>
        <v>#REF!</v>
      </c>
      <c r="L90" s="460" t="e">
        <f t="shared" si="25"/>
        <v>#REF!</v>
      </c>
      <c r="M90" s="460" t="e">
        <f>SUM(M91:M96)</f>
        <v>#REF!</v>
      </c>
      <c r="N90" s="460" t="e">
        <f>SUM(N91:N96)</f>
        <v>#REF!</v>
      </c>
      <c r="O90" s="460" t="e">
        <f>SUM(O91:O96)</f>
        <v>#REF!</v>
      </c>
      <c r="P90" s="460" t="e">
        <f>SUM(P91:P96)</f>
        <v>#REF!</v>
      </c>
    </row>
    <row r="91" spans="1:16" ht="29.25" customHeight="1" thickBot="1">
      <c r="A91" s="8"/>
      <c r="B91" s="463" t="e">
        <f>#REF!</f>
        <v>#REF!</v>
      </c>
      <c r="C91" s="597" t="e">
        <f>#REF!</f>
        <v>#REF!</v>
      </c>
      <c r="D91" s="461" t="e">
        <f>#REF!</f>
        <v>#REF!</v>
      </c>
      <c r="E91" s="461" t="e">
        <f>#REF!</f>
        <v>#REF!</v>
      </c>
      <c r="F91" s="461" t="e">
        <f>#REF!</f>
        <v>#REF!</v>
      </c>
      <c r="G91" s="461" t="e">
        <f>#REF!</f>
        <v>#REF!</v>
      </c>
      <c r="H91" s="461" t="e">
        <f>#REF!</f>
        <v>#REF!</v>
      </c>
      <c r="I91" s="461" t="e">
        <f>#REF!</f>
        <v>#REF!</v>
      </c>
      <c r="J91" s="461" t="e">
        <f>#REF!</f>
        <v>#REF!</v>
      </c>
      <c r="K91" s="461" t="e">
        <f>#REF!</f>
        <v>#REF!</v>
      </c>
      <c r="L91" s="461" t="e">
        <f>#REF!</f>
        <v>#REF!</v>
      </c>
      <c r="M91" s="461" t="e">
        <f>#REF!</f>
        <v>#REF!</v>
      </c>
      <c r="N91" s="461" t="e">
        <f>#REF!</f>
        <v>#REF!</v>
      </c>
      <c r="O91" s="461" t="e">
        <f>#REF!</f>
        <v>#REF!</v>
      </c>
      <c r="P91" s="626" t="e">
        <f t="shared" si="24"/>
        <v>#REF!</v>
      </c>
    </row>
    <row r="92" spans="1:16" ht="23.25" customHeight="1" thickBot="1">
      <c r="A92" s="8"/>
      <c r="B92" s="463" t="e">
        <f>#REF!</f>
        <v>#REF!</v>
      </c>
      <c r="C92" s="597" t="e">
        <f>#REF!</f>
        <v>#REF!</v>
      </c>
      <c r="D92" s="461" t="e">
        <f>#REF!</f>
        <v>#REF!</v>
      </c>
      <c r="E92" s="461" t="e">
        <f>#REF!</f>
        <v>#REF!</v>
      </c>
      <c r="F92" s="461" t="e">
        <f>#REF!</f>
        <v>#REF!</v>
      </c>
      <c r="G92" s="461" t="e">
        <f>#REF!</f>
        <v>#REF!</v>
      </c>
      <c r="H92" s="461" t="e">
        <f>#REF!</f>
        <v>#REF!</v>
      </c>
      <c r="I92" s="461" t="e">
        <f>#REF!</f>
        <v>#REF!</v>
      </c>
      <c r="J92" s="461" t="e">
        <f>#REF!</f>
        <v>#REF!</v>
      </c>
      <c r="K92" s="461" t="e">
        <f>#REF!</f>
        <v>#REF!</v>
      </c>
      <c r="L92" s="461" t="e">
        <f>#REF!</f>
        <v>#REF!</v>
      </c>
      <c r="M92" s="461" t="e">
        <f>#REF!</f>
        <v>#REF!</v>
      </c>
      <c r="N92" s="461" t="e">
        <f>#REF!</f>
        <v>#REF!</v>
      </c>
      <c r="O92" s="461" t="e">
        <f>#REF!</f>
        <v>#REF!</v>
      </c>
      <c r="P92" s="626" t="e">
        <f t="shared" si="24"/>
        <v>#REF!</v>
      </c>
    </row>
    <row r="93" spans="1:16" ht="27.75" customHeight="1" thickBot="1">
      <c r="A93" s="498"/>
      <c r="B93" s="463" t="e">
        <f>#REF!</f>
        <v>#REF!</v>
      </c>
      <c r="C93" s="598" t="e">
        <f>#REF!</f>
        <v>#REF!</v>
      </c>
      <c r="D93" s="461" t="e">
        <f>#REF!</f>
        <v>#REF!</v>
      </c>
      <c r="E93" s="461" t="e">
        <f>#REF!</f>
        <v>#REF!</v>
      </c>
      <c r="F93" s="461" t="e">
        <f>#REF!</f>
        <v>#REF!</v>
      </c>
      <c r="G93" s="461" t="e">
        <f>#REF!</f>
        <v>#REF!</v>
      </c>
      <c r="H93" s="461" t="e">
        <f>#REF!</f>
        <v>#REF!</v>
      </c>
      <c r="I93" s="461" t="e">
        <f>#REF!</f>
        <v>#REF!</v>
      </c>
      <c r="J93" s="461" t="e">
        <f>#REF!</f>
        <v>#REF!</v>
      </c>
      <c r="K93" s="461" t="e">
        <f>#REF!</f>
        <v>#REF!</v>
      </c>
      <c r="L93" s="461" t="e">
        <f>#REF!</f>
        <v>#REF!</v>
      </c>
      <c r="M93" s="461" t="e">
        <f>#REF!</f>
        <v>#REF!</v>
      </c>
      <c r="N93" s="461" t="e">
        <f>#REF!</f>
        <v>#REF!</v>
      </c>
      <c r="O93" s="461" t="e">
        <f>#REF!</f>
        <v>#REF!</v>
      </c>
      <c r="P93" s="626" t="e">
        <f t="shared" si="24"/>
        <v>#REF!</v>
      </c>
    </row>
    <row r="94" spans="1:16" ht="24" customHeight="1" thickBot="1">
      <c r="A94" s="498"/>
      <c r="B94" s="463" t="e">
        <f>#REF!</f>
        <v>#REF!</v>
      </c>
      <c r="C94" s="598" t="e">
        <f>#REF!</f>
        <v>#REF!</v>
      </c>
      <c r="D94" s="461" t="e">
        <f>#REF!</f>
        <v>#REF!</v>
      </c>
      <c r="E94" s="461" t="e">
        <f>#REF!</f>
        <v>#REF!</v>
      </c>
      <c r="F94" s="461" t="e">
        <f>#REF!</f>
        <v>#REF!</v>
      </c>
      <c r="G94" s="461" t="e">
        <f>#REF!</f>
        <v>#REF!</v>
      </c>
      <c r="H94" s="461" t="e">
        <f>#REF!</f>
        <v>#REF!</v>
      </c>
      <c r="I94" s="461" t="e">
        <f>#REF!</f>
        <v>#REF!</v>
      </c>
      <c r="J94" s="461" t="e">
        <f>#REF!</f>
        <v>#REF!</v>
      </c>
      <c r="K94" s="461" t="e">
        <f>#REF!</f>
        <v>#REF!</v>
      </c>
      <c r="L94" s="461" t="e">
        <f>#REF!</f>
        <v>#REF!</v>
      </c>
      <c r="M94" s="461" t="e">
        <f>#REF!</f>
        <v>#REF!</v>
      </c>
      <c r="N94" s="461" t="e">
        <f>#REF!</f>
        <v>#REF!</v>
      </c>
      <c r="O94" s="461" t="e">
        <f>#REF!</f>
        <v>#REF!</v>
      </c>
      <c r="P94" s="626" t="e">
        <f t="shared" si="24"/>
        <v>#REF!</v>
      </c>
    </row>
    <row r="95" spans="1:16" ht="24" customHeight="1" thickBot="1">
      <c r="A95" s="498"/>
      <c r="B95" s="463" t="e">
        <f>#REF!</f>
        <v>#REF!</v>
      </c>
      <c r="C95" s="598" t="e">
        <f>#REF!</f>
        <v>#REF!</v>
      </c>
      <c r="D95" s="461" t="e">
        <f>#REF!</f>
        <v>#REF!</v>
      </c>
      <c r="E95" s="461" t="e">
        <f>#REF!</f>
        <v>#REF!</v>
      </c>
      <c r="F95" s="461" t="e">
        <f>#REF!</f>
        <v>#REF!</v>
      </c>
      <c r="G95" s="461" t="e">
        <f>#REF!</f>
        <v>#REF!</v>
      </c>
      <c r="H95" s="461" t="e">
        <f>#REF!</f>
        <v>#REF!</v>
      </c>
      <c r="I95" s="461" t="e">
        <f>#REF!</f>
        <v>#REF!</v>
      </c>
      <c r="J95" s="461" t="e">
        <f>#REF!</f>
        <v>#REF!</v>
      </c>
      <c r="K95" s="461" t="e">
        <f>#REF!</f>
        <v>#REF!</v>
      </c>
      <c r="L95" s="461" t="e">
        <f>#REF!</f>
        <v>#REF!</v>
      </c>
      <c r="M95" s="461" t="e">
        <f>#REF!</f>
        <v>#REF!</v>
      </c>
      <c r="N95" s="461" t="e">
        <f>#REF!</f>
        <v>#REF!</v>
      </c>
      <c r="O95" s="461" t="e">
        <f>#REF!</f>
        <v>#REF!</v>
      </c>
      <c r="P95" s="626" t="e">
        <f t="shared" si="24"/>
        <v>#REF!</v>
      </c>
    </row>
    <row r="96" spans="1:16" ht="24" customHeight="1" thickBot="1">
      <c r="A96" s="665"/>
      <c r="B96" s="463" t="e">
        <f>#REF!</f>
        <v>#REF!</v>
      </c>
      <c r="C96" s="598" t="e">
        <f>#REF!</f>
        <v>#REF!</v>
      </c>
      <c r="D96" s="461" t="e">
        <f>#REF!</f>
        <v>#REF!</v>
      </c>
      <c r="E96" s="461" t="e">
        <f>#REF!</f>
        <v>#REF!</v>
      </c>
      <c r="F96" s="461" t="e">
        <f>#REF!</f>
        <v>#REF!</v>
      </c>
      <c r="G96" s="461" t="e">
        <f>#REF!</f>
        <v>#REF!</v>
      </c>
      <c r="H96" s="461" t="e">
        <f>#REF!</f>
        <v>#REF!</v>
      </c>
      <c r="I96" s="461" t="e">
        <f>#REF!</f>
        <v>#REF!</v>
      </c>
      <c r="J96" s="461" t="e">
        <f>#REF!</f>
        <v>#REF!</v>
      </c>
      <c r="K96" s="461" t="e">
        <f>#REF!</f>
        <v>#REF!</v>
      </c>
      <c r="L96" s="461" t="e">
        <f>#REF!</f>
        <v>#REF!</v>
      </c>
      <c r="M96" s="461" t="e">
        <f>#REF!</f>
        <v>#REF!</v>
      </c>
      <c r="N96" s="461" t="e">
        <f>#REF!</f>
        <v>#REF!</v>
      </c>
      <c r="O96" s="461" t="e">
        <f>#REF!</f>
        <v>#REF!</v>
      </c>
      <c r="P96" s="626" t="e">
        <f t="shared" si="24"/>
        <v>#REF!</v>
      </c>
    </row>
    <row r="97" spans="1:16" ht="14.4" thickBot="1">
      <c r="A97" s="471" t="s">
        <v>234</v>
      </c>
      <c r="B97" s="481"/>
      <c r="C97" s="599"/>
      <c r="D97" s="624" t="e">
        <f t="shared" ref="D97:P97" si="26">D98+D105+D111</f>
        <v>#REF!</v>
      </c>
      <c r="E97" s="624" t="e">
        <f t="shared" si="26"/>
        <v>#REF!</v>
      </c>
      <c r="F97" s="624" t="e">
        <f t="shared" si="26"/>
        <v>#REF!</v>
      </c>
      <c r="G97" s="624" t="e">
        <f t="shared" si="26"/>
        <v>#REF!</v>
      </c>
      <c r="H97" s="624" t="e">
        <f t="shared" si="26"/>
        <v>#REF!</v>
      </c>
      <c r="I97" s="624" t="e">
        <f t="shared" si="26"/>
        <v>#REF!</v>
      </c>
      <c r="J97" s="624" t="e">
        <f t="shared" si="26"/>
        <v>#REF!</v>
      </c>
      <c r="K97" s="624" t="e">
        <f t="shared" si="26"/>
        <v>#REF!</v>
      </c>
      <c r="L97" s="624" t="e">
        <f t="shared" si="26"/>
        <v>#REF!</v>
      </c>
      <c r="M97" s="624" t="e">
        <f t="shared" si="26"/>
        <v>#REF!</v>
      </c>
      <c r="N97" s="624" t="e">
        <f t="shared" si="26"/>
        <v>#REF!</v>
      </c>
      <c r="O97" s="624" t="e">
        <f t="shared" si="26"/>
        <v>#REF!</v>
      </c>
      <c r="P97" s="624" t="e">
        <f t="shared" si="26"/>
        <v>#REF!</v>
      </c>
    </row>
    <row r="98" spans="1:16" ht="14.4" thickBot="1">
      <c r="A98" s="11"/>
      <c r="B98" s="10" t="e">
        <f>#REF!</f>
        <v>#REF!</v>
      </c>
      <c r="C98" s="578" t="e">
        <f>#REF!</f>
        <v>#REF!</v>
      </c>
      <c r="D98" s="460" t="e">
        <f>SUM(D99:D104)</f>
        <v>#REF!</v>
      </c>
      <c r="E98" s="460" t="e">
        <f t="shared" ref="E98:P98" si="27">SUM(E99:E104)</f>
        <v>#REF!</v>
      </c>
      <c r="F98" s="460" t="e">
        <f t="shared" si="27"/>
        <v>#REF!</v>
      </c>
      <c r="G98" s="460" t="e">
        <f t="shared" si="27"/>
        <v>#REF!</v>
      </c>
      <c r="H98" s="460" t="e">
        <f t="shared" si="27"/>
        <v>#REF!</v>
      </c>
      <c r="I98" s="460" t="e">
        <f t="shared" si="27"/>
        <v>#REF!</v>
      </c>
      <c r="J98" s="460" t="e">
        <f t="shared" si="27"/>
        <v>#REF!</v>
      </c>
      <c r="K98" s="460" t="e">
        <f t="shared" si="27"/>
        <v>#REF!</v>
      </c>
      <c r="L98" s="460" t="e">
        <f t="shared" si="27"/>
        <v>#REF!</v>
      </c>
      <c r="M98" s="460" t="e">
        <f t="shared" si="27"/>
        <v>#REF!</v>
      </c>
      <c r="N98" s="460" t="e">
        <f t="shared" si="27"/>
        <v>#REF!</v>
      </c>
      <c r="O98" s="460" t="e">
        <f t="shared" si="27"/>
        <v>#REF!</v>
      </c>
      <c r="P98" s="460" t="e">
        <f t="shared" si="27"/>
        <v>#REF!</v>
      </c>
    </row>
    <row r="99" spans="1:16" s="474" customFormat="1" ht="15.75" customHeight="1" thickBot="1">
      <c r="A99" s="472"/>
      <c r="B99" s="480" t="e">
        <f>#REF!</f>
        <v>#REF!</v>
      </c>
      <c r="C99" s="597" t="e">
        <f>#REF!</f>
        <v>#REF!</v>
      </c>
      <c r="D99" s="461" t="e">
        <f>#REF!</f>
        <v>#REF!</v>
      </c>
      <c r="E99" s="461" t="e">
        <f>#REF!</f>
        <v>#REF!</v>
      </c>
      <c r="F99" s="461" t="e">
        <f>#REF!</f>
        <v>#REF!</v>
      </c>
      <c r="G99" s="461" t="e">
        <f>#REF!</f>
        <v>#REF!</v>
      </c>
      <c r="H99" s="461" t="e">
        <f>#REF!</f>
        <v>#REF!</v>
      </c>
      <c r="I99" s="461" t="e">
        <f>#REF!</f>
        <v>#REF!</v>
      </c>
      <c r="J99" s="461"/>
      <c r="K99" s="461"/>
      <c r="L99" s="461"/>
      <c r="M99" s="461"/>
      <c r="N99" s="461"/>
      <c r="O99" s="461"/>
      <c r="P99" s="626" t="e">
        <f t="shared" ref="P99:P110" si="28">SUM(D99:O99)</f>
        <v>#REF!</v>
      </c>
    </row>
    <row r="100" spans="1:16" s="474" customFormat="1" ht="22.5" customHeight="1" thickBot="1">
      <c r="A100" s="472"/>
      <c r="B100" s="480" t="e">
        <f>#REF!</f>
        <v>#REF!</v>
      </c>
      <c r="C100" s="597" t="e">
        <f>#REF!</f>
        <v>#REF!</v>
      </c>
      <c r="D100" s="461" t="e">
        <f>#REF!</f>
        <v>#REF!</v>
      </c>
      <c r="E100" s="461" t="e">
        <f>#REF!</f>
        <v>#REF!</v>
      </c>
      <c r="F100" s="461" t="e">
        <f>#REF!</f>
        <v>#REF!</v>
      </c>
      <c r="G100" s="461" t="e">
        <f>#REF!</f>
        <v>#REF!</v>
      </c>
      <c r="H100" s="461" t="e">
        <f>#REF!</f>
        <v>#REF!</v>
      </c>
      <c r="I100" s="461" t="e">
        <f>#REF!</f>
        <v>#REF!</v>
      </c>
      <c r="J100" s="461" t="e">
        <f>#REF!</f>
        <v>#REF!</v>
      </c>
      <c r="K100" s="461" t="e">
        <f>#REF!</f>
        <v>#REF!</v>
      </c>
      <c r="L100" s="461" t="e">
        <f>#REF!</f>
        <v>#REF!</v>
      </c>
      <c r="M100" s="461" t="e">
        <f>#REF!</f>
        <v>#REF!</v>
      </c>
      <c r="N100" s="461" t="e">
        <f>#REF!</f>
        <v>#REF!</v>
      </c>
      <c r="O100" s="461" t="e">
        <f>#REF!</f>
        <v>#REF!</v>
      </c>
      <c r="P100" s="626" t="e">
        <f t="shared" si="28"/>
        <v>#REF!</v>
      </c>
    </row>
    <row r="101" spans="1:16" s="474" customFormat="1" ht="21" customHeight="1" thickBot="1">
      <c r="A101" s="472"/>
      <c r="B101" s="480" t="e">
        <f>#REF!</f>
        <v>#REF!</v>
      </c>
      <c r="C101" s="597" t="e">
        <f>#REF!</f>
        <v>#REF!</v>
      </c>
      <c r="D101" s="461" t="e">
        <f>#REF!</f>
        <v>#REF!</v>
      </c>
      <c r="E101" s="461" t="e">
        <f>#REF!</f>
        <v>#REF!</v>
      </c>
      <c r="F101" s="461" t="e">
        <f>#REF!</f>
        <v>#REF!</v>
      </c>
      <c r="G101" s="461" t="e">
        <f>#REF!</f>
        <v>#REF!</v>
      </c>
      <c r="H101" s="461" t="e">
        <f>#REF!</f>
        <v>#REF!</v>
      </c>
      <c r="I101" s="461" t="e">
        <f>#REF!</f>
        <v>#REF!</v>
      </c>
      <c r="J101" s="461" t="e">
        <f>#REF!</f>
        <v>#REF!</v>
      </c>
      <c r="K101" s="461" t="e">
        <f>#REF!</f>
        <v>#REF!</v>
      </c>
      <c r="L101" s="461" t="e">
        <f>#REF!</f>
        <v>#REF!</v>
      </c>
      <c r="M101" s="461" t="e">
        <f>#REF!</f>
        <v>#REF!</v>
      </c>
      <c r="N101" s="461" t="e">
        <f>#REF!</f>
        <v>#REF!</v>
      </c>
      <c r="O101" s="461" t="e">
        <f>#REF!</f>
        <v>#REF!</v>
      </c>
      <c r="P101" s="626" t="e">
        <f t="shared" si="28"/>
        <v>#REF!</v>
      </c>
    </row>
    <row r="102" spans="1:16" s="474" customFormat="1" ht="23.25" customHeight="1" thickBot="1">
      <c r="A102" s="472"/>
      <c r="B102" s="480" t="e">
        <f>#REF!</f>
        <v>#REF!</v>
      </c>
      <c r="C102" s="597" t="e">
        <f>#REF!</f>
        <v>#REF!</v>
      </c>
      <c r="D102" s="461" t="e">
        <f>#REF!</f>
        <v>#REF!</v>
      </c>
      <c r="E102" s="461" t="e">
        <f>#REF!</f>
        <v>#REF!</v>
      </c>
      <c r="F102" s="461" t="e">
        <f>#REF!</f>
        <v>#REF!</v>
      </c>
      <c r="G102" s="461" t="e">
        <f>#REF!</f>
        <v>#REF!</v>
      </c>
      <c r="H102" s="461" t="e">
        <f>#REF!</f>
        <v>#REF!</v>
      </c>
      <c r="I102" s="461" t="e">
        <f>#REF!</f>
        <v>#REF!</v>
      </c>
      <c r="J102" s="461"/>
      <c r="K102" s="461"/>
      <c r="L102" s="461"/>
      <c r="M102" s="461"/>
      <c r="N102" s="461"/>
      <c r="O102" s="461"/>
      <c r="P102" s="626" t="e">
        <f t="shared" si="28"/>
        <v>#REF!</v>
      </c>
    </row>
    <row r="103" spans="1:16" s="474" customFormat="1" ht="22.5" customHeight="1" thickBot="1">
      <c r="A103" s="472"/>
      <c r="B103" s="480" t="e">
        <f>#REF!</f>
        <v>#REF!</v>
      </c>
      <c r="C103" s="597" t="e">
        <f>#REF!</f>
        <v>#REF!</v>
      </c>
      <c r="D103" s="461" t="e">
        <f>#REF!</f>
        <v>#REF!</v>
      </c>
      <c r="E103" s="461" t="e">
        <f>#REF!</f>
        <v>#REF!</v>
      </c>
      <c r="F103" s="461" t="e">
        <f>#REF!</f>
        <v>#REF!</v>
      </c>
      <c r="G103" s="461" t="e">
        <f>#REF!</f>
        <v>#REF!</v>
      </c>
      <c r="H103" s="461" t="e">
        <f>#REF!</f>
        <v>#REF!</v>
      </c>
      <c r="I103" s="461" t="e">
        <f>#REF!</f>
        <v>#REF!</v>
      </c>
      <c r="J103" s="461" t="e">
        <f>#REF!</f>
        <v>#REF!</v>
      </c>
      <c r="K103" s="461" t="e">
        <f>#REF!</f>
        <v>#REF!</v>
      </c>
      <c r="L103" s="461" t="e">
        <f>#REF!</f>
        <v>#REF!</v>
      </c>
      <c r="M103" s="461" t="e">
        <f>#REF!</f>
        <v>#REF!</v>
      </c>
      <c r="N103" s="461" t="e">
        <f>#REF!</f>
        <v>#REF!</v>
      </c>
      <c r="O103" s="461" t="e">
        <f>#REF!</f>
        <v>#REF!</v>
      </c>
      <c r="P103" s="626" t="e">
        <f t="shared" si="28"/>
        <v>#REF!</v>
      </c>
    </row>
    <row r="104" spans="1:16" s="474" customFormat="1" ht="24.75" customHeight="1" thickBot="1">
      <c r="A104" s="472"/>
      <c r="B104" s="480" t="e">
        <f>#REF!</f>
        <v>#REF!</v>
      </c>
      <c r="C104" s="597" t="e">
        <f>#REF!</f>
        <v>#REF!</v>
      </c>
      <c r="D104" s="461" t="e">
        <f>#REF!</f>
        <v>#REF!</v>
      </c>
      <c r="E104" s="461" t="e">
        <f>#REF!</f>
        <v>#REF!</v>
      </c>
      <c r="F104" s="461" t="e">
        <f>#REF!</f>
        <v>#REF!</v>
      </c>
      <c r="G104" s="461" t="e">
        <f>#REF!</f>
        <v>#REF!</v>
      </c>
      <c r="H104" s="461" t="e">
        <f>#REF!</f>
        <v>#REF!</v>
      </c>
      <c r="I104" s="461" t="e">
        <f>#REF!</f>
        <v>#REF!</v>
      </c>
      <c r="J104" s="461" t="e">
        <f>#REF!</f>
        <v>#REF!</v>
      </c>
      <c r="K104" s="461" t="e">
        <f>#REF!</f>
        <v>#REF!</v>
      </c>
      <c r="L104" s="461" t="e">
        <f>#REF!</f>
        <v>#REF!</v>
      </c>
      <c r="M104" s="461" t="e">
        <f>#REF!</f>
        <v>#REF!</v>
      </c>
      <c r="N104" s="461" t="e">
        <f>#REF!</f>
        <v>#REF!</v>
      </c>
      <c r="O104" s="461" t="e">
        <f>#REF!</f>
        <v>#REF!</v>
      </c>
      <c r="P104" s="626" t="e">
        <f t="shared" si="28"/>
        <v>#REF!</v>
      </c>
    </row>
    <row r="105" spans="1:16" ht="14.4" thickBot="1">
      <c r="A105" s="11"/>
      <c r="B105" s="10" t="e">
        <f>#REF!</f>
        <v>#REF!</v>
      </c>
      <c r="C105" s="578" t="e">
        <f>#REF!</f>
        <v>#REF!</v>
      </c>
      <c r="D105" s="460" t="e">
        <f>SUM(D106:D110)</f>
        <v>#REF!</v>
      </c>
      <c r="E105" s="460" t="e">
        <f t="shared" ref="E105:P105" si="29">SUM(E106:E110)</f>
        <v>#REF!</v>
      </c>
      <c r="F105" s="460" t="e">
        <f t="shared" si="29"/>
        <v>#REF!</v>
      </c>
      <c r="G105" s="460" t="e">
        <f t="shared" si="29"/>
        <v>#REF!</v>
      </c>
      <c r="H105" s="460" t="e">
        <f t="shared" si="29"/>
        <v>#REF!</v>
      </c>
      <c r="I105" s="460" t="e">
        <f t="shared" si="29"/>
        <v>#REF!</v>
      </c>
      <c r="J105" s="460" t="e">
        <f t="shared" si="29"/>
        <v>#REF!</v>
      </c>
      <c r="K105" s="460" t="e">
        <f t="shared" si="29"/>
        <v>#REF!</v>
      </c>
      <c r="L105" s="460" t="e">
        <f t="shared" si="29"/>
        <v>#REF!</v>
      </c>
      <c r="M105" s="460" t="e">
        <f t="shared" si="29"/>
        <v>#REF!</v>
      </c>
      <c r="N105" s="460" t="e">
        <f t="shared" si="29"/>
        <v>#REF!</v>
      </c>
      <c r="O105" s="460" t="e">
        <f t="shared" si="29"/>
        <v>#REF!</v>
      </c>
      <c r="P105" s="460" t="e">
        <f t="shared" si="29"/>
        <v>#REF!</v>
      </c>
    </row>
    <row r="106" spans="1:16" s="474" customFormat="1" ht="35.25" customHeight="1" thickBot="1">
      <c r="A106" s="472"/>
      <c r="B106" s="480" t="e">
        <f>#REF!</f>
        <v>#REF!</v>
      </c>
      <c r="C106" s="592" t="e">
        <f>#REF!</f>
        <v>#REF!</v>
      </c>
      <c r="D106" s="461" t="e">
        <f>#REF!</f>
        <v>#REF!</v>
      </c>
      <c r="E106" s="461" t="e">
        <f>#REF!</f>
        <v>#REF!</v>
      </c>
      <c r="F106" s="461" t="e">
        <f>#REF!</f>
        <v>#REF!</v>
      </c>
      <c r="G106" s="461" t="e">
        <f>#REF!</f>
        <v>#REF!</v>
      </c>
      <c r="H106" s="461" t="e">
        <f>#REF!</f>
        <v>#REF!</v>
      </c>
      <c r="I106" s="461" t="e">
        <f>#REF!</f>
        <v>#REF!</v>
      </c>
      <c r="J106" s="461" t="e">
        <f>#REF!</f>
        <v>#REF!</v>
      </c>
      <c r="K106" s="461" t="e">
        <f>#REF!</f>
        <v>#REF!</v>
      </c>
      <c r="L106" s="461" t="e">
        <f>#REF!</f>
        <v>#REF!</v>
      </c>
      <c r="M106" s="461" t="e">
        <f>#REF!</f>
        <v>#REF!</v>
      </c>
      <c r="N106" s="461" t="e">
        <f>#REF!</f>
        <v>#REF!</v>
      </c>
      <c r="O106" s="461" t="e">
        <f>#REF!</f>
        <v>#REF!</v>
      </c>
      <c r="P106" s="626" t="e">
        <f t="shared" si="28"/>
        <v>#REF!</v>
      </c>
    </row>
    <row r="107" spans="1:16" s="474" customFormat="1" ht="36.75" customHeight="1" thickBot="1">
      <c r="A107" s="472"/>
      <c r="B107" s="480" t="e">
        <f>#REF!</f>
        <v>#REF!</v>
      </c>
      <c r="C107" s="592" t="e">
        <f>#REF!</f>
        <v>#REF!</v>
      </c>
      <c r="D107" s="461" t="e">
        <f>#REF!</f>
        <v>#REF!</v>
      </c>
      <c r="E107" s="461" t="e">
        <f>#REF!</f>
        <v>#REF!</v>
      </c>
      <c r="F107" s="461" t="e">
        <f>#REF!</f>
        <v>#REF!</v>
      </c>
      <c r="G107" s="461" t="e">
        <f>#REF!</f>
        <v>#REF!</v>
      </c>
      <c r="H107" s="461" t="e">
        <f>#REF!</f>
        <v>#REF!</v>
      </c>
      <c r="I107" s="461" t="e">
        <f>#REF!</f>
        <v>#REF!</v>
      </c>
      <c r="J107" s="461" t="e">
        <f>#REF!</f>
        <v>#REF!</v>
      </c>
      <c r="K107" s="461" t="e">
        <f>#REF!</f>
        <v>#REF!</v>
      </c>
      <c r="L107" s="461" t="e">
        <f>#REF!</f>
        <v>#REF!</v>
      </c>
      <c r="M107" s="461" t="e">
        <f>#REF!</f>
        <v>#REF!</v>
      </c>
      <c r="N107" s="461" t="e">
        <f>#REF!</f>
        <v>#REF!</v>
      </c>
      <c r="O107" s="461" t="e">
        <f>#REF!</f>
        <v>#REF!</v>
      </c>
      <c r="P107" s="626" t="e">
        <f t="shared" si="28"/>
        <v>#REF!</v>
      </c>
    </row>
    <row r="108" spans="1:16" s="474" customFormat="1" ht="37.5" customHeight="1" thickBot="1">
      <c r="A108" s="472"/>
      <c r="B108" s="480" t="e">
        <f>#REF!</f>
        <v>#REF!</v>
      </c>
      <c r="C108" s="592" t="e">
        <f>#REF!</f>
        <v>#REF!</v>
      </c>
      <c r="D108" s="461" t="e">
        <f>#REF!</f>
        <v>#REF!</v>
      </c>
      <c r="E108" s="461" t="e">
        <f>#REF!</f>
        <v>#REF!</v>
      </c>
      <c r="F108" s="461" t="e">
        <f>#REF!</f>
        <v>#REF!</v>
      </c>
      <c r="G108" s="461" t="e">
        <f>#REF!</f>
        <v>#REF!</v>
      </c>
      <c r="H108" s="461" t="e">
        <f>#REF!</f>
        <v>#REF!</v>
      </c>
      <c r="I108" s="461" t="e">
        <f>#REF!</f>
        <v>#REF!</v>
      </c>
      <c r="J108" s="461" t="e">
        <f>#REF!</f>
        <v>#REF!</v>
      </c>
      <c r="K108" s="461" t="e">
        <f>#REF!</f>
        <v>#REF!</v>
      </c>
      <c r="L108" s="461" t="e">
        <f>#REF!</f>
        <v>#REF!</v>
      </c>
      <c r="M108" s="461" t="e">
        <f>#REF!</f>
        <v>#REF!</v>
      </c>
      <c r="N108" s="461" t="e">
        <f>#REF!</f>
        <v>#REF!</v>
      </c>
      <c r="O108" s="461" t="e">
        <f>#REF!</f>
        <v>#REF!</v>
      </c>
      <c r="P108" s="626" t="e">
        <f t="shared" si="28"/>
        <v>#REF!</v>
      </c>
    </row>
    <row r="109" spans="1:16" s="474" customFormat="1" ht="26.25" customHeight="1" thickBot="1">
      <c r="A109" s="472"/>
      <c r="B109" s="480" t="e">
        <f>#REF!</f>
        <v>#REF!</v>
      </c>
      <c r="C109" s="592" t="e">
        <f>#REF!</f>
        <v>#REF!</v>
      </c>
      <c r="D109" s="461" t="e">
        <f>#REF!</f>
        <v>#REF!</v>
      </c>
      <c r="E109" s="461" t="e">
        <f>#REF!</f>
        <v>#REF!</v>
      </c>
      <c r="F109" s="461" t="e">
        <f>#REF!</f>
        <v>#REF!</v>
      </c>
      <c r="G109" s="461" t="e">
        <f>#REF!</f>
        <v>#REF!</v>
      </c>
      <c r="H109" s="461" t="e">
        <f>#REF!</f>
        <v>#REF!</v>
      </c>
      <c r="I109" s="461" t="e">
        <f>#REF!</f>
        <v>#REF!</v>
      </c>
      <c r="J109" s="461" t="e">
        <f>#REF!</f>
        <v>#REF!</v>
      </c>
      <c r="K109" s="461" t="e">
        <f>#REF!</f>
        <v>#REF!</v>
      </c>
      <c r="L109" s="461" t="e">
        <f>#REF!</f>
        <v>#REF!</v>
      </c>
      <c r="M109" s="461" t="e">
        <f>#REF!</f>
        <v>#REF!</v>
      </c>
      <c r="N109" s="461" t="e">
        <f>#REF!</f>
        <v>#REF!</v>
      </c>
      <c r="O109" s="461" t="e">
        <f>#REF!</f>
        <v>#REF!</v>
      </c>
      <c r="P109" s="626" t="e">
        <f t="shared" si="28"/>
        <v>#REF!</v>
      </c>
    </row>
    <row r="110" spans="1:16" s="474" customFormat="1" ht="26.25" customHeight="1" thickBot="1">
      <c r="A110" s="666"/>
      <c r="B110" s="480" t="e">
        <f>#REF!</f>
        <v>#REF!</v>
      </c>
      <c r="C110" s="592" t="e">
        <f>#REF!</f>
        <v>#REF!</v>
      </c>
      <c r="D110" s="461" t="e">
        <f>#REF!</f>
        <v>#REF!</v>
      </c>
      <c r="E110" s="461" t="e">
        <f>#REF!</f>
        <v>#REF!</v>
      </c>
      <c r="F110" s="461" t="e">
        <f>#REF!</f>
        <v>#REF!</v>
      </c>
      <c r="G110" s="461" t="e">
        <f>#REF!</f>
        <v>#REF!</v>
      </c>
      <c r="H110" s="461" t="e">
        <f>#REF!</f>
        <v>#REF!</v>
      </c>
      <c r="I110" s="461" t="e">
        <f>#REF!</f>
        <v>#REF!</v>
      </c>
      <c r="J110" s="461" t="e">
        <f>#REF!</f>
        <v>#REF!</v>
      </c>
      <c r="K110" s="461" t="e">
        <f>#REF!</f>
        <v>#REF!</v>
      </c>
      <c r="L110" s="461" t="e">
        <f>#REF!</f>
        <v>#REF!</v>
      </c>
      <c r="M110" s="461" t="e">
        <f>#REF!</f>
        <v>#REF!</v>
      </c>
      <c r="N110" s="461" t="e">
        <f>#REF!</f>
        <v>#REF!</v>
      </c>
      <c r="O110" s="461" t="e">
        <f>#REF!</f>
        <v>#REF!</v>
      </c>
      <c r="P110" s="626" t="e">
        <f t="shared" si="28"/>
        <v>#REF!</v>
      </c>
    </row>
    <row r="111" spans="1:16" ht="14.4" thickBot="1">
      <c r="A111" s="11"/>
      <c r="B111" s="10" t="e">
        <f>#REF!</f>
        <v>#REF!</v>
      </c>
      <c r="C111" s="578" t="e">
        <f>#REF!</f>
        <v>#REF!</v>
      </c>
      <c r="D111" s="460" t="e">
        <f>D113+D116+D120+D125+D136</f>
        <v>#REF!</v>
      </c>
      <c r="E111" s="460" t="e">
        <f t="shared" ref="E111:O111" si="30">E113+E116+E120+E125+E136</f>
        <v>#REF!</v>
      </c>
      <c r="F111" s="460" t="e">
        <f t="shared" si="30"/>
        <v>#REF!</v>
      </c>
      <c r="G111" s="460" t="e">
        <f t="shared" si="30"/>
        <v>#REF!</v>
      </c>
      <c r="H111" s="460" t="e">
        <f t="shared" si="30"/>
        <v>#REF!</v>
      </c>
      <c r="I111" s="460" t="e">
        <f t="shared" si="30"/>
        <v>#REF!</v>
      </c>
      <c r="J111" s="460" t="e">
        <f t="shared" si="30"/>
        <v>#REF!</v>
      </c>
      <c r="K111" s="460" t="e">
        <f t="shared" si="30"/>
        <v>#REF!</v>
      </c>
      <c r="L111" s="460" t="e">
        <f t="shared" si="30"/>
        <v>#REF!</v>
      </c>
      <c r="M111" s="460" t="e">
        <f t="shared" si="30"/>
        <v>#REF!</v>
      </c>
      <c r="N111" s="460" t="e">
        <f t="shared" si="30"/>
        <v>#REF!</v>
      </c>
      <c r="O111" s="460" t="e">
        <f t="shared" si="30"/>
        <v>#REF!</v>
      </c>
      <c r="P111" s="460" t="e">
        <f>P113+P116+P120+P125+P136</f>
        <v>#REF!</v>
      </c>
    </row>
    <row r="112" spans="1:16" ht="14.4" hidden="1" thickBot="1">
      <c r="A112" s="8"/>
      <c r="B112" s="482" t="e">
        <f>#REF!</f>
        <v>#REF!</v>
      </c>
      <c r="C112" s="600" t="e">
        <f>#REF!</f>
        <v>#REF!</v>
      </c>
      <c r="D112" s="464" t="e">
        <f>#REF!</f>
        <v>#REF!</v>
      </c>
      <c r="E112" s="464" t="e">
        <f>#REF!</f>
        <v>#REF!</v>
      </c>
      <c r="F112" s="464" t="e">
        <f>#REF!</f>
        <v>#REF!</v>
      </c>
      <c r="G112" s="464" t="e">
        <f>#REF!</f>
        <v>#REF!</v>
      </c>
      <c r="H112" s="464" t="e">
        <f>#REF!</f>
        <v>#REF!</v>
      </c>
      <c r="I112" s="464" t="e">
        <f>#REF!</f>
        <v>#REF!</v>
      </c>
      <c r="J112" s="464" t="e">
        <f>#REF!</f>
        <v>#REF!</v>
      </c>
      <c r="K112" s="464" t="e">
        <f>#REF!</f>
        <v>#REF!</v>
      </c>
      <c r="L112" s="464" t="e">
        <f>#REF!</f>
        <v>#REF!</v>
      </c>
      <c r="M112" s="464" t="e">
        <f>#REF!</f>
        <v>#REF!</v>
      </c>
      <c r="N112" s="464" t="e">
        <f>#REF!</f>
        <v>#REF!</v>
      </c>
      <c r="O112" s="464" t="e">
        <f>#REF!</f>
        <v>#REF!</v>
      </c>
      <c r="P112" s="462" t="e">
        <f>D112+E112+F112+G112+H112+I112+J112+K112+L112+M112+N112+O112</f>
        <v>#REF!</v>
      </c>
    </row>
    <row r="113" spans="1:16" ht="33" customHeight="1" thickBot="1">
      <c r="A113" s="8"/>
      <c r="B113" s="611" t="e">
        <f>#REF!</f>
        <v>#REF!</v>
      </c>
      <c r="C113" s="569" t="e">
        <f>#REF!</f>
        <v>#REF!</v>
      </c>
      <c r="D113" s="612" t="e">
        <f>SUM(D114:D115)</f>
        <v>#REF!</v>
      </c>
      <c r="E113" s="612" t="e">
        <f t="shared" ref="E113:P113" si="31">SUM(E114:E115)</f>
        <v>#REF!</v>
      </c>
      <c r="F113" s="612" t="e">
        <f t="shared" si="31"/>
        <v>#REF!</v>
      </c>
      <c r="G113" s="612" t="e">
        <f t="shared" si="31"/>
        <v>#REF!</v>
      </c>
      <c r="H113" s="612" t="e">
        <f t="shared" si="31"/>
        <v>#REF!</v>
      </c>
      <c r="I113" s="612" t="e">
        <f t="shared" si="31"/>
        <v>#REF!</v>
      </c>
      <c r="J113" s="612" t="e">
        <f t="shared" si="31"/>
        <v>#REF!</v>
      </c>
      <c r="K113" s="612" t="e">
        <f t="shared" si="31"/>
        <v>#REF!</v>
      </c>
      <c r="L113" s="612" t="e">
        <f t="shared" si="31"/>
        <v>#REF!</v>
      </c>
      <c r="M113" s="612" t="e">
        <f t="shared" si="31"/>
        <v>#REF!</v>
      </c>
      <c r="N113" s="612" t="e">
        <f t="shared" si="31"/>
        <v>#REF!</v>
      </c>
      <c r="O113" s="612" t="e">
        <f t="shared" si="31"/>
        <v>#REF!</v>
      </c>
      <c r="P113" s="612" t="e">
        <f t="shared" si="31"/>
        <v>#REF!</v>
      </c>
    </row>
    <row r="114" spans="1:16" ht="35.25" customHeight="1" thickBot="1">
      <c r="A114" s="8"/>
      <c r="B114" s="483" t="s">
        <v>325</v>
      </c>
      <c r="C114" s="586" t="s">
        <v>289</v>
      </c>
      <c r="D114" s="461" t="e">
        <f>#REF!</f>
        <v>#REF!</v>
      </c>
      <c r="E114" s="461" t="e">
        <f>#REF!</f>
        <v>#REF!</v>
      </c>
      <c r="F114" s="461" t="e">
        <f>#REF!</f>
        <v>#REF!</v>
      </c>
      <c r="G114" s="461" t="e">
        <f>#REF!</f>
        <v>#REF!</v>
      </c>
      <c r="H114" s="461" t="e">
        <f>#REF!</f>
        <v>#REF!</v>
      </c>
      <c r="I114" s="461" t="e">
        <f>#REF!</f>
        <v>#REF!</v>
      </c>
      <c r="J114" s="461" t="e">
        <f>#REF!</f>
        <v>#REF!</v>
      </c>
      <c r="K114" s="461" t="e">
        <f>#REF!</f>
        <v>#REF!</v>
      </c>
      <c r="L114" s="461" t="e">
        <f>#REF!</f>
        <v>#REF!</v>
      </c>
      <c r="M114" s="461" t="e">
        <f>#REF!</f>
        <v>#REF!</v>
      </c>
      <c r="N114" s="461" t="e">
        <f>#REF!</f>
        <v>#REF!</v>
      </c>
      <c r="O114" s="461" t="e">
        <f>#REF!</f>
        <v>#REF!</v>
      </c>
      <c r="P114" s="626" t="e">
        <f t="shared" ref="P114:P141" si="32">SUM(D114:O114)</f>
        <v>#REF!</v>
      </c>
    </row>
    <row r="115" spans="1:16" ht="33" customHeight="1" thickBot="1">
      <c r="A115" s="8"/>
      <c r="B115" s="483" t="s">
        <v>277</v>
      </c>
      <c r="C115" s="586" t="s">
        <v>326</v>
      </c>
      <c r="D115" s="461" t="e">
        <f>#REF!</f>
        <v>#REF!</v>
      </c>
      <c r="E115" s="461" t="e">
        <f>#REF!</f>
        <v>#REF!</v>
      </c>
      <c r="F115" s="461" t="e">
        <f>#REF!</f>
        <v>#REF!</v>
      </c>
      <c r="G115" s="461" t="e">
        <f>#REF!</f>
        <v>#REF!</v>
      </c>
      <c r="H115" s="461" t="e">
        <f>#REF!</f>
        <v>#REF!</v>
      </c>
      <c r="I115" s="461" t="e">
        <f>#REF!</f>
        <v>#REF!</v>
      </c>
      <c r="J115" s="461" t="e">
        <f>#REF!</f>
        <v>#REF!</v>
      </c>
      <c r="K115" s="461" t="e">
        <f>#REF!</f>
        <v>#REF!</v>
      </c>
      <c r="L115" s="461" t="e">
        <f>#REF!</f>
        <v>#REF!</v>
      </c>
      <c r="M115" s="461" t="e">
        <f>#REF!</f>
        <v>#REF!</v>
      </c>
      <c r="N115" s="461" t="e">
        <f>#REF!</f>
        <v>#REF!</v>
      </c>
      <c r="O115" s="461" t="e">
        <f>#REF!</f>
        <v>#REF!</v>
      </c>
      <c r="P115" s="626" t="e">
        <f t="shared" si="32"/>
        <v>#REF!</v>
      </c>
    </row>
    <row r="116" spans="1:16" ht="24" customHeight="1" thickBot="1">
      <c r="A116" s="8"/>
      <c r="B116" s="611" t="e">
        <f>#REF!</f>
        <v>#REF!</v>
      </c>
      <c r="C116" s="569" t="e">
        <f>#REF!</f>
        <v>#REF!</v>
      </c>
      <c r="D116" s="612" t="e">
        <f>SUM(D117:D119)</f>
        <v>#REF!</v>
      </c>
      <c r="E116" s="612" t="e">
        <f t="shared" ref="E116:L116" si="33">SUM(E117:E119)</f>
        <v>#REF!</v>
      </c>
      <c r="F116" s="612" t="e">
        <f t="shared" si="33"/>
        <v>#REF!</v>
      </c>
      <c r="G116" s="612" t="e">
        <f t="shared" si="33"/>
        <v>#REF!</v>
      </c>
      <c r="H116" s="612" t="e">
        <f t="shared" si="33"/>
        <v>#REF!</v>
      </c>
      <c r="I116" s="612" t="e">
        <f t="shared" si="33"/>
        <v>#REF!</v>
      </c>
      <c r="J116" s="612" t="e">
        <f t="shared" si="33"/>
        <v>#REF!</v>
      </c>
      <c r="K116" s="612" t="e">
        <f t="shared" si="33"/>
        <v>#REF!</v>
      </c>
      <c r="L116" s="612" t="e">
        <f t="shared" si="33"/>
        <v>#REF!</v>
      </c>
      <c r="M116" s="612" t="e">
        <f>SUM(M117:M119)</f>
        <v>#REF!</v>
      </c>
      <c r="N116" s="612" t="e">
        <f>SUM(N117:N119)</f>
        <v>#REF!</v>
      </c>
      <c r="O116" s="612" t="e">
        <f>SUM(O117:O119)</f>
        <v>#REF!</v>
      </c>
      <c r="P116" s="612" t="e">
        <f>SUM(P117:P119)</f>
        <v>#REF!</v>
      </c>
    </row>
    <row r="117" spans="1:16" ht="19.5" customHeight="1" thickBot="1">
      <c r="A117" s="8"/>
      <c r="B117" s="483" t="e">
        <f>#REF!</f>
        <v>#REF!</v>
      </c>
      <c r="C117" s="586" t="e">
        <f>#REF!</f>
        <v>#REF!</v>
      </c>
      <c r="D117" s="461" t="e">
        <f>#REF!</f>
        <v>#REF!</v>
      </c>
      <c r="E117" s="461" t="e">
        <f>#REF!</f>
        <v>#REF!</v>
      </c>
      <c r="F117" s="461" t="e">
        <f>#REF!</f>
        <v>#REF!</v>
      </c>
      <c r="G117" s="461" t="e">
        <f>#REF!</f>
        <v>#REF!</v>
      </c>
      <c r="H117" s="461" t="e">
        <f>#REF!</f>
        <v>#REF!</v>
      </c>
      <c r="I117" s="461" t="e">
        <f>#REF!</f>
        <v>#REF!</v>
      </c>
      <c r="J117" s="461" t="e">
        <f>#REF!</f>
        <v>#REF!</v>
      </c>
      <c r="K117" s="461" t="e">
        <f>#REF!</f>
        <v>#REF!</v>
      </c>
      <c r="L117" s="461" t="e">
        <f>#REF!</f>
        <v>#REF!</v>
      </c>
      <c r="M117" s="461" t="e">
        <f>#REF!</f>
        <v>#REF!</v>
      </c>
      <c r="N117" s="461" t="e">
        <f>#REF!</f>
        <v>#REF!</v>
      </c>
      <c r="O117" s="461" t="e">
        <f>#REF!</f>
        <v>#REF!</v>
      </c>
      <c r="P117" s="626" t="e">
        <f t="shared" si="32"/>
        <v>#REF!</v>
      </c>
    </row>
    <row r="118" spans="1:16" ht="18.75" customHeight="1" thickBot="1">
      <c r="A118" s="8"/>
      <c r="B118" s="483" t="e">
        <f>#REF!</f>
        <v>#REF!</v>
      </c>
      <c r="C118" s="586" t="e">
        <f>#REF!</f>
        <v>#REF!</v>
      </c>
      <c r="D118" s="461" t="e">
        <f>#REF!</f>
        <v>#REF!</v>
      </c>
      <c r="E118" s="461" t="e">
        <f>#REF!</f>
        <v>#REF!</v>
      </c>
      <c r="F118" s="461" t="e">
        <f>#REF!</f>
        <v>#REF!</v>
      </c>
      <c r="G118" s="461" t="e">
        <f>#REF!</f>
        <v>#REF!</v>
      </c>
      <c r="H118" s="461" t="e">
        <f>#REF!</f>
        <v>#REF!</v>
      </c>
      <c r="I118" s="461" t="e">
        <f>#REF!</f>
        <v>#REF!</v>
      </c>
      <c r="J118" s="461" t="e">
        <f>#REF!</f>
        <v>#REF!</v>
      </c>
      <c r="K118" s="461" t="e">
        <f>#REF!</f>
        <v>#REF!</v>
      </c>
      <c r="L118" s="461" t="e">
        <f>#REF!</f>
        <v>#REF!</v>
      </c>
      <c r="M118" s="461" t="e">
        <f>#REF!</f>
        <v>#REF!</v>
      </c>
      <c r="N118" s="461" t="e">
        <f>#REF!</f>
        <v>#REF!</v>
      </c>
      <c r="O118" s="461" t="e">
        <f>#REF!</f>
        <v>#REF!</v>
      </c>
      <c r="P118" s="626" t="e">
        <f t="shared" si="32"/>
        <v>#REF!</v>
      </c>
    </row>
    <row r="119" spans="1:16" ht="18.75" customHeight="1" thickBot="1">
      <c r="A119" s="663"/>
      <c r="B119" s="483" t="e">
        <f>#REF!</f>
        <v>#REF!</v>
      </c>
      <c r="C119" s="586" t="e">
        <f>#REF!</f>
        <v>#REF!</v>
      </c>
      <c r="D119" s="461" t="e">
        <f>#REF!</f>
        <v>#REF!</v>
      </c>
      <c r="E119" s="461" t="e">
        <f>#REF!</f>
        <v>#REF!</v>
      </c>
      <c r="F119" s="461" t="e">
        <f>#REF!</f>
        <v>#REF!</v>
      </c>
      <c r="G119" s="461" t="e">
        <f>#REF!</f>
        <v>#REF!</v>
      </c>
      <c r="H119" s="461" t="e">
        <f>#REF!</f>
        <v>#REF!</v>
      </c>
      <c r="I119" s="461" t="e">
        <f>#REF!</f>
        <v>#REF!</v>
      </c>
      <c r="J119" s="461" t="e">
        <f>#REF!</f>
        <v>#REF!</v>
      </c>
      <c r="K119" s="461" t="e">
        <f>#REF!</f>
        <v>#REF!</v>
      </c>
      <c r="L119" s="461" t="e">
        <f>#REF!</f>
        <v>#REF!</v>
      </c>
      <c r="M119" s="461" t="e">
        <f>#REF!</f>
        <v>#REF!</v>
      </c>
      <c r="N119" s="461" t="e">
        <f>#REF!</f>
        <v>#REF!</v>
      </c>
      <c r="O119" s="461" t="e">
        <f>#REF!</f>
        <v>#REF!</v>
      </c>
      <c r="P119" s="626" t="e">
        <f t="shared" si="32"/>
        <v>#REF!</v>
      </c>
    </row>
    <row r="120" spans="1:16" ht="14.4" thickBot="1">
      <c r="A120" s="8"/>
      <c r="B120" s="611" t="e">
        <f>#REF!</f>
        <v>#REF!</v>
      </c>
      <c r="C120" s="569" t="e">
        <f>#REF!</f>
        <v>#REF!</v>
      </c>
      <c r="D120" s="612" t="e">
        <f>SUM(D121:D124)</f>
        <v>#REF!</v>
      </c>
      <c r="E120" s="612" t="e">
        <f t="shared" ref="E120:P120" si="34">SUM(E121:E124)</f>
        <v>#REF!</v>
      </c>
      <c r="F120" s="612" t="e">
        <f t="shared" si="34"/>
        <v>#REF!</v>
      </c>
      <c r="G120" s="612" t="e">
        <f t="shared" si="34"/>
        <v>#REF!</v>
      </c>
      <c r="H120" s="612" t="e">
        <f t="shared" si="34"/>
        <v>#REF!</v>
      </c>
      <c r="I120" s="612" t="e">
        <f t="shared" si="34"/>
        <v>#REF!</v>
      </c>
      <c r="J120" s="612" t="e">
        <f t="shared" si="34"/>
        <v>#REF!</v>
      </c>
      <c r="K120" s="612" t="e">
        <f t="shared" si="34"/>
        <v>#REF!</v>
      </c>
      <c r="L120" s="612" t="e">
        <f t="shared" si="34"/>
        <v>#REF!</v>
      </c>
      <c r="M120" s="612" t="e">
        <f t="shared" si="34"/>
        <v>#REF!</v>
      </c>
      <c r="N120" s="612" t="e">
        <f t="shared" si="34"/>
        <v>#REF!</v>
      </c>
      <c r="O120" s="612" t="e">
        <f t="shared" si="34"/>
        <v>#REF!</v>
      </c>
      <c r="P120" s="612" t="e">
        <f t="shared" si="34"/>
        <v>#REF!</v>
      </c>
    </row>
    <row r="121" spans="1:16" ht="18.75" customHeight="1" thickBot="1">
      <c r="A121" s="8"/>
      <c r="B121" s="483" t="e">
        <f>#REF!</f>
        <v>#REF!</v>
      </c>
      <c r="C121" s="586" t="e">
        <f>#REF!</f>
        <v>#REF!</v>
      </c>
      <c r="D121" s="461" t="e">
        <f>#REF!</f>
        <v>#REF!</v>
      </c>
      <c r="E121" s="461" t="e">
        <f>#REF!</f>
        <v>#REF!</v>
      </c>
      <c r="F121" s="461" t="e">
        <f>#REF!</f>
        <v>#REF!</v>
      </c>
      <c r="G121" s="461" t="e">
        <f>#REF!</f>
        <v>#REF!</v>
      </c>
      <c r="H121" s="461" t="e">
        <f>#REF!</f>
        <v>#REF!</v>
      </c>
      <c r="I121" s="461" t="e">
        <f>#REF!</f>
        <v>#REF!</v>
      </c>
      <c r="J121" s="461" t="e">
        <f>#REF!</f>
        <v>#REF!</v>
      </c>
      <c r="K121" s="461" t="e">
        <f>#REF!</f>
        <v>#REF!</v>
      </c>
      <c r="L121" s="461" t="e">
        <f>#REF!</f>
        <v>#REF!</v>
      </c>
      <c r="M121" s="461" t="e">
        <f>#REF!</f>
        <v>#REF!</v>
      </c>
      <c r="N121" s="461" t="e">
        <f>#REF!</f>
        <v>#REF!</v>
      </c>
      <c r="O121" s="461" t="e">
        <f>#REF!</f>
        <v>#REF!</v>
      </c>
      <c r="P121" s="626" t="e">
        <f t="shared" si="32"/>
        <v>#REF!</v>
      </c>
    </row>
    <row r="122" spans="1:16" ht="22.5" customHeight="1" thickBot="1">
      <c r="A122" s="8"/>
      <c r="B122" s="483" t="e">
        <f>#REF!</f>
        <v>#REF!</v>
      </c>
      <c r="C122" s="586" t="e">
        <f>#REF!</f>
        <v>#REF!</v>
      </c>
      <c r="D122" s="461" t="e">
        <f>#REF!</f>
        <v>#REF!</v>
      </c>
      <c r="E122" s="461" t="e">
        <f>#REF!</f>
        <v>#REF!</v>
      </c>
      <c r="F122" s="461" t="e">
        <f>#REF!</f>
        <v>#REF!</v>
      </c>
      <c r="G122" s="461" t="e">
        <f>#REF!</f>
        <v>#REF!</v>
      </c>
      <c r="H122" s="461" t="e">
        <f>#REF!</f>
        <v>#REF!</v>
      </c>
      <c r="I122" s="461" t="e">
        <f>#REF!</f>
        <v>#REF!</v>
      </c>
      <c r="J122" s="461" t="e">
        <f>#REF!</f>
        <v>#REF!</v>
      </c>
      <c r="K122" s="461" t="e">
        <f>#REF!</f>
        <v>#REF!</v>
      </c>
      <c r="L122" s="461" t="e">
        <f>#REF!</f>
        <v>#REF!</v>
      </c>
      <c r="M122" s="461" t="e">
        <f>#REF!</f>
        <v>#REF!</v>
      </c>
      <c r="N122" s="461" t="e">
        <f>#REF!</f>
        <v>#REF!</v>
      </c>
      <c r="O122" s="461" t="e">
        <f>#REF!</f>
        <v>#REF!</v>
      </c>
      <c r="P122" s="626" t="e">
        <f t="shared" si="32"/>
        <v>#REF!</v>
      </c>
    </row>
    <row r="123" spans="1:16" ht="24.75" customHeight="1" thickBot="1">
      <c r="A123" s="8"/>
      <c r="B123" s="483" t="e">
        <f>#REF!</f>
        <v>#REF!</v>
      </c>
      <c r="C123" s="586" t="e">
        <f>#REF!</f>
        <v>#REF!</v>
      </c>
      <c r="D123" s="461" t="e">
        <f>#REF!</f>
        <v>#REF!</v>
      </c>
      <c r="E123" s="461" t="e">
        <f>#REF!</f>
        <v>#REF!</v>
      </c>
      <c r="F123" s="461" t="e">
        <f>#REF!</f>
        <v>#REF!</v>
      </c>
      <c r="G123" s="461" t="e">
        <f>#REF!</f>
        <v>#REF!</v>
      </c>
      <c r="H123" s="461" t="e">
        <f>#REF!</f>
        <v>#REF!</v>
      </c>
      <c r="I123" s="461" t="e">
        <f>#REF!</f>
        <v>#REF!</v>
      </c>
      <c r="J123" s="461" t="e">
        <f>#REF!</f>
        <v>#REF!</v>
      </c>
      <c r="K123" s="461" t="e">
        <f>#REF!</f>
        <v>#REF!</v>
      </c>
      <c r="L123" s="461" t="e">
        <f>#REF!</f>
        <v>#REF!</v>
      </c>
      <c r="M123" s="461" t="e">
        <f>#REF!</f>
        <v>#REF!</v>
      </c>
      <c r="N123" s="461" t="e">
        <f>#REF!</f>
        <v>#REF!</v>
      </c>
      <c r="O123" s="461" t="e">
        <f>#REF!</f>
        <v>#REF!</v>
      </c>
      <c r="P123" s="626" t="e">
        <f t="shared" si="32"/>
        <v>#REF!</v>
      </c>
    </row>
    <row r="124" spans="1:16" ht="24.75" customHeight="1" thickBot="1">
      <c r="A124" s="623"/>
      <c r="B124" s="483" t="e">
        <f>#REF!</f>
        <v>#REF!</v>
      </c>
      <c r="C124" s="586" t="e">
        <f>#REF!</f>
        <v>#REF!</v>
      </c>
      <c r="D124" s="461" t="e">
        <f>#REF!</f>
        <v>#REF!</v>
      </c>
      <c r="E124" s="461" t="e">
        <f>#REF!</f>
        <v>#REF!</v>
      </c>
      <c r="F124" s="461" t="e">
        <f>#REF!</f>
        <v>#REF!</v>
      </c>
      <c r="G124" s="461" t="e">
        <f>#REF!</f>
        <v>#REF!</v>
      </c>
      <c r="H124" s="461" t="e">
        <f>#REF!</f>
        <v>#REF!</v>
      </c>
      <c r="I124" s="461" t="e">
        <f>#REF!</f>
        <v>#REF!</v>
      </c>
      <c r="J124" s="461" t="e">
        <f>#REF!</f>
        <v>#REF!</v>
      </c>
      <c r="K124" s="461" t="e">
        <f>#REF!</f>
        <v>#REF!</v>
      </c>
      <c r="L124" s="461" t="e">
        <f>#REF!</f>
        <v>#REF!</v>
      </c>
      <c r="M124" s="461" t="e">
        <f>#REF!</f>
        <v>#REF!</v>
      </c>
      <c r="N124" s="461" t="e">
        <f>#REF!</f>
        <v>#REF!</v>
      </c>
      <c r="O124" s="461" t="e">
        <f>#REF!</f>
        <v>#REF!</v>
      </c>
      <c r="P124" s="626" t="e">
        <f t="shared" si="32"/>
        <v>#REF!</v>
      </c>
    </row>
    <row r="125" spans="1:16" ht="14.4" thickBot="1">
      <c r="A125" s="8"/>
      <c r="B125" s="611" t="e">
        <f>#REF!</f>
        <v>#REF!</v>
      </c>
      <c r="C125" s="569" t="e">
        <f>#REF!</f>
        <v>#REF!</v>
      </c>
      <c r="D125" s="612" t="e">
        <f t="shared" ref="D125:P125" si="35">SUM(D126:D135)</f>
        <v>#REF!</v>
      </c>
      <c r="E125" s="612" t="e">
        <f t="shared" si="35"/>
        <v>#REF!</v>
      </c>
      <c r="F125" s="612" t="e">
        <f t="shared" si="35"/>
        <v>#REF!</v>
      </c>
      <c r="G125" s="612" t="e">
        <f t="shared" si="35"/>
        <v>#REF!</v>
      </c>
      <c r="H125" s="612" t="e">
        <f t="shared" si="35"/>
        <v>#REF!</v>
      </c>
      <c r="I125" s="612" t="e">
        <f t="shared" si="35"/>
        <v>#REF!</v>
      </c>
      <c r="J125" s="612" t="e">
        <f t="shared" si="35"/>
        <v>#REF!</v>
      </c>
      <c r="K125" s="612" t="e">
        <f t="shared" si="35"/>
        <v>#REF!</v>
      </c>
      <c r="L125" s="612" t="e">
        <f t="shared" si="35"/>
        <v>#REF!</v>
      </c>
      <c r="M125" s="612" t="e">
        <f t="shared" si="35"/>
        <v>#REF!</v>
      </c>
      <c r="N125" s="612" t="e">
        <f t="shared" si="35"/>
        <v>#REF!</v>
      </c>
      <c r="O125" s="612" t="e">
        <f t="shared" si="35"/>
        <v>#REF!</v>
      </c>
      <c r="P125" s="612" t="e">
        <f t="shared" si="35"/>
        <v>#REF!</v>
      </c>
    </row>
    <row r="126" spans="1:16" ht="27.75" customHeight="1" thickBot="1">
      <c r="A126" s="8"/>
      <c r="B126" s="483" t="e">
        <f>#REF!</f>
        <v>#REF!</v>
      </c>
      <c r="C126" s="586" t="e">
        <f>#REF!</f>
        <v>#REF!</v>
      </c>
      <c r="D126" s="461" t="e">
        <f>#REF!</f>
        <v>#REF!</v>
      </c>
      <c r="E126" s="461" t="e">
        <f>#REF!</f>
        <v>#REF!</v>
      </c>
      <c r="F126" s="461" t="e">
        <f>#REF!</f>
        <v>#REF!</v>
      </c>
      <c r="G126" s="461" t="e">
        <f>#REF!</f>
        <v>#REF!</v>
      </c>
      <c r="H126" s="461" t="e">
        <f>#REF!</f>
        <v>#REF!</v>
      </c>
      <c r="I126" s="461" t="e">
        <f>#REF!</f>
        <v>#REF!</v>
      </c>
      <c r="J126" s="461" t="e">
        <f>#REF!</f>
        <v>#REF!</v>
      </c>
      <c r="K126" s="461" t="e">
        <f>#REF!</f>
        <v>#REF!</v>
      </c>
      <c r="L126" s="461" t="e">
        <f>#REF!</f>
        <v>#REF!</v>
      </c>
      <c r="M126" s="461" t="e">
        <f>#REF!</f>
        <v>#REF!</v>
      </c>
      <c r="N126" s="461" t="e">
        <f>#REF!</f>
        <v>#REF!</v>
      </c>
      <c r="O126" s="461" t="e">
        <f>#REF!</f>
        <v>#REF!</v>
      </c>
      <c r="P126" s="626" t="e">
        <f t="shared" si="32"/>
        <v>#REF!</v>
      </c>
    </row>
    <row r="127" spans="1:16" ht="31.5" customHeight="1" thickBot="1">
      <c r="A127" s="8"/>
      <c r="B127" s="483" t="e">
        <f>#REF!</f>
        <v>#REF!</v>
      </c>
      <c r="C127" s="586" t="e">
        <f>#REF!</f>
        <v>#REF!</v>
      </c>
      <c r="D127" s="461" t="e">
        <f>#REF!</f>
        <v>#REF!</v>
      </c>
      <c r="E127" s="461" t="e">
        <f>#REF!</f>
        <v>#REF!</v>
      </c>
      <c r="F127" s="461" t="e">
        <f>#REF!</f>
        <v>#REF!</v>
      </c>
      <c r="G127" s="461" t="e">
        <f>#REF!</f>
        <v>#REF!</v>
      </c>
      <c r="H127" s="461" t="e">
        <f>#REF!</f>
        <v>#REF!</v>
      </c>
      <c r="I127" s="461" t="e">
        <f>#REF!</f>
        <v>#REF!</v>
      </c>
      <c r="J127" s="461" t="e">
        <f>#REF!</f>
        <v>#REF!</v>
      </c>
      <c r="K127" s="461" t="e">
        <f>#REF!</f>
        <v>#REF!</v>
      </c>
      <c r="L127" s="461" t="e">
        <f>#REF!</f>
        <v>#REF!</v>
      </c>
      <c r="M127" s="461" t="e">
        <f>#REF!</f>
        <v>#REF!</v>
      </c>
      <c r="N127" s="461" t="e">
        <f>#REF!</f>
        <v>#REF!</v>
      </c>
      <c r="O127" s="461" t="e">
        <f>#REF!</f>
        <v>#REF!</v>
      </c>
      <c r="P127" s="626" t="e">
        <f t="shared" si="32"/>
        <v>#REF!</v>
      </c>
    </row>
    <row r="128" spans="1:16" ht="21" customHeight="1" thickBot="1">
      <c r="A128" s="8"/>
      <c r="B128" s="483" t="e">
        <f>#REF!</f>
        <v>#REF!</v>
      </c>
      <c r="C128" s="586" t="e">
        <f>#REF!</f>
        <v>#REF!</v>
      </c>
      <c r="D128" s="461" t="e">
        <f>#REF!</f>
        <v>#REF!</v>
      </c>
      <c r="E128" s="461" t="e">
        <f>#REF!</f>
        <v>#REF!</v>
      </c>
      <c r="F128" s="461" t="e">
        <f>#REF!</f>
        <v>#REF!</v>
      </c>
      <c r="G128" s="461" t="e">
        <f>#REF!</f>
        <v>#REF!</v>
      </c>
      <c r="H128" s="461" t="e">
        <f>#REF!</f>
        <v>#REF!</v>
      </c>
      <c r="I128" s="461" t="e">
        <f>#REF!</f>
        <v>#REF!</v>
      </c>
      <c r="J128" s="461" t="e">
        <f>#REF!</f>
        <v>#REF!</v>
      </c>
      <c r="K128" s="461" t="e">
        <f>#REF!</f>
        <v>#REF!</v>
      </c>
      <c r="L128" s="461" t="e">
        <f>#REF!</f>
        <v>#REF!</v>
      </c>
      <c r="M128" s="461" t="e">
        <f>#REF!</f>
        <v>#REF!</v>
      </c>
      <c r="N128" s="461" t="e">
        <f>#REF!</f>
        <v>#REF!</v>
      </c>
      <c r="O128" s="461" t="e">
        <f>#REF!</f>
        <v>#REF!</v>
      </c>
      <c r="P128" s="626" t="e">
        <f t="shared" si="32"/>
        <v>#REF!</v>
      </c>
    </row>
    <row r="129" spans="1:16" ht="21" customHeight="1" thickBot="1">
      <c r="A129" s="623"/>
      <c r="B129" s="483" t="e">
        <f>#REF!</f>
        <v>#REF!</v>
      </c>
      <c r="C129" s="586" t="e">
        <f>#REF!</f>
        <v>#REF!</v>
      </c>
      <c r="D129" s="461" t="e">
        <f>#REF!</f>
        <v>#REF!</v>
      </c>
      <c r="E129" s="461" t="e">
        <f>#REF!</f>
        <v>#REF!</v>
      </c>
      <c r="F129" s="461" t="e">
        <f>#REF!</f>
        <v>#REF!</v>
      </c>
      <c r="G129" s="461" t="e">
        <f>#REF!</f>
        <v>#REF!</v>
      </c>
      <c r="H129" s="461" t="e">
        <f>#REF!</f>
        <v>#REF!</v>
      </c>
      <c r="I129" s="461" t="e">
        <f>#REF!</f>
        <v>#REF!</v>
      </c>
      <c r="J129" s="461" t="e">
        <f>#REF!</f>
        <v>#REF!</v>
      </c>
      <c r="K129" s="461" t="e">
        <f>#REF!</f>
        <v>#REF!</v>
      </c>
      <c r="L129" s="461" t="e">
        <f>#REF!</f>
        <v>#REF!</v>
      </c>
      <c r="M129" s="461" t="e">
        <f>#REF!</f>
        <v>#REF!</v>
      </c>
      <c r="N129" s="461" t="e">
        <f>#REF!</f>
        <v>#REF!</v>
      </c>
      <c r="O129" s="461" t="e">
        <f>#REF!</f>
        <v>#REF!</v>
      </c>
      <c r="P129" s="626" t="e">
        <f t="shared" si="32"/>
        <v>#REF!</v>
      </c>
    </row>
    <row r="130" spans="1:16" ht="21" customHeight="1" thickBot="1">
      <c r="A130" s="623"/>
      <c r="B130" s="483" t="e">
        <f>#REF!</f>
        <v>#REF!</v>
      </c>
      <c r="C130" s="586" t="e">
        <f>#REF!</f>
        <v>#REF!</v>
      </c>
      <c r="D130" s="461" t="e">
        <f>#REF!</f>
        <v>#REF!</v>
      </c>
      <c r="E130" s="461" t="e">
        <f>#REF!</f>
        <v>#REF!</v>
      </c>
      <c r="F130" s="461" t="e">
        <f>#REF!</f>
        <v>#REF!</v>
      </c>
      <c r="G130" s="461" t="e">
        <f>#REF!</f>
        <v>#REF!</v>
      </c>
      <c r="H130" s="461" t="e">
        <f>#REF!</f>
        <v>#REF!</v>
      </c>
      <c r="I130" s="461" t="e">
        <f>#REF!</f>
        <v>#REF!</v>
      </c>
      <c r="J130" s="461" t="e">
        <f>#REF!</f>
        <v>#REF!</v>
      </c>
      <c r="K130" s="461" t="e">
        <f>#REF!</f>
        <v>#REF!</v>
      </c>
      <c r="L130" s="461" t="e">
        <f>#REF!</f>
        <v>#REF!</v>
      </c>
      <c r="M130" s="461" t="e">
        <f>#REF!</f>
        <v>#REF!</v>
      </c>
      <c r="N130" s="461" t="e">
        <f>#REF!</f>
        <v>#REF!</v>
      </c>
      <c r="O130" s="461" t="e">
        <f>#REF!</f>
        <v>#REF!</v>
      </c>
      <c r="P130" s="626" t="e">
        <f t="shared" si="32"/>
        <v>#REF!</v>
      </c>
    </row>
    <row r="131" spans="1:16" ht="21" customHeight="1" thickBot="1">
      <c r="A131" s="658"/>
      <c r="B131" s="483" t="e">
        <f>#REF!</f>
        <v>#REF!</v>
      </c>
      <c r="C131" s="586" t="e">
        <f>#REF!</f>
        <v>#REF!</v>
      </c>
      <c r="D131" s="461" t="e">
        <f>#REF!</f>
        <v>#REF!</v>
      </c>
      <c r="E131" s="461" t="e">
        <f>#REF!</f>
        <v>#REF!</v>
      </c>
      <c r="F131" s="461" t="e">
        <f>#REF!</f>
        <v>#REF!</v>
      </c>
      <c r="G131" s="461" t="e">
        <f>#REF!</f>
        <v>#REF!</v>
      </c>
      <c r="H131" s="461" t="e">
        <f>#REF!</f>
        <v>#REF!</v>
      </c>
      <c r="I131" s="461" t="e">
        <f>#REF!</f>
        <v>#REF!</v>
      </c>
      <c r="J131" s="461" t="e">
        <f>#REF!</f>
        <v>#REF!</v>
      </c>
      <c r="K131" s="461" t="e">
        <f>#REF!</f>
        <v>#REF!</v>
      </c>
      <c r="L131" s="461" t="e">
        <f>#REF!</f>
        <v>#REF!</v>
      </c>
      <c r="M131" s="461" t="e">
        <f>#REF!</f>
        <v>#REF!</v>
      </c>
      <c r="N131" s="461" t="e">
        <f>#REF!</f>
        <v>#REF!</v>
      </c>
      <c r="O131" s="461" t="e">
        <f>#REF!</f>
        <v>#REF!</v>
      </c>
      <c r="P131" s="626" t="e">
        <f t="shared" si="32"/>
        <v>#REF!</v>
      </c>
    </row>
    <row r="132" spans="1:16" ht="21" customHeight="1" thickBot="1">
      <c r="A132" s="663"/>
      <c r="B132" s="483" t="e">
        <f>#REF!</f>
        <v>#REF!</v>
      </c>
      <c r="C132" s="586" t="e">
        <f>#REF!</f>
        <v>#REF!</v>
      </c>
      <c r="D132" s="461" t="e">
        <f>#REF!</f>
        <v>#REF!</v>
      </c>
      <c r="E132" s="461" t="e">
        <f>#REF!</f>
        <v>#REF!</v>
      </c>
      <c r="F132" s="461" t="e">
        <f>#REF!</f>
        <v>#REF!</v>
      </c>
      <c r="G132" s="461" t="e">
        <f>#REF!</f>
        <v>#REF!</v>
      </c>
      <c r="H132" s="461" t="e">
        <f>#REF!</f>
        <v>#REF!</v>
      </c>
      <c r="I132" s="461" t="e">
        <f>#REF!</f>
        <v>#REF!</v>
      </c>
      <c r="J132" s="461" t="e">
        <f>#REF!</f>
        <v>#REF!</v>
      </c>
      <c r="K132" s="461" t="e">
        <f>#REF!</f>
        <v>#REF!</v>
      </c>
      <c r="L132" s="461" t="e">
        <f>#REF!</f>
        <v>#REF!</v>
      </c>
      <c r="M132" s="461" t="e">
        <f>#REF!</f>
        <v>#REF!</v>
      </c>
      <c r="N132" s="461" t="e">
        <f>#REF!</f>
        <v>#REF!</v>
      </c>
      <c r="O132" s="461" t="e">
        <f>#REF!</f>
        <v>#REF!</v>
      </c>
      <c r="P132" s="626" t="e">
        <f t="shared" si="32"/>
        <v>#REF!</v>
      </c>
    </row>
    <row r="133" spans="1:16" ht="21" customHeight="1" thickBot="1">
      <c r="A133" s="663"/>
      <c r="B133" s="483" t="e">
        <f>#REF!</f>
        <v>#REF!</v>
      </c>
      <c r="C133" s="586" t="e">
        <f>#REF!</f>
        <v>#REF!</v>
      </c>
      <c r="D133" s="461" t="e">
        <f>#REF!</f>
        <v>#REF!</v>
      </c>
      <c r="E133" s="461" t="e">
        <f>#REF!</f>
        <v>#REF!</v>
      </c>
      <c r="F133" s="461" t="e">
        <f>#REF!</f>
        <v>#REF!</v>
      </c>
      <c r="G133" s="461" t="e">
        <f>#REF!</f>
        <v>#REF!</v>
      </c>
      <c r="H133" s="461" t="e">
        <f>#REF!</f>
        <v>#REF!</v>
      </c>
      <c r="I133" s="461" t="e">
        <f>#REF!</f>
        <v>#REF!</v>
      </c>
      <c r="J133" s="461" t="e">
        <f>#REF!</f>
        <v>#REF!</v>
      </c>
      <c r="K133" s="461" t="e">
        <f>#REF!</f>
        <v>#REF!</v>
      </c>
      <c r="L133" s="461" t="e">
        <f>#REF!</f>
        <v>#REF!</v>
      </c>
      <c r="M133" s="461" t="e">
        <f>#REF!</f>
        <v>#REF!</v>
      </c>
      <c r="N133" s="461" t="e">
        <f>#REF!</f>
        <v>#REF!</v>
      </c>
      <c r="O133" s="461" t="e">
        <f>#REF!</f>
        <v>#REF!</v>
      </c>
      <c r="P133" s="626" t="e">
        <f t="shared" si="32"/>
        <v>#REF!</v>
      </c>
    </row>
    <row r="134" spans="1:16" ht="21" customHeight="1" thickBot="1">
      <c r="A134" s="668"/>
      <c r="B134" s="483" t="e">
        <f>#REF!</f>
        <v>#REF!</v>
      </c>
      <c r="C134" s="586" t="e">
        <f>#REF!</f>
        <v>#REF!</v>
      </c>
      <c r="D134" s="461" t="e">
        <f>#REF!</f>
        <v>#REF!</v>
      </c>
      <c r="E134" s="461" t="e">
        <f>#REF!</f>
        <v>#REF!</v>
      </c>
      <c r="F134" s="461" t="e">
        <f>#REF!</f>
        <v>#REF!</v>
      </c>
      <c r="G134" s="461" t="e">
        <f>#REF!</f>
        <v>#REF!</v>
      </c>
      <c r="H134" s="461" t="e">
        <f>#REF!</f>
        <v>#REF!</v>
      </c>
      <c r="I134" s="461" t="e">
        <f>#REF!</f>
        <v>#REF!</v>
      </c>
      <c r="J134" s="461" t="e">
        <f>#REF!</f>
        <v>#REF!</v>
      </c>
      <c r="K134" s="461" t="e">
        <f>#REF!</f>
        <v>#REF!</v>
      </c>
      <c r="L134" s="461" t="e">
        <f>#REF!</f>
        <v>#REF!</v>
      </c>
      <c r="M134" s="461" t="e">
        <f>#REF!</f>
        <v>#REF!</v>
      </c>
      <c r="N134" s="461" t="e">
        <f>#REF!</f>
        <v>#REF!</v>
      </c>
      <c r="O134" s="461" t="e">
        <f>#REF!</f>
        <v>#REF!</v>
      </c>
      <c r="P134" s="626" t="e">
        <f t="shared" si="32"/>
        <v>#REF!</v>
      </c>
    </row>
    <row r="135" spans="1:16" ht="21" customHeight="1" thickBot="1">
      <c r="A135" s="817"/>
      <c r="B135" s="483" t="e">
        <f>#REF!</f>
        <v>#REF!</v>
      </c>
      <c r="C135" s="586" t="e">
        <f>#REF!</f>
        <v>#REF!</v>
      </c>
      <c r="D135" s="461" t="e">
        <f>#REF!</f>
        <v>#REF!</v>
      </c>
      <c r="E135" s="461" t="e">
        <f>#REF!</f>
        <v>#REF!</v>
      </c>
      <c r="F135" s="461" t="e">
        <f>#REF!</f>
        <v>#REF!</v>
      </c>
      <c r="G135" s="461" t="e">
        <f>#REF!</f>
        <v>#REF!</v>
      </c>
      <c r="H135" s="461" t="e">
        <f>#REF!</f>
        <v>#REF!</v>
      </c>
      <c r="I135" s="461" t="e">
        <f>#REF!</f>
        <v>#REF!</v>
      </c>
      <c r="J135" s="461" t="e">
        <f>#REF!</f>
        <v>#REF!</v>
      </c>
      <c r="K135" s="461" t="e">
        <f>#REF!</f>
        <v>#REF!</v>
      </c>
      <c r="L135" s="461" t="e">
        <f>#REF!</f>
        <v>#REF!</v>
      </c>
      <c r="M135" s="461" t="e">
        <f>#REF!</f>
        <v>#REF!</v>
      </c>
      <c r="N135" s="461" t="e">
        <f>#REF!</f>
        <v>#REF!</v>
      </c>
      <c r="O135" s="461" t="e">
        <f>#REF!</f>
        <v>#REF!</v>
      </c>
      <c r="P135" s="626" t="e">
        <f t="shared" si="32"/>
        <v>#REF!</v>
      </c>
    </row>
    <row r="136" spans="1:16" ht="24.75" customHeight="1" thickBot="1">
      <c r="A136" s="8"/>
      <c r="B136" s="570" t="e">
        <f>#REF!</f>
        <v>#REF!</v>
      </c>
      <c r="C136" s="571" t="e">
        <f>#REF!</f>
        <v>#REF!</v>
      </c>
      <c r="D136" s="612" t="e">
        <f>SUM(D137:D141)</f>
        <v>#REF!</v>
      </c>
      <c r="E136" s="612" t="e">
        <f t="shared" ref="E136:P136" si="36">SUM(E137:E141)</f>
        <v>#REF!</v>
      </c>
      <c r="F136" s="612" t="e">
        <f t="shared" si="36"/>
        <v>#REF!</v>
      </c>
      <c r="G136" s="612" t="e">
        <f t="shared" si="36"/>
        <v>#REF!</v>
      </c>
      <c r="H136" s="612" t="e">
        <f t="shared" si="36"/>
        <v>#REF!</v>
      </c>
      <c r="I136" s="612" t="e">
        <f t="shared" si="36"/>
        <v>#REF!</v>
      </c>
      <c r="J136" s="612" t="e">
        <f t="shared" si="36"/>
        <v>#REF!</v>
      </c>
      <c r="K136" s="612" t="e">
        <f t="shared" si="36"/>
        <v>#REF!</v>
      </c>
      <c r="L136" s="612" t="e">
        <f t="shared" si="36"/>
        <v>#REF!</v>
      </c>
      <c r="M136" s="612" t="e">
        <f t="shared" si="36"/>
        <v>#REF!</v>
      </c>
      <c r="N136" s="612" t="e">
        <f t="shared" si="36"/>
        <v>#REF!</v>
      </c>
      <c r="O136" s="612" t="e">
        <f t="shared" si="36"/>
        <v>#REF!</v>
      </c>
      <c r="P136" s="612" t="e">
        <f t="shared" si="36"/>
        <v>#REF!</v>
      </c>
    </row>
    <row r="137" spans="1:16" ht="24.75" customHeight="1" thickBot="1">
      <c r="A137" s="8"/>
      <c r="B137" s="483" t="e">
        <f>#REF!</f>
        <v>#REF!</v>
      </c>
      <c r="C137" s="586" t="e">
        <f>#REF!</f>
        <v>#REF!</v>
      </c>
      <c r="D137" s="461" t="e">
        <f>#REF!</f>
        <v>#REF!</v>
      </c>
      <c r="E137" s="461" t="e">
        <f>#REF!</f>
        <v>#REF!</v>
      </c>
      <c r="F137" s="461" t="e">
        <f>#REF!</f>
        <v>#REF!</v>
      </c>
      <c r="G137" s="461" t="e">
        <f>#REF!</f>
        <v>#REF!</v>
      </c>
      <c r="H137" s="461" t="e">
        <f>#REF!</f>
        <v>#REF!</v>
      </c>
      <c r="I137" s="461" t="e">
        <f>#REF!</f>
        <v>#REF!</v>
      </c>
      <c r="J137" s="461" t="e">
        <f>#REF!</f>
        <v>#REF!</v>
      </c>
      <c r="K137" s="461" t="e">
        <f>#REF!</f>
        <v>#REF!</v>
      </c>
      <c r="L137" s="461" t="e">
        <f>#REF!</f>
        <v>#REF!</v>
      </c>
      <c r="M137" s="461" t="e">
        <f>#REF!</f>
        <v>#REF!</v>
      </c>
      <c r="N137" s="461" t="e">
        <f>#REF!</f>
        <v>#REF!</v>
      </c>
      <c r="O137" s="461" t="e">
        <f>#REF!</f>
        <v>#REF!</v>
      </c>
      <c r="P137" s="626" t="e">
        <f t="shared" si="32"/>
        <v>#REF!</v>
      </c>
    </row>
    <row r="138" spans="1:16" ht="28.5" customHeight="1" thickBot="1">
      <c r="A138" s="8"/>
      <c r="B138" s="483" t="e">
        <f>#REF!</f>
        <v>#REF!</v>
      </c>
      <c r="C138" s="586" t="e">
        <f>#REF!</f>
        <v>#REF!</v>
      </c>
      <c r="D138" s="461" t="e">
        <f>#REF!</f>
        <v>#REF!</v>
      </c>
      <c r="E138" s="461" t="e">
        <f>#REF!</f>
        <v>#REF!</v>
      </c>
      <c r="F138" s="461" t="e">
        <f>#REF!</f>
        <v>#REF!</v>
      </c>
      <c r="G138" s="461" t="e">
        <f>#REF!</f>
        <v>#REF!</v>
      </c>
      <c r="H138" s="461" t="e">
        <f>#REF!</f>
        <v>#REF!</v>
      </c>
      <c r="I138" s="461" t="e">
        <f>#REF!</f>
        <v>#REF!</v>
      </c>
      <c r="J138" s="461" t="e">
        <f>#REF!</f>
        <v>#REF!</v>
      </c>
      <c r="K138" s="461" t="e">
        <f>#REF!</f>
        <v>#REF!</v>
      </c>
      <c r="L138" s="461" t="e">
        <f>#REF!</f>
        <v>#REF!</v>
      </c>
      <c r="M138" s="461" t="e">
        <f>#REF!</f>
        <v>#REF!</v>
      </c>
      <c r="N138" s="461" t="e">
        <f>#REF!</f>
        <v>#REF!</v>
      </c>
      <c r="O138" s="461" t="e">
        <f>#REF!</f>
        <v>#REF!</v>
      </c>
      <c r="P138" s="626" t="e">
        <f t="shared" si="32"/>
        <v>#REF!</v>
      </c>
    </row>
    <row r="139" spans="1:16" ht="30.75" customHeight="1" thickBot="1">
      <c r="A139" s="8"/>
      <c r="B139" s="483" t="e">
        <f>#REF!</f>
        <v>#REF!</v>
      </c>
      <c r="C139" s="586" t="e">
        <f>#REF!</f>
        <v>#REF!</v>
      </c>
      <c r="D139" s="461" t="e">
        <f>#REF!</f>
        <v>#REF!</v>
      </c>
      <c r="E139" s="461" t="e">
        <f>#REF!</f>
        <v>#REF!</v>
      </c>
      <c r="F139" s="461" t="e">
        <f>#REF!</f>
        <v>#REF!</v>
      </c>
      <c r="G139" s="461" t="e">
        <f>#REF!</f>
        <v>#REF!</v>
      </c>
      <c r="H139" s="461" t="e">
        <f>#REF!</f>
        <v>#REF!</v>
      </c>
      <c r="I139" s="461" t="e">
        <f>#REF!</f>
        <v>#REF!</v>
      </c>
      <c r="J139" s="461" t="e">
        <f>#REF!</f>
        <v>#REF!</v>
      </c>
      <c r="K139" s="461" t="e">
        <f>#REF!</f>
        <v>#REF!</v>
      </c>
      <c r="L139" s="461" t="e">
        <f>#REF!</f>
        <v>#REF!</v>
      </c>
      <c r="M139" s="461" t="e">
        <f>#REF!</f>
        <v>#REF!</v>
      </c>
      <c r="N139" s="461" t="e">
        <f>#REF!</f>
        <v>#REF!</v>
      </c>
      <c r="O139" s="461" t="e">
        <f>#REF!</f>
        <v>#REF!</v>
      </c>
      <c r="P139" s="626" t="e">
        <f t="shared" si="32"/>
        <v>#REF!</v>
      </c>
    </row>
    <row r="140" spans="1:16" ht="30.75" customHeight="1">
      <c r="A140" s="4"/>
      <c r="B140" s="483" t="e">
        <f>#REF!</f>
        <v>#REF!</v>
      </c>
      <c r="C140" s="586" t="e">
        <f>#REF!</f>
        <v>#REF!</v>
      </c>
      <c r="D140" s="461" t="e">
        <f>#REF!</f>
        <v>#REF!</v>
      </c>
      <c r="E140" s="461" t="e">
        <f>#REF!</f>
        <v>#REF!</v>
      </c>
      <c r="F140" s="461" t="e">
        <f>#REF!</f>
        <v>#REF!</v>
      </c>
      <c r="G140" s="461" t="e">
        <f>#REF!</f>
        <v>#REF!</v>
      </c>
      <c r="H140" s="461" t="e">
        <f>#REF!</f>
        <v>#REF!</v>
      </c>
      <c r="I140" s="461" t="e">
        <f>#REF!</f>
        <v>#REF!</v>
      </c>
      <c r="J140" s="461" t="e">
        <f>#REF!</f>
        <v>#REF!</v>
      </c>
      <c r="K140" s="461" t="e">
        <f>#REF!</f>
        <v>#REF!</v>
      </c>
      <c r="L140" s="461" t="e">
        <f>#REF!</f>
        <v>#REF!</v>
      </c>
      <c r="M140" s="461" t="e">
        <f>#REF!</f>
        <v>#REF!</v>
      </c>
      <c r="N140" s="461" t="e">
        <f>#REF!</f>
        <v>#REF!</v>
      </c>
      <c r="O140" s="461" t="e">
        <f>#REF!</f>
        <v>#REF!</v>
      </c>
      <c r="P140" s="626" t="e">
        <f t="shared" si="32"/>
        <v>#REF!</v>
      </c>
    </row>
    <row r="141" spans="1:16" ht="30.75" customHeight="1">
      <c r="A141" s="4"/>
      <c r="B141" s="483" t="e">
        <f>#REF!</f>
        <v>#REF!</v>
      </c>
      <c r="C141" s="586" t="e">
        <f>#REF!</f>
        <v>#REF!</v>
      </c>
      <c r="D141" s="461" t="e">
        <f>#REF!</f>
        <v>#REF!</v>
      </c>
      <c r="E141" s="461" t="e">
        <f>#REF!</f>
        <v>#REF!</v>
      </c>
      <c r="F141" s="461" t="e">
        <f>#REF!</f>
        <v>#REF!</v>
      </c>
      <c r="G141" s="461" t="e">
        <f>#REF!</f>
        <v>#REF!</v>
      </c>
      <c r="H141" s="461" t="e">
        <f>#REF!</f>
        <v>#REF!</v>
      </c>
      <c r="I141" s="461" t="e">
        <f>#REF!</f>
        <v>#REF!</v>
      </c>
      <c r="J141" s="461" t="e">
        <f>#REF!</f>
        <v>#REF!</v>
      </c>
      <c r="K141" s="461" t="e">
        <f>#REF!</f>
        <v>#REF!</v>
      </c>
      <c r="L141" s="461" t="e">
        <f>#REF!</f>
        <v>#REF!</v>
      </c>
      <c r="M141" s="461" t="e">
        <f>#REF!</f>
        <v>#REF!</v>
      </c>
      <c r="N141" s="461" t="e">
        <f>#REF!</f>
        <v>#REF!</v>
      </c>
      <c r="O141" s="461" t="e">
        <f>#REF!</f>
        <v>#REF!</v>
      </c>
      <c r="P141" s="626" t="e">
        <f t="shared" si="32"/>
        <v>#REF!</v>
      </c>
    </row>
    <row r="142" spans="1:16" ht="14.4">
      <c r="A142" s="449" t="s">
        <v>228</v>
      </c>
      <c r="B142" s="450"/>
      <c r="C142" s="451"/>
      <c r="D142" s="452" t="e">
        <f t="shared" ref="D142:P142" si="37">D143+D154+D161</f>
        <v>#REF!</v>
      </c>
      <c r="E142" s="452" t="e">
        <f t="shared" si="37"/>
        <v>#REF!</v>
      </c>
      <c r="F142" s="452" t="e">
        <f t="shared" si="37"/>
        <v>#REF!</v>
      </c>
      <c r="G142" s="452" t="e">
        <f t="shared" si="37"/>
        <v>#REF!</v>
      </c>
      <c r="H142" s="452" t="e">
        <f t="shared" si="37"/>
        <v>#REF!</v>
      </c>
      <c r="I142" s="452" t="e">
        <f t="shared" si="37"/>
        <v>#REF!</v>
      </c>
      <c r="J142" s="452" t="e">
        <f t="shared" si="37"/>
        <v>#REF!</v>
      </c>
      <c r="K142" s="452" t="e">
        <f t="shared" si="37"/>
        <v>#REF!</v>
      </c>
      <c r="L142" s="452" t="e">
        <f t="shared" si="37"/>
        <v>#REF!</v>
      </c>
      <c r="M142" s="452" t="e">
        <f t="shared" si="37"/>
        <v>#REF!</v>
      </c>
      <c r="N142" s="452" t="e">
        <f t="shared" si="37"/>
        <v>#REF!</v>
      </c>
      <c r="O142" s="452" t="e">
        <f t="shared" si="37"/>
        <v>#REF!</v>
      </c>
      <c r="P142" s="452" t="e">
        <f t="shared" si="37"/>
        <v>#REF!</v>
      </c>
    </row>
    <row r="143" spans="1:16" ht="14.4" thickBot="1">
      <c r="A143" s="459"/>
      <c r="B143" s="479" t="e">
        <f>#REF!</f>
        <v>#REF!</v>
      </c>
      <c r="C143" s="596" t="e">
        <f>#REF!</f>
        <v>#REF!</v>
      </c>
      <c r="D143" s="484" t="e">
        <f>SUM(D144:D153)</f>
        <v>#REF!</v>
      </c>
      <c r="E143" s="484" t="e">
        <f t="shared" ref="E143:P143" si="38">SUM(E144:E153)</f>
        <v>#REF!</v>
      </c>
      <c r="F143" s="484" t="e">
        <f t="shared" si="38"/>
        <v>#REF!</v>
      </c>
      <c r="G143" s="484" t="e">
        <f t="shared" si="38"/>
        <v>#REF!</v>
      </c>
      <c r="H143" s="484" t="e">
        <f t="shared" si="38"/>
        <v>#REF!</v>
      </c>
      <c r="I143" s="484" t="e">
        <f t="shared" si="38"/>
        <v>#REF!</v>
      </c>
      <c r="J143" s="484" t="e">
        <f t="shared" si="38"/>
        <v>#REF!</v>
      </c>
      <c r="K143" s="484" t="e">
        <f t="shared" si="38"/>
        <v>#REF!</v>
      </c>
      <c r="L143" s="484" t="e">
        <f t="shared" si="38"/>
        <v>#REF!</v>
      </c>
      <c r="M143" s="484" t="e">
        <f t="shared" si="38"/>
        <v>#REF!</v>
      </c>
      <c r="N143" s="484" t="e">
        <f t="shared" si="38"/>
        <v>#REF!</v>
      </c>
      <c r="O143" s="484" t="e">
        <f t="shared" si="38"/>
        <v>#REF!</v>
      </c>
      <c r="P143" s="484" t="e">
        <f t="shared" si="38"/>
        <v>#REF!</v>
      </c>
    </row>
    <row r="144" spans="1:16" ht="55.5" customHeight="1" thickBot="1">
      <c r="A144" s="8"/>
      <c r="B144" s="463" t="e">
        <f>#REF!</f>
        <v>#REF!</v>
      </c>
      <c r="C144" s="586" t="e">
        <f>#REF!</f>
        <v>#REF!</v>
      </c>
      <c r="D144" s="461"/>
      <c r="E144" s="461"/>
      <c r="F144" s="461"/>
      <c r="G144" s="461" t="e">
        <f>#REF!</f>
        <v>#REF!</v>
      </c>
      <c r="H144" s="461" t="e">
        <f>#REF!</f>
        <v>#REF!</v>
      </c>
      <c r="I144" s="461" t="e">
        <f>#REF!</f>
        <v>#REF!</v>
      </c>
      <c r="J144" s="461" t="e">
        <f>#REF!</f>
        <v>#REF!</v>
      </c>
      <c r="K144" s="461" t="e">
        <f>#REF!</f>
        <v>#REF!</v>
      </c>
      <c r="L144" s="461" t="e">
        <f>#REF!</f>
        <v>#REF!</v>
      </c>
      <c r="M144" s="461" t="e">
        <f>#REF!</f>
        <v>#REF!</v>
      </c>
      <c r="N144" s="461" t="e">
        <f>#REF!</f>
        <v>#REF!</v>
      </c>
      <c r="O144" s="461" t="e">
        <f>#REF!</f>
        <v>#REF!</v>
      </c>
      <c r="P144" s="626" t="e">
        <f t="shared" ref="P144:P173" si="39">SUM(D144:O144)</f>
        <v>#REF!</v>
      </c>
    </row>
    <row r="145" spans="1:16" ht="44.25" customHeight="1" thickBot="1">
      <c r="A145" s="8"/>
      <c r="B145" s="463" t="e">
        <f>#REF!</f>
        <v>#REF!</v>
      </c>
      <c r="C145" s="586" t="e">
        <f>#REF!</f>
        <v>#REF!</v>
      </c>
      <c r="D145" s="461" t="e">
        <f>#REF!</f>
        <v>#REF!</v>
      </c>
      <c r="E145" s="461" t="e">
        <f>#REF!</f>
        <v>#REF!</v>
      </c>
      <c r="F145" s="461" t="e">
        <f>#REF!</f>
        <v>#REF!</v>
      </c>
      <c r="G145" s="461" t="e">
        <f>#REF!</f>
        <v>#REF!</v>
      </c>
      <c r="H145" s="461" t="e">
        <f>#REF!</f>
        <v>#REF!</v>
      </c>
      <c r="I145" s="461" t="e">
        <f>#REF!</f>
        <v>#REF!</v>
      </c>
      <c r="J145" s="461" t="e">
        <f>#REF!</f>
        <v>#REF!</v>
      </c>
      <c r="K145" s="461" t="e">
        <f>#REF!</f>
        <v>#REF!</v>
      </c>
      <c r="L145" s="461" t="e">
        <f>#REF!</f>
        <v>#REF!</v>
      </c>
      <c r="M145" s="461" t="e">
        <f>#REF!</f>
        <v>#REF!</v>
      </c>
      <c r="N145" s="461" t="e">
        <f>#REF!</f>
        <v>#REF!</v>
      </c>
      <c r="O145" s="461" t="e">
        <f>#REF!</f>
        <v>#REF!</v>
      </c>
      <c r="P145" s="626" t="e">
        <f t="shared" si="39"/>
        <v>#REF!</v>
      </c>
    </row>
    <row r="146" spans="1:16" ht="60.75" customHeight="1" thickBot="1">
      <c r="A146" s="8"/>
      <c r="B146" s="463" t="e">
        <f>#REF!</f>
        <v>#REF!</v>
      </c>
      <c r="C146" s="586" t="e">
        <f>#REF!</f>
        <v>#REF!</v>
      </c>
      <c r="D146" s="461" t="e">
        <f>#REF!</f>
        <v>#REF!</v>
      </c>
      <c r="E146" s="461" t="e">
        <f>#REF!</f>
        <v>#REF!</v>
      </c>
      <c r="F146" s="461" t="e">
        <f>#REF!</f>
        <v>#REF!</v>
      </c>
      <c r="G146" s="461" t="e">
        <f>#REF!</f>
        <v>#REF!</v>
      </c>
      <c r="H146" s="461" t="e">
        <f>#REF!</f>
        <v>#REF!</v>
      </c>
      <c r="I146" s="461" t="e">
        <f>#REF!</f>
        <v>#REF!</v>
      </c>
      <c r="J146" s="461" t="e">
        <f>#REF!</f>
        <v>#REF!</v>
      </c>
      <c r="K146" s="461" t="e">
        <f>#REF!</f>
        <v>#REF!</v>
      </c>
      <c r="L146" s="461" t="e">
        <f>#REF!</f>
        <v>#REF!</v>
      </c>
      <c r="M146" s="461" t="e">
        <f>#REF!</f>
        <v>#REF!</v>
      </c>
      <c r="N146" s="461" t="e">
        <f>#REF!</f>
        <v>#REF!</v>
      </c>
      <c r="O146" s="461" t="e">
        <f>#REF!</f>
        <v>#REF!</v>
      </c>
      <c r="P146" s="626" t="e">
        <f t="shared" si="39"/>
        <v>#REF!</v>
      </c>
    </row>
    <row r="147" spans="1:16" ht="60.75" customHeight="1" thickBot="1">
      <c r="A147" s="623"/>
      <c r="B147" s="463" t="e">
        <f>#REF!</f>
        <v>#REF!</v>
      </c>
      <c r="C147" s="586" t="e">
        <f>#REF!</f>
        <v>#REF!</v>
      </c>
      <c r="D147" s="461" t="e">
        <f>#REF!</f>
        <v>#REF!</v>
      </c>
      <c r="E147" s="461" t="e">
        <f>#REF!</f>
        <v>#REF!</v>
      </c>
      <c r="F147" s="461" t="e">
        <f>#REF!</f>
        <v>#REF!</v>
      </c>
      <c r="G147" s="461"/>
      <c r="H147" s="461"/>
      <c r="I147" s="461"/>
      <c r="J147" s="461"/>
      <c r="K147" s="461"/>
      <c r="L147" s="461"/>
      <c r="M147" s="461"/>
      <c r="N147" s="461"/>
      <c r="O147" s="461"/>
      <c r="P147" s="626" t="e">
        <f t="shared" si="39"/>
        <v>#REF!</v>
      </c>
    </row>
    <row r="148" spans="1:16" ht="70.5" customHeight="1" thickBot="1">
      <c r="A148" s="8"/>
      <c r="B148" s="463" t="e">
        <f>#REF!</f>
        <v>#REF!</v>
      </c>
      <c r="C148" s="586" t="e">
        <f>#REF!</f>
        <v>#REF!</v>
      </c>
      <c r="D148" s="461" t="e">
        <f>#REF!</f>
        <v>#REF!</v>
      </c>
      <c r="E148" s="461" t="e">
        <f>#REF!</f>
        <v>#REF!</v>
      </c>
      <c r="F148" s="461" t="e">
        <f>#REF!</f>
        <v>#REF!</v>
      </c>
      <c r="G148" s="461" t="e">
        <f>#REF!</f>
        <v>#REF!</v>
      </c>
      <c r="H148" s="461" t="e">
        <f>#REF!</f>
        <v>#REF!</v>
      </c>
      <c r="I148" s="461" t="e">
        <f>#REF!</f>
        <v>#REF!</v>
      </c>
      <c r="J148" s="461" t="e">
        <f>#REF!</f>
        <v>#REF!</v>
      </c>
      <c r="K148" s="461" t="e">
        <f>#REF!</f>
        <v>#REF!</v>
      </c>
      <c r="L148" s="461" t="e">
        <f>#REF!</f>
        <v>#REF!</v>
      </c>
      <c r="M148" s="461" t="e">
        <f>#REF!</f>
        <v>#REF!</v>
      </c>
      <c r="N148" s="461" t="e">
        <f>#REF!</f>
        <v>#REF!</v>
      </c>
      <c r="O148" s="461" t="e">
        <f>#REF!</f>
        <v>#REF!</v>
      </c>
      <c r="P148" s="626" t="e">
        <f t="shared" si="39"/>
        <v>#REF!</v>
      </c>
    </row>
    <row r="149" spans="1:16" ht="54" customHeight="1" thickBot="1">
      <c r="A149" s="8"/>
      <c r="B149" s="640" t="e">
        <f>#REF!</f>
        <v>#REF!</v>
      </c>
      <c r="C149" s="641" t="e">
        <f>#REF!</f>
        <v>#REF!</v>
      </c>
      <c r="D149" s="461" t="e">
        <f>#REF!</f>
        <v>#REF!</v>
      </c>
      <c r="E149" s="461" t="e">
        <f>#REF!</f>
        <v>#REF!</v>
      </c>
      <c r="F149" s="461" t="e">
        <f>#REF!</f>
        <v>#REF!</v>
      </c>
      <c r="G149" s="461" t="e">
        <f>#REF!</f>
        <v>#REF!</v>
      </c>
      <c r="H149" s="461" t="e">
        <f>#REF!</f>
        <v>#REF!</v>
      </c>
      <c r="I149" s="461" t="e">
        <f>#REF!</f>
        <v>#REF!</v>
      </c>
      <c r="J149" s="461" t="e">
        <f>#REF!</f>
        <v>#REF!</v>
      </c>
      <c r="K149" s="461" t="e">
        <f>#REF!</f>
        <v>#REF!</v>
      </c>
      <c r="L149" s="461" t="e">
        <f>#REF!</f>
        <v>#REF!</v>
      </c>
      <c r="M149" s="461" t="e">
        <f>#REF!</f>
        <v>#REF!</v>
      </c>
      <c r="N149" s="461" t="e">
        <f>#REF!</f>
        <v>#REF!</v>
      </c>
      <c r="O149" s="461" t="e">
        <f>#REF!</f>
        <v>#REF!</v>
      </c>
      <c r="P149" s="626" t="e">
        <f t="shared" si="39"/>
        <v>#REF!</v>
      </c>
    </row>
    <row r="150" spans="1:16" ht="54" customHeight="1" thickBot="1">
      <c r="A150" s="498"/>
      <c r="B150" s="640" t="e">
        <f>#REF!</f>
        <v>#REF!</v>
      </c>
      <c r="C150" s="641" t="e">
        <f>#REF!</f>
        <v>#REF!</v>
      </c>
      <c r="D150" s="461" t="e">
        <f>#REF!</f>
        <v>#REF!</v>
      </c>
      <c r="E150" s="461" t="e">
        <f>#REF!</f>
        <v>#REF!</v>
      </c>
      <c r="F150" s="461" t="e">
        <f>#REF!</f>
        <v>#REF!</v>
      </c>
      <c r="G150" s="461" t="e">
        <f>#REF!</f>
        <v>#REF!</v>
      </c>
      <c r="H150" s="461" t="e">
        <f>#REF!</f>
        <v>#REF!</v>
      </c>
      <c r="I150" s="461" t="e">
        <f>#REF!</f>
        <v>#REF!</v>
      </c>
      <c r="J150" s="461" t="e">
        <f>#REF!</f>
        <v>#REF!</v>
      </c>
      <c r="K150" s="461" t="e">
        <f>#REF!</f>
        <v>#REF!</v>
      </c>
      <c r="L150" s="461" t="e">
        <f>#REF!</f>
        <v>#REF!</v>
      </c>
      <c r="M150" s="461" t="e">
        <f>#REF!</f>
        <v>#REF!</v>
      </c>
      <c r="N150" s="461" t="e">
        <f>#REF!</f>
        <v>#REF!</v>
      </c>
      <c r="O150" s="461" t="e">
        <f>#REF!</f>
        <v>#REF!</v>
      </c>
      <c r="P150" s="626" t="e">
        <f t="shared" si="39"/>
        <v>#REF!</v>
      </c>
    </row>
    <row r="151" spans="1:16" ht="54" customHeight="1" thickBot="1">
      <c r="A151" s="498"/>
      <c r="B151" s="640" t="e">
        <f>#REF!</f>
        <v>#REF!</v>
      </c>
      <c r="C151" s="641" t="e">
        <f>#REF!</f>
        <v>#REF!</v>
      </c>
      <c r="D151" s="461" t="e">
        <f>#REF!</f>
        <v>#REF!</v>
      </c>
      <c r="E151" s="461" t="e">
        <f>#REF!</f>
        <v>#REF!</v>
      </c>
      <c r="F151" s="461" t="e">
        <f>#REF!</f>
        <v>#REF!</v>
      </c>
      <c r="G151" s="461" t="e">
        <f>#REF!</f>
        <v>#REF!</v>
      </c>
      <c r="H151" s="461" t="e">
        <f>#REF!</f>
        <v>#REF!</v>
      </c>
      <c r="I151" s="461" t="e">
        <f>#REF!</f>
        <v>#REF!</v>
      </c>
      <c r="J151" s="461" t="e">
        <f>#REF!</f>
        <v>#REF!</v>
      </c>
      <c r="K151" s="461" t="e">
        <f>#REF!</f>
        <v>#REF!</v>
      </c>
      <c r="L151" s="461" t="e">
        <f>#REF!</f>
        <v>#REF!</v>
      </c>
      <c r="M151" s="461" t="e">
        <f>#REF!</f>
        <v>#REF!</v>
      </c>
      <c r="N151" s="461" t="e">
        <f>#REF!</f>
        <v>#REF!</v>
      </c>
      <c r="O151" s="461" t="e">
        <f>#REF!</f>
        <v>#REF!</v>
      </c>
      <c r="P151" s="626" t="e">
        <f t="shared" si="39"/>
        <v>#REF!</v>
      </c>
    </row>
    <row r="152" spans="1:16" ht="54" customHeight="1" thickBot="1">
      <c r="A152" s="819"/>
      <c r="B152" s="640" t="e">
        <f>#REF!</f>
        <v>#REF!</v>
      </c>
      <c r="C152" s="641" t="e">
        <f>#REF!</f>
        <v>#REF!</v>
      </c>
      <c r="D152" s="461" t="e">
        <f>#REF!</f>
        <v>#REF!</v>
      </c>
      <c r="E152" s="461" t="e">
        <f>#REF!</f>
        <v>#REF!</v>
      </c>
      <c r="F152" s="461" t="e">
        <f>#REF!</f>
        <v>#REF!</v>
      </c>
      <c r="G152" s="461" t="e">
        <f>#REF!</f>
        <v>#REF!</v>
      </c>
      <c r="H152" s="461" t="e">
        <f>#REF!</f>
        <v>#REF!</v>
      </c>
      <c r="I152" s="461" t="e">
        <f>#REF!</f>
        <v>#REF!</v>
      </c>
      <c r="J152" s="461" t="e">
        <f>#REF!</f>
        <v>#REF!</v>
      </c>
      <c r="K152" s="461" t="e">
        <f>#REF!</f>
        <v>#REF!</v>
      </c>
      <c r="L152" s="461" t="e">
        <f>#REF!</f>
        <v>#REF!</v>
      </c>
      <c r="M152" s="461" t="e">
        <f>#REF!</f>
        <v>#REF!</v>
      </c>
      <c r="N152" s="461" t="e">
        <f>#REF!</f>
        <v>#REF!</v>
      </c>
      <c r="O152" s="461" t="e">
        <f>#REF!</f>
        <v>#REF!</v>
      </c>
      <c r="P152" s="626" t="e">
        <f t="shared" si="39"/>
        <v>#REF!</v>
      </c>
    </row>
    <row r="153" spans="1:16" ht="54" customHeight="1" thickBot="1">
      <c r="A153" s="819"/>
      <c r="B153" s="640" t="e">
        <f>#REF!</f>
        <v>#REF!</v>
      </c>
      <c r="C153" s="641" t="e">
        <f>#REF!</f>
        <v>#REF!</v>
      </c>
      <c r="D153" s="461" t="e">
        <f>#REF!</f>
        <v>#REF!</v>
      </c>
      <c r="E153" s="461" t="e">
        <f>#REF!</f>
        <v>#REF!</v>
      </c>
      <c r="F153" s="461" t="e">
        <f>#REF!</f>
        <v>#REF!</v>
      </c>
      <c r="G153" s="461" t="e">
        <f>#REF!</f>
        <v>#REF!</v>
      </c>
      <c r="H153" s="461" t="e">
        <f>#REF!</f>
        <v>#REF!</v>
      </c>
      <c r="I153" s="461" t="e">
        <f>#REF!</f>
        <v>#REF!</v>
      </c>
      <c r="J153" s="461" t="e">
        <f>#REF!</f>
        <v>#REF!</v>
      </c>
      <c r="K153" s="461" t="e">
        <f>#REF!</f>
        <v>#REF!</v>
      </c>
      <c r="L153" s="461" t="e">
        <f>#REF!</f>
        <v>#REF!</v>
      </c>
      <c r="M153" s="461" t="e">
        <f>#REF!</f>
        <v>#REF!</v>
      </c>
      <c r="N153" s="461" t="e">
        <f>#REF!</f>
        <v>#REF!</v>
      </c>
      <c r="O153" s="461" t="e">
        <f>#REF!</f>
        <v>#REF!</v>
      </c>
      <c r="P153" s="626" t="e">
        <f t="shared" si="39"/>
        <v>#REF!</v>
      </c>
    </row>
    <row r="154" spans="1:16" ht="14.4" thickBot="1">
      <c r="A154" s="639"/>
      <c r="B154" s="642" t="e">
        <f>#REF!</f>
        <v>#REF!</v>
      </c>
      <c r="C154" s="643" t="e">
        <f>#REF!</f>
        <v>#REF!</v>
      </c>
      <c r="D154" s="484" t="e">
        <f t="shared" ref="D154:N154" si="40">SUM(D155:D160)</f>
        <v>#REF!</v>
      </c>
      <c r="E154" s="484" t="e">
        <f t="shared" si="40"/>
        <v>#REF!</v>
      </c>
      <c r="F154" s="484" t="e">
        <f t="shared" si="40"/>
        <v>#REF!</v>
      </c>
      <c r="G154" s="484" t="e">
        <f t="shared" si="40"/>
        <v>#REF!</v>
      </c>
      <c r="H154" s="484" t="e">
        <f t="shared" si="40"/>
        <v>#REF!</v>
      </c>
      <c r="I154" s="484" t="e">
        <f t="shared" si="40"/>
        <v>#REF!</v>
      </c>
      <c r="J154" s="484" t="e">
        <f t="shared" si="40"/>
        <v>#REF!</v>
      </c>
      <c r="K154" s="484" t="e">
        <f t="shared" si="40"/>
        <v>#REF!</v>
      </c>
      <c r="L154" s="484" t="e">
        <f t="shared" si="40"/>
        <v>#REF!</v>
      </c>
      <c r="M154" s="484" t="e">
        <f t="shared" si="40"/>
        <v>#REF!</v>
      </c>
      <c r="N154" s="484" t="e">
        <f t="shared" si="40"/>
        <v>#REF!</v>
      </c>
      <c r="O154" s="484" t="e">
        <f>SUM(O155:O160)</f>
        <v>#REF!</v>
      </c>
      <c r="P154" s="484" t="e">
        <f>SUM(P155:P160)</f>
        <v>#REF!</v>
      </c>
    </row>
    <row r="155" spans="1:16" ht="31.5" customHeight="1" thickBot="1">
      <c r="A155" s="498"/>
      <c r="B155" s="463" t="e">
        <f>#REF!</f>
        <v>#REF!</v>
      </c>
      <c r="C155" s="591" t="e">
        <f>#REF!</f>
        <v>#REF!</v>
      </c>
      <c r="D155" s="461" t="e">
        <f>#REF!</f>
        <v>#REF!</v>
      </c>
      <c r="E155" s="461" t="e">
        <f>#REF!</f>
        <v>#REF!</v>
      </c>
      <c r="F155" s="461" t="e">
        <f>#REF!</f>
        <v>#REF!</v>
      </c>
      <c r="G155" s="461" t="e">
        <f>#REF!</f>
        <v>#REF!</v>
      </c>
      <c r="H155" s="461" t="e">
        <f>#REF!</f>
        <v>#REF!</v>
      </c>
      <c r="I155" s="461" t="e">
        <f>#REF!</f>
        <v>#REF!</v>
      </c>
      <c r="J155" s="461" t="e">
        <f>#REF!</f>
        <v>#REF!</v>
      </c>
      <c r="K155" s="461" t="e">
        <f>#REF!</f>
        <v>#REF!</v>
      </c>
      <c r="L155" s="461" t="e">
        <f>#REF!</f>
        <v>#REF!</v>
      </c>
      <c r="M155" s="461" t="e">
        <f>#REF!</f>
        <v>#REF!</v>
      </c>
      <c r="N155" s="461" t="e">
        <f>#REF!</f>
        <v>#REF!</v>
      </c>
      <c r="O155" s="461" t="e">
        <f>#REF!</f>
        <v>#REF!</v>
      </c>
      <c r="P155" s="626" t="e">
        <f t="shared" si="39"/>
        <v>#REF!</v>
      </c>
    </row>
    <row r="156" spans="1:16" ht="35.25" customHeight="1" thickBot="1">
      <c r="A156" s="498"/>
      <c r="B156" s="466" t="e">
        <f>#REF!</f>
        <v>#REF!</v>
      </c>
      <c r="C156" s="644" t="e">
        <f>#REF!</f>
        <v>#REF!</v>
      </c>
      <c r="D156" s="461" t="e">
        <f>#REF!</f>
        <v>#REF!</v>
      </c>
      <c r="E156" s="461" t="e">
        <f>#REF!</f>
        <v>#REF!</v>
      </c>
      <c r="F156" s="461" t="e">
        <f>#REF!</f>
        <v>#REF!</v>
      </c>
      <c r="G156" s="461" t="e">
        <f>#REF!</f>
        <v>#REF!</v>
      </c>
      <c r="H156" s="461" t="e">
        <f>#REF!</f>
        <v>#REF!</v>
      </c>
      <c r="I156" s="461" t="e">
        <f>#REF!</f>
        <v>#REF!</v>
      </c>
      <c r="J156" s="461" t="e">
        <f>#REF!</f>
        <v>#REF!</v>
      </c>
      <c r="K156" s="461" t="e">
        <f>#REF!</f>
        <v>#REF!</v>
      </c>
      <c r="L156" s="461" t="e">
        <f>#REF!</f>
        <v>#REF!</v>
      </c>
      <c r="M156" s="461" t="e">
        <f>#REF!</f>
        <v>#REF!</v>
      </c>
      <c r="N156" s="461" t="e">
        <f>#REF!</f>
        <v>#REF!</v>
      </c>
      <c r="O156" s="461" t="e">
        <f>#REF!</f>
        <v>#REF!</v>
      </c>
      <c r="P156" s="626" t="e">
        <f t="shared" si="39"/>
        <v>#REF!</v>
      </c>
    </row>
    <row r="157" spans="1:16" ht="35.25" customHeight="1" thickBot="1">
      <c r="A157" s="498"/>
      <c r="B157" s="466" t="e">
        <f>#REF!</f>
        <v>#REF!</v>
      </c>
      <c r="C157" s="644" t="e">
        <f>#REF!</f>
        <v>#REF!</v>
      </c>
      <c r="D157" s="461" t="e">
        <f>#REF!</f>
        <v>#REF!</v>
      </c>
      <c r="E157" s="461" t="e">
        <f>#REF!</f>
        <v>#REF!</v>
      </c>
      <c r="F157" s="461" t="e">
        <f>#REF!</f>
        <v>#REF!</v>
      </c>
      <c r="G157" s="461" t="e">
        <f>#REF!</f>
        <v>#REF!</v>
      </c>
      <c r="H157" s="461" t="e">
        <f>#REF!</f>
        <v>#REF!</v>
      </c>
      <c r="I157" s="461" t="e">
        <f>#REF!</f>
        <v>#REF!</v>
      </c>
      <c r="J157" s="461" t="e">
        <f>#REF!</f>
        <v>#REF!</v>
      </c>
      <c r="K157" s="461" t="e">
        <f>#REF!</f>
        <v>#REF!</v>
      </c>
      <c r="L157" s="461" t="e">
        <f>#REF!</f>
        <v>#REF!</v>
      </c>
      <c r="M157" s="461" t="e">
        <f>#REF!</f>
        <v>#REF!</v>
      </c>
      <c r="N157" s="461" t="e">
        <f>#REF!</f>
        <v>#REF!</v>
      </c>
      <c r="O157" s="461" t="e">
        <f>#REF!</f>
        <v>#REF!</v>
      </c>
      <c r="P157" s="626" t="e">
        <f t="shared" si="39"/>
        <v>#REF!</v>
      </c>
    </row>
    <row r="158" spans="1:16" ht="35.25" customHeight="1" thickBot="1">
      <c r="A158" s="498"/>
      <c r="B158" s="466" t="e">
        <f>#REF!</f>
        <v>#REF!</v>
      </c>
      <c r="C158" s="644" t="e">
        <f>#REF!</f>
        <v>#REF!</v>
      </c>
      <c r="D158" s="461" t="e">
        <f>#REF!</f>
        <v>#REF!</v>
      </c>
      <c r="E158" s="461" t="e">
        <f>#REF!</f>
        <v>#REF!</v>
      </c>
      <c r="F158" s="461" t="e">
        <f>#REF!</f>
        <v>#REF!</v>
      </c>
      <c r="G158" s="461" t="e">
        <f>#REF!</f>
        <v>#REF!</v>
      </c>
      <c r="H158" s="461" t="e">
        <f>#REF!</f>
        <v>#REF!</v>
      </c>
      <c r="I158" s="461" t="e">
        <f>#REF!</f>
        <v>#REF!</v>
      </c>
      <c r="J158" s="461" t="e">
        <f>#REF!</f>
        <v>#REF!</v>
      </c>
      <c r="K158" s="461" t="e">
        <f>#REF!</f>
        <v>#REF!</v>
      </c>
      <c r="L158" s="461" t="e">
        <f>#REF!</f>
        <v>#REF!</v>
      </c>
      <c r="M158" s="461" t="e">
        <f>#REF!</f>
        <v>#REF!</v>
      </c>
      <c r="N158" s="461" t="e">
        <f>#REF!</f>
        <v>#REF!</v>
      </c>
      <c r="O158" s="461" t="e">
        <f>#REF!</f>
        <v>#REF!</v>
      </c>
      <c r="P158" s="626" t="e">
        <f t="shared" si="39"/>
        <v>#REF!</v>
      </c>
    </row>
    <row r="159" spans="1:16" ht="35.25" customHeight="1" thickBot="1">
      <c r="A159" s="498"/>
      <c r="B159" s="466" t="e">
        <f>#REF!</f>
        <v>#REF!</v>
      </c>
      <c r="C159" s="644" t="e">
        <f>#REF!</f>
        <v>#REF!</v>
      </c>
      <c r="D159" s="461" t="e">
        <f>#REF!</f>
        <v>#REF!</v>
      </c>
      <c r="E159" s="461" t="e">
        <f>#REF!</f>
        <v>#REF!</v>
      </c>
      <c r="F159" s="461" t="e">
        <f>#REF!</f>
        <v>#REF!</v>
      </c>
      <c r="G159" s="461" t="e">
        <f>#REF!</f>
        <v>#REF!</v>
      </c>
      <c r="H159" s="461" t="e">
        <f>#REF!</f>
        <v>#REF!</v>
      </c>
      <c r="I159" s="461" t="e">
        <f>#REF!</f>
        <v>#REF!</v>
      </c>
      <c r="J159" s="461" t="e">
        <f>#REF!</f>
        <v>#REF!</v>
      </c>
      <c r="K159" s="461" t="e">
        <f>#REF!</f>
        <v>#REF!</v>
      </c>
      <c r="L159" s="461" t="e">
        <f>#REF!</f>
        <v>#REF!</v>
      </c>
      <c r="M159" s="461" t="e">
        <f>#REF!</f>
        <v>#REF!</v>
      </c>
      <c r="N159" s="461" t="e">
        <f>#REF!</f>
        <v>#REF!</v>
      </c>
      <c r="O159" s="461" t="e">
        <f>#REF!</f>
        <v>#REF!</v>
      </c>
      <c r="P159" s="626" t="e">
        <f t="shared" si="39"/>
        <v>#REF!</v>
      </c>
    </row>
    <row r="160" spans="1:16" ht="35.25" customHeight="1" thickBot="1">
      <c r="A160" s="659"/>
      <c r="B160" s="466" t="e">
        <f>#REF!</f>
        <v>#REF!</v>
      </c>
      <c r="C160" s="644" t="e">
        <f>#REF!</f>
        <v>#REF!</v>
      </c>
      <c r="D160" s="461" t="e">
        <f>#REF!</f>
        <v>#REF!</v>
      </c>
      <c r="E160" s="461" t="e">
        <f>#REF!</f>
        <v>#REF!</v>
      </c>
      <c r="F160" s="461" t="e">
        <f>#REF!</f>
        <v>#REF!</v>
      </c>
      <c r="G160" s="461" t="e">
        <f>#REF!</f>
        <v>#REF!</v>
      </c>
      <c r="H160" s="461" t="e">
        <f>#REF!</f>
        <v>#REF!</v>
      </c>
      <c r="I160" s="461" t="e">
        <f>#REF!</f>
        <v>#REF!</v>
      </c>
      <c r="J160" s="461" t="e">
        <f>#REF!</f>
        <v>#REF!</v>
      </c>
      <c r="K160" s="461" t="e">
        <f>#REF!</f>
        <v>#REF!</v>
      </c>
      <c r="L160" s="461" t="e">
        <f>#REF!</f>
        <v>#REF!</v>
      </c>
      <c r="M160" s="461" t="e">
        <f>#REF!</f>
        <v>#REF!</v>
      </c>
      <c r="N160" s="461" t="e">
        <f>#REF!</f>
        <v>#REF!</v>
      </c>
      <c r="O160" s="461" t="e">
        <f>#REF!</f>
        <v>#REF!</v>
      </c>
      <c r="P160" s="626" t="e">
        <f t="shared" si="39"/>
        <v>#REF!</v>
      </c>
    </row>
    <row r="161" spans="1:16" ht="30" customHeight="1" thickBot="1">
      <c r="A161" s="11"/>
      <c r="B161" s="10" t="e">
        <f>#REF!</f>
        <v>#REF!</v>
      </c>
      <c r="C161" s="578" t="e">
        <f>#REF!</f>
        <v>#REF!</v>
      </c>
      <c r="D161" s="484" t="e">
        <f>SUM(D162:D167)</f>
        <v>#REF!</v>
      </c>
      <c r="E161" s="484" t="e">
        <f t="shared" ref="E161:J161" si="41">SUM(E162:E167)</f>
        <v>#REF!</v>
      </c>
      <c r="F161" s="484" t="e">
        <f t="shared" si="41"/>
        <v>#REF!</v>
      </c>
      <c r="G161" s="484" t="e">
        <f t="shared" si="41"/>
        <v>#REF!</v>
      </c>
      <c r="H161" s="484" t="e">
        <f t="shared" si="41"/>
        <v>#REF!</v>
      </c>
      <c r="I161" s="484" t="e">
        <f t="shared" si="41"/>
        <v>#REF!</v>
      </c>
      <c r="J161" s="484" t="e">
        <f t="shared" si="41"/>
        <v>#REF!</v>
      </c>
      <c r="K161" s="484" t="e">
        <f>SUM(K162:K167)</f>
        <v>#REF!</v>
      </c>
      <c r="L161" s="484" t="e">
        <f>SUM(L162:L167)</f>
        <v>#REF!</v>
      </c>
      <c r="M161" s="484" t="e">
        <f>SUM(M162:M167)</f>
        <v>#REF!</v>
      </c>
      <c r="N161" s="484" t="e">
        <f>SUM(N162:N164)</f>
        <v>#REF!</v>
      </c>
      <c r="O161" s="484" t="e">
        <f>SUM(O162:O167)</f>
        <v>#REF!</v>
      </c>
      <c r="P161" s="484" t="e">
        <f>SUM(P162:P167)</f>
        <v>#REF!</v>
      </c>
    </row>
    <row r="162" spans="1:16" ht="42" customHeight="1" thickBot="1">
      <c r="A162" s="8"/>
      <c r="B162" s="463" t="e">
        <f>#REF!</f>
        <v>#REF!</v>
      </c>
      <c r="C162" s="586" t="e">
        <f>#REF!</f>
        <v>#REF!</v>
      </c>
      <c r="D162" s="461" t="e">
        <f>#REF!</f>
        <v>#REF!</v>
      </c>
      <c r="E162" s="461" t="e">
        <f>#REF!</f>
        <v>#REF!</v>
      </c>
      <c r="F162" s="461" t="e">
        <f>#REF!</f>
        <v>#REF!</v>
      </c>
      <c r="G162" s="461" t="e">
        <f>#REF!</f>
        <v>#REF!</v>
      </c>
      <c r="H162" s="461" t="e">
        <f>#REF!</f>
        <v>#REF!</v>
      </c>
      <c r="I162" s="461" t="e">
        <f>#REF!</f>
        <v>#REF!</v>
      </c>
      <c r="J162" s="461" t="e">
        <f>#REF!</f>
        <v>#REF!</v>
      </c>
      <c r="K162" s="461" t="e">
        <f>#REF!</f>
        <v>#REF!</v>
      </c>
      <c r="L162" s="461" t="e">
        <f>#REF!</f>
        <v>#REF!</v>
      </c>
      <c r="M162" s="461" t="e">
        <f>#REF!</f>
        <v>#REF!</v>
      </c>
      <c r="N162" s="461" t="e">
        <f>#REF!</f>
        <v>#REF!</v>
      </c>
      <c r="O162" s="461" t="e">
        <f>#REF!</f>
        <v>#REF!</v>
      </c>
      <c r="P162" s="626" t="e">
        <f t="shared" si="39"/>
        <v>#REF!</v>
      </c>
    </row>
    <row r="163" spans="1:16" ht="39.75" customHeight="1" thickBot="1">
      <c r="A163" s="8"/>
      <c r="B163" s="463" t="e">
        <f>#REF!</f>
        <v>#REF!</v>
      </c>
      <c r="C163" s="586" t="e">
        <f>#REF!</f>
        <v>#REF!</v>
      </c>
      <c r="D163" s="461" t="e">
        <f>#REF!</f>
        <v>#REF!</v>
      </c>
      <c r="E163" s="461" t="e">
        <f>#REF!</f>
        <v>#REF!</v>
      </c>
      <c r="F163" s="461" t="e">
        <f>#REF!</f>
        <v>#REF!</v>
      </c>
      <c r="G163" s="461" t="e">
        <f>#REF!</f>
        <v>#REF!</v>
      </c>
      <c r="H163" s="461" t="e">
        <f>#REF!</f>
        <v>#REF!</v>
      </c>
      <c r="I163" s="461" t="e">
        <f>#REF!</f>
        <v>#REF!</v>
      </c>
      <c r="J163" s="461" t="e">
        <f>#REF!</f>
        <v>#REF!</v>
      </c>
      <c r="K163" s="461" t="e">
        <f>#REF!</f>
        <v>#REF!</v>
      </c>
      <c r="L163" s="461" t="e">
        <f>#REF!</f>
        <v>#REF!</v>
      </c>
      <c r="M163" s="461" t="e">
        <f>#REF!</f>
        <v>#REF!</v>
      </c>
      <c r="N163" s="461" t="e">
        <f>#REF!</f>
        <v>#REF!</v>
      </c>
      <c r="O163" s="461" t="e">
        <f>#REF!</f>
        <v>#REF!</v>
      </c>
      <c r="P163" s="626" t="e">
        <f t="shared" si="39"/>
        <v>#REF!</v>
      </c>
    </row>
    <row r="164" spans="1:16" ht="42" customHeight="1" thickBot="1">
      <c r="A164" s="8"/>
      <c r="B164" s="463" t="e">
        <f>#REF!</f>
        <v>#REF!</v>
      </c>
      <c r="C164" s="586" t="e">
        <f>#REF!</f>
        <v>#REF!</v>
      </c>
      <c r="D164" s="461" t="e">
        <f>#REF!</f>
        <v>#REF!</v>
      </c>
      <c r="E164" s="461" t="e">
        <f>#REF!</f>
        <v>#REF!</v>
      </c>
      <c r="F164" s="461" t="e">
        <f>#REF!</f>
        <v>#REF!</v>
      </c>
      <c r="G164" s="461" t="e">
        <f>#REF!</f>
        <v>#REF!</v>
      </c>
      <c r="H164" s="461" t="e">
        <f>#REF!</f>
        <v>#REF!</v>
      </c>
      <c r="I164" s="461" t="e">
        <f>#REF!</f>
        <v>#REF!</v>
      </c>
      <c r="J164" s="461" t="e">
        <f>#REF!</f>
        <v>#REF!</v>
      </c>
      <c r="K164" s="461" t="e">
        <f>#REF!</f>
        <v>#REF!</v>
      </c>
      <c r="L164" s="461" t="e">
        <f>#REF!</f>
        <v>#REF!</v>
      </c>
      <c r="M164" s="461" t="e">
        <f>#REF!</f>
        <v>#REF!</v>
      </c>
      <c r="N164" s="461" t="e">
        <f>#REF!</f>
        <v>#REF!</v>
      </c>
      <c r="O164" s="461" t="e">
        <f>#REF!</f>
        <v>#REF!</v>
      </c>
      <c r="P164" s="626" t="e">
        <f t="shared" si="39"/>
        <v>#REF!</v>
      </c>
    </row>
    <row r="165" spans="1:16" ht="42" customHeight="1" thickBot="1">
      <c r="A165" s="498"/>
      <c r="B165" s="463" t="e">
        <f>#REF!</f>
        <v>#REF!</v>
      </c>
      <c r="C165" s="586" t="e">
        <f>#REF!</f>
        <v>#REF!</v>
      </c>
      <c r="D165" s="461" t="e">
        <f>#REF!</f>
        <v>#REF!</v>
      </c>
      <c r="E165" s="461" t="e">
        <f>#REF!</f>
        <v>#REF!</v>
      </c>
      <c r="F165" s="461" t="e">
        <f>#REF!</f>
        <v>#REF!</v>
      </c>
      <c r="G165" s="461" t="e">
        <f>#REF!</f>
        <v>#REF!</v>
      </c>
      <c r="H165" s="461" t="e">
        <f>#REF!</f>
        <v>#REF!</v>
      </c>
      <c r="I165" s="461" t="e">
        <f>#REF!</f>
        <v>#REF!</v>
      </c>
      <c r="J165" s="461" t="e">
        <f>#REF!</f>
        <v>#REF!</v>
      </c>
      <c r="K165" s="461" t="e">
        <f>#REF!</f>
        <v>#REF!</v>
      </c>
      <c r="L165" s="461" t="e">
        <f>#REF!</f>
        <v>#REF!</v>
      </c>
      <c r="M165" s="461" t="e">
        <f>#REF!</f>
        <v>#REF!</v>
      </c>
      <c r="N165" s="461" t="e">
        <f>#REF!</f>
        <v>#REF!</v>
      </c>
      <c r="O165" s="461" t="e">
        <f>#REF!</f>
        <v>#REF!</v>
      </c>
      <c r="P165" s="626" t="e">
        <f t="shared" si="39"/>
        <v>#REF!</v>
      </c>
    </row>
    <row r="166" spans="1:16" ht="42" customHeight="1" thickBot="1">
      <c r="A166" s="970"/>
      <c r="B166" s="463" t="e">
        <f>#REF!</f>
        <v>#REF!</v>
      </c>
      <c r="C166" s="586" t="e">
        <f>#REF!</f>
        <v>#REF!</v>
      </c>
      <c r="D166" s="461" t="e">
        <f>#REF!</f>
        <v>#REF!</v>
      </c>
      <c r="E166" s="461" t="e">
        <f>#REF!</f>
        <v>#REF!</v>
      </c>
      <c r="F166" s="461" t="e">
        <f>#REF!</f>
        <v>#REF!</v>
      </c>
      <c r="G166" s="461" t="e">
        <f>#REF!</f>
        <v>#REF!</v>
      </c>
      <c r="H166" s="461" t="e">
        <f>#REF!</f>
        <v>#REF!</v>
      </c>
      <c r="I166" s="461" t="e">
        <f>#REF!</f>
        <v>#REF!</v>
      </c>
      <c r="J166" s="461" t="e">
        <f>#REF!</f>
        <v>#REF!</v>
      </c>
      <c r="K166" s="461" t="e">
        <f>#REF!</f>
        <v>#REF!</v>
      </c>
      <c r="L166" s="461" t="e">
        <f>#REF!</f>
        <v>#REF!</v>
      </c>
      <c r="M166" s="461" t="e">
        <f>#REF!</f>
        <v>#REF!</v>
      </c>
      <c r="N166" s="461" t="e">
        <f>#REF!</f>
        <v>#REF!</v>
      </c>
      <c r="O166" s="461" t="e">
        <f>#REF!</f>
        <v>#REF!</v>
      </c>
      <c r="P166" s="626" t="e">
        <f t="shared" si="39"/>
        <v>#REF!</v>
      </c>
    </row>
    <row r="167" spans="1:16" ht="42" customHeight="1" thickBot="1">
      <c r="A167" s="970"/>
      <c r="B167" s="463" t="e">
        <f>#REF!</f>
        <v>#REF!</v>
      </c>
      <c r="C167" s="586" t="e">
        <f>#REF!</f>
        <v>#REF!</v>
      </c>
      <c r="D167" s="461" t="e">
        <f>#REF!</f>
        <v>#REF!</v>
      </c>
      <c r="E167" s="461" t="e">
        <f>#REF!</f>
        <v>#REF!</v>
      </c>
      <c r="F167" s="461" t="e">
        <f>#REF!</f>
        <v>#REF!</v>
      </c>
      <c r="G167" s="461" t="e">
        <f>#REF!</f>
        <v>#REF!</v>
      </c>
      <c r="H167" s="461" t="e">
        <f>#REF!</f>
        <v>#REF!</v>
      </c>
      <c r="I167" s="461" t="e">
        <f>#REF!</f>
        <v>#REF!</v>
      </c>
      <c r="J167" s="461" t="e">
        <f>#REF!</f>
        <v>#REF!</v>
      </c>
      <c r="K167" s="461" t="e">
        <f>#REF!</f>
        <v>#REF!</v>
      </c>
      <c r="L167" s="461" t="e">
        <f>#REF!</f>
        <v>#REF!</v>
      </c>
      <c r="M167" s="461" t="e">
        <f>#REF!</f>
        <v>#REF!</v>
      </c>
      <c r="N167" s="461" t="e">
        <f>#REF!</f>
        <v>#REF!</v>
      </c>
      <c r="O167" s="461" t="e">
        <f>#REF!</f>
        <v>#REF!</v>
      </c>
      <c r="P167" s="626" t="e">
        <f t="shared" si="39"/>
        <v>#REF!</v>
      </c>
    </row>
    <row r="168" spans="1:16" s="634" customFormat="1" ht="32.25" customHeight="1" thickBot="1">
      <c r="A168" s="633"/>
      <c r="B168" s="647" t="e">
        <f>#REF!</f>
        <v>#REF!</v>
      </c>
      <c r="C168" s="645" t="e">
        <f>#REF!</f>
        <v>#REF!</v>
      </c>
      <c r="D168" s="651" t="e">
        <f>SUM(D169:D172)</f>
        <v>#REF!</v>
      </c>
      <c r="E168" s="651" t="e">
        <f t="shared" ref="E168:K168" si="42">SUM(E169:E172)</f>
        <v>#REF!</v>
      </c>
      <c r="F168" s="651" t="e">
        <f t="shared" si="42"/>
        <v>#REF!</v>
      </c>
      <c r="G168" s="651" t="e">
        <f t="shared" si="42"/>
        <v>#REF!</v>
      </c>
      <c r="H168" s="651" t="e">
        <f t="shared" si="42"/>
        <v>#REF!</v>
      </c>
      <c r="I168" s="651" t="e">
        <f t="shared" si="42"/>
        <v>#REF!</v>
      </c>
      <c r="J168" s="651" t="e">
        <f t="shared" si="42"/>
        <v>#REF!</v>
      </c>
      <c r="K168" s="651" t="e">
        <f t="shared" si="42"/>
        <v>#REF!</v>
      </c>
      <c r="L168" s="651" t="e">
        <f>SUM(L169:L173)</f>
        <v>#REF!</v>
      </c>
      <c r="M168" s="651" t="e">
        <f>SUM(M169:M173)</f>
        <v>#REF!</v>
      </c>
      <c r="N168" s="651" t="e">
        <f>SUM(N169:N173)</f>
        <v>#REF!</v>
      </c>
      <c r="O168" s="651" t="e">
        <f>SUM(O169:O173)</f>
        <v>#REF!</v>
      </c>
      <c r="P168" s="652" t="e">
        <f>SUM(P169:P173)</f>
        <v>#REF!</v>
      </c>
    </row>
    <row r="169" spans="1:16" ht="32.25" customHeight="1" thickBot="1">
      <c r="A169" s="498"/>
      <c r="B169" s="463" t="e">
        <f>#REF!</f>
        <v>#REF!</v>
      </c>
      <c r="C169" s="591" t="e">
        <f>#REF!</f>
        <v>#REF!</v>
      </c>
      <c r="D169" s="461" t="e">
        <f>#REF!</f>
        <v>#REF!</v>
      </c>
      <c r="E169" s="461" t="e">
        <f>#REF!</f>
        <v>#REF!</v>
      </c>
      <c r="F169" s="461" t="e">
        <f>#REF!</f>
        <v>#REF!</v>
      </c>
      <c r="G169" s="461" t="e">
        <f>#REF!</f>
        <v>#REF!</v>
      </c>
      <c r="H169" s="461" t="e">
        <f>#REF!</f>
        <v>#REF!</v>
      </c>
      <c r="I169" s="461" t="e">
        <f>#REF!</f>
        <v>#REF!</v>
      </c>
      <c r="J169" s="461" t="e">
        <f>#REF!</f>
        <v>#REF!</v>
      </c>
      <c r="K169" s="461" t="e">
        <f>#REF!</f>
        <v>#REF!</v>
      </c>
      <c r="L169" s="461" t="e">
        <f>#REF!</f>
        <v>#REF!</v>
      </c>
      <c r="M169" s="461" t="e">
        <f>#REF!</f>
        <v>#REF!</v>
      </c>
      <c r="N169" s="461" t="e">
        <f>#REF!</f>
        <v>#REF!</v>
      </c>
      <c r="O169" s="461" t="e">
        <f>#REF!</f>
        <v>#REF!</v>
      </c>
      <c r="P169" s="626" t="e">
        <f t="shared" si="39"/>
        <v>#REF!</v>
      </c>
    </row>
    <row r="170" spans="1:16" ht="32.25" customHeight="1" thickBot="1">
      <c r="A170" s="498"/>
      <c r="B170" s="463" t="e">
        <f>#REF!</f>
        <v>#REF!</v>
      </c>
      <c r="C170" s="591" t="e">
        <f>#REF!</f>
        <v>#REF!</v>
      </c>
      <c r="D170" s="461" t="e">
        <f>#REF!</f>
        <v>#REF!</v>
      </c>
      <c r="E170" s="461" t="e">
        <f>#REF!</f>
        <v>#REF!</v>
      </c>
      <c r="F170" s="461" t="e">
        <f>#REF!</f>
        <v>#REF!</v>
      </c>
      <c r="G170" s="461" t="e">
        <f>#REF!</f>
        <v>#REF!</v>
      </c>
      <c r="H170" s="461" t="e">
        <f>#REF!</f>
        <v>#REF!</v>
      </c>
      <c r="I170" s="461" t="e">
        <f>#REF!</f>
        <v>#REF!</v>
      </c>
      <c r="J170" s="461" t="e">
        <f>#REF!</f>
        <v>#REF!</v>
      </c>
      <c r="K170" s="461" t="e">
        <f>#REF!</f>
        <v>#REF!</v>
      </c>
      <c r="L170" s="461" t="e">
        <f>#REF!</f>
        <v>#REF!</v>
      </c>
      <c r="M170" s="461" t="e">
        <f>#REF!</f>
        <v>#REF!</v>
      </c>
      <c r="N170" s="461" t="e">
        <f>#REF!</f>
        <v>#REF!</v>
      </c>
      <c r="O170" s="461" t="e">
        <f>#REF!</f>
        <v>#REF!</v>
      </c>
      <c r="P170" s="626" t="e">
        <f t="shared" si="39"/>
        <v>#REF!</v>
      </c>
    </row>
    <row r="171" spans="1:16" ht="32.25" customHeight="1" thickBot="1">
      <c r="A171" s="498"/>
      <c r="B171" s="463" t="e">
        <f>#REF!</f>
        <v>#REF!</v>
      </c>
      <c r="C171" s="591" t="e">
        <f>#REF!</f>
        <v>#REF!</v>
      </c>
      <c r="D171" s="461" t="e">
        <f>#REF!</f>
        <v>#REF!</v>
      </c>
      <c r="E171" s="461" t="e">
        <f>#REF!</f>
        <v>#REF!</v>
      </c>
      <c r="F171" s="461" t="e">
        <f>#REF!</f>
        <v>#REF!</v>
      </c>
      <c r="G171" s="461" t="e">
        <f>#REF!</f>
        <v>#REF!</v>
      </c>
      <c r="H171" s="461" t="e">
        <f>#REF!</f>
        <v>#REF!</v>
      </c>
      <c r="I171" s="461" t="e">
        <f>#REF!</f>
        <v>#REF!</v>
      </c>
      <c r="J171" s="461" t="e">
        <f>#REF!</f>
        <v>#REF!</v>
      </c>
      <c r="K171" s="461" t="e">
        <f>#REF!</f>
        <v>#REF!</v>
      </c>
      <c r="L171" s="461" t="e">
        <f>#REF!</f>
        <v>#REF!</v>
      </c>
      <c r="M171" s="461" t="e">
        <f>#REF!</f>
        <v>#REF!</v>
      </c>
      <c r="N171" s="461" t="e">
        <f>#REF!</f>
        <v>#REF!</v>
      </c>
      <c r="O171" s="461" t="e">
        <f>#REF!</f>
        <v>#REF!</v>
      </c>
      <c r="P171" s="626" t="e">
        <f t="shared" si="39"/>
        <v>#REF!</v>
      </c>
    </row>
    <row r="172" spans="1:16" ht="32.25" customHeight="1" thickBot="1">
      <c r="A172" s="498"/>
      <c r="B172" s="463" t="e">
        <f>#REF!</f>
        <v>#REF!</v>
      </c>
      <c r="C172" s="591" t="e">
        <f>#REF!</f>
        <v>#REF!</v>
      </c>
      <c r="D172" s="461" t="e">
        <f>#REF!</f>
        <v>#REF!</v>
      </c>
      <c r="E172" s="461" t="e">
        <f>#REF!</f>
        <v>#REF!</v>
      </c>
      <c r="F172" s="461" t="e">
        <f>#REF!</f>
        <v>#REF!</v>
      </c>
      <c r="G172" s="461" t="e">
        <f>#REF!</f>
        <v>#REF!</v>
      </c>
      <c r="H172" s="461" t="e">
        <f>#REF!</f>
        <v>#REF!</v>
      </c>
      <c r="I172" s="461" t="e">
        <f>#REF!</f>
        <v>#REF!</v>
      </c>
      <c r="J172" s="461" t="e">
        <f>#REF!</f>
        <v>#REF!</v>
      </c>
      <c r="K172" s="461" t="e">
        <f>#REF!</f>
        <v>#REF!</v>
      </c>
      <c r="L172" s="461" t="e">
        <f>#REF!</f>
        <v>#REF!</v>
      </c>
      <c r="M172" s="461" t="e">
        <f>#REF!</f>
        <v>#REF!</v>
      </c>
      <c r="N172" s="461" t="e">
        <f>#REF!</f>
        <v>#REF!</v>
      </c>
      <c r="O172" s="461" t="e">
        <f>#REF!</f>
        <v>#REF!</v>
      </c>
      <c r="P172" s="626" t="e">
        <f t="shared" si="39"/>
        <v>#REF!</v>
      </c>
    </row>
    <row r="173" spans="1:16" ht="32.25" customHeight="1" thickBot="1">
      <c r="A173" s="970"/>
      <c r="B173" s="463" t="e">
        <f>#REF!</f>
        <v>#REF!</v>
      </c>
      <c r="C173" s="591" t="e">
        <f>#REF!</f>
        <v>#REF!</v>
      </c>
      <c r="D173" s="461" t="e">
        <f>#REF!</f>
        <v>#REF!</v>
      </c>
      <c r="E173" s="461" t="e">
        <f>#REF!</f>
        <v>#REF!</v>
      </c>
      <c r="F173" s="461" t="e">
        <f>#REF!</f>
        <v>#REF!</v>
      </c>
      <c r="G173" s="461" t="e">
        <f>#REF!</f>
        <v>#REF!</v>
      </c>
      <c r="H173" s="461" t="e">
        <f>#REF!</f>
        <v>#REF!</v>
      </c>
      <c r="I173" s="461" t="e">
        <f>#REF!</f>
        <v>#REF!</v>
      </c>
      <c r="J173" s="461" t="e">
        <f>#REF!</f>
        <v>#REF!</v>
      </c>
      <c r="K173" s="461" t="e">
        <f>#REF!</f>
        <v>#REF!</v>
      </c>
      <c r="L173" s="461" t="e">
        <f>#REF!</f>
        <v>#REF!</v>
      </c>
      <c r="M173" s="461" t="e">
        <f>#REF!</f>
        <v>#REF!</v>
      </c>
      <c r="N173" s="461" t="e">
        <f>#REF!</f>
        <v>#REF!</v>
      </c>
      <c r="O173" s="461" t="e">
        <f>#REF!</f>
        <v>#REF!</v>
      </c>
      <c r="P173" s="626" t="e">
        <f t="shared" si="39"/>
        <v>#REF!</v>
      </c>
    </row>
    <row r="174" spans="1:16" s="3" customFormat="1" ht="14.4" thickBot="1">
      <c r="A174" s="12"/>
      <c r="B174" s="629" t="s">
        <v>10</v>
      </c>
      <c r="C174" s="630"/>
      <c r="D174" s="485">
        <f>SUM(D176:D178)</f>
        <v>0</v>
      </c>
      <c r="E174" s="485">
        <f t="shared" ref="E174:O174" si="43">SUM(E176:E178)</f>
        <v>0</v>
      </c>
      <c r="F174" s="485">
        <f t="shared" si="43"/>
        <v>0</v>
      </c>
      <c r="G174" s="485">
        <f t="shared" si="43"/>
        <v>0</v>
      </c>
      <c r="H174" s="485">
        <f t="shared" si="43"/>
        <v>0</v>
      </c>
      <c r="I174" s="485">
        <f t="shared" si="43"/>
        <v>0</v>
      </c>
      <c r="J174" s="485">
        <f t="shared" si="43"/>
        <v>0</v>
      </c>
      <c r="K174" s="485">
        <f t="shared" si="43"/>
        <v>0</v>
      </c>
      <c r="L174" s="485">
        <f t="shared" si="43"/>
        <v>0</v>
      </c>
      <c r="M174" s="485">
        <f t="shared" si="43"/>
        <v>0</v>
      </c>
      <c r="N174" s="485">
        <f t="shared" si="43"/>
        <v>0</v>
      </c>
      <c r="O174" s="631">
        <f t="shared" si="43"/>
        <v>0</v>
      </c>
      <c r="P174" s="632">
        <f>SUM(P176:P178)</f>
        <v>0</v>
      </c>
    </row>
    <row r="175" spans="1:16" s="3" customFormat="1" ht="14.4" thickBot="1">
      <c r="A175" s="12"/>
      <c r="B175" s="486"/>
      <c r="C175" s="601"/>
      <c r="D175" s="485"/>
      <c r="E175" s="485"/>
      <c r="F175" s="485"/>
      <c r="G175" s="485"/>
      <c r="H175" s="485"/>
      <c r="I175" s="485"/>
      <c r="J175" s="485"/>
      <c r="K175" s="485"/>
      <c r="L175" s="485"/>
      <c r="M175" s="485"/>
      <c r="N175" s="485"/>
      <c r="O175" s="485"/>
      <c r="P175" s="485"/>
    </row>
    <row r="176" spans="1:16" s="3" customFormat="1" ht="14.4" thickBot="1">
      <c r="A176" s="487"/>
      <c r="B176" s="488" t="s">
        <v>4</v>
      </c>
      <c r="C176" s="602"/>
      <c r="D176" s="489"/>
      <c r="E176" s="490"/>
      <c r="F176" s="490"/>
      <c r="G176" s="490"/>
      <c r="H176" s="490"/>
      <c r="I176" s="490"/>
      <c r="J176" s="490"/>
      <c r="K176" s="490"/>
      <c r="L176" s="490"/>
      <c r="M176" s="490"/>
      <c r="N176" s="490"/>
      <c r="O176" s="490"/>
      <c r="P176" s="461">
        <f>SUM(D176:O176)</f>
        <v>0</v>
      </c>
    </row>
    <row r="177" spans="1:16" s="3" customFormat="1" ht="14.4" thickBot="1">
      <c r="A177" s="487"/>
      <c r="B177" s="488" t="s">
        <v>2</v>
      </c>
      <c r="C177" s="602"/>
      <c r="D177" s="490"/>
      <c r="E177" s="490"/>
      <c r="F177" s="490"/>
      <c r="G177" s="490"/>
      <c r="H177" s="490"/>
      <c r="I177" s="490"/>
      <c r="J177" s="490"/>
      <c r="K177" s="490"/>
      <c r="L177" s="490"/>
      <c r="M177" s="490"/>
      <c r="N177" s="490"/>
      <c r="O177" s="490"/>
      <c r="P177" s="461">
        <f>SUM(D177:O177)</f>
        <v>0</v>
      </c>
    </row>
    <row r="178" spans="1:16" s="3" customFormat="1" ht="14.4" thickBot="1">
      <c r="A178" s="487"/>
      <c r="B178" s="488" t="s">
        <v>3</v>
      </c>
      <c r="C178" s="602"/>
      <c r="D178" s="490"/>
      <c r="E178" s="490"/>
      <c r="F178" s="490"/>
      <c r="G178" s="490"/>
      <c r="H178" s="490"/>
      <c r="I178" s="490"/>
      <c r="J178" s="490"/>
      <c r="K178" s="490"/>
      <c r="L178" s="490"/>
      <c r="M178" s="490"/>
      <c r="N178" s="490"/>
      <c r="O178" s="490"/>
      <c r="P178" s="461">
        <f>SUM(D178:O178)</f>
        <v>0</v>
      </c>
    </row>
    <row r="179" spans="1:16" s="3" customFormat="1" ht="14.4" thickBot="1">
      <c r="A179" s="487"/>
      <c r="B179" s="491"/>
      <c r="C179" s="602"/>
      <c r="D179" s="490"/>
      <c r="E179" s="490"/>
      <c r="F179" s="490"/>
      <c r="G179" s="490"/>
      <c r="H179" s="490"/>
      <c r="I179" s="490"/>
      <c r="J179" s="490"/>
      <c r="K179" s="490"/>
      <c r="L179" s="490"/>
      <c r="M179" s="490"/>
      <c r="N179" s="490"/>
      <c r="O179" s="490"/>
      <c r="P179" s="462"/>
    </row>
    <row r="180" spans="1:16" ht="16.5" customHeight="1" thickBot="1">
      <c r="A180" s="13"/>
      <c r="B180" s="7" t="s">
        <v>9</v>
      </c>
      <c r="C180" s="603"/>
      <c r="D180" s="492" t="e">
        <f>D5-D6+D174</f>
        <v>#REF!</v>
      </c>
      <c r="E180" s="492" t="e">
        <f t="shared" ref="E180:O180" si="44">E5-E6+E174</f>
        <v>#REF!</v>
      </c>
      <c r="F180" s="492" t="e">
        <f t="shared" si="44"/>
        <v>#REF!</v>
      </c>
      <c r="G180" s="492" t="e">
        <f t="shared" si="44"/>
        <v>#REF!</v>
      </c>
      <c r="H180" s="492" t="e">
        <f t="shared" si="44"/>
        <v>#REF!</v>
      </c>
      <c r="I180" s="492" t="e">
        <f t="shared" si="44"/>
        <v>#REF!</v>
      </c>
      <c r="J180" s="492" t="e">
        <f t="shared" si="44"/>
        <v>#REF!</v>
      </c>
      <c r="K180" s="492" t="e">
        <f t="shared" si="44"/>
        <v>#REF!</v>
      </c>
      <c r="L180" s="492" t="e">
        <f t="shared" si="44"/>
        <v>#REF!</v>
      </c>
      <c r="M180" s="492" t="e">
        <f t="shared" si="44"/>
        <v>#REF!</v>
      </c>
      <c r="N180" s="492" t="e">
        <f t="shared" si="44"/>
        <v>#REF!</v>
      </c>
      <c r="O180" s="492" t="e">
        <f t="shared" si="44"/>
        <v>#REF!</v>
      </c>
      <c r="P180" s="493"/>
    </row>
    <row r="181" spans="1:16" ht="14.4" thickTop="1">
      <c r="B181" s="1629"/>
      <c r="C181" s="1629"/>
      <c r="D181" s="1629"/>
      <c r="E181" s="4"/>
    </row>
    <row r="182" spans="1:16">
      <c r="B182" s="4"/>
      <c r="C182" s="604"/>
      <c r="D182" s="4"/>
      <c r="E182" s="4"/>
      <c r="F182" s="4"/>
      <c r="G182" s="4"/>
      <c r="H182" s="4"/>
      <c r="I182" s="4"/>
      <c r="J182" s="4"/>
      <c r="K182" s="4"/>
      <c r="L182" s="4"/>
      <c r="M182" s="4"/>
      <c r="N182" s="4"/>
      <c r="O182" s="4"/>
    </row>
    <row r="185" spans="1:16">
      <c r="B185" s="4"/>
      <c r="C185" s="604"/>
      <c r="D185" s="1628"/>
      <c r="E185" s="1628"/>
      <c r="F185" s="4"/>
      <c r="G185" s="1628"/>
      <c r="H185" s="1628"/>
      <c r="I185" s="4"/>
    </row>
    <row r="186" spans="1:16">
      <c r="B186" s="4"/>
      <c r="C186" s="604"/>
      <c r="D186" s="1627"/>
      <c r="E186" s="1627"/>
      <c r="F186" s="1"/>
      <c r="G186" s="1627"/>
      <c r="H186" s="1627"/>
      <c r="I186" s="4"/>
    </row>
    <row r="187" spans="1:16">
      <c r="B187" s="4"/>
      <c r="C187" s="604"/>
      <c r="D187" s="1627"/>
      <c r="E187" s="1627"/>
      <c r="F187" s="1"/>
      <c r="G187" s="1627"/>
      <c r="H187" s="1627"/>
      <c r="I187" s="4"/>
    </row>
  </sheetData>
  <mergeCells count="13">
    <mergeCell ref="D186:E186"/>
    <mergeCell ref="G186:H186"/>
    <mergeCell ref="D187:E187"/>
    <mergeCell ref="G187:H187"/>
    <mergeCell ref="D1:H1"/>
    <mergeCell ref="D185:E185"/>
    <mergeCell ref="B181:D181"/>
    <mergeCell ref="G185:H185"/>
    <mergeCell ref="I1:J1"/>
    <mergeCell ref="K1:O1"/>
    <mergeCell ref="D2:H2"/>
    <mergeCell ref="I2:J2"/>
    <mergeCell ref="K2:O2"/>
  </mergeCells>
  <phoneticPr fontId="76" type="noConversion"/>
  <pageMargins left="0.28000000000000003" right="0.28000000000000003" top="0.74" bottom="1" header="0.41" footer="0.3"/>
  <pageSetup scale="40" fitToHeight="0" orientation="landscape"/>
  <headerFooter>
    <oddHeader>&amp;C&amp;14Prévisions du flux de trésorerie pour la période janvier a decembre 2017</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Q145"/>
  <sheetViews>
    <sheetView showGridLines="0" topLeftCell="A20" workbookViewId="0">
      <selection activeCell="D4" sqref="D4:O4"/>
    </sheetView>
  </sheetViews>
  <sheetFormatPr defaultColWidth="11.33203125" defaultRowHeight="13.8"/>
  <cols>
    <col min="1" max="1" width="3.33203125" style="2" customWidth="1"/>
    <col min="2" max="2" width="19.109375" style="2" customWidth="1"/>
    <col min="3" max="3" width="65" style="605" customWidth="1"/>
    <col min="4" max="16" width="16.88671875" style="2" customWidth="1"/>
    <col min="17" max="17" width="13.33203125" style="2" customWidth="1"/>
    <col min="18" max="16384" width="11.33203125" style="2"/>
  </cols>
  <sheetData>
    <row r="1" spans="1:17" s="5" customFormat="1" ht="24" customHeight="1">
      <c r="B1" s="6" t="s">
        <v>5</v>
      </c>
      <c r="C1" s="575" t="s">
        <v>252</v>
      </c>
      <c r="D1" s="1625"/>
      <c r="E1" s="1626"/>
      <c r="F1" s="1626"/>
      <c r="G1" s="1626"/>
      <c r="H1" s="1626"/>
      <c r="I1" s="1622" t="s">
        <v>6</v>
      </c>
      <c r="J1" s="1623"/>
      <c r="K1" s="1624" t="s">
        <v>253</v>
      </c>
      <c r="L1" s="1624"/>
      <c r="M1" s="1624"/>
      <c r="N1" s="1624"/>
      <c r="O1" s="1624"/>
    </row>
    <row r="2" spans="1:17" s="5" customFormat="1" ht="24" customHeight="1">
      <c r="B2" s="6" t="s">
        <v>14</v>
      </c>
      <c r="C2" s="575" t="s">
        <v>254</v>
      </c>
      <c r="D2" s="1625"/>
      <c r="E2" s="1626"/>
      <c r="F2" s="1626"/>
      <c r="G2" s="1626"/>
      <c r="H2" s="1626"/>
      <c r="I2" s="1622" t="s">
        <v>13</v>
      </c>
      <c r="J2" s="1623"/>
      <c r="K2" s="1630" t="s">
        <v>200</v>
      </c>
      <c r="L2" s="1630"/>
      <c r="M2" s="1630"/>
      <c r="N2" s="1630"/>
      <c r="O2" s="1630"/>
      <c r="Q2" s="616"/>
    </row>
    <row r="3" spans="1:17" s="5" customFormat="1" ht="24" customHeight="1" thickBot="1">
      <c r="B3" s="6" t="s">
        <v>7</v>
      </c>
      <c r="C3" s="576" t="e">
        <f>#REF!</f>
        <v>#REF!</v>
      </c>
      <c r="D3" s="501"/>
      <c r="E3" s="501"/>
      <c r="F3" s="501"/>
      <c r="G3" s="501"/>
      <c r="H3" s="501"/>
      <c r="I3" s="501"/>
      <c r="J3" s="501"/>
      <c r="K3" s="501"/>
      <c r="L3" s="501"/>
      <c r="M3" s="501"/>
      <c r="N3" s="501"/>
      <c r="O3" s="501"/>
      <c r="P3" s="502"/>
    </row>
    <row r="4" spans="1:17" ht="14.4" thickBot="1">
      <c r="A4" s="11"/>
      <c r="B4" s="9"/>
      <c r="C4" s="439" t="s">
        <v>34</v>
      </c>
      <c r="D4" s="500">
        <v>42370</v>
      </c>
      <c r="E4" s="500">
        <v>42401</v>
      </c>
      <c r="F4" s="500">
        <v>42430</v>
      </c>
      <c r="G4" s="500">
        <v>42461</v>
      </c>
      <c r="H4" s="500">
        <v>42491</v>
      </c>
      <c r="I4" s="500">
        <v>42522</v>
      </c>
      <c r="J4" s="500">
        <v>42552</v>
      </c>
      <c r="K4" s="500">
        <v>42583</v>
      </c>
      <c r="L4" s="500">
        <v>42614</v>
      </c>
      <c r="M4" s="500">
        <v>42644</v>
      </c>
      <c r="N4" s="500">
        <v>42675</v>
      </c>
      <c r="O4" s="500">
        <v>42705</v>
      </c>
      <c r="P4" s="500"/>
    </row>
    <row r="5" spans="1:17" ht="14.4" thickBot="1">
      <c r="A5" s="11"/>
      <c r="B5" s="11"/>
      <c r="C5" s="577" t="s">
        <v>12</v>
      </c>
      <c r="D5" s="440"/>
      <c r="E5" s="440" t="e">
        <f>D138</f>
        <v>#REF!</v>
      </c>
      <c r="F5" s="440" t="e">
        <f t="shared" ref="F5:O5" si="0">E138</f>
        <v>#REF!</v>
      </c>
      <c r="G5" s="440" t="e">
        <f t="shared" si="0"/>
        <v>#REF!</v>
      </c>
      <c r="H5" s="440" t="e">
        <f t="shared" si="0"/>
        <v>#REF!</v>
      </c>
      <c r="I5" s="440" t="e">
        <f t="shared" si="0"/>
        <v>#REF!</v>
      </c>
      <c r="J5" s="440" t="e">
        <f t="shared" si="0"/>
        <v>#REF!</v>
      </c>
      <c r="K5" s="440" t="e">
        <f t="shared" si="0"/>
        <v>#REF!</v>
      </c>
      <c r="L5" s="440" t="e">
        <f t="shared" si="0"/>
        <v>#REF!</v>
      </c>
      <c r="M5" s="440" t="e">
        <f t="shared" si="0"/>
        <v>#REF!</v>
      </c>
      <c r="N5" s="440" t="e">
        <f t="shared" si="0"/>
        <v>#REF!</v>
      </c>
      <c r="O5" s="440" t="e">
        <f t="shared" si="0"/>
        <v>#REF!</v>
      </c>
      <c r="P5" s="620" t="s">
        <v>35</v>
      </c>
    </row>
    <row r="6" spans="1:17" ht="14.4" thickBot="1">
      <c r="A6" s="11"/>
      <c r="B6" s="11"/>
      <c r="C6" s="578" t="s">
        <v>11</v>
      </c>
      <c r="D6" s="440" t="e">
        <f t="shared" ref="D6:P6" si="1">D8+D64+D112+D128</f>
        <v>#REF!</v>
      </c>
      <c r="E6" s="440" t="e">
        <f t="shared" si="1"/>
        <v>#REF!</v>
      </c>
      <c r="F6" s="440" t="e">
        <f t="shared" si="1"/>
        <v>#REF!</v>
      </c>
      <c r="G6" s="440" t="e">
        <f t="shared" si="1"/>
        <v>#REF!</v>
      </c>
      <c r="H6" s="440" t="e">
        <f t="shared" si="1"/>
        <v>#REF!</v>
      </c>
      <c r="I6" s="440" t="e">
        <f t="shared" si="1"/>
        <v>#REF!</v>
      </c>
      <c r="J6" s="440" t="e">
        <f t="shared" si="1"/>
        <v>#REF!</v>
      </c>
      <c r="K6" s="440" t="e">
        <f t="shared" si="1"/>
        <v>#REF!</v>
      </c>
      <c r="L6" s="440" t="e">
        <f t="shared" si="1"/>
        <v>#REF!</v>
      </c>
      <c r="M6" s="440" t="e">
        <f t="shared" si="1"/>
        <v>#REF!</v>
      </c>
      <c r="N6" s="440" t="e">
        <f t="shared" si="1"/>
        <v>#REF!</v>
      </c>
      <c r="O6" s="440" t="e">
        <f t="shared" si="1"/>
        <v>#REF!</v>
      </c>
      <c r="P6" s="440" t="e">
        <f t="shared" si="1"/>
        <v>#REF!</v>
      </c>
      <c r="Q6" s="441"/>
    </row>
    <row r="7" spans="1:17" s="14" customFormat="1">
      <c r="A7" s="442"/>
      <c r="B7" s="443"/>
      <c r="C7" s="444" t="s">
        <v>26</v>
      </c>
      <c r="D7" s="445"/>
      <c r="E7" s="446"/>
      <c r="F7" s="446"/>
      <c r="G7" s="446"/>
      <c r="H7" s="446"/>
      <c r="I7" s="446"/>
      <c r="J7" s="446"/>
      <c r="K7" s="446"/>
      <c r="L7" s="446"/>
      <c r="M7" s="446"/>
      <c r="N7" s="446"/>
      <c r="O7" s="446"/>
      <c r="P7" s="447"/>
      <c r="Q7" s="448"/>
    </row>
    <row r="8" spans="1:17" s="14" customFormat="1" ht="14.4">
      <c r="A8" s="449" t="s">
        <v>209</v>
      </c>
      <c r="B8" s="450"/>
      <c r="C8" s="451"/>
      <c r="D8" s="452" t="e">
        <f t="shared" ref="D8:O8" si="2">D9+D36+D57</f>
        <v>#REF!</v>
      </c>
      <c r="E8" s="452" t="e">
        <f t="shared" si="2"/>
        <v>#REF!</v>
      </c>
      <c r="F8" s="452" t="e">
        <f t="shared" si="2"/>
        <v>#REF!</v>
      </c>
      <c r="G8" s="452" t="e">
        <f t="shared" si="2"/>
        <v>#REF!</v>
      </c>
      <c r="H8" s="452" t="e">
        <f t="shared" si="2"/>
        <v>#REF!</v>
      </c>
      <c r="I8" s="452" t="e">
        <f t="shared" si="2"/>
        <v>#REF!</v>
      </c>
      <c r="J8" s="452">
        <f t="shared" si="2"/>
        <v>0</v>
      </c>
      <c r="K8" s="452">
        <f t="shared" si="2"/>
        <v>0</v>
      </c>
      <c r="L8" s="452">
        <f t="shared" si="2"/>
        <v>0</v>
      </c>
      <c r="M8" s="452">
        <f t="shared" si="2"/>
        <v>0</v>
      </c>
      <c r="N8" s="452">
        <f t="shared" si="2"/>
        <v>0</v>
      </c>
      <c r="O8" s="452">
        <f t="shared" si="2"/>
        <v>0</v>
      </c>
      <c r="P8" s="453" t="e">
        <f>SUM(D8:O8)</f>
        <v>#REF!</v>
      </c>
      <c r="Q8" s="448"/>
    </row>
    <row r="9" spans="1:17" s="14" customFormat="1">
      <c r="A9" s="454" t="s">
        <v>210</v>
      </c>
      <c r="B9" s="455"/>
      <c r="C9" s="456"/>
      <c r="D9" s="457" t="e">
        <f t="shared" ref="D9:O9" si="3">D10+D21+D24+D27</f>
        <v>#REF!</v>
      </c>
      <c r="E9" s="457" t="e">
        <f t="shared" si="3"/>
        <v>#REF!</v>
      </c>
      <c r="F9" s="457" t="e">
        <f t="shared" si="3"/>
        <v>#REF!</v>
      </c>
      <c r="G9" s="457" t="e">
        <f t="shared" si="3"/>
        <v>#REF!</v>
      </c>
      <c r="H9" s="457" t="e">
        <f t="shared" si="3"/>
        <v>#REF!</v>
      </c>
      <c r="I9" s="457" t="e">
        <f t="shared" si="3"/>
        <v>#REF!</v>
      </c>
      <c r="J9" s="457">
        <f t="shared" si="3"/>
        <v>0</v>
      </c>
      <c r="K9" s="457">
        <f t="shared" si="3"/>
        <v>0</v>
      </c>
      <c r="L9" s="457">
        <f t="shared" si="3"/>
        <v>0</v>
      </c>
      <c r="M9" s="457">
        <f t="shared" si="3"/>
        <v>0</v>
      </c>
      <c r="N9" s="457">
        <f t="shared" si="3"/>
        <v>0</v>
      </c>
      <c r="O9" s="457">
        <f t="shared" si="3"/>
        <v>0</v>
      </c>
      <c r="P9" s="458" t="e">
        <f>SUM(D9:O9)</f>
        <v>#REF!</v>
      </c>
    </row>
    <row r="10" spans="1:17" ht="45.75" customHeight="1" thickBot="1">
      <c r="A10" s="459"/>
      <c r="B10" s="494" t="s">
        <v>15</v>
      </c>
      <c r="C10" s="579" t="s">
        <v>235</v>
      </c>
      <c r="D10" s="460" t="e">
        <f>SUM(D11:D20)</f>
        <v>#REF!</v>
      </c>
      <c r="E10" s="460" t="e">
        <f t="shared" ref="E10:O10" si="4">SUM(E11:E20)</f>
        <v>#REF!</v>
      </c>
      <c r="F10" s="460" t="e">
        <f t="shared" si="4"/>
        <v>#REF!</v>
      </c>
      <c r="G10" s="460" t="e">
        <f t="shared" si="4"/>
        <v>#REF!</v>
      </c>
      <c r="H10" s="460" t="e">
        <f t="shared" si="4"/>
        <v>#REF!</v>
      </c>
      <c r="I10" s="460" t="e">
        <f t="shared" si="4"/>
        <v>#REF!</v>
      </c>
      <c r="J10" s="460">
        <f t="shared" si="4"/>
        <v>0</v>
      </c>
      <c r="K10" s="460">
        <f t="shared" si="4"/>
        <v>0</v>
      </c>
      <c r="L10" s="460">
        <f t="shared" si="4"/>
        <v>0</v>
      </c>
      <c r="M10" s="460">
        <f t="shared" si="4"/>
        <v>0</v>
      </c>
      <c r="N10" s="460">
        <f t="shared" si="4"/>
        <v>0</v>
      </c>
      <c r="O10" s="460">
        <f t="shared" si="4"/>
        <v>0</v>
      </c>
      <c r="P10" s="460" t="e">
        <f>SUM(P11:P20)</f>
        <v>#REF!</v>
      </c>
    </row>
    <row r="11" spans="1:17" ht="24.75" customHeight="1" thickBot="1">
      <c r="A11" s="623"/>
      <c r="B11" s="495" t="e">
        <f>#REF!</f>
        <v>#REF!</v>
      </c>
      <c r="C11" s="580" t="e">
        <f>#REF!</f>
        <v>#REF!</v>
      </c>
      <c r="D11" s="461"/>
      <c r="E11" s="461"/>
      <c r="F11" s="461"/>
      <c r="G11" s="461"/>
      <c r="H11" s="461"/>
      <c r="I11" s="461"/>
      <c r="J11" s="461"/>
      <c r="K11" s="461"/>
      <c r="L11" s="461"/>
      <c r="M11" s="461"/>
      <c r="N11" s="461"/>
      <c r="O11" s="461"/>
      <c r="P11" s="461">
        <f>SUM(D11:O11)</f>
        <v>0</v>
      </c>
    </row>
    <row r="12" spans="1:17" ht="21" customHeight="1" thickBot="1">
      <c r="A12" s="623"/>
      <c r="B12" s="496" t="e">
        <f>#REF!</f>
        <v>#REF!</v>
      </c>
      <c r="C12" s="581" t="e">
        <f>#REF!</f>
        <v>#REF!</v>
      </c>
      <c r="D12" s="461"/>
      <c r="E12" s="461"/>
      <c r="F12" s="461"/>
      <c r="G12" s="461"/>
      <c r="H12" s="461"/>
      <c r="I12" s="461"/>
      <c r="J12" s="461"/>
      <c r="K12" s="461"/>
      <c r="L12" s="461"/>
      <c r="M12" s="461"/>
      <c r="N12" s="461"/>
      <c r="O12" s="461"/>
      <c r="P12" s="461">
        <f t="shared" ref="P12:P75" si="5">SUM(D12:O12)</f>
        <v>0</v>
      </c>
    </row>
    <row r="13" spans="1:17" ht="19.5" customHeight="1" thickBot="1">
      <c r="A13" s="623"/>
      <c r="B13" s="496" t="e">
        <f>#REF!</f>
        <v>#REF!</v>
      </c>
      <c r="C13" s="582" t="e">
        <f>#REF!</f>
        <v>#REF!</v>
      </c>
      <c r="D13" s="461"/>
      <c r="E13" s="461"/>
      <c r="F13" s="461"/>
      <c r="G13" s="461"/>
      <c r="H13" s="461"/>
      <c r="I13" s="461"/>
      <c r="J13" s="461"/>
      <c r="K13" s="461"/>
      <c r="L13" s="461"/>
      <c r="M13" s="461"/>
      <c r="N13" s="461"/>
      <c r="O13" s="461"/>
      <c r="P13" s="461">
        <f t="shared" si="5"/>
        <v>0</v>
      </c>
    </row>
    <row r="14" spans="1:17" ht="27" customHeight="1" thickBot="1">
      <c r="A14" s="623"/>
      <c r="B14" s="496" t="e">
        <f>#REF!</f>
        <v>#REF!</v>
      </c>
      <c r="C14" s="581" t="e">
        <f>#REF!</f>
        <v>#REF!</v>
      </c>
      <c r="D14" s="461"/>
      <c r="E14" s="461"/>
      <c r="F14" s="461"/>
      <c r="G14" s="461"/>
      <c r="H14" s="461"/>
      <c r="I14" s="461"/>
      <c r="J14" s="461"/>
      <c r="K14" s="461"/>
      <c r="L14" s="461"/>
      <c r="M14" s="461"/>
      <c r="N14" s="461"/>
      <c r="O14" s="461"/>
      <c r="P14" s="461">
        <f t="shared" si="5"/>
        <v>0</v>
      </c>
    </row>
    <row r="15" spans="1:17" ht="18.75" customHeight="1" thickBot="1">
      <c r="A15" s="623"/>
      <c r="B15" s="496" t="e">
        <f>#REF!</f>
        <v>#REF!</v>
      </c>
      <c r="C15" s="581" t="e">
        <f>#REF!</f>
        <v>#REF!</v>
      </c>
      <c r="D15" s="461"/>
      <c r="E15" s="461"/>
      <c r="F15" s="461"/>
      <c r="G15" s="461"/>
      <c r="H15" s="461"/>
      <c r="I15" s="461"/>
      <c r="J15" s="461"/>
      <c r="K15" s="461"/>
      <c r="L15" s="461"/>
      <c r="M15" s="461"/>
      <c r="N15" s="461"/>
      <c r="O15" s="461"/>
      <c r="P15" s="461">
        <f t="shared" si="5"/>
        <v>0</v>
      </c>
    </row>
    <row r="16" spans="1:17" ht="33.75" customHeight="1" thickBot="1">
      <c r="A16" s="623"/>
      <c r="B16" s="496" t="e">
        <f>#REF!</f>
        <v>#REF!</v>
      </c>
      <c r="C16" s="581" t="e">
        <f>#REF!</f>
        <v>#REF!</v>
      </c>
      <c r="D16" s="461"/>
      <c r="E16" s="461"/>
      <c r="F16" s="461"/>
      <c r="G16" s="461"/>
      <c r="H16" s="461"/>
      <c r="I16" s="461"/>
      <c r="J16" s="461"/>
      <c r="K16" s="461"/>
      <c r="L16" s="461"/>
      <c r="M16" s="461"/>
      <c r="N16" s="461"/>
      <c r="O16" s="461"/>
      <c r="P16" s="461">
        <f t="shared" si="5"/>
        <v>0</v>
      </c>
    </row>
    <row r="17" spans="1:16" ht="33.75" customHeight="1" thickBot="1">
      <c r="A17" s="623"/>
      <c r="B17" s="496" t="e">
        <f>#REF!</f>
        <v>#REF!</v>
      </c>
      <c r="C17" s="581" t="e">
        <f>#REF!</f>
        <v>#REF!</v>
      </c>
      <c r="D17" s="461" t="e">
        <f>#REF!</f>
        <v>#REF!</v>
      </c>
      <c r="E17" s="461" t="e">
        <f>#REF!</f>
        <v>#REF!</v>
      </c>
      <c r="F17" s="461" t="e">
        <f>#REF!</f>
        <v>#REF!</v>
      </c>
      <c r="G17" s="461" t="e">
        <f>#REF!</f>
        <v>#REF!</v>
      </c>
      <c r="H17" s="461" t="e">
        <f>#REF!</f>
        <v>#REF!</v>
      </c>
      <c r="I17" s="461" t="e">
        <f>#REF!</f>
        <v>#REF!</v>
      </c>
      <c r="J17" s="461"/>
      <c r="K17" s="461"/>
      <c r="L17" s="461"/>
      <c r="M17" s="461"/>
      <c r="N17" s="461"/>
      <c r="O17" s="461"/>
      <c r="P17" s="461" t="e">
        <f t="shared" si="5"/>
        <v>#REF!</v>
      </c>
    </row>
    <row r="18" spans="1:16" ht="33.75" customHeight="1" thickBot="1">
      <c r="A18" s="623"/>
      <c r="B18" s="496" t="e">
        <f>#REF!</f>
        <v>#REF!</v>
      </c>
      <c r="C18" s="581" t="e">
        <f>#REF!</f>
        <v>#REF!</v>
      </c>
      <c r="D18" s="461" t="e">
        <f>#REF!</f>
        <v>#REF!</v>
      </c>
      <c r="E18" s="461" t="e">
        <f>#REF!</f>
        <v>#REF!</v>
      </c>
      <c r="F18" s="461" t="e">
        <f>#REF!</f>
        <v>#REF!</v>
      </c>
      <c r="G18" s="461" t="e">
        <f>#REF!</f>
        <v>#REF!</v>
      </c>
      <c r="H18" s="461" t="e">
        <f>#REF!</f>
        <v>#REF!</v>
      </c>
      <c r="I18" s="461" t="e">
        <f>#REF!</f>
        <v>#REF!</v>
      </c>
      <c r="J18" s="461"/>
      <c r="K18" s="461"/>
      <c r="L18" s="461"/>
      <c r="M18" s="461"/>
      <c r="N18" s="461"/>
      <c r="O18" s="461"/>
      <c r="P18" s="461" t="e">
        <f t="shared" si="5"/>
        <v>#REF!</v>
      </c>
    </row>
    <row r="19" spans="1:16" ht="33.75" customHeight="1" thickBot="1">
      <c r="A19" s="623"/>
      <c r="B19" s="496" t="e">
        <f>#REF!</f>
        <v>#REF!</v>
      </c>
      <c r="C19" s="581" t="e">
        <f>#REF!</f>
        <v>#REF!</v>
      </c>
      <c r="D19" s="461" t="e">
        <f>#REF!</f>
        <v>#REF!</v>
      </c>
      <c r="E19" s="461" t="e">
        <f>#REF!</f>
        <v>#REF!</v>
      </c>
      <c r="F19" s="461" t="e">
        <f>#REF!</f>
        <v>#REF!</v>
      </c>
      <c r="G19" s="461" t="e">
        <f>#REF!</f>
        <v>#REF!</v>
      </c>
      <c r="H19" s="461" t="e">
        <f>#REF!</f>
        <v>#REF!</v>
      </c>
      <c r="I19" s="461" t="e">
        <f>#REF!</f>
        <v>#REF!</v>
      </c>
      <c r="J19" s="461"/>
      <c r="K19" s="461"/>
      <c r="L19" s="461"/>
      <c r="M19" s="461"/>
      <c r="N19" s="461"/>
      <c r="O19" s="461"/>
      <c r="P19" s="461" t="e">
        <f t="shared" si="5"/>
        <v>#REF!</v>
      </c>
    </row>
    <row r="20" spans="1:16" ht="33.75" customHeight="1" thickBot="1">
      <c r="A20" s="623"/>
      <c r="B20" s="496" t="e">
        <f>#REF!</f>
        <v>#REF!</v>
      </c>
      <c r="C20" s="581" t="e">
        <f>#REF!</f>
        <v>#REF!</v>
      </c>
      <c r="D20" s="461" t="e">
        <f>#REF!</f>
        <v>#REF!</v>
      </c>
      <c r="E20" s="461" t="e">
        <f>#REF!</f>
        <v>#REF!</v>
      </c>
      <c r="F20" s="461"/>
      <c r="G20" s="461" t="e">
        <f>#REF!</f>
        <v>#REF!</v>
      </c>
      <c r="H20" s="461" t="e">
        <f>#REF!</f>
        <v>#REF!</v>
      </c>
      <c r="I20" s="461" t="e">
        <f>#REF!</f>
        <v>#REF!</v>
      </c>
      <c r="J20" s="461"/>
      <c r="K20" s="461"/>
      <c r="L20" s="461"/>
      <c r="M20" s="461"/>
      <c r="N20" s="461"/>
      <c r="O20" s="461"/>
      <c r="P20" s="461" t="e">
        <f t="shared" si="5"/>
        <v>#REF!</v>
      </c>
    </row>
    <row r="21" spans="1:16" ht="28.2" thickBot="1">
      <c r="A21" s="11"/>
      <c r="B21" s="10" t="e">
        <f>#REF!</f>
        <v>#REF!</v>
      </c>
      <c r="C21" s="578" t="e">
        <f>#REF!</f>
        <v>#REF!</v>
      </c>
      <c r="D21" s="460">
        <f>SUM(D22:D23)</f>
        <v>0</v>
      </c>
      <c r="E21" s="460">
        <f t="shared" ref="E21:O21" si="6">SUM(E22:E23)</f>
        <v>0</v>
      </c>
      <c r="F21" s="460">
        <f t="shared" si="6"/>
        <v>0</v>
      </c>
      <c r="G21" s="460">
        <f t="shared" si="6"/>
        <v>0</v>
      </c>
      <c r="H21" s="460">
        <f t="shared" si="6"/>
        <v>0</v>
      </c>
      <c r="I21" s="460">
        <f t="shared" si="6"/>
        <v>0</v>
      </c>
      <c r="J21" s="460">
        <f t="shared" si="6"/>
        <v>0</v>
      </c>
      <c r="K21" s="460">
        <f t="shared" si="6"/>
        <v>0</v>
      </c>
      <c r="L21" s="460">
        <f t="shared" si="6"/>
        <v>0</v>
      </c>
      <c r="M21" s="460">
        <f t="shared" si="6"/>
        <v>0</v>
      </c>
      <c r="N21" s="460">
        <f t="shared" si="6"/>
        <v>0</v>
      </c>
      <c r="O21" s="460">
        <f t="shared" si="6"/>
        <v>0</v>
      </c>
      <c r="P21" s="461">
        <f t="shared" si="5"/>
        <v>0</v>
      </c>
    </row>
    <row r="22" spans="1:16" ht="14.4" thickBot="1">
      <c r="A22" s="623"/>
      <c r="B22" s="497" t="e">
        <f>#REF!</f>
        <v>#REF!</v>
      </c>
      <c r="C22" s="583" t="e">
        <f>#REF!</f>
        <v>#REF!</v>
      </c>
      <c r="D22" s="461"/>
      <c r="E22" s="461"/>
      <c r="F22" s="461"/>
      <c r="G22" s="461"/>
      <c r="H22" s="461"/>
      <c r="I22" s="461"/>
      <c r="J22" s="461"/>
      <c r="K22" s="461"/>
      <c r="L22" s="461"/>
      <c r="M22" s="461"/>
      <c r="N22" s="461"/>
      <c r="O22" s="461"/>
      <c r="P22" s="461">
        <f t="shared" si="5"/>
        <v>0</v>
      </c>
    </row>
    <row r="23" spans="1:16" ht="14.4" thickBot="1">
      <c r="A23" s="623"/>
      <c r="B23" s="497" t="e">
        <f>#REF!</f>
        <v>#REF!</v>
      </c>
      <c r="C23" s="584" t="e">
        <f>#REF!</f>
        <v>#REF!</v>
      </c>
      <c r="D23" s="461"/>
      <c r="E23" s="461"/>
      <c r="F23" s="461"/>
      <c r="G23" s="461"/>
      <c r="H23" s="461"/>
      <c r="I23" s="461"/>
      <c r="J23" s="461"/>
      <c r="K23" s="461"/>
      <c r="L23" s="461"/>
      <c r="M23" s="461"/>
      <c r="N23" s="461"/>
      <c r="O23" s="461"/>
      <c r="P23" s="461">
        <f t="shared" si="5"/>
        <v>0</v>
      </c>
    </row>
    <row r="24" spans="1:16" ht="55.8" thickBot="1">
      <c r="A24" s="11"/>
      <c r="B24" s="10" t="e">
        <f>#REF!</f>
        <v>#REF!</v>
      </c>
      <c r="C24" s="578" t="e">
        <f>#REF!</f>
        <v>#REF!</v>
      </c>
      <c r="D24" s="460">
        <f>SUM(D25:D26)</f>
        <v>0</v>
      </c>
      <c r="E24" s="460">
        <f t="shared" ref="E24:O24" si="7">SUM(E25:E26)</f>
        <v>0</v>
      </c>
      <c r="F24" s="460">
        <f t="shared" si="7"/>
        <v>0</v>
      </c>
      <c r="G24" s="460">
        <f t="shared" si="7"/>
        <v>0</v>
      </c>
      <c r="H24" s="460">
        <f t="shared" si="7"/>
        <v>0</v>
      </c>
      <c r="I24" s="460">
        <f t="shared" si="7"/>
        <v>0</v>
      </c>
      <c r="J24" s="460">
        <f t="shared" si="7"/>
        <v>0</v>
      </c>
      <c r="K24" s="460">
        <f t="shared" si="7"/>
        <v>0</v>
      </c>
      <c r="L24" s="460">
        <f t="shared" si="7"/>
        <v>0</v>
      </c>
      <c r="M24" s="460">
        <f t="shared" si="7"/>
        <v>0</v>
      </c>
      <c r="N24" s="460">
        <f t="shared" si="7"/>
        <v>0</v>
      </c>
      <c r="O24" s="460">
        <f t="shared" si="7"/>
        <v>0</v>
      </c>
      <c r="P24" s="461">
        <f t="shared" si="5"/>
        <v>0</v>
      </c>
    </row>
    <row r="25" spans="1:16" ht="30" customHeight="1" thickBot="1">
      <c r="A25" s="623"/>
      <c r="B25" s="463" t="e">
        <f>#REF!</f>
        <v>#REF!</v>
      </c>
      <c r="C25" s="585" t="e">
        <f>#REF!</f>
        <v>#REF!</v>
      </c>
      <c r="D25" s="461"/>
      <c r="E25" s="461"/>
      <c r="F25" s="461"/>
      <c r="G25" s="461"/>
      <c r="H25" s="461"/>
      <c r="I25" s="461"/>
      <c r="J25" s="461"/>
      <c r="K25" s="461"/>
      <c r="L25" s="461"/>
      <c r="M25" s="461"/>
      <c r="N25" s="461"/>
      <c r="O25" s="461"/>
      <c r="P25" s="461">
        <f t="shared" si="5"/>
        <v>0</v>
      </c>
    </row>
    <row r="26" spans="1:16" ht="27.75" customHeight="1" thickBot="1">
      <c r="A26" s="623"/>
      <c r="B26" s="463" t="e">
        <f>#REF!</f>
        <v>#REF!</v>
      </c>
      <c r="C26" s="586" t="e">
        <f>#REF!</f>
        <v>#REF!</v>
      </c>
      <c r="D26" s="461"/>
      <c r="E26" s="461"/>
      <c r="F26" s="461"/>
      <c r="G26" s="461"/>
      <c r="H26" s="461"/>
      <c r="I26" s="461"/>
      <c r="J26" s="461"/>
      <c r="K26" s="461"/>
      <c r="L26" s="461"/>
      <c r="M26" s="461"/>
      <c r="N26" s="461"/>
      <c r="O26" s="461"/>
      <c r="P26" s="461">
        <f t="shared" si="5"/>
        <v>0</v>
      </c>
    </row>
    <row r="27" spans="1:16" ht="28.2" thickBot="1">
      <c r="A27" s="11"/>
      <c r="B27" s="10" t="e">
        <f>#REF!</f>
        <v>#REF!</v>
      </c>
      <c r="C27" s="578" t="e">
        <f>#REF!</f>
        <v>#REF!</v>
      </c>
      <c r="D27" s="460">
        <f>D28+D32</f>
        <v>0</v>
      </c>
      <c r="E27" s="460">
        <f t="shared" ref="E27:O27" si="8">E28+E32</f>
        <v>0</v>
      </c>
      <c r="F27" s="460">
        <f t="shared" si="8"/>
        <v>0</v>
      </c>
      <c r="G27" s="460">
        <f t="shared" si="8"/>
        <v>0</v>
      </c>
      <c r="H27" s="460">
        <f t="shared" si="8"/>
        <v>0</v>
      </c>
      <c r="I27" s="460">
        <f t="shared" si="8"/>
        <v>0</v>
      </c>
      <c r="J27" s="460">
        <f t="shared" si="8"/>
        <v>0</v>
      </c>
      <c r="K27" s="460">
        <f t="shared" si="8"/>
        <v>0</v>
      </c>
      <c r="L27" s="460">
        <f t="shared" si="8"/>
        <v>0</v>
      </c>
      <c r="M27" s="460">
        <f t="shared" si="8"/>
        <v>0</v>
      </c>
      <c r="N27" s="460">
        <f t="shared" si="8"/>
        <v>0</v>
      </c>
      <c r="O27" s="460">
        <f t="shared" si="8"/>
        <v>0</v>
      </c>
      <c r="P27" s="461">
        <f t="shared" si="5"/>
        <v>0</v>
      </c>
    </row>
    <row r="28" spans="1:16" s="14" customFormat="1" ht="28.2" thickBot="1">
      <c r="A28" s="587"/>
      <c r="B28" s="607" t="e">
        <f>#REF!</f>
        <v>#REF!</v>
      </c>
      <c r="C28" s="608" t="e">
        <f>#REF!</f>
        <v>#REF!</v>
      </c>
      <c r="D28" s="606">
        <f>SUM(D29:D31)</f>
        <v>0</v>
      </c>
      <c r="E28" s="606">
        <f t="shared" ref="E28:O28" si="9">SUM(E29:E31)</f>
        <v>0</v>
      </c>
      <c r="F28" s="606">
        <f t="shared" si="9"/>
        <v>0</v>
      </c>
      <c r="G28" s="606">
        <f t="shared" si="9"/>
        <v>0</v>
      </c>
      <c r="H28" s="606">
        <f t="shared" si="9"/>
        <v>0</v>
      </c>
      <c r="I28" s="606">
        <f t="shared" si="9"/>
        <v>0</v>
      </c>
      <c r="J28" s="606">
        <f t="shared" si="9"/>
        <v>0</v>
      </c>
      <c r="K28" s="606">
        <f t="shared" si="9"/>
        <v>0</v>
      </c>
      <c r="L28" s="606">
        <f t="shared" si="9"/>
        <v>0</v>
      </c>
      <c r="M28" s="606">
        <f t="shared" si="9"/>
        <v>0</v>
      </c>
      <c r="N28" s="606">
        <f t="shared" si="9"/>
        <v>0</v>
      </c>
      <c r="O28" s="606">
        <f t="shared" si="9"/>
        <v>0</v>
      </c>
      <c r="P28" s="461">
        <f t="shared" si="5"/>
        <v>0</v>
      </c>
    </row>
    <row r="29" spans="1:16" ht="16.5" customHeight="1" thickBot="1">
      <c r="A29" s="623"/>
      <c r="B29" s="465" t="e">
        <f>#REF!</f>
        <v>#REF!</v>
      </c>
      <c r="C29" s="586" t="e">
        <f>#REF!</f>
        <v>#REF!</v>
      </c>
      <c r="D29" s="461"/>
      <c r="E29" s="461"/>
      <c r="F29" s="461"/>
      <c r="G29" s="461"/>
      <c r="H29" s="461"/>
      <c r="I29" s="461"/>
      <c r="J29" s="461"/>
      <c r="K29" s="461"/>
      <c r="L29" s="461"/>
      <c r="M29" s="461"/>
      <c r="N29" s="461"/>
      <c r="O29" s="461"/>
      <c r="P29" s="461">
        <f t="shared" si="5"/>
        <v>0</v>
      </c>
    </row>
    <row r="30" spans="1:16" ht="32.25" customHeight="1" thickBot="1">
      <c r="A30" s="623"/>
      <c r="B30" s="465" t="e">
        <f>#REF!</f>
        <v>#REF!</v>
      </c>
      <c r="C30" s="586" t="e">
        <f>#REF!</f>
        <v>#REF!</v>
      </c>
      <c r="D30" s="461"/>
      <c r="E30" s="461"/>
      <c r="F30" s="461"/>
      <c r="G30" s="461"/>
      <c r="H30" s="461"/>
      <c r="I30" s="461"/>
      <c r="J30" s="461"/>
      <c r="K30" s="461"/>
      <c r="L30" s="461"/>
      <c r="M30" s="461"/>
      <c r="N30" s="461"/>
      <c r="O30" s="461"/>
      <c r="P30" s="461">
        <f t="shared" si="5"/>
        <v>0</v>
      </c>
    </row>
    <row r="31" spans="1:16" ht="17.25" customHeight="1" thickBot="1">
      <c r="A31" s="623"/>
      <c r="B31" s="465" t="e">
        <f>#REF!</f>
        <v>#REF!</v>
      </c>
      <c r="C31" s="586" t="e">
        <f>#REF!</f>
        <v>#REF!</v>
      </c>
      <c r="D31" s="461"/>
      <c r="E31" s="461"/>
      <c r="F31" s="461"/>
      <c r="G31" s="461"/>
      <c r="H31" s="461"/>
      <c r="I31" s="461"/>
      <c r="J31" s="461"/>
      <c r="K31" s="461"/>
      <c r="L31" s="461"/>
      <c r="M31" s="461"/>
      <c r="N31" s="461"/>
      <c r="O31" s="461"/>
      <c r="P31" s="461">
        <f t="shared" si="5"/>
        <v>0</v>
      </c>
    </row>
    <row r="32" spans="1:16" ht="14.4" thickBot="1">
      <c r="A32" s="623"/>
      <c r="B32" s="607" t="e">
        <f>#REF!</f>
        <v>#REF!</v>
      </c>
      <c r="C32" s="608" t="e">
        <f>#REF!</f>
        <v>#REF!</v>
      </c>
      <c r="D32" s="609">
        <f>SUM(D33:D35)</f>
        <v>0</v>
      </c>
      <c r="E32" s="609">
        <f t="shared" ref="E32:O32" si="10">SUM(E33:E35)</f>
        <v>0</v>
      </c>
      <c r="F32" s="609">
        <f t="shared" si="10"/>
        <v>0</v>
      </c>
      <c r="G32" s="609">
        <f t="shared" si="10"/>
        <v>0</v>
      </c>
      <c r="H32" s="609">
        <f t="shared" si="10"/>
        <v>0</v>
      </c>
      <c r="I32" s="609">
        <f t="shared" si="10"/>
        <v>0</v>
      </c>
      <c r="J32" s="609">
        <f t="shared" si="10"/>
        <v>0</v>
      </c>
      <c r="K32" s="609">
        <f t="shared" si="10"/>
        <v>0</v>
      </c>
      <c r="L32" s="609">
        <f t="shared" si="10"/>
        <v>0</v>
      </c>
      <c r="M32" s="609">
        <f t="shared" si="10"/>
        <v>0</v>
      </c>
      <c r="N32" s="609">
        <f t="shared" si="10"/>
        <v>0</v>
      </c>
      <c r="O32" s="609">
        <f t="shared" si="10"/>
        <v>0</v>
      </c>
      <c r="P32" s="461">
        <f t="shared" si="5"/>
        <v>0</v>
      </c>
    </row>
    <row r="33" spans="1:16" ht="24.75" customHeight="1" thickBot="1">
      <c r="A33" s="623"/>
      <c r="B33" s="465" t="e">
        <f>#REF!</f>
        <v>#REF!</v>
      </c>
      <c r="C33" s="586" t="e">
        <f>#REF!</f>
        <v>#REF!</v>
      </c>
      <c r="D33" s="461"/>
      <c r="E33" s="461"/>
      <c r="F33" s="461"/>
      <c r="G33" s="461"/>
      <c r="H33" s="461"/>
      <c r="I33" s="461"/>
      <c r="J33" s="461"/>
      <c r="K33" s="461"/>
      <c r="L33" s="461"/>
      <c r="M33" s="461"/>
      <c r="N33" s="461"/>
      <c r="O33" s="461"/>
      <c r="P33" s="461">
        <f t="shared" si="5"/>
        <v>0</v>
      </c>
    </row>
    <row r="34" spans="1:16" ht="24.75" customHeight="1" thickBot="1">
      <c r="A34" s="623"/>
      <c r="B34" s="465" t="e">
        <f>#REF!</f>
        <v>#REF!</v>
      </c>
      <c r="C34" s="586" t="e">
        <f>#REF!</f>
        <v>#REF!</v>
      </c>
      <c r="D34" s="461"/>
      <c r="E34" s="461"/>
      <c r="F34" s="461"/>
      <c r="G34" s="461"/>
      <c r="H34" s="461"/>
      <c r="I34" s="461"/>
      <c r="J34" s="461"/>
      <c r="K34" s="461"/>
      <c r="L34" s="461"/>
      <c r="M34" s="461"/>
      <c r="N34" s="461"/>
      <c r="O34" s="461"/>
      <c r="P34" s="461">
        <f t="shared" si="5"/>
        <v>0</v>
      </c>
    </row>
    <row r="35" spans="1:16" ht="22.5" customHeight="1" thickBot="1">
      <c r="A35" s="623"/>
      <c r="B35" s="465" t="e">
        <f>#REF!</f>
        <v>#REF!</v>
      </c>
      <c r="C35" s="591" t="e">
        <f>#REF!</f>
        <v>#REF!</v>
      </c>
      <c r="D35" s="461"/>
      <c r="E35" s="461"/>
      <c r="F35" s="461"/>
      <c r="G35" s="461"/>
      <c r="H35" s="461"/>
      <c r="I35" s="461"/>
      <c r="J35" s="461"/>
      <c r="K35" s="461"/>
      <c r="L35" s="461"/>
      <c r="M35" s="461"/>
      <c r="N35" s="461"/>
      <c r="O35" s="461"/>
      <c r="P35" s="461">
        <f t="shared" si="5"/>
        <v>0</v>
      </c>
    </row>
    <row r="36" spans="1:16" ht="14.4" thickBot="1">
      <c r="A36" s="467" t="s">
        <v>232</v>
      </c>
      <c r="B36" s="468"/>
      <c r="C36" s="588"/>
      <c r="D36" s="469">
        <f>D37+D39</f>
        <v>0</v>
      </c>
      <c r="E36" s="469">
        <f t="shared" ref="E36:O36" si="11">E37+E39</f>
        <v>0</v>
      </c>
      <c r="F36" s="469">
        <f t="shared" si="11"/>
        <v>0</v>
      </c>
      <c r="G36" s="469">
        <f t="shared" si="11"/>
        <v>0</v>
      </c>
      <c r="H36" s="469">
        <f t="shared" si="11"/>
        <v>0</v>
      </c>
      <c r="I36" s="469">
        <f t="shared" si="11"/>
        <v>0</v>
      </c>
      <c r="J36" s="469">
        <f t="shared" si="11"/>
        <v>0</v>
      </c>
      <c r="K36" s="469">
        <f t="shared" si="11"/>
        <v>0</v>
      </c>
      <c r="L36" s="469">
        <f t="shared" si="11"/>
        <v>0</v>
      </c>
      <c r="M36" s="469">
        <f t="shared" si="11"/>
        <v>0</v>
      </c>
      <c r="N36" s="469">
        <f t="shared" si="11"/>
        <v>0</v>
      </c>
      <c r="O36" s="469">
        <f t="shared" si="11"/>
        <v>0</v>
      </c>
      <c r="P36" s="461">
        <f t="shared" si="5"/>
        <v>0</v>
      </c>
    </row>
    <row r="37" spans="1:16" ht="14.4" thickBot="1">
      <c r="A37" s="11"/>
      <c r="B37" s="10" t="e">
        <f>#REF!</f>
        <v>#REF!</v>
      </c>
      <c r="C37" s="578" t="e">
        <f>#REF!</f>
        <v>#REF!</v>
      </c>
      <c r="D37" s="460">
        <f>SUM(D38)</f>
        <v>0</v>
      </c>
      <c r="E37" s="460">
        <f t="shared" ref="E37:O37" si="12">SUM(E38)</f>
        <v>0</v>
      </c>
      <c r="F37" s="460">
        <f t="shared" si="12"/>
        <v>0</v>
      </c>
      <c r="G37" s="460">
        <f t="shared" si="12"/>
        <v>0</v>
      </c>
      <c r="H37" s="460">
        <f t="shared" si="12"/>
        <v>0</v>
      </c>
      <c r="I37" s="460">
        <f t="shared" si="12"/>
        <v>0</v>
      </c>
      <c r="J37" s="460">
        <f t="shared" si="12"/>
        <v>0</v>
      </c>
      <c r="K37" s="460">
        <f t="shared" si="12"/>
        <v>0</v>
      </c>
      <c r="L37" s="460">
        <f t="shared" si="12"/>
        <v>0</v>
      </c>
      <c r="M37" s="460">
        <f t="shared" si="12"/>
        <v>0</v>
      </c>
      <c r="N37" s="460">
        <f t="shared" si="12"/>
        <v>0</v>
      </c>
      <c r="O37" s="460">
        <f t="shared" si="12"/>
        <v>0</v>
      </c>
      <c r="P37" s="461">
        <f t="shared" si="5"/>
        <v>0</v>
      </c>
    </row>
    <row r="38" spans="1:16" ht="23.25" customHeight="1" thickBot="1">
      <c r="A38" s="623"/>
      <c r="B38" s="463" t="e">
        <f>#REF!</f>
        <v>#REF!</v>
      </c>
      <c r="C38" s="589" t="e">
        <f>#REF!</f>
        <v>#REF!</v>
      </c>
      <c r="D38" s="461"/>
      <c r="E38" s="461"/>
      <c r="F38" s="461"/>
      <c r="G38" s="461"/>
      <c r="H38" s="461"/>
      <c r="I38" s="461"/>
      <c r="J38" s="461"/>
      <c r="K38" s="461"/>
      <c r="L38" s="461"/>
      <c r="M38" s="461"/>
      <c r="N38" s="461"/>
      <c r="O38" s="461"/>
      <c r="P38" s="461">
        <f t="shared" si="5"/>
        <v>0</v>
      </c>
    </row>
    <row r="39" spans="1:16" ht="14.4" thickBot="1">
      <c r="A39" s="11"/>
      <c r="B39" s="499" t="e">
        <f>#REF!</f>
        <v>#REF!</v>
      </c>
      <c r="C39" s="590" t="e">
        <f>#REF!</f>
        <v>#REF!</v>
      </c>
      <c r="D39" s="460">
        <f>SUM(D40:D56)</f>
        <v>0</v>
      </c>
      <c r="E39" s="460">
        <f t="shared" ref="E39:O39" si="13">SUM(E40:E56)</f>
        <v>0</v>
      </c>
      <c r="F39" s="460">
        <f t="shared" si="13"/>
        <v>0</v>
      </c>
      <c r="G39" s="460">
        <f t="shared" si="13"/>
        <v>0</v>
      </c>
      <c r="H39" s="460">
        <f t="shared" si="13"/>
        <v>0</v>
      </c>
      <c r="I39" s="460">
        <f>SUM(I40:I56)</f>
        <v>0</v>
      </c>
      <c r="J39" s="460">
        <f t="shared" si="13"/>
        <v>0</v>
      </c>
      <c r="K39" s="460">
        <f t="shared" si="13"/>
        <v>0</v>
      </c>
      <c r="L39" s="460">
        <f t="shared" si="13"/>
        <v>0</v>
      </c>
      <c r="M39" s="460">
        <f t="shared" si="13"/>
        <v>0</v>
      </c>
      <c r="N39" s="460">
        <f t="shared" si="13"/>
        <v>0</v>
      </c>
      <c r="O39" s="460">
        <f t="shared" si="13"/>
        <v>0</v>
      </c>
      <c r="P39" s="461">
        <f t="shared" si="5"/>
        <v>0</v>
      </c>
    </row>
    <row r="40" spans="1:16" ht="33.75" customHeight="1" thickBot="1">
      <c r="A40" s="498"/>
      <c r="B40" s="470" t="e">
        <f>#REF!</f>
        <v>#REF!</v>
      </c>
      <c r="C40" s="591" t="e">
        <f>#REF!</f>
        <v>#REF!</v>
      </c>
      <c r="D40" s="461"/>
      <c r="E40" s="461"/>
      <c r="F40" s="461"/>
      <c r="G40" s="461"/>
      <c r="H40" s="461"/>
      <c r="I40" s="461"/>
      <c r="J40" s="461"/>
      <c r="K40" s="461"/>
      <c r="L40" s="461"/>
      <c r="M40" s="461"/>
      <c r="N40" s="461"/>
      <c r="O40" s="461"/>
      <c r="P40" s="461">
        <f t="shared" si="5"/>
        <v>0</v>
      </c>
    </row>
    <row r="41" spans="1:16" ht="22.5" customHeight="1" thickBot="1">
      <c r="A41" s="498"/>
      <c r="B41" s="470" t="e">
        <f>#REF!</f>
        <v>#REF!</v>
      </c>
      <c r="C41" s="591" t="e">
        <f>#REF!</f>
        <v>#REF!</v>
      </c>
      <c r="D41" s="461"/>
      <c r="E41" s="461"/>
      <c r="F41" s="461"/>
      <c r="G41" s="461"/>
      <c r="H41" s="461"/>
      <c r="I41" s="461"/>
      <c r="J41" s="461"/>
      <c r="K41" s="461"/>
      <c r="L41" s="461"/>
      <c r="M41" s="461"/>
      <c r="N41" s="461"/>
      <c r="O41" s="461"/>
      <c r="P41" s="461">
        <f t="shared" si="5"/>
        <v>0</v>
      </c>
    </row>
    <row r="42" spans="1:16" ht="14.4" thickBot="1">
      <c r="A42" s="498"/>
      <c r="B42" s="470" t="e">
        <f>#REF!</f>
        <v>#REF!</v>
      </c>
      <c r="C42" s="591" t="e">
        <f>#REF!</f>
        <v>#REF!</v>
      </c>
      <c r="D42" s="461"/>
      <c r="E42" s="461"/>
      <c r="F42" s="461"/>
      <c r="G42" s="461"/>
      <c r="H42" s="461"/>
      <c r="I42" s="461"/>
      <c r="J42" s="461"/>
      <c r="K42" s="461"/>
      <c r="L42" s="461"/>
      <c r="M42" s="461"/>
      <c r="N42" s="461"/>
      <c r="O42" s="461"/>
      <c r="P42" s="461">
        <f t="shared" si="5"/>
        <v>0</v>
      </c>
    </row>
    <row r="43" spans="1:16" ht="20.25" customHeight="1" thickBot="1">
      <c r="A43" s="498"/>
      <c r="B43" s="470" t="e">
        <f>#REF!</f>
        <v>#REF!</v>
      </c>
      <c r="C43" s="591" t="e">
        <f>#REF!</f>
        <v>#REF!</v>
      </c>
      <c r="D43" s="461"/>
      <c r="E43" s="461"/>
      <c r="F43" s="461"/>
      <c r="G43" s="461"/>
      <c r="H43" s="461"/>
      <c r="I43" s="461"/>
      <c r="J43" s="461"/>
      <c r="K43" s="461"/>
      <c r="L43" s="461"/>
      <c r="M43" s="461"/>
      <c r="N43" s="461"/>
      <c r="O43" s="461"/>
      <c r="P43" s="461">
        <f t="shared" si="5"/>
        <v>0</v>
      </c>
    </row>
    <row r="44" spans="1:16" ht="21" customHeight="1" thickBot="1">
      <c r="A44" s="498"/>
      <c r="B44" s="470" t="e">
        <f>#REF!</f>
        <v>#REF!</v>
      </c>
      <c r="C44" s="591" t="e">
        <f>#REF!</f>
        <v>#REF!</v>
      </c>
      <c r="D44" s="461"/>
      <c r="E44" s="461"/>
      <c r="F44" s="461"/>
      <c r="G44" s="461"/>
      <c r="H44" s="461"/>
      <c r="I44" s="461"/>
      <c r="J44" s="461"/>
      <c r="K44" s="461"/>
      <c r="L44" s="461"/>
      <c r="M44" s="461"/>
      <c r="N44" s="461"/>
      <c r="O44" s="461"/>
      <c r="P44" s="461">
        <f t="shared" si="5"/>
        <v>0</v>
      </c>
    </row>
    <row r="45" spans="1:16" ht="21" customHeight="1" thickBot="1">
      <c r="A45" s="498"/>
      <c r="B45" s="470" t="e">
        <f>#REF!</f>
        <v>#REF!</v>
      </c>
      <c r="C45" s="591" t="e">
        <f>#REF!</f>
        <v>#REF!</v>
      </c>
      <c r="D45" s="461"/>
      <c r="E45" s="461"/>
      <c r="F45" s="461"/>
      <c r="G45" s="461"/>
      <c r="H45" s="461"/>
      <c r="I45" s="461"/>
      <c r="J45" s="461"/>
      <c r="K45" s="461"/>
      <c r="L45" s="461"/>
      <c r="M45" s="461"/>
      <c r="N45" s="461"/>
      <c r="O45" s="461"/>
      <c r="P45" s="461">
        <f t="shared" si="5"/>
        <v>0</v>
      </c>
    </row>
    <row r="46" spans="1:16" ht="16.5" customHeight="1" thickBot="1">
      <c r="A46" s="498"/>
      <c r="B46" s="470" t="e">
        <f>#REF!</f>
        <v>#REF!</v>
      </c>
      <c r="C46" s="591" t="e">
        <f>#REF!</f>
        <v>#REF!</v>
      </c>
      <c r="D46" s="461"/>
      <c r="E46" s="461"/>
      <c r="F46" s="461"/>
      <c r="G46" s="461"/>
      <c r="H46" s="461"/>
      <c r="I46" s="461"/>
      <c r="J46" s="461"/>
      <c r="K46" s="461"/>
      <c r="L46" s="461"/>
      <c r="M46" s="461"/>
      <c r="N46" s="461"/>
      <c r="O46" s="461"/>
      <c r="P46" s="461">
        <f t="shared" si="5"/>
        <v>0</v>
      </c>
    </row>
    <row r="47" spans="1:16" ht="25.5" customHeight="1" thickBot="1">
      <c r="A47" s="498"/>
      <c r="B47" s="470" t="e">
        <f>#REF!</f>
        <v>#REF!</v>
      </c>
      <c r="C47" s="591" t="e">
        <f>#REF!</f>
        <v>#REF!</v>
      </c>
      <c r="D47" s="461"/>
      <c r="E47" s="461"/>
      <c r="F47" s="461"/>
      <c r="G47" s="461"/>
      <c r="H47" s="461"/>
      <c r="I47" s="461"/>
      <c r="J47" s="461"/>
      <c r="K47" s="461"/>
      <c r="L47" s="461"/>
      <c r="M47" s="461"/>
      <c r="N47" s="461"/>
      <c r="O47" s="461"/>
      <c r="P47" s="461">
        <f t="shared" si="5"/>
        <v>0</v>
      </c>
    </row>
    <row r="48" spans="1:16" ht="15.75" customHeight="1" thickBot="1">
      <c r="A48" s="498"/>
      <c r="B48" s="470" t="e">
        <f>#REF!</f>
        <v>#REF!</v>
      </c>
      <c r="C48" s="591" t="e">
        <f>#REF!</f>
        <v>#REF!</v>
      </c>
      <c r="D48" s="461"/>
      <c r="E48" s="461"/>
      <c r="F48" s="461"/>
      <c r="G48" s="461"/>
      <c r="H48" s="461"/>
      <c r="I48" s="461"/>
      <c r="J48" s="461"/>
      <c r="K48" s="461"/>
      <c r="L48" s="461"/>
      <c r="M48" s="461"/>
      <c r="N48" s="461"/>
      <c r="O48" s="461"/>
      <c r="P48" s="461">
        <f t="shared" si="5"/>
        <v>0</v>
      </c>
    </row>
    <row r="49" spans="1:16" ht="17.25" customHeight="1" thickBot="1">
      <c r="A49" s="498"/>
      <c r="B49" s="470" t="e">
        <f>#REF!</f>
        <v>#REF!</v>
      </c>
      <c r="C49" s="591" t="e">
        <f>#REF!</f>
        <v>#REF!</v>
      </c>
      <c r="D49" s="461"/>
      <c r="E49" s="461"/>
      <c r="F49" s="461"/>
      <c r="G49" s="461"/>
      <c r="H49" s="461"/>
      <c r="I49" s="461"/>
      <c r="J49" s="461"/>
      <c r="K49" s="461"/>
      <c r="L49" s="461"/>
      <c r="M49" s="461"/>
      <c r="N49" s="461"/>
      <c r="O49" s="461"/>
      <c r="P49" s="461">
        <f t="shared" si="5"/>
        <v>0</v>
      </c>
    </row>
    <row r="50" spans="1:16" ht="15.75" customHeight="1" thickBot="1">
      <c r="A50" s="498"/>
      <c r="B50" s="470" t="e">
        <f>#REF!</f>
        <v>#REF!</v>
      </c>
      <c r="C50" s="591" t="e">
        <f>#REF!</f>
        <v>#REF!</v>
      </c>
      <c r="D50" s="461"/>
      <c r="E50" s="461"/>
      <c r="F50" s="461"/>
      <c r="G50" s="461"/>
      <c r="H50" s="461"/>
      <c r="I50" s="461"/>
      <c r="J50" s="461"/>
      <c r="K50" s="461"/>
      <c r="L50" s="461"/>
      <c r="M50" s="461"/>
      <c r="N50" s="461"/>
      <c r="O50" s="461"/>
      <c r="P50" s="461">
        <f t="shared" si="5"/>
        <v>0</v>
      </c>
    </row>
    <row r="51" spans="1:16" ht="14.4" thickBot="1">
      <c r="A51" s="498"/>
      <c r="B51" s="470" t="e">
        <f>#REF!</f>
        <v>#REF!</v>
      </c>
      <c r="C51" s="591" t="e">
        <f>#REF!</f>
        <v>#REF!</v>
      </c>
      <c r="D51" s="461"/>
      <c r="E51" s="461"/>
      <c r="F51" s="461"/>
      <c r="G51" s="461"/>
      <c r="H51" s="461"/>
      <c r="I51" s="461"/>
      <c r="J51" s="461"/>
      <c r="K51" s="461"/>
      <c r="L51" s="461"/>
      <c r="M51" s="461"/>
      <c r="N51" s="461"/>
      <c r="O51" s="461"/>
      <c r="P51" s="461">
        <f t="shared" si="5"/>
        <v>0</v>
      </c>
    </row>
    <row r="52" spans="1:16" ht="26.25" customHeight="1" thickBot="1">
      <c r="A52" s="498"/>
      <c r="B52" s="470" t="e">
        <f>#REF!</f>
        <v>#REF!</v>
      </c>
      <c r="C52" s="591" t="e">
        <f>#REF!</f>
        <v>#REF!</v>
      </c>
      <c r="D52" s="461"/>
      <c r="E52" s="461"/>
      <c r="F52" s="461"/>
      <c r="G52" s="461"/>
      <c r="H52" s="461"/>
      <c r="I52" s="461"/>
      <c r="J52" s="461"/>
      <c r="K52" s="461"/>
      <c r="L52" s="461"/>
      <c r="M52" s="461"/>
      <c r="N52" s="461"/>
      <c r="O52" s="461"/>
      <c r="P52" s="461">
        <f t="shared" si="5"/>
        <v>0</v>
      </c>
    </row>
    <row r="53" spans="1:16" ht="14.4" thickBot="1">
      <c r="A53" s="498"/>
      <c r="B53" s="470" t="e">
        <f>#REF!</f>
        <v>#REF!</v>
      </c>
      <c r="C53" s="591" t="e">
        <f>#REF!</f>
        <v>#REF!</v>
      </c>
      <c r="D53" s="461"/>
      <c r="E53" s="461"/>
      <c r="F53" s="461"/>
      <c r="G53" s="461"/>
      <c r="H53" s="461"/>
      <c r="I53" s="461"/>
      <c r="J53" s="461"/>
      <c r="K53" s="461"/>
      <c r="L53" s="461"/>
      <c r="M53" s="461"/>
      <c r="N53" s="461"/>
      <c r="O53" s="461"/>
      <c r="P53" s="461">
        <f t="shared" si="5"/>
        <v>0</v>
      </c>
    </row>
    <row r="54" spans="1:16" ht="27.75" customHeight="1" thickBot="1">
      <c r="A54" s="498"/>
      <c r="B54" s="470" t="e">
        <f>#REF!</f>
        <v>#REF!</v>
      </c>
      <c r="C54" s="591" t="e">
        <f>#REF!</f>
        <v>#REF!</v>
      </c>
      <c r="D54" s="461"/>
      <c r="E54" s="461"/>
      <c r="F54" s="461"/>
      <c r="G54" s="461"/>
      <c r="H54" s="461"/>
      <c r="I54" s="461"/>
      <c r="J54" s="461"/>
      <c r="K54" s="461"/>
      <c r="L54" s="461"/>
      <c r="M54" s="461"/>
      <c r="N54" s="461"/>
      <c r="O54" s="461"/>
      <c r="P54" s="461">
        <f t="shared" si="5"/>
        <v>0</v>
      </c>
    </row>
    <row r="55" spans="1:16" ht="27.75" customHeight="1" thickBot="1">
      <c r="A55" s="498"/>
      <c r="B55" s="470" t="e">
        <f>#REF!</f>
        <v>#REF!</v>
      </c>
      <c r="C55" s="591" t="e">
        <f>#REF!</f>
        <v>#REF!</v>
      </c>
      <c r="D55" s="461"/>
      <c r="E55" s="461"/>
      <c r="F55" s="461"/>
      <c r="G55" s="461"/>
      <c r="H55" s="461"/>
      <c r="I55" s="461"/>
      <c r="J55" s="461"/>
      <c r="K55" s="461"/>
      <c r="L55" s="461"/>
      <c r="M55" s="461"/>
      <c r="N55" s="461"/>
      <c r="O55" s="461"/>
      <c r="P55" s="461">
        <f t="shared" si="5"/>
        <v>0</v>
      </c>
    </row>
    <row r="56" spans="1:16" ht="28.5" customHeight="1" thickBot="1">
      <c r="A56" s="498"/>
      <c r="B56" s="470" t="e">
        <f>#REF!</f>
        <v>#REF!</v>
      </c>
      <c r="C56" s="591" t="e">
        <f>#REF!</f>
        <v>#REF!</v>
      </c>
      <c r="D56" s="461"/>
      <c r="E56" s="461"/>
      <c r="F56" s="461"/>
      <c r="G56" s="461"/>
      <c r="H56" s="461"/>
      <c r="I56" s="461"/>
      <c r="J56" s="461"/>
      <c r="K56" s="461"/>
      <c r="L56" s="461"/>
      <c r="M56" s="461"/>
      <c r="N56" s="461"/>
      <c r="O56" s="461"/>
      <c r="P56" s="461">
        <f t="shared" si="5"/>
        <v>0</v>
      </c>
    </row>
    <row r="57" spans="1:16" s="615" customFormat="1" ht="30" customHeight="1" thickBot="1">
      <c r="A57" s="621" t="s">
        <v>233</v>
      </c>
      <c r="B57" s="622"/>
      <c r="C57" s="614"/>
      <c r="D57" s="613">
        <f>D58+D61</f>
        <v>0</v>
      </c>
      <c r="E57" s="613">
        <f t="shared" ref="E57:O57" si="14">E58+E61</f>
        <v>0</v>
      </c>
      <c r="F57" s="613">
        <f t="shared" si="14"/>
        <v>0</v>
      </c>
      <c r="G57" s="613">
        <f t="shared" si="14"/>
        <v>0</v>
      </c>
      <c r="H57" s="613">
        <f t="shared" si="14"/>
        <v>0</v>
      </c>
      <c r="I57" s="613">
        <f t="shared" si="14"/>
        <v>0</v>
      </c>
      <c r="J57" s="613">
        <f>J58+J61</f>
        <v>0</v>
      </c>
      <c r="K57" s="613">
        <f t="shared" si="14"/>
        <v>0</v>
      </c>
      <c r="L57" s="613">
        <f t="shared" si="14"/>
        <v>0</v>
      </c>
      <c r="M57" s="613">
        <f t="shared" si="14"/>
        <v>0</v>
      </c>
      <c r="N57" s="613">
        <f t="shared" si="14"/>
        <v>0</v>
      </c>
      <c r="O57" s="613">
        <f t="shared" si="14"/>
        <v>0</v>
      </c>
      <c r="P57" s="461">
        <f t="shared" si="5"/>
        <v>0</v>
      </c>
    </row>
    <row r="58" spans="1:16" ht="14.4" thickBot="1">
      <c r="A58" s="11"/>
      <c r="B58" s="636" t="e">
        <f>#REF!</f>
        <v>#REF!</v>
      </c>
      <c r="C58" s="590" t="e">
        <f>#REF!</f>
        <v>#REF!</v>
      </c>
      <c r="D58" s="460">
        <f>SUM(D59:D60)</f>
        <v>0</v>
      </c>
      <c r="E58" s="460">
        <f t="shared" ref="E58:O58" si="15">SUM(E59:E60)</f>
        <v>0</v>
      </c>
      <c r="F58" s="460">
        <f t="shared" si="15"/>
        <v>0</v>
      </c>
      <c r="G58" s="460">
        <f t="shared" si="15"/>
        <v>0</v>
      </c>
      <c r="H58" s="460">
        <f t="shared" si="15"/>
        <v>0</v>
      </c>
      <c r="I58" s="460">
        <f t="shared" si="15"/>
        <v>0</v>
      </c>
      <c r="J58" s="460">
        <f t="shared" si="15"/>
        <v>0</v>
      </c>
      <c r="K58" s="460">
        <f t="shared" si="15"/>
        <v>0</v>
      </c>
      <c r="L58" s="460">
        <f t="shared" si="15"/>
        <v>0</v>
      </c>
      <c r="M58" s="460">
        <f t="shared" si="15"/>
        <v>0</v>
      </c>
      <c r="N58" s="460">
        <f t="shared" si="15"/>
        <v>0</v>
      </c>
      <c r="O58" s="460">
        <f t="shared" si="15"/>
        <v>0</v>
      </c>
      <c r="P58" s="461">
        <f t="shared" si="5"/>
        <v>0</v>
      </c>
    </row>
    <row r="59" spans="1:16" s="474" customFormat="1" ht="41.25" customHeight="1" thickBot="1">
      <c r="A59" s="635"/>
      <c r="B59" s="473" t="e">
        <f>#REF!</f>
        <v>#REF!</v>
      </c>
      <c r="C59" s="598" t="e">
        <f>#REF!</f>
        <v>#REF!</v>
      </c>
      <c r="D59" s="461"/>
      <c r="E59" s="461"/>
      <c r="F59" s="461"/>
      <c r="G59" s="461"/>
      <c r="H59" s="461"/>
      <c r="I59" s="461"/>
      <c r="J59" s="461"/>
      <c r="K59" s="461"/>
      <c r="L59" s="461"/>
      <c r="M59" s="461"/>
      <c r="N59" s="461"/>
      <c r="O59" s="461"/>
      <c r="P59" s="461">
        <f t="shared" si="5"/>
        <v>0</v>
      </c>
    </row>
    <row r="60" spans="1:16" s="474" customFormat="1" ht="27" customHeight="1" thickBot="1">
      <c r="A60" s="635"/>
      <c r="B60" s="473" t="e">
        <f>#REF!</f>
        <v>#REF!</v>
      </c>
      <c r="C60" s="598" t="e">
        <f>#REF!</f>
        <v>#REF!</v>
      </c>
      <c r="D60" s="461"/>
      <c r="E60" s="461"/>
      <c r="F60" s="461"/>
      <c r="G60" s="461"/>
      <c r="H60" s="461"/>
      <c r="I60" s="461"/>
      <c r="J60" s="461"/>
      <c r="K60" s="461"/>
      <c r="L60" s="461"/>
      <c r="M60" s="461"/>
      <c r="N60" s="461"/>
      <c r="O60" s="461"/>
      <c r="P60" s="461">
        <f t="shared" si="5"/>
        <v>0</v>
      </c>
    </row>
    <row r="61" spans="1:16" ht="14.4" thickBot="1">
      <c r="A61" s="11"/>
      <c r="B61" s="479" t="e">
        <f>#REF!</f>
        <v>#REF!</v>
      </c>
      <c r="C61" s="596" t="e">
        <f>#REF!</f>
        <v>#REF!</v>
      </c>
      <c r="D61" s="460">
        <f>SUM(D62:D63)</f>
        <v>0</v>
      </c>
      <c r="E61" s="460">
        <f t="shared" ref="E61:O61" si="16">SUM(E62:E63)</f>
        <v>0</v>
      </c>
      <c r="F61" s="460">
        <f t="shared" si="16"/>
        <v>0</v>
      </c>
      <c r="G61" s="460">
        <f t="shared" si="16"/>
        <v>0</v>
      </c>
      <c r="H61" s="460">
        <f t="shared" si="16"/>
        <v>0</v>
      </c>
      <c r="I61" s="460">
        <f t="shared" si="16"/>
        <v>0</v>
      </c>
      <c r="J61" s="460">
        <f t="shared" si="16"/>
        <v>0</v>
      </c>
      <c r="K61" s="460">
        <f t="shared" si="16"/>
        <v>0</v>
      </c>
      <c r="L61" s="460">
        <f t="shared" si="16"/>
        <v>0</v>
      </c>
      <c r="M61" s="460">
        <f t="shared" si="16"/>
        <v>0</v>
      </c>
      <c r="N61" s="460">
        <f t="shared" si="16"/>
        <v>0</v>
      </c>
      <c r="O61" s="460">
        <f t="shared" si="16"/>
        <v>0</v>
      </c>
      <c r="P61" s="461">
        <f t="shared" si="5"/>
        <v>0</v>
      </c>
    </row>
    <row r="62" spans="1:16" ht="14.4" thickBot="1">
      <c r="A62" s="623"/>
      <c r="B62" s="475" t="e">
        <f>#REF!</f>
        <v>#REF!</v>
      </c>
      <c r="C62" s="594" t="e">
        <f>#REF!</f>
        <v>#REF!</v>
      </c>
      <c r="D62" s="461"/>
      <c r="E62" s="461"/>
      <c r="F62" s="461"/>
      <c r="G62" s="461"/>
      <c r="H62" s="461"/>
      <c r="I62" s="461"/>
      <c r="J62" s="461"/>
      <c r="K62" s="461"/>
      <c r="L62" s="461"/>
      <c r="M62" s="461"/>
      <c r="N62" s="461"/>
      <c r="O62" s="461"/>
      <c r="P62" s="461">
        <f t="shared" si="5"/>
        <v>0</v>
      </c>
    </row>
    <row r="63" spans="1:16">
      <c r="A63" s="4"/>
      <c r="B63" s="475" t="e">
        <f>#REF!</f>
        <v>#REF!</v>
      </c>
      <c r="C63" s="594" t="e">
        <f>#REF!</f>
        <v>#REF!</v>
      </c>
      <c r="D63" s="461"/>
      <c r="E63" s="461"/>
      <c r="F63" s="461"/>
      <c r="G63" s="461"/>
      <c r="H63" s="461"/>
      <c r="I63" s="461"/>
      <c r="J63" s="461"/>
      <c r="K63" s="461"/>
      <c r="L63" s="461"/>
      <c r="M63" s="461"/>
      <c r="N63" s="461"/>
      <c r="O63" s="461"/>
      <c r="P63" s="461">
        <f t="shared" si="5"/>
        <v>0</v>
      </c>
    </row>
    <row r="64" spans="1:16" ht="14.4">
      <c r="A64" s="449" t="s">
        <v>255</v>
      </c>
      <c r="B64" s="450"/>
      <c r="C64" s="451"/>
      <c r="D64" s="452">
        <f>D65+D74</f>
        <v>0</v>
      </c>
      <c r="E64" s="452">
        <f t="shared" ref="E64:O64" si="17">E65+E74</f>
        <v>0</v>
      </c>
      <c r="F64" s="452">
        <f t="shared" si="17"/>
        <v>0</v>
      </c>
      <c r="G64" s="452">
        <f t="shared" si="17"/>
        <v>0</v>
      </c>
      <c r="H64" s="452">
        <f t="shared" si="17"/>
        <v>0</v>
      </c>
      <c r="I64" s="452">
        <f t="shared" si="17"/>
        <v>0</v>
      </c>
      <c r="J64" s="452">
        <f t="shared" si="17"/>
        <v>0</v>
      </c>
      <c r="K64" s="452">
        <f t="shared" si="17"/>
        <v>0</v>
      </c>
      <c r="L64" s="452">
        <f t="shared" si="17"/>
        <v>0</v>
      </c>
      <c r="M64" s="452">
        <f t="shared" si="17"/>
        <v>0</v>
      </c>
      <c r="N64" s="452">
        <f t="shared" si="17"/>
        <v>0</v>
      </c>
      <c r="O64" s="452">
        <f t="shared" si="17"/>
        <v>0</v>
      </c>
      <c r="P64" s="461">
        <f t="shared" si="5"/>
        <v>0</v>
      </c>
    </row>
    <row r="65" spans="1:16">
      <c r="A65" s="476" t="s">
        <v>215</v>
      </c>
      <c r="B65" s="477"/>
      <c r="C65" s="595"/>
      <c r="D65" s="478">
        <f>D66+D69</f>
        <v>0</v>
      </c>
      <c r="E65" s="478">
        <f t="shared" ref="E65:O65" si="18">E66+E69</f>
        <v>0</v>
      </c>
      <c r="F65" s="478">
        <f t="shared" si="18"/>
        <v>0</v>
      </c>
      <c r="G65" s="478">
        <f t="shared" si="18"/>
        <v>0</v>
      </c>
      <c r="H65" s="478">
        <f t="shared" si="18"/>
        <v>0</v>
      </c>
      <c r="I65" s="478">
        <f t="shared" si="18"/>
        <v>0</v>
      </c>
      <c r="J65" s="478">
        <f t="shared" si="18"/>
        <v>0</v>
      </c>
      <c r="K65" s="478">
        <f t="shared" si="18"/>
        <v>0</v>
      </c>
      <c r="L65" s="478">
        <f t="shared" si="18"/>
        <v>0</v>
      </c>
      <c r="M65" s="478">
        <f t="shared" si="18"/>
        <v>0</v>
      </c>
      <c r="N65" s="478">
        <f t="shared" si="18"/>
        <v>0</v>
      </c>
      <c r="O65" s="478">
        <f t="shared" si="18"/>
        <v>0</v>
      </c>
      <c r="P65" s="461">
        <f t="shared" si="5"/>
        <v>0</v>
      </c>
    </row>
    <row r="66" spans="1:16" ht="14.4" thickBot="1">
      <c r="A66" s="459"/>
      <c r="B66" s="479" t="e">
        <f>#REF!</f>
        <v>#REF!</v>
      </c>
      <c r="C66" s="596" t="e">
        <f>#REF!</f>
        <v>#REF!</v>
      </c>
      <c r="D66" s="460">
        <f>SUM(D67:D68)</f>
        <v>0</v>
      </c>
      <c r="E66" s="460">
        <f t="shared" ref="E66:O66" si="19">SUM(E67:E68)</f>
        <v>0</v>
      </c>
      <c r="F66" s="460">
        <f t="shared" si="19"/>
        <v>0</v>
      </c>
      <c r="G66" s="460">
        <f t="shared" si="19"/>
        <v>0</v>
      </c>
      <c r="H66" s="460">
        <f t="shared" si="19"/>
        <v>0</v>
      </c>
      <c r="I66" s="460">
        <f t="shared" si="19"/>
        <v>0</v>
      </c>
      <c r="J66" s="460">
        <f t="shared" si="19"/>
        <v>0</v>
      </c>
      <c r="K66" s="460">
        <f t="shared" si="19"/>
        <v>0</v>
      </c>
      <c r="L66" s="460">
        <f t="shared" si="19"/>
        <v>0</v>
      </c>
      <c r="M66" s="460">
        <f t="shared" si="19"/>
        <v>0</v>
      </c>
      <c r="N66" s="460">
        <f t="shared" si="19"/>
        <v>0</v>
      </c>
      <c r="O66" s="460">
        <f t="shared" si="19"/>
        <v>0</v>
      </c>
      <c r="P66" s="461">
        <f t="shared" si="5"/>
        <v>0</v>
      </c>
    </row>
    <row r="67" spans="1:16" s="474" customFormat="1" ht="20.25" customHeight="1" thickBot="1">
      <c r="A67" s="472"/>
      <c r="B67" s="480" t="e">
        <f>#REF!</f>
        <v>#REF!</v>
      </c>
      <c r="C67" s="593" t="e">
        <f>#REF!</f>
        <v>#REF!</v>
      </c>
      <c r="D67" s="461"/>
      <c r="E67" s="461"/>
      <c r="F67" s="461"/>
      <c r="G67" s="461"/>
      <c r="H67" s="461"/>
      <c r="I67" s="461"/>
      <c r="J67" s="461"/>
      <c r="K67" s="461"/>
      <c r="L67" s="461"/>
      <c r="M67" s="461"/>
      <c r="N67" s="461"/>
      <c r="O67" s="461"/>
      <c r="P67" s="461">
        <f t="shared" si="5"/>
        <v>0</v>
      </c>
    </row>
    <row r="68" spans="1:16" s="474" customFormat="1" ht="14.4" thickBot="1">
      <c r="A68" s="472"/>
      <c r="B68" s="480" t="e">
        <f>#REF!</f>
        <v>#REF!</v>
      </c>
      <c r="C68" s="593" t="e">
        <f>#REF!</f>
        <v>#REF!</v>
      </c>
      <c r="D68" s="461"/>
      <c r="E68" s="461"/>
      <c r="F68" s="461"/>
      <c r="G68" s="461"/>
      <c r="H68" s="461"/>
      <c r="I68" s="461"/>
      <c r="J68" s="461"/>
      <c r="K68" s="461"/>
      <c r="L68" s="461"/>
      <c r="M68" s="461"/>
      <c r="N68" s="461"/>
      <c r="O68" s="461"/>
      <c r="P68" s="461">
        <f t="shared" si="5"/>
        <v>0</v>
      </c>
    </row>
    <row r="69" spans="1:16" ht="14.4" thickBot="1">
      <c r="A69" s="11"/>
      <c r="B69" s="10" t="e">
        <f>#REF!</f>
        <v>#REF!</v>
      </c>
      <c r="C69" s="578" t="e">
        <f>#REF!</f>
        <v>#REF!</v>
      </c>
      <c r="D69" s="460">
        <f>SUM(D70:D73)</f>
        <v>0</v>
      </c>
      <c r="E69" s="460">
        <f t="shared" ref="E69:O69" si="20">SUM(E70:E73)</f>
        <v>0</v>
      </c>
      <c r="F69" s="460">
        <f t="shared" si="20"/>
        <v>0</v>
      </c>
      <c r="G69" s="460">
        <f t="shared" si="20"/>
        <v>0</v>
      </c>
      <c r="H69" s="460">
        <f t="shared" si="20"/>
        <v>0</v>
      </c>
      <c r="I69" s="460">
        <f t="shared" si="20"/>
        <v>0</v>
      </c>
      <c r="J69" s="460">
        <f t="shared" si="20"/>
        <v>0</v>
      </c>
      <c r="K69" s="460">
        <f t="shared" si="20"/>
        <v>0</v>
      </c>
      <c r="L69" s="460">
        <f t="shared" si="20"/>
        <v>0</v>
      </c>
      <c r="M69" s="460">
        <f t="shared" si="20"/>
        <v>0</v>
      </c>
      <c r="N69" s="460">
        <f t="shared" si="20"/>
        <v>0</v>
      </c>
      <c r="O69" s="460">
        <f t="shared" si="20"/>
        <v>0</v>
      </c>
      <c r="P69" s="461">
        <f t="shared" si="5"/>
        <v>0</v>
      </c>
    </row>
    <row r="70" spans="1:16" ht="29.25" customHeight="1" thickBot="1">
      <c r="A70" s="623"/>
      <c r="B70" s="463" t="e">
        <f>#REF!</f>
        <v>#REF!</v>
      </c>
      <c r="C70" s="597" t="e">
        <f>#REF!</f>
        <v>#REF!</v>
      </c>
      <c r="D70" s="461"/>
      <c r="E70" s="461"/>
      <c r="F70" s="461"/>
      <c r="G70" s="461"/>
      <c r="H70" s="461"/>
      <c r="I70" s="461"/>
      <c r="J70" s="461"/>
      <c r="K70" s="461"/>
      <c r="L70" s="461"/>
      <c r="M70" s="461"/>
      <c r="N70" s="461"/>
      <c r="O70" s="461"/>
      <c r="P70" s="461">
        <f t="shared" si="5"/>
        <v>0</v>
      </c>
    </row>
    <row r="71" spans="1:16" ht="23.25" customHeight="1" thickBot="1">
      <c r="A71" s="623"/>
      <c r="B71" s="463" t="e">
        <f>#REF!</f>
        <v>#REF!</v>
      </c>
      <c r="C71" s="597" t="e">
        <f>#REF!</f>
        <v>#REF!</v>
      </c>
      <c r="D71" s="461"/>
      <c r="E71" s="461"/>
      <c r="F71" s="461"/>
      <c r="G71" s="461"/>
      <c r="H71" s="461"/>
      <c r="I71" s="461"/>
      <c r="J71" s="461"/>
      <c r="K71" s="461"/>
      <c r="L71" s="461"/>
      <c r="M71" s="461"/>
      <c r="N71" s="461"/>
      <c r="O71" s="461"/>
      <c r="P71" s="461">
        <f t="shared" si="5"/>
        <v>0</v>
      </c>
    </row>
    <row r="72" spans="1:16" ht="27.75" customHeight="1" thickBot="1">
      <c r="A72" s="498"/>
      <c r="B72" s="463" t="e">
        <f>#REF!</f>
        <v>#REF!</v>
      </c>
      <c r="C72" s="598" t="e">
        <f>#REF!</f>
        <v>#REF!</v>
      </c>
      <c r="D72" s="461"/>
      <c r="E72" s="461"/>
      <c r="F72" s="461"/>
      <c r="G72" s="461"/>
      <c r="H72" s="461"/>
      <c r="I72" s="461"/>
      <c r="J72" s="461"/>
      <c r="K72" s="461"/>
      <c r="L72" s="461"/>
      <c r="M72" s="461"/>
      <c r="N72" s="461"/>
      <c r="O72" s="461"/>
      <c r="P72" s="461">
        <f t="shared" si="5"/>
        <v>0</v>
      </c>
    </row>
    <row r="73" spans="1:16" ht="24" customHeight="1" thickBot="1">
      <c r="A73" s="498"/>
      <c r="B73" s="463" t="e">
        <f>#REF!</f>
        <v>#REF!</v>
      </c>
      <c r="C73" s="598" t="e">
        <f>#REF!</f>
        <v>#REF!</v>
      </c>
      <c r="D73" s="461"/>
      <c r="E73" s="461"/>
      <c r="F73" s="461"/>
      <c r="G73" s="461"/>
      <c r="H73" s="461"/>
      <c r="I73" s="461"/>
      <c r="J73" s="461"/>
      <c r="K73" s="461"/>
      <c r="L73" s="461"/>
      <c r="M73" s="461"/>
      <c r="N73" s="461"/>
      <c r="O73" s="461"/>
      <c r="P73" s="461">
        <f t="shared" si="5"/>
        <v>0</v>
      </c>
    </row>
    <row r="74" spans="1:16" ht="14.4" thickBot="1">
      <c r="A74" s="471" t="s">
        <v>234</v>
      </c>
      <c r="B74" s="481"/>
      <c r="C74" s="599"/>
      <c r="D74" s="624">
        <f>D75+D82+D88</f>
        <v>0</v>
      </c>
      <c r="E74" s="624">
        <f t="shared" ref="E74:O74" si="21">E75+E82+E88</f>
        <v>0</v>
      </c>
      <c r="F74" s="624">
        <f t="shared" si="21"/>
        <v>0</v>
      </c>
      <c r="G74" s="624">
        <f t="shared" si="21"/>
        <v>0</v>
      </c>
      <c r="H74" s="624">
        <f t="shared" si="21"/>
        <v>0</v>
      </c>
      <c r="I74" s="624">
        <f t="shared" si="21"/>
        <v>0</v>
      </c>
      <c r="J74" s="624">
        <f t="shared" si="21"/>
        <v>0</v>
      </c>
      <c r="K74" s="624">
        <f t="shared" si="21"/>
        <v>0</v>
      </c>
      <c r="L74" s="624">
        <f t="shared" si="21"/>
        <v>0</v>
      </c>
      <c r="M74" s="624">
        <f t="shared" si="21"/>
        <v>0</v>
      </c>
      <c r="N74" s="624">
        <f t="shared" si="21"/>
        <v>0</v>
      </c>
      <c r="O74" s="624">
        <f t="shared" si="21"/>
        <v>0</v>
      </c>
      <c r="P74" s="461">
        <f t="shared" si="5"/>
        <v>0</v>
      </c>
    </row>
    <row r="75" spans="1:16" ht="14.4" thickBot="1">
      <c r="A75" s="11"/>
      <c r="B75" s="10" t="e">
        <f>#REF!</f>
        <v>#REF!</v>
      </c>
      <c r="C75" s="578" t="e">
        <f>#REF!</f>
        <v>#REF!</v>
      </c>
      <c r="D75" s="460">
        <f>SUM(D76:D81)</f>
        <v>0</v>
      </c>
      <c r="E75" s="460">
        <f t="shared" ref="E75:O75" si="22">SUM(E76:E81)</f>
        <v>0</v>
      </c>
      <c r="F75" s="460">
        <f t="shared" si="22"/>
        <v>0</v>
      </c>
      <c r="G75" s="460">
        <f t="shared" si="22"/>
        <v>0</v>
      </c>
      <c r="H75" s="460">
        <f t="shared" si="22"/>
        <v>0</v>
      </c>
      <c r="I75" s="460">
        <f t="shared" si="22"/>
        <v>0</v>
      </c>
      <c r="J75" s="460">
        <f t="shared" si="22"/>
        <v>0</v>
      </c>
      <c r="K75" s="460">
        <f t="shared" si="22"/>
        <v>0</v>
      </c>
      <c r="L75" s="460">
        <f t="shared" si="22"/>
        <v>0</v>
      </c>
      <c r="M75" s="460">
        <f t="shared" si="22"/>
        <v>0</v>
      </c>
      <c r="N75" s="460">
        <f t="shared" si="22"/>
        <v>0</v>
      </c>
      <c r="O75" s="460">
        <f t="shared" si="22"/>
        <v>0</v>
      </c>
      <c r="P75" s="461">
        <f t="shared" si="5"/>
        <v>0</v>
      </c>
    </row>
    <row r="76" spans="1:16" s="474" customFormat="1" ht="15.75" customHeight="1" thickBot="1">
      <c r="A76" s="472"/>
      <c r="B76" s="480" t="e">
        <f>#REF!</f>
        <v>#REF!</v>
      </c>
      <c r="C76" s="597" t="e">
        <f>#REF!</f>
        <v>#REF!</v>
      </c>
      <c r="D76" s="461"/>
      <c r="E76" s="461"/>
      <c r="F76" s="461"/>
      <c r="G76" s="461"/>
      <c r="H76" s="461"/>
      <c r="I76" s="461"/>
      <c r="J76" s="461"/>
      <c r="K76" s="461"/>
      <c r="L76" s="461"/>
      <c r="M76" s="461"/>
      <c r="N76" s="461"/>
      <c r="O76" s="461"/>
      <c r="P76" s="461">
        <f t="shared" ref="P76:P137" si="23">SUM(D76:O76)</f>
        <v>0</v>
      </c>
    </row>
    <row r="77" spans="1:16" s="474" customFormat="1" ht="22.5" customHeight="1" thickBot="1">
      <c r="A77" s="472"/>
      <c r="B77" s="480" t="e">
        <f>#REF!</f>
        <v>#REF!</v>
      </c>
      <c r="C77" s="597" t="e">
        <f>#REF!</f>
        <v>#REF!</v>
      </c>
      <c r="D77" s="461"/>
      <c r="E77" s="461"/>
      <c r="F77" s="461"/>
      <c r="G77" s="461"/>
      <c r="H77" s="461"/>
      <c r="I77" s="461"/>
      <c r="J77" s="461"/>
      <c r="K77" s="461"/>
      <c r="L77" s="461"/>
      <c r="M77" s="461"/>
      <c r="N77" s="461"/>
      <c r="O77" s="461"/>
      <c r="P77" s="461">
        <f t="shared" si="23"/>
        <v>0</v>
      </c>
    </row>
    <row r="78" spans="1:16" s="474" customFormat="1" ht="21" customHeight="1" thickBot="1">
      <c r="A78" s="472"/>
      <c r="B78" s="480" t="e">
        <f>#REF!</f>
        <v>#REF!</v>
      </c>
      <c r="C78" s="597" t="e">
        <f>#REF!</f>
        <v>#REF!</v>
      </c>
      <c r="D78" s="461"/>
      <c r="E78" s="461"/>
      <c r="F78" s="461"/>
      <c r="G78" s="461"/>
      <c r="H78" s="461"/>
      <c r="I78" s="461"/>
      <c r="J78" s="461"/>
      <c r="K78" s="461"/>
      <c r="L78" s="461"/>
      <c r="M78" s="461"/>
      <c r="N78" s="461"/>
      <c r="O78" s="461"/>
      <c r="P78" s="461">
        <f t="shared" si="23"/>
        <v>0</v>
      </c>
    </row>
    <row r="79" spans="1:16" s="474" customFormat="1" ht="23.25" customHeight="1" thickBot="1">
      <c r="A79" s="472"/>
      <c r="B79" s="480" t="e">
        <f>#REF!</f>
        <v>#REF!</v>
      </c>
      <c r="C79" s="597" t="e">
        <f>#REF!</f>
        <v>#REF!</v>
      </c>
      <c r="D79" s="461"/>
      <c r="E79" s="461"/>
      <c r="F79" s="461"/>
      <c r="G79" s="461"/>
      <c r="H79" s="461"/>
      <c r="I79" s="461"/>
      <c r="J79" s="461"/>
      <c r="K79" s="461"/>
      <c r="L79" s="461"/>
      <c r="M79" s="461"/>
      <c r="N79" s="461"/>
      <c r="O79" s="461"/>
      <c r="P79" s="461">
        <f t="shared" si="23"/>
        <v>0</v>
      </c>
    </row>
    <row r="80" spans="1:16" s="474" customFormat="1" ht="22.5" customHeight="1" thickBot="1">
      <c r="A80" s="472"/>
      <c r="B80" s="480" t="e">
        <f>#REF!</f>
        <v>#REF!</v>
      </c>
      <c r="C80" s="597" t="e">
        <f>#REF!</f>
        <v>#REF!</v>
      </c>
      <c r="D80" s="461"/>
      <c r="E80" s="461"/>
      <c r="F80" s="461"/>
      <c r="G80" s="461"/>
      <c r="H80" s="461"/>
      <c r="I80" s="461"/>
      <c r="J80" s="461"/>
      <c r="K80" s="461"/>
      <c r="L80" s="461"/>
      <c r="M80" s="461"/>
      <c r="N80" s="461"/>
      <c r="O80" s="461"/>
      <c r="P80" s="461">
        <f t="shared" si="23"/>
        <v>0</v>
      </c>
    </row>
    <row r="81" spans="1:16" s="474" customFormat="1" ht="24.75" customHeight="1" thickBot="1">
      <c r="A81" s="472"/>
      <c r="B81" s="480" t="e">
        <f>#REF!</f>
        <v>#REF!</v>
      </c>
      <c r="C81" s="597" t="e">
        <f>#REF!</f>
        <v>#REF!</v>
      </c>
      <c r="D81" s="461"/>
      <c r="E81" s="461"/>
      <c r="F81" s="461"/>
      <c r="G81" s="461"/>
      <c r="H81" s="461"/>
      <c r="I81" s="461"/>
      <c r="J81" s="461"/>
      <c r="K81" s="461"/>
      <c r="L81" s="461"/>
      <c r="M81" s="461"/>
      <c r="N81" s="461"/>
      <c r="O81" s="461"/>
      <c r="P81" s="461">
        <f t="shared" si="23"/>
        <v>0</v>
      </c>
    </row>
    <row r="82" spans="1:16" ht="14.4" thickBot="1">
      <c r="A82" s="11"/>
      <c r="B82" s="10" t="e">
        <f>#REF!</f>
        <v>#REF!</v>
      </c>
      <c r="C82" s="578" t="e">
        <f>#REF!</f>
        <v>#REF!</v>
      </c>
      <c r="D82" s="460">
        <f>SUM(D83:D87)</f>
        <v>0</v>
      </c>
      <c r="E82" s="460">
        <f t="shared" ref="E82:O82" si="24">SUM(E83:E87)</f>
        <v>0</v>
      </c>
      <c r="F82" s="460">
        <f t="shared" si="24"/>
        <v>0</v>
      </c>
      <c r="G82" s="460">
        <f t="shared" si="24"/>
        <v>0</v>
      </c>
      <c r="H82" s="460">
        <f t="shared" si="24"/>
        <v>0</v>
      </c>
      <c r="I82" s="460">
        <f t="shared" si="24"/>
        <v>0</v>
      </c>
      <c r="J82" s="460">
        <f t="shared" si="24"/>
        <v>0</v>
      </c>
      <c r="K82" s="460">
        <f t="shared" si="24"/>
        <v>0</v>
      </c>
      <c r="L82" s="460">
        <f t="shared" si="24"/>
        <v>0</v>
      </c>
      <c r="M82" s="460">
        <f t="shared" si="24"/>
        <v>0</v>
      </c>
      <c r="N82" s="460">
        <f t="shared" si="24"/>
        <v>0</v>
      </c>
      <c r="O82" s="460">
        <f t="shared" si="24"/>
        <v>0</v>
      </c>
      <c r="P82" s="461">
        <f t="shared" si="23"/>
        <v>0</v>
      </c>
    </row>
    <row r="83" spans="1:16" s="474" customFormat="1" ht="35.25" customHeight="1" thickBot="1">
      <c r="A83" s="472"/>
      <c r="B83" s="480" t="e">
        <f>#REF!</f>
        <v>#REF!</v>
      </c>
      <c r="C83" s="592" t="e">
        <f>#REF!</f>
        <v>#REF!</v>
      </c>
      <c r="D83" s="461"/>
      <c r="E83" s="461"/>
      <c r="F83" s="461"/>
      <c r="G83" s="461"/>
      <c r="H83" s="461"/>
      <c r="I83" s="461"/>
      <c r="J83" s="461"/>
      <c r="K83" s="461"/>
      <c r="L83" s="461"/>
      <c r="M83" s="461"/>
      <c r="N83" s="461"/>
      <c r="O83" s="461"/>
      <c r="P83" s="461">
        <f t="shared" si="23"/>
        <v>0</v>
      </c>
    </row>
    <row r="84" spans="1:16" s="474" customFormat="1" ht="27" customHeight="1" thickBot="1">
      <c r="A84" s="472"/>
      <c r="B84" s="480" t="e">
        <f>#REF!</f>
        <v>#REF!</v>
      </c>
      <c r="C84" s="592" t="e">
        <f>#REF!</f>
        <v>#REF!</v>
      </c>
      <c r="D84" s="461"/>
      <c r="E84" s="461"/>
      <c r="F84" s="461"/>
      <c r="G84" s="461"/>
      <c r="H84" s="461"/>
      <c r="I84" s="461"/>
      <c r="J84" s="461"/>
      <c r="K84" s="461"/>
      <c r="L84" s="461"/>
      <c r="M84" s="461"/>
      <c r="N84" s="461"/>
      <c r="O84" s="461"/>
      <c r="P84" s="461">
        <f t="shared" si="23"/>
        <v>0</v>
      </c>
    </row>
    <row r="85" spans="1:16" s="474" customFormat="1" ht="37.5" customHeight="1" thickBot="1">
      <c r="A85" s="472"/>
      <c r="B85" s="480" t="e">
        <f>#REF!</f>
        <v>#REF!</v>
      </c>
      <c r="C85" s="592" t="e">
        <f>#REF!</f>
        <v>#REF!</v>
      </c>
      <c r="D85" s="461"/>
      <c r="E85" s="461"/>
      <c r="F85" s="461"/>
      <c r="G85" s="461"/>
      <c r="H85" s="461"/>
      <c r="I85" s="461"/>
      <c r="J85" s="461"/>
      <c r="K85" s="461"/>
      <c r="L85" s="461"/>
      <c r="M85" s="461"/>
      <c r="N85" s="461"/>
      <c r="O85" s="461"/>
      <c r="P85" s="461">
        <f t="shared" si="23"/>
        <v>0</v>
      </c>
    </row>
    <row r="86" spans="1:16" s="474" customFormat="1" ht="26.25" customHeight="1" thickBot="1">
      <c r="A86" s="472"/>
      <c r="B86" s="480" t="e">
        <f>#REF!</f>
        <v>#REF!</v>
      </c>
      <c r="C86" s="592" t="e">
        <f>#REF!</f>
        <v>#REF!</v>
      </c>
      <c r="D86" s="461"/>
      <c r="E86" s="461"/>
      <c r="F86" s="461"/>
      <c r="G86" s="461"/>
      <c r="H86" s="461"/>
      <c r="I86" s="461"/>
      <c r="J86" s="461"/>
      <c r="K86" s="461"/>
      <c r="L86" s="461"/>
      <c r="M86" s="461"/>
      <c r="N86" s="461"/>
      <c r="O86" s="461"/>
      <c r="P86" s="461">
        <f t="shared" si="23"/>
        <v>0</v>
      </c>
    </row>
    <row r="87" spans="1:16" s="474" customFormat="1" ht="23.25" customHeight="1" thickBot="1">
      <c r="A87" s="472"/>
      <c r="B87" s="480" t="e">
        <f>#REF!</f>
        <v>#REF!</v>
      </c>
      <c r="C87" s="592" t="e">
        <f>#REF!</f>
        <v>#REF!</v>
      </c>
      <c r="D87" s="461"/>
      <c r="E87" s="461"/>
      <c r="F87" s="461"/>
      <c r="G87" s="461"/>
      <c r="H87" s="461"/>
      <c r="I87" s="461"/>
      <c r="J87" s="461"/>
      <c r="K87" s="461"/>
      <c r="L87" s="461"/>
      <c r="M87" s="461"/>
      <c r="N87" s="461"/>
      <c r="O87" s="461"/>
      <c r="P87" s="461">
        <f t="shared" si="23"/>
        <v>0</v>
      </c>
    </row>
    <row r="88" spans="1:16" ht="14.4" thickBot="1">
      <c r="A88" s="11"/>
      <c r="B88" s="10" t="e">
        <f>#REF!</f>
        <v>#REF!</v>
      </c>
      <c r="C88" s="578" t="e">
        <f>#REF!</f>
        <v>#REF!</v>
      </c>
      <c r="D88" s="460">
        <f>D90+D93+D96+D101+D106</f>
        <v>0</v>
      </c>
      <c r="E88" s="460">
        <f t="shared" ref="E88:O88" si="25">E90+E93+E96+E101+E106</f>
        <v>0</v>
      </c>
      <c r="F88" s="460">
        <f t="shared" si="25"/>
        <v>0</v>
      </c>
      <c r="G88" s="460">
        <f t="shared" si="25"/>
        <v>0</v>
      </c>
      <c r="H88" s="460">
        <f t="shared" si="25"/>
        <v>0</v>
      </c>
      <c r="I88" s="460">
        <f t="shared" si="25"/>
        <v>0</v>
      </c>
      <c r="J88" s="460">
        <f t="shared" si="25"/>
        <v>0</v>
      </c>
      <c r="K88" s="460">
        <f t="shared" si="25"/>
        <v>0</v>
      </c>
      <c r="L88" s="460">
        <f t="shared" si="25"/>
        <v>0</v>
      </c>
      <c r="M88" s="460">
        <f t="shared" si="25"/>
        <v>0</v>
      </c>
      <c r="N88" s="460">
        <f t="shared" si="25"/>
        <v>0</v>
      </c>
      <c r="O88" s="460">
        <f t="shared" si="25"/>
        <v>0</v>
      </c>
      <c r="P88" s="461">
        <f t="shared" si="23"/>
        <v>0</v>
      </c>
    </row>
    <row r="89" spans="1:16" ht="14.4" hidden="1" thickBot="1">
      <c r="A89" s="623"/>
      <c r="B89" s="482" t="e">
        <f>#REF!</f>
        <v>#REF!</v>
      </c>
      <c r="C89" s="600" t="e">
        <f>#REF!</f>
        <v>#REF!</v>
      </c>
      <c r="D89" s="464" t="e">
        <f>#REF!</f>
        <v>#REF!</v>
      </c>
      <c r="E89" s="464" t="e">
        <f>#REF!</f>
        <v>#REF!</v>
      </c>
      <c r="F89" s="464" t="e">
        <f>#REF!</f>
        <v>#REF!</v>
      </c>
      <c r="G89" s="464" t="e">
        <f>#REF!</f>
        <v>#REF!</v>
      </c>
      <c r="H89" s="464" t="e">
        <f>#REF!</f>
        <v>#REF!</v>
      </c>
      <c r="I89" s="464" t="e">
        <f>#REF!</f>
        <v>#REF!</v>
      </c>
      <c r="J89" s="464" t="e">
        <f>#REF!</f>
        <v>#REF!</v>
      </c>
      <c r="K89" s="464" t="e">
        <f>#REF!</f>
        <v>#REF!</v>
      </c>
      <c r="L89" s="464" t="e">
        <f>#REF!</f>
        <v>#REF!</v>
      </c>
      <c r="M89" s="464" t="e">
        <f>#REF!</f>
        <v>#REF!</v>
      </c>
      <c r="N89" s="464" t="e">
        <f>#REF!</f>
        <v>#REF!</v>
      </c>
      <c r="O89" s="464" t="e">
        <f>#REF!</f>
        <v>#REF!</v>
      </c>
      <c r="P89" s="461" t="e">
        <f t="shared" si="23"/>
        <v>#REF!</v>
      </c>
    </row>
    <row r="90" spans="1:16" ht="33" customHeight="1" thickBot="1">
      <c r="A90" s="623"/>
      <c r="B90" s="611" t="e">
        <f>#REF!</f>
        <v>#REF!</v>
      </c>
      <c r="C90" s="569" t="e">
        <f>#REF!</f>
        <v>#REF!</v>
      </c>
      <c r="D90" s="612">
        <f>SUM(D91:D92)</f>
        <v>0</v>
      </c>
      <c r="E90" s="612">
        <f t="shared" ref="E90:O90" si="26">SUM(E91:E92)</f>
        <v>0</v>
      </c>
      <c r="F90" s="612">
        <f t="shared" si="26"/>
        <v>0</v>
      </c>
      <c r="G90" s="612">
        <f t="shared" si="26"/>
        <v>0</v>
      </c>
      <c r="H90" s="612">
        <f t="shared" si="26"/>
        <v>0</v>
      </c>
      <c r="I90" s="612">
        <f t="shared" si="26"/>
        <v>0</v>
      </c>
      <c r="J90" s="612">
        <f t="shared" si="26"/>
        <v>0</v>
      </c>
      <c r="K90" s="612">
        <f t="shared" si="26"/>
        <v>0</v>
      </c>
      <c r="L90" s="612">
        <f t="shared" si="26"/>
        <v>0</v>
      </c>
      <c r="M90" s="612">
        <f t="shared" si="26"/>
        <v>0</v>
      </c>
      <c r="N90" s="612">
        <f t="shared" si="26"/>
        <v>0</v>
      </c>
      <c r="O90" s="612">
        <f t="shared" si="26"/>
        <v>0</v>
      </c>
      <c r="P90" s="461">
        <f t="shared" si="23"/>
        <v>0</v>
      </c>
    </row>
    <row r="91" spans="1:16" ht="35.25" customHeight="1" thickBot="1">
      <c r="A91" s="623"/>
      <c r="B91" s="483" t="e">
        <f>#REF!</f>
        <v>#REF!</v>
      </c>
      <c r="C91" s="586" t="e">
        <f>#REF!</f>
        <v>#REF!</v>
      </c>
      <c r="D91" s="461"/>
      <c r="E91" s="461"/>
      <c r="F91" s="461"/>
      <c r="G91" s="461"/>
      <c r="H91" s="461"/>
      <c r="I91" s="461"/>
      <c r="J91" s="461"/>
      <c r="K91" s="461"/>
      <c r="L91" s="461"/>
      <c r="M91" s="461"/>
      <c r="N91" s="461"/>
      <c r="O91" s="461"/>
      <c r="P91" s="461">
        <f t="shared" si="23"/>
        <v>0</v>
      </c>
    </row>
    <row r="92" spans="1:16" ht="33" customHeight="1" thickBot="1">
      <c r="A92" s="623"/>
      <c r="B92" s="483" t="e">
        <f>#REF!</f>
        <v>#REF!</v>
      </c>
      <c r="C92" s="586" t="e">
        <f>#REF!</f>
        <v>#REF!</v>
      </c>
      <c r="D92" s="461"/>
      <c r="E92" s="461"/>
      <c r="F92" s="461"/>
      <c r="G92" s="461"/>
      <c r="H92" s="461"/>
      <c r="I92" s="461"/>
      <c r="J92" s="461"/>
      <c r="K92" s="461"/>
      <c r="L92" s="461"/>
      <c r="M92" s="461"/>
      <c r="N92" s="461"/>
      <c r="O92" s="461"/>
      <c r="P92" s="461">
        <f t="shared" si="23"/>
        <v>0</v>
      </c>
    </row>
    <row r="93" spans="1:16" ht="24" customHeight="1" thickBot="1">
      <c r="A93" s="623"/>
      <c r="B93" s="611" t="e">
        <f>#REF!</f>
        <v>#REF!</v>
      </c>
      <c r="C93" s="569" t="e">
        <f>#REF!</f>
        <v>#REF!</v>
      </c>
      <c r="D93" s="612">
        <f>SUM(D94:D95)</f>
        <v>0</v>
      </c>
      <c r="E93" s="612">
        <f t="shared" ref="E93:O93" si="27">SUM(E94:E95)</f>
        <v>0</v>
      </c>
      <c r="F93" s="612">
        <f t="shared" si="27"/>
        <v>0</v>
      </c>
      <c r="G93" s="612">
        <f t="shared" si="27"/>
        <v>0</v>
      </c>
      <c r="H93" s="612">
        <f t="shared" si="27"/>
        <v>0</v>
      </c>
      <c r="I93" s="612">
        <f t="shared" si="27"/>
        <v>0</v>
      </c>
      <c r="J93" s="612">
        <f t="shared" si="27"/>
        <v>0</v>
      </c>
      <c r="K93" s="612">
        <f t="shared" si="27"/>
        <v>0</v>
      </c>
      <c r="L93" s="612">
        <f t="shared" si="27"/>
        <v>0</v>
      </c>
      <c r="M93" s="612">
        <f t="shared" si="27"/>
        <v>0</v>
      </c>
      <c r="N93" s="612">
        <f t="shared" si="27"/>
        <v>0</v>
      </c>
      <c r="O93" s="612">
        <f t="shared" si="27"/>
        <v>0</v>
      </c>
      <c r="P93" s="461">
        <f t="shared" si="23"/>
        <v>0</v>
      </c>
    </row>
    <row r="94" spans="1:16" ht="19.5" customHeight="1" thickBot="1">
      <c r="A94" s="623"/>
      <c r="B94" s="483" t="e">
        <f>#REF!</f>
        <v>#REF!</v>
      </c>
      <c r="C94" s="586" t="e">
        <f>#REF!</f>
        <v>#REF!</v>
      </c>
      <c r="D94" s="461"/>
      <c r="E94" s="461"/>
      <c r="F94" s="461"/>
      <c r="G94" s="461"/>
      <c r="H94" s="461"/>
      <c r="I94" s="461"/>
      <c r="J94" s="461"/>
      <c r="K94" s="461"/>
      <c r="L94" s="461"/>
      <c r="M94" s="461"/>
      <c r="N94" s="461"/>
      <c r="O94" s="461"/>
      <c r="P94" s="461">
        <f t="shared" si="23"/>
        <v>0</v>
      </c>
    </row>
    <row r="95" spans="1:16" ht="18.75" customHeight="1" thickBot="1">
      <c r="A95" s="623"/>
      <c r="B95" s="483" t="e">
        <f>#REF!</f>
        <v>#REF!</v>
      </c>
      <c r="C95" s="586" t="e">
        <f>#REF!</f>
        <v>#REF!</v>
      </c>
      <c r="D95" s="461"/>
      <c r="E95" s="461"/>
      <c r="F95" s="461"/>
      <c r="G95" s="461"/>
      <c r="H95" s="461"/>
      <c r="I95" s="461"/>
      <c r="J95" s="461"/>
      <c r="K95" s="461"/>
      <c r="L95" s="461"/>
      <c r="M95" s="461"/>
      <c r="N95" s="461"/>
      <c r="O95" s="461"/>
      <c r="P95" s="461">
        <f t="shared" si="23"/>
        <v>0</v>
      </c>
    </row>
    <row r="96" spans="1:16" ht="14.4" thickBot="1">
      <c r="A96" s="623"/>
      <c r="B96" s="611" t="e">
        <f>#REF!</f>
        <v>#REF!</v>
      </c>
      <c r="C96" s="569" t="e">
        <f>#REF!</f>
        <v>#REF!</v>
      </c>
      <c r="D96" s="612">
        <f>SUM(D97:D100)</f>
        <v>0</v>
      </c>
      <c r="E96" s="612">
        <f t="shared" ref="E96:O96" si="28">SUM(E97:E100)</f>
        <v>0</v>
      </c>
      <c r="F96" s="612">
        <f t="shared" si="28"/>
        <v>0</v>
      </c>
      <c r="G96" s="612">
        <f t="shared" si="28"/>
        <v>0</v>
      </c>
      <c r="H96" s="612">
        <f t="shared" si="28"/>
        <v>0</v>
      </c>
      <c r="I96" s="612">
        <f t="shared" si="28"/>
        <v>0</v>
      </c>
      <c r="J96" s="612">
        <f t="shared" si="28"/>
        <v>0</v>
      </c>
      <c r="K96" s="612">
        <f t="shared" si="28"/>
        <v>0</v>
      </c>
      <c r="L96" s="612">
        <f t="shared" si="28"/>
        <v>0</v>
      </c>
      <c r="M96" s="612">
        <f t="shared" si="28"/>
        <v>0</v>
      </c>
      <c r="N96" s="612">
        <f t="shared" si="28"/>
        <v>0</v>
      </c>
      <c r="O96" s="612">
        <f t="shared" si="28"/>
        <v>0</v>
      </c>
      <c r="P96" s="461">
        <f t="shared" si="23"/>
        <v>0</v>
      </c>
    </row>
    <row r="97" spans="1:16" ht="18.75" customHeight="1" thickBot="1">
      <c r="A97" s="623"/>
      <c r="B97" s="483" t="e">
        <f>#REF!</f>
        <v>#REF!</v>
      </c>
      <c r="C97" s="586" t="e">
        <f>#REF!</f>
        <v>#REF!</v>
      </c>
      <c r="D97" s="461"/>
      <c r="E97" s="461"/>
      <c r="F97" s="461"/>
      <c r="G97" s="461"/>
      <c r="H97" s="461"/>
      <c r="I97" s="461"/>
      <c r="J97" s="461"/>
      <c r="K97" s="461"/>
      <c r="L97" s="461"/>
      <c r="M97" s="461"/>
      <c r="N97" s="461"/>
      <c r="O97" s="461"/>
      <c r="P97" s="461">
        <f t="shared" si="23"/>
        <v>0</v>
      </c>
    </row>
    <row r="98" spans="1:16" ht="22.5" customHeight="1" thickBot="1">
      <c r="A98" s="623"/>
      <c r="B98" s="483" t="e">
        <f>#REF!</f>
        <v>#REF!</v>
      </c>
      <c r="C98" s="586" t="e">
        <f>#REF!</f>
        <v>#REF!</v>
      </c>
      <c r="D98" s="461"/>
      <c r="E98" s="461"/>
      <c r="F98" s="461"/>
      <c r="G98" s="461"/>
      <c r="H98" s="461"/>
      <c r="I98" s="461"/>
      <c r="J98" s="461"/>
      <c r="K98" s="461"/>
      <c r="L98" s="461"/>
      <c r="M98" s="461"/>
      <c r="N98" s="461"/>
      <c r="O98" s="461"/>
      <c r="P98" s="461">
        <f t="shared" si="23"/>
        <v>0</v>
      </c>
    </row>
    <row r="99" spans="1:16" ht="24.75" customHeight="1" thickBot="1">
      <c r="A99" s="623"/>
      <c r="B99" s="483" t="e">
        <f>#REF!</f>
        <v>#REF!</v>
      </c>
      <c r="C99" s="586" t="e">
        <f>#REF!</f>
        <v>#REF!</v>
      </c>
      <c r="D99" s="461"/>
      <c r="E99" s="461"/>
      <c r="F99" s="461"/>
      <c r="G99" s="461"/>
      <c r="H99" s="461"/>
      <c r="I99" s="461"/>
      <c r="J99" s="461"/>
      <c r="K99" s="461"/>
      <c r="L99" s="461"/>
      <c r="M99" s="461"/>
      <c r="N99" s="461"/>
      <c r="O99" s="461"/>
      <c r="P99" s="461">
        <f t="shared" si="23"/>
        <v>0</v>
      </c>
    </row>
    <row r="100" spans="1:16" ht="24.75" customHeight="1" thickBot="1">
      <c r="A100" s="623"/>
      <c r="B100" s="483" t="e">
        <f>#REF!</f>
        <v>#REF!</v>
      </c>
      <c r="C100" s="586" t="e">
        <f>#REF!</f>
        <v>#REF!</v>
      </c>
      <c r="D100" s="461"/>
      <c r="E100" s="461"/>
      <c r="F100" s="461"/>
      <c r="G100" s="461"/>
      <c r="H100" s="461"/>
      <c r="I100" s="461"/>
      <c r="J100" s="461"/>
      <c r="K100" s="461"/>
      <c r="L100" s="461"/>
      <c r="M100" s="461"/>
      <c r="N100" s="461"/>
      <c r="O100" s="461"/>
      <c r="P100" s="461">
        <f t="shared" si="23"/>
        <v>0</v>
      </c>
    </row>
    <row r="101" spans="1:16" ht="14.4" thickBot="1">
      <c r="A101" s="623"/>
      <c r="B101" s="611" t="e">
        <f>#REF!</f>
        <v>#REF!</v>
      </c>
      <c r="C101" s="569" t="e">
        <f>#REF!</f>
        <v>#REF!</v>
      </c>
      <c r="D101" s="612">
        <f>SUM(D102:D105)</f>
        <v>0</v>
      </c>
      <c r="E101" s="612">
        <f t="shared" ref="E101:O101" si="29">SUM(E102:E105)</f>
        <v>0</v>
      </c>
      <c r="F101" s="612">
        <f t="shared" si="29"/>
        <v>0</v>
      </c>
      <c r="G101" s="612">
        <f t="shared" si="29"/>
        <v>0</v>
      </c>
      <c r="H101" s="612">
        <f t="shared" si="29"/>
        <v>0</v>
      </c>
      <c r="I101" s="612">
        <f t="shared" si="29"/>
        <v>0</v>
      </c>
      <c r="J101" s="612">
        <f t="shared" si="29"/>
        <v>0</v>
      </c>
      <c r="K101" s="612">
        <f t="shared" si="29"/>
        <v>0</v>
      </c>
      <c r="L101" s="612">
        <f t="shared" si="29"/>
        <v>0</v>
      </c>
      <c r="M101" s="612">
        <f t="shared" si="29"/>
        <v>0</v>
      </c>
      <c r="N101" s="612">
        <f t="shared" si="29"/>
        <v>0</v>
      </c>
      <c r="O101" s="612">
        <f t="shared" si="29"/>
        <v>0</v>
      </c>
      <c r="P101" s="461">
        <f t="shared" si="23"/>
        <v>0</v>
      </c>
    </row>
    <row r="102" spans="1:16" ht="27.75" customHeight="1" thickBot="1">
      <c r="A102" s="623"/>
      <c r="B102" s="483" t="e">
        <f>#REF!</f>
        <v>#REF!</v>
      </c>
      <c r="C102" s="586" t="e">
        <f>#REF!</f>
        <v>#REF!</v>
      </c>
      <c r="D102" s="461"/>
      <c r="E102" s="461"/>
      <c r="F102" s="461"/>
      <c r="G102" s="461"/>
      <c r="H102" s="461"/>
      <c r="I102" s="461"/>
      <c r="J102" s="461"/>
      <c r="K102" s="461"/>
      <c r="L102" s="461"/>
      <c r="M102" s="461"/>
      <c r="N102" s="461"/>
      <c r="O102" s="461"/>
      <c r="P102" s="461">
        <f t="shared" si="23"/>
        <v>0</v>
      </c>
    </row>
    <row r="103" spans="1:16" ht="31.5" customHeight="1" thickBot="1">
      <c r="A103" s="623"/>
      <c r="B103" s="483" t="e">
        <f>#REF!</f>
        <v>#REF!</v>
      </c>
      <c r="C103" s="586" t="e">
        <f>#REF!</f>
        <v>#REF!</v>
      </c>
      <c r="D103" s="461"/>
      <c r="E103" s="461"/>
      <c r="F103" s="461"/>
      <c r="G103" s="461"/>
      <c r="H103" s="461"/>
      <c r="I103" s="461"/>
      <c r="J103" s="461"/>
      <c r="K103" s="461"/>
      <c r="L103" s="461"/>
      <c r="M103" s="461"/>
      <c r="N103" s="461"/>
      <c r="O103" s="461"/>
      <c r="P103" s="461">
        <f t="shared" si="23"/>
        <v>0</v>
      </c>
    </row>
    <row r="104" spans="1:16" ht="21" customHeight="1" thickBot="1">
      <c r="A104" s="623"/>
      <c r="B104" s="483" t="e">
        <f>#REF!</f>
        <v>#REF!</v>
      </c>
      <c r="C104" s="586" t="e">
        <f>#REF!</f>
        <v>#REF!</v>
      </c>
      <c r="D104" s="461"/>
      <c r="E104" s="461"/>
      <c r="F104" s="461"/>
      <c r="G104" s="461"/>
      <c r="H104" s="461"/>
      <c r="I104" s="461"/>
      <c r="J104" s="461"/>
      <c r="K104" s="461"/>
      <c r="L104" s="461"/>
      <c r="M104" s="461"/>
      <c r="N104" s="461"/>
      <c r="O104" s="461"/>
      <c r="P104" s="461">
        <f t="shared" si="23"/>
        <v>0</v>
      </c>
    </row>
    <row r="105" spans="1:16" ht="21" customHeight="1" thickBot="1">
      <c r="A105" s="623"/>
      <c r="B105" s="483" t="e">
        <f>#REF!</f>
        <v>#REF!</v>
      </c>
      <c r="C105" s="586" t="e">
        <f>#REF!</f>
        <v>#REF!</v>
      </c>
      <c r="D105" s="461"/>
      <c r="E105" s="461"/>
      <c r="F105" s="461"/>
      <c r="G105" s="461"/>
      <c r="H105" s="461"/>
      <c r="I105" s="461"/>
      <c r="J105" s="461"/>
      <c r="K105" s="461"/>
      <c r="L105" s="461"/>
      <c r="M105" s="461"/>
      <c r="N105" s="461"/>
      <c r="O105" s="461"/>
      <c r="P105" s="461">
        <f t="shared" si="23"/>
        <v>0</v>
      </c>
    </row>
    <row r="106" spans="1:16" ht="24.75" customHeight="1" thickBot="1">
      <c r="A106" s="623"/>
      <c r="B106" s="570" t="e">
        <f>#REF!</f>
        <v>#REF!</v>
      </c>
      <c r="C106" s="571" t="e">
        <f>#REF!</f>
        <v>#REF!</v>
      </c>
      <c r="D106" s="612">
        <f>SUM(D107:D111)</f>
        <v>0</v>
      </c>
      <c r="E106" s="612">
        <f t="shared" ref="E106:O106" si="30">SUM(E107:E111)</f>
        <v>0</v>
      </c>
      <c r="F106" s="612">
        <f t="shared" si="30"/>
        <v>0</v>
      </c>
      <c r="G106" s="612">
        <f t="shared" si="30"/>
        <v>0</v>
      </c>
      <c r="H106" s="612">
        <f t="shared" si="30"/>
        <v>0</v>
      </c>
      <c r="I106" s="612">
        <f t="shared" si="30"/>
        <v>0</v>
      </c>
      <c r="J106" s="612">
        <f t="shared" si="30"/>
        <v>0</v>
      </c>
      <c r="K106" s="612">
        <f t="shared" si="30"/>
        <v>0</v>
      </c>
      <c r="L106" s="612">
        <f t="shared" si="30"/>
        <v>0</v>
      </c>
      <c r="M106" s="612">
        <f t="shared" si="30"/>
        <v>0</v>
      </c>
      <c r="N106" s="612">
        <f t="shared" si="30"/>
        <v>0</v>
      </c>
      <c r="O106" s="612">
        <f t="shared" si="30"/>
        <v>0</v>
      </c>
      <c r="P106" s="461">
        <f t="shared" si="23"/>
        <v>0</v>
      </c>
    </row>
    <row r="107" spans="1:16" ht="24.75" customHeight="1" thickBot="1">
      <c r="A107" s="623"/>
      <c r="B107" s="483" t="e">
        <f>#REF!</f>
        <v>#REF!</v>
      </c>
      <c r="C107" s="586" t="e">
        <f>#REF!</f>
        <v>#REF!</v>
      </c>
      <c r="D107" s="461"/>
      <c r="E107" s="461"/>
      <c r="F107" s="461"/>
      <c r="G107" s="461"/>
      <c r="H107" s="461"/>
      <c r="I107" s="461"/>
      <c r="J107" s="461"/>
      <c r="K107" s="461"/>
      <c r="L107" s="461"/>
      <c r="M107" s="461"/>
      <c r="N107" s="461"/>
      <c r="O107" s="461"/>
      <c r="P107" s="461">
        <f t="shared" si="23"/>
        <v>0</v>
      </c>
    </row>
    <row r="108" spans="1:16" ht="28.5" customHeight="1" thickBot="1">
      <c r="A108" s="623"/>
      <c r="B108" s="483" t="e">
        <f>#REF!</f>
        <v>#REF!</v>
      </c>
      <c r="C108" s="586" t="e">
        <f>#REF!</f>
        <v>#REF!</v>
      </c>
      <c r="D108" s="461"/>
      <c r="E108" s="461"/>
      <c r="F108" s="461"/>
      <c r="G108" s="461"/>
      <c r="H108" s="461"/>
      <c r="I108" s="461"/>
      <c r="J108" s="461"/>
      <c r="K108" s="461"/>
      <c r="L108" s="461"/>
      <c r="M108" s="461"/>
      <c r="N108" s="461"/>
      <c r="O108" s="461"/>
      <c r="P108" s="461">
        <f t="shared" si="23"/>
        <v>0</v>
      </c>
    </row>
    <row r="109" spans="1:16" ht="30.75" customHeight="1" thickBot="1">
      <c r="A109" s="623"/>
      <c r="B109" s="483" t="e">
        <f>#REF!</f>
        <v>#REF!</v>
      </c>
      <c r="C109" s="586" t="e">
        <f>#REF!</f>
        <v>#REF!</v>
      </c>
      <c r="D109" s="461"/>
      <c r="E109" s="461"/>
      <c r="F109" s="461"/>
      <c r="G109" s="461"/>
      <c r="H109" s="461"/>
      <c r="I109" s="461"/>
      <c r="J109" s="461"/>
      <c r="K109" s="461"/>
      <c r="L109" s="461"/>
      <c r="M109" s="461"/>
      <c r="N109" s="461"/>
      <c r="O109" s="461"/>
      <c r="P109" s="461">
        <f t="shared" si="23"/>
        <v>0</v>
      </c>
    </row>
    <row r="110" spans="1:16" ht="30.75" customHeight="1">
      <c r="A110" s="4"/>
      <c r="B110" s="483" t="e">
        <f>#REF!</f>
        <v>#REF!</v>
      </c>
      <c r="C110" s="586" t="e">
        <f>#REF!</f>
        <v>#REF!</v>
      </c>
      <c r="D110" s="461"/>
      <c r="E110" s="461"/>
      <c r="F110" s="461"/>
      <c r="G110" s="461"/>
      <c r="H110" s="461"/>
      <c r="I110" s="461"/>
      <c r="J110" s="461"/>
      <c r="K110" s="461"/>
      <c r="L110" s="461"/>
      <c r="M110" s="461"/>
      <c r="N110" s="461"/>
      <c r="O110" s="461"/>
      <c r="P110" s="461">
        <f t="shared" si="23"/>
        <v>0</v>
      </c>
    </row>
    <row r="111" spans="1:16" ht="30.75" customHeight="1">
      <c r="A111" s="4"/>
      <c r="B111" s="483" t="e">
        <f>#REF!</f>
        <v>#REF!</v>
      </c>
      <c r="C111" s="586" t="e">
        <f>#REF!</f>
        <v>#REF!</v>
      </c>
      <c r="D111" s="461"/>
      <c r="E111" s="461"/>
      <c r="F111" s="461"/>
      <c r="G111" s="461"/>
      <c r="H111" s="461"/>
      <c r="I111" s="461"/>
      <c r="J111" s="461"/>
      <c r="K111" s="461"/>
      <c r="L111" s="461"/>
      <c r="M111" s="461"/>
      <c r="N111" s="461"/>
      <c r="O111" s="461"/>
      <c r="P111" s="461">
        <f t="shared" si="23"/>
        <v>0</v>
      </c>
    </row>
    <row r="112" spans="1:16" ht="14.4">
      <c r="A112" s="449" t="s">
        <v>228</v>
      </c>
      <c r="B112" s="450"/>
      <c r="C112" s="451"/>
      <c r="D112" s="452" t="e">
        <f t="shared" ref="D112:O112" si="31">D113+D120+D124</f>
        <v>#REF!</v>
      </c>
      <c r="E112" s="452" t="e">
        <f t="shared" si="31"/>
        <v>#REF!</v>
      </c>
      <c r="F112" s="452" t="e">
        <f t="shared" si="31"/>
        <v>#REF!</v>
      </c>
      <c r="G112" s="452" t="e">
        <f t="shared" si="31"/>
        <v>#REF!</v>
      </c>
      <c r="H112" s="452" t="e">
        <f t="shared" si="31"/>
        <v>#REF!</v>
      </c>
      <c r="I112" s="452" t="e">
        <f t="shared" si="31"/>
        <v>#REF!</v>
      </c>
      <c r="J112" s="452" t="e">
        <f t="shared" si="31"/>
        <v>#REF!</v>
      </c>
      <c r="K112" s="452" t="e">
        <f t="shared" si="31"/>
        <v>#REF!</v>
      </c>
      <c r="L112" s="452" t="e">
        <f t="shared" si="31"/>
        <v>#REF!</v>
      </c>
      <c r="M112" s="452" t="e">
        <f t="shared" si="31"/>
        <v>#REF!</v>
      </c>
      <c r="N112" s="452" t="e">
        <f t="shared" si="31"/>
        <v>#REF!</v>
      </c>
      <c r="O112" s="452" t="e">
        <f t="shared" si="31"/>
        <v>#REF!</v>
      </c>
      <c r="P112" s="461" t="e">
        <f t="shared" si="23"/>
        <v>#REF!</v>
      </c>
    </row>
    <row r="113" spans="1:16" ht="14.4" thickBot="1">
      <c r="A113" s="459"/>
      <c r="B113" s="479" t="e">
        <f>#REF!</f>
        <v>#REF!</v>
      </c>
      <c r="C113" s="596" t="e">
        <f>#REF!</f>
        <v>#REF!</v>
      </c>
      <c r="D113" s="484">
        <f>SUM(D114:D119)</f>
        <v>0</v>
      </c>
      <c r="E113" s="484">
        <f t="shared" ref="E113:O113" si="32">SUM(E114:E119)</f>
        <v>0</v>
      </c>
      <c r="F113" s="484">
        <f t="shared" si="32"/>
        <v>15790</v>
      </c>
      <c r="G113" s="484">
        <f t="shared" si="32"/>
        <v>0</v>
      </c>
      <c r="H113" s="484">
        <f t="shared" si="32"/>
        <v>0</v>
      </c>
      <c r="I113" s="484">
        <f t="shared" si="32"/>
        <v>0</v>
      </c>
      <c r="J113" s="484">
        <f t="shared" si="32"/>
        <v>0</v>
      </c>
      <c r="K113" s="484">
        <f t="shared" si="32"/>
        <v>0</v>
      </c>
      <c r="L113" s="484">
        <f t="shared" si="32"/>
        <v>0</v>
      </c>
      <c r="M113" s="484">
        <f t="shared" si="32"/>
        <v>0</v>
      </c>
      <c r="N113" s="484">
        <f t="shared" si="32"/>
        <v>0</v>
      </c>
      <c r="O113" s="484">
        <f t="shared" si="32"/>
        <v>0</v>
      </c>
      <c r="P113" s="461">
        <f t="shared" si="23"/>
        <v>15790</v>
      </c>
    </row>
    <row r="114" spans="1:16" ht="55.5" customHeight="1" thickBot="1">
      <c r="A114" s="623"/>
      <c r="B114" s="463" t="e">
        <f>#REF!</f>
        <v>#REF!</v>
      </c>
      <c r="C114" s="586" t="e">
        <f>#REF!</f>
        <v>#REF!</v>
      </c>
      <c r="D114" s="461"/>
      <c r="E114" s="461"/>
      <c r="F114" s="461"/>
      <c r="G114" s="461"/>
      <c r="H114" s="461"/>
      <c r="I114" s="461"/>
      <c r="J114" s="461"/>
      <c r="K114" s="461"/>
      <c r="L114" s="461"/>
      <c r="M114" s="461"/>
      <c r="N114" s="461"/>
      <c r="O114" s="461"/>
      <c r="P114" s="461">
        <f t="shared" si="23"/>
        <v>0</v>
      </c>
    </row>
    <row r="115" spans="1:16" ht="44.25" customHeight="1" thickBot="1">
      <c r="A115" s="623"/>
      <c r="B115" s="463" t="e">
        <f>#REF!</f>
        <v>#REF!</v>
      </c>
      <c r="C115" s="586" t="e">
        <f>#REF!</f>
        <v>#REF!</v>
      </c>
      <c r="D115" s="461"/>
      <c r="E115" s="461"/>
      <c r="F115" s="461"/>
      <c r="G115" s="461"/>
      <c r="H115" s="461"/>
      <c r="I115" s="461"/>
      <c r="J115" s="461"/>
      <c r="K115" s="461"/>
      <c r="L115" s="461"/>
      <c r="M115" s="461"/>
      <c r="N115" s="461"/>
      <c r="O115" s="461"/>
      <c r="P115" s="461">
        <f t="shared" si="23"/>
        <v>0</v>
      </c>
    </row>
    <row r="116" spans="1:16" ht="60.75" customHeight="1" thickBot="1">
      <c r="A116" s="623"/>
      <c r="B116" s="463" t="e">
        <f>#REF!</f>
        <v>#REF!</v>
      </c>
      <c r="C116" s="586" t="e">
        <f>#REF!</f>
        <v>#REF!</v>
      </c>
      <c r="D116" s="461"/>
      <c r="E116" s="461"/>
      <c r="F116" s="461"/>
      <c r="G116" s="461"/>
      <c r="H116" s="461"/>
      <c r="I116" s="461"/>
      <c r="J116" s="461"/>
      <c r="K116" s="461"/>
      <c r="L116" s="461"/>
      <c r="M116" s="461"/>
      <c r="N116" s="461"/>
      <c r="O116" s="461"/>
      <c r="P116" s="461">
        <f t="shared" si="23"/>
        <v>0</v>
      </c>
    </row>
    <row r="117" spans="1:16" ht="60.75" customHeight="1" thickBot="1">
      <c r="A117" s="623"/>
      <c r="B117" s="463" t="e">
        <f>#REF!</f>
        <v>#REF!</v>
      </c>
      <c r="C117" s="586" t="e">
        <f>#REF!</f>
        <v>#REF!</v>
      </c>
      <c r="D117" s="461"/>
      <c r="E117" s="461"/>
      <c r="F117" s="461">
        <v>15790</v>
      </c>
      <c r="G117" s="461"/>
      <c r="H117" s="461"/>
      <c r="I117" s="461"/>
      <c r="J117" s="461"/>
      <c r="K117" s="461"/>
      <c r="L117" s="461"/>
      <c r="M117" s="461"/>
      <c r="N117" s="461"/>
      <c r="O117" s="461"/>
      <c r="P117" s="461">
        <f t="shared" si="23"/>
        <v>15790</v>
      </c>
    </row>
    <row r="118" spans="1:16" ht="70.5" customHeight="1" thickBot="1">
      <c r="A118" s="623"/>
      <c r="B118" s="463" t="e">
        <f>#REF!</f>
        <v>#REF!</v>
      </c>
      <c r="C118" s="586" t="e">
        <f>#REF!</f>
        <v>#REF!</v>
      </c>
      <c r="D118" s="461"/>
      <c r="E118" s="461"/>
      <c r="F118" s="461"/>
      <c r="G118" s="461"/>
      <c r="H118" s="461"/>
      <c r="I118" s="461"/>
      <c r="J118" s="461"/>
      <c r="K118" s="461"/>
      <c r="L118" s="461"/>
      <c r="M118" s="461"/>
      <c r="N118" s="461"/>
      <c r="O118" s="461"/>
      <c r="P118" s="461">
        <f t="shared" si="23"/>
        <v>0</v>
      </c>
    </row>
    <row r="119" spans="1:16" ht="54" customHeight="1" thickBot="1">
      <c r="A119" s="623"/>
      <c r="B119" s="640" t="e">
        <f>#REF!</f>
        <v>#REF!</v>
      </c>
      <c r="C119" s="641" t="e">
        <f>#REF!</f>
        <v>#REF!</v>
      </c>
      <c r="D119" s="461"/>
      <c r="E119" s="461"/>
      <c r="F119" s="461"/>
      <c r="G119" s="461"/>
      <c r="H119" s="461"/>
      <c r="I119" s="461"/>
      <c r="J119" s="461"/>
      <c r="K119" s="461"/>
      <c r="L119" s="461"/>
      <c r="M119" s="461"/>
      <c r="N119" s="461"/>
      <c r="O119" s="461"/>
      <c r="P119" s="461">
        <f t="shared" si="23"/>
        <v>0</v>
      </c>
    </row>
    <row r="120" spans="1:16" ht="14.4" thickBot="1">
      <c r="A120" s="639"/>
      <c r="B120" s="642" t="e">
        <f>#REF!</f>
        <v>#REF!</v>
      </c>
      <c r="C120" s="643" t="e">
        <f>#REF!</f>
        <v>#REF!</v>
      </c>
      <c r="D120" s="484" t="e">
        <f>SUM(D121:D123)</f>
        <v>#REF!</v>
      </c>
      <c r="E120" s="484" t="e">
        <f t="shared" ref="E120:O120" si="33">SUM(E121:E123)</f>
        <v>#REF!</v>
      </c>
      <c r="F120" s="484" t="e">
        <f t="shared" si="33"/>
        <v>#REF!</v>
      </c>
      <c r="G120" s="484" t="e">
        <f t="shared" si="33"/>
        <v>#REF!</v>
      </c>
      <c r="H120" s="484" t="e">
        <f t="shared" si="33"/>
        <v>#REF!</v>
      </c>
      <c r="I120" s="484" t="e">
        <f t="shared" si="33"/>
        <v>#REF!</v>
      </c>
      <c r="J120" s="484" t="e">
        <f t="shared" si="33"/>
        <v>#REF!</v>
      </c>
      <c r="K120" s="484" t="e">
        <f t="shared" si="33"/>
        <v>#REF!</v>
      </c>
      <c r="L120" s="484" t="e">
        <f t="shared" si="33"/>
        <v>#REF!</v>
      </c>
      <c r="M120" s="484" t="e">
        <f t="shared" si="33"/>
        <v>#REF!</v>
      </c>
      <c r="N120" s="484" t="e">
        <f t="shared" si="33"/>
        <v>#REF!</v>
      </c>
      <c r="O120" s="484" t="e">
        <f t="shared" si="33"/>
        <v>#REF!</v>
      </c>
      <c r="P120" s="461" t="e">
        <f t="shared" si="23"/>
        <v>#REF!</v>
      </c>
    </row>
    <row r="121" spans="1:16" ht="31.5" customHeight="1" thickBot="1">
      <c r="A121" s="498"/>
      <c r="B121" s="463" t="e">
        <f>#REF!</f>
        <v>#REF!</v>
      </c>
      <c r="C121" s="591" t="e">
        <f>#REF!</f>
        <v>#REF!</v>
      </c>
      <c r="D121" s="461" t="e">
        <f>#REF!</f>
        <v>#REF!</v>
      </c>
      <c r="E121" s="461" t="e">
        <f>#REF!</f>
        <v>#REF!</v>
      </c>
      <c r="F121" s="461" t="e">
        <f>#REF!</f>
        <v>#REF!</v>
      </c>
      <c r="G121" s="461" t="e">
        <f>#REF!</f>
        <v>#REF!</v>
      </c>
      <c r="H121" s="461" t="e">
        <f>#REF!</f>
        <v>#REF!</v>
      </c>
      <c r="I121" s="461" t="e">
        <f>#REF!</f>
        <v>#REF!</v>
      </c>
      <c r="J121" s="461" t="e">
        <f>#REF!</f>
        <v>#REF!</v>
      </c>
      <c r="K121" s="461" t="e">
        <f>#REF!</f>
        <v>#REF!</v>
      </c>
      <c r="L121" s="461" t="e">
        <f>#REF!</f>
        <v>#REF!</v>
      </c>
      <c r="M121" s="461" t="e">
        <f>#REF!</f>
        <v>#REF!</v>
      </c>
      <c r="N121" s="461" t="e">
        <f>#REF!</f>
        <v>#REF!</v>
      </c>
      <c r="O121" s="461" t="e">
        <f>#REF!</f>
        <v>#REF!</v>
      </c>
      <c r="P121" s="461" t="e">
        <f t="shared" si="23"/>
        <v>#REF!</v>
      </c>
    </row>
    <row r="122" spans="1:16" ht="35.25" customHeight="1" thickBot="1">
      <c r="A122" s="498"/>
      <c r="B122" s="466" t="e">
        <f>#REF!</f>
        <v>#REF!</v>
      </c>
      <c r="C122" s="644" t="e">
        <f>#REF!</f>
        <v>#REF!</v>
      </c>
      <c r="D122" s="461" t="e">
        <f>#REF!</f>
        <v>#REF!</v>
      </c>
      <c r="E122" s="461" t="e">
        <f>#REF!</f>
        <v>#REF!</v>
      </c>
      <c r="F122" s="461" t="e">
        <f>#REF!</f>
        <v>#REF!</v>
      </c>
      <c r="G122" s="461" t="e">
        <f>#REF!</f>
        <v>#REF!</v>
      </c>
      <c r="H122" s="461" t="e">
        <f>#REF!</f>
        <v>#REF!</v>
      </c>
      <c r="I122" s="461" t="e">
        <f>#REF!</f>
        <v>#REF!</v>
      </c>
      <c r="J122" s="461" t="e">
        <f>#REF!</f>
        <v>#REF!</v>
      </c>
      <c r="K122" s="461" t="e">
        <f>#REF!</f>
        <v>#REF!</v>
      </c>
      <c r="L122" s="461" t="e">
        <f>#REF!</f>
        <v>#REF!</v>
      </c>
      <c r="M122" s="461" t="e">
        <f>#REF!</f>
        <v>#REF!</v>
      </c>
      <c r="N122" s="461" t="e">
        <f>#REF!</f>
        <v>#REF!</v>
      </c>
      <c r="O122" s="461" t="e">
        <f>#REF!</f>
        <v>#REF!</v>
      </c>
      <c r="P122" s="461" t="e">
        <f t="shared" si="23"/>
        <v>#REF!</v>
      </c>
    </row>
    <row r="123" spans="1:16" ht="35.25" customHeight="1" thickBot="1">
      <c r="A123" s="498"/>
      <c r="B123" s="466" t="e">
        <f>#REF!</f>
        <v>#REF!</v>
      </c>
      <c r="C123" s="644" t="e">
        <f>#REF!</f>
        <v>#REF!</v>
      </c>
      <c r="D123" s="461" t="e">
        <f>#REF!</f>
        <v>#REF!</v>
      </c>
      <c r="E123" s="461" t="e">
        <f>#REF!</f>
        <v>#REF!</v>
      </c>
      <c r="F123" s="461" t="e">
        <f>#REF!</f>
        <v>#REF!</v>
      </c>
      <c r="G123" s="461" t="e">
        <f>#REF!</f>
        <v>#REF!</v>
      </c>
      <c r="H123" s="461" t="e">
        <f>#REF!</f>
        <v>#REF!</v>
      </c>
      <c r="I123" s="461" t="e">
        <f>#REF!</f>
        <v>#REF!</v>
      </c>
      <c r="J123" s="461" t="e">
        <f>#REF!</f>
        <v>#REF!</v>
      </c>
      <c r="K123" s="461" t="e">
        <f>#REF!</f>
        <v>#REF!</v>
      </c>
      <c r="L123" s="461" t="e">
        <f>#REF!</f>
        <v>#REF!</v>
      </c>
      <c r="M123" s="461" t="e">
        <f>#REF!</f>
        <v>#REF!</v>
      </c>
      <c r="N123" s="461" t="e">
        <f>#REF!</f>
        <v>#REF!</v>
      </c>
      <c r="O123" s="461" t="e">
        <f>#REF!</f>
        <v>#REF!</v>
      </c>
      <c r="P123" s="461" t="e">
        <f t="shared" si="23"/>
        <v>#REF!</v>
      </c>
    </row>
    <row r="124" spans="1:16" ht="30" customHeight="1" thickBot="1">
      <c r="A124" s="11"/>
      <c r="B124" s="10" t="e">
        <f>#REF!</f>
        <v>#REF!</v>
      </c>
      <c r="C124" s="578" t="e">
        <f>#REF!</f>
        <v>#REF!</v>
      </c>
      <c r="D124" s="484" t="e">
        <f>SUM(D125:D127)</f>
        <v>#REF!</v>
      </c>
      <c r="E124" s="484" t="e">
        <f t="shared" ref="E124:O124" si="34">SUM(E125:E127)</f>
        <v>#REF!</v>
      </c>
      <c r="F124" s="484" t="e">
        <f t="shared" si="34"/>
        <v>#REF!</v>
      </c>
      <c r="G124" s="484" t="e">
        <f t="shared" si="34"/>
        <v>#REF!</v>
      </c>
      <c r="H124" s="484" t="e">
        <f t="shared" si="34"/>
        <v>#REF!</v>
      </c>
      <c r="I124" s="484" t="e">
        <f t="shared" si="34"/>
        <v>#REF!</v>
      </c>
      <c r="J124" s="484" t="e">
        <f t="shared" si="34"/>
        <v>#REF!</v>
      </c>
      <c r="K124" s="484" t="e">
        <f t="shared" si="34"/>
        <v>#REF!</v>
      </c>
      <c r="L124" s="484" t="e">
        <f t="shared" si="34"/>
        <v>#REF!</v>
      </c>
      <c r="M124" s="484" t="e">
        <f t="shared" si="34"/>
        <v>#REF!</v>
      </c>
      <c r="N124" s="484" t="e">
        <f t="shared" si="34"/>
        <v>#REF!</v>
      </c>
      <c r="O124" s="484" t="e">
        <f t="shared" si="34"/>
        <v>#REF!</v>
      </c>
      <c r="P124" s="461" t="e">
        <f t="shared" si="23"/>
        <v>#REF!</v>
      </c>
    </row>
    <row r="125" spans="1:16" ht="42" customHeight="1" thickBot="1">
      <c r="A125" s="623"/>
      <c r="B125" s="463" t="e">
        <f>#REF!</f>
        <v>#REF!</v>
      </c>
      <c r="C125" s="586" t="e">
        <f>#REF!</f>
        <v>#REF!</v>
      </c>
      <c r="D125" s="461" t="e">
        <f>#REF!</f>
        <v>#REF!</v>
      </c>
      <c r="E125" s="461" t="e">
        <f>#REF!</f>
        <v>#REF!</v>
      </c>
      <c r="F125" s="461" t="e">
        <f>#REF!</f>
        <v>#REF!</v>
      </c>
      <c r="G125" s="461" t="e">
        <f>#REF!</f>
        <v>#REF!</v>
      </c>
      <c r="H125" s="461" t="e">
        <f>#REF!</f>
        <v>#REF!</v>
      </c>
      <c r="I125" s="461" t="e">
        <f>#REF!</f>
        <v>#REF!</v>
      </c>
      <c r="J125" s="461" t="e">
        <f>#REF!</f>
        <v>#REF!</v>
      </c>
      <c r="K125" s="461" t="e">
        <f>#REF!</f>
        <v>#REF!</v>
      </c>
      <c r="L125" s="461" t="e">
        <f>#REF!</f>
        <v>#REF!</v>
      </c>
      <c r="M125" s="461" t="e">
        <f>#REF!</f>
        <v>#REF!</v>
      </c>
      <c r="N125" s="461" t="e">
        <f>#REF!</f>
        <v>#REF!</v>
      </c>
      <c r="O125" s="461" t="e">
        <f>#REF!</f>
        <v>#REF!</v>
      </c>
      <c r="P125" s="461" t="e">
        <f t="shared" si="23"/>
        <v>#REF!</v>
      </c>
    </row>
    <row r="126" spans="1:16" ht="39.75" customHeight="1" thickBot="1">
      <c r="A126" s="623"/>
      <c r="B126" s="463" t="e">
        <f>#REF!</f>
        <v>#REF!</v>
      </c>
      <c r="C126" s="586" t="e">
        <f>#REF!</f>
        <v>#REF!</v>
      </c>
      <c r="D126" s="461" t="e">
        <f>#REF!</f>
        <v>#REF!</v>
      </c>
      <c r="E126" s="461" t="e">
        <f>#REF!</f>
        <v>#REF!</v>
      </c>
      <c r="F126" s="461" t="e">
        <f>#REF!</f>
        <v>#REF!</v>
      </c>
      <c r="G126" s="461" t="e">
        <f>#REF!</f>
        <v>#REF!</v>
      </c>
      <c r="H126" s="461" t="e">
        <f>#REF!</f>
        <v>#REF!</v>
      </c>
      <c r="I126" s="461" t="e">
        <f>#REF!</f>
        <v>#REF!</v>
      </c>
      <c r="J126" s="461" t="e">
        <f>#REF!</f>
        <v>#REF!</v>
      </c>
      <c r="K126" s="461" t="e">
        <f>#REF!</f>
        <v>#REF!</v>
      </c>
      <c r="L126" s="461" t="e">
        <f>#REF!</f>
        <v>#REF!</v>
      </c>
      <c r="M126" s="461" t="e">
        <f>#REF!</f>
        <v>#REF!</v>
      </c>
      <c r="N126" s="461" t="e">
        <f>#REF!</f>
        <v>#REF!</v>
      </c>
      <c r="O126" s="461" t="e">
        <f>#REF!</f>
        <v>#REF!</v>
      </c>
      <c r="P126" s="461" t="e">
        <f t="shared" si="23"/>
        <v>#REF!</v>
      </c>
    </row>
    <row r="127" spans="1:16" ht="42" customHeight="1" thickBot="1">
      <c r="A127" s="623"/>
      <c r="B127" s="463" t="e">
        <f>#REF!</f>
        <v>#REF!</v>
      </c>
      <c r="C127" s="586" t="e">
        <f>#REF!</f>
        <v>#REF!</v>
      </c>
      <c r="D127" s="461" t="e">
        <f>#REF!</f>
        <v>#REF!</v>
      </c>
      <c r="E127" s="461" t="e">
        <f>#REF!</f>
        <v>#REF!</v>
      </c>
      <c r="F127" s="461" t="e">
        <f>#REF!</f>
        <v>#REF!</v>
      </c>
      <c r="G127" s="461" t="e">
        <f>#REF!</f>
        <v>#REF!</v>
      </c>
      <c r="H127" s="461" t="e">
        <f>#REF!</f>
        <v>#REF!</v>
      </c>
      <c r="I127" s="461" t="e">
        <f>#REF!</f>
        <v>#REF!</v>
      </c>
      <c r="J127" s="461" t="e">
        <f>#REF!</f>
        <v>#REF!</v>
      </c>
      <c r="K127" s="461" t="e">
        <f>#REF!</f>
        <v>#REF!</v>
      </c>
      <c r="L127" s="461" t="e">
        <f>#REF!</f>
        <v>#REF!</v>
      </c>
      <c r="M127" s="461" t="e">
        <f>#REF!</f>
        <v>#REF!</v>
      </c>
      <c r="N127" s="461" t="e">
        <f>#REF!</f>
        <v>#REF!</v>
      </c>
      <c r="O127" s="461" t="e">
        <f>#REF!</f>
        <v>#REF!</v>
      </c>
      <c r="P127" s="461" t="e">
        <f t="shared" si="23"/>
        <v>#REF!</v>
      </c>
    </row>
    <row r="128" spans="1:16" s="634" customFormat="1" ht="32.25" customHeight="1" thickBot="1">
      <c r="A128" s="633"/>
      <c r="B128" s="647" t="e">
        <f>#REF!</f>
        <v>#REF!</v>
      </c>
      <c r="C128" s="645" t="e">
        <f>#REF!</f>
        <v>#REF!</v>
      </c>
      <c r="D128" s="646" t="e">
        <f>#REF!</f>
        <v>#REF!</v>
      </c>
      <c r="E128" s="646" t="e">
        <f>#REF!</f>
        <v>#REF!</v>
      </c>
      <c r="F128" s="646" t="e">
        <f>#REF!</f>
        <v>#REF!</v>
      </c>
      <c r="G128" s="646" t="e">
        <f>#REF!</f>
        <v>#REF!</v>
      </c>
      <c r="H128" s="646" t="e">
        <f>#REF!</f>
        <v>#REF!</v>
      </c>
      <c r="I128" s="646" t="e">
        <f>#REF!</f>
        <v>#REF!</v>
      </c>
      <c r="J128" s="646" t="e">
        <f>#REF!</f>
        <v>#REF!</v>
      </c>
      <c r="K128" s="646" t="e">
        <f>#REF!</f>
        <v>#REF!</v>
      </c>
      <c r="L128" s="646" t="e">
        <f>#REF!</f>
        <v>#REF!</v>
      </c>
      <c r="M128" s="646" t="e">
        <f>#REF!</f>
        <v>#REF!</v>
      </c>
      <c r="N128" s="646" t="e">
        <f>#REF!</f>
        <v>#REF!</v>
      </c>
      <c r="O128" s="646" t="e">
        <f>#REF!</f>
        <v>#REF!</v>
      </c>
      <c r="P128" s="461" t="e">
        <f t="shared" si="23"/>
        <v>#REF!</v>
      </c>
    </row>
    <row r="129" spans="1:16" ht="32.25" customHeight="1" thickBot="1">
      <c r="A129" s="498"/>
      <c r="B129" s="463" t="e">
        <f>#REF!</f>
        <v>#REF!</v>
      </c>
      <c r="C129" s="591" t="e">
        <f>#REF!</f>
        <v>#REF!</v>
      </c>
      <c r="D129" s="461">
        <v>2975</v>
      </c>
      <c r="E129" s="461">
        <v>2975</v>
      </c>
      <c r="F129" s="461">
        <v>2975</v>
      </c>
      <c r="G129" s="461">
        <v>2975</v>
      </c>
      <c r="H129" s="461">
        <v>2975</v>
      </c>
      <c r="I129" s="461">
        <v>2975</v>
      </c>
      <c r="J129" s="461"/>
      <c r="K129" s="461"/>
      <c r="L129" s="461"/>
      <c r="M129" s="461"/>
      <c r="N129" s="461"/>
      <c r="O129" s="461"/>
      <c r="P129" s="461">
        <f t="shared" si="23"/>
        <v>17850</v>
      </c>
    </row>
    <row r="130" spans="1:16" ht="32.25" customHeight="1" thickBot="1">
      <c r="A130" s="498"/>
      <c r="B130" s="463" t="e">
        <f>#REF!</f>
        <v>#REF!</v>
      </c>
      <c r="C130" s="591" t="e">
        <f>#REF!</f>
        <v>#REF!</v>
      </c>
      <c r="D130" s="461">
        <v>2675</v>
      </c>
      <c r="E130" s="461">
        <v>2675</v>
      </c>
      <c r="F130" s="461">
        <v>2675</v>
      </c>
      <c r="G130" s="461">
        <v>2675</v>
      </c>
      <c r="H130" s="461">
        <v>2675</v>
      </c>
      <c r="I130" s="461">
        <v>2675</v>
      </c>
      <c r="J130" s="461"/>
      <c r="K130" s="461"/>
      <c r="L130" s="461"/>
      <c r="M130" s="461"/>
      <c r="N130" s="461"/>
      <c r="O130" s="461"/>
      <c r="P130" s="461">
        <f t="shared" si="23"/>
        <v>16050</v>
      </c>
    </row>
    <row r="131" spans="1:16" ht="32.25" customHeight="1" thickBot="1">
      <c r="A131" s="498"/>
      <c r="B131" s="463" t="e">
        <f>#REF!</f>
        <v>#REF!</v>
      </c>
      <c r="C131" s="591" t="e">
        <f>#REF!</f>
        <v>#REF!</v>
      </c>
      <c r="D131" s="461"/>
      <c r="E131" s="461"/>
      <c r="F131" s="461"/>
      <c r="G131" s="461"/>
      <c r="H131" s="461"/>
      <c r="I131" s="461"/>
      <c r="J131" s="461"/>
      <c r="K131" s="461"/>
      <c r="L131" s="461"/>
      <c r="M131" s="461"/>
      <c r="N131" s="461"/>
      <c r="O131" s="461"/>
      <c r="P131" s="461">
        <f t="shared" si="23"/>
        <v>0</v>
      </c>
    </row>
    <row r="132" spans="1:16" s="3" customFormat="1" ht="14.4" thickBot="1">
      <c r="A132" s="12"/>
      <c r="B132" s="629" t="s">
        <v>10</v>
      </c>
      <c r="C132" s="630"/>
      <c r="D132" s="485">
        <f>SUM(D134:D136)</f>
        <v>0</v>
      </c>
      <c r="E132" s="485">
        <f t="shared" ref="E132:O132" si="35">SUM(E134:E136)</f>
        <v>0</v>
      </c>
      <c r="F132" s="485">
        <f t="shared" si="35"/>
        <v>0</v>
      </c>
      <c r="G132" s="485">
        <f t="shared" si="35"/>
        <v>0</v>
      </c>
      <c r="H132" s="485">
        <f t="shared" si="35"/>
        <v>0</v>
      </c>
      <c r="I132" s="485">
        <f t="shared" si="35"/>
        <v>0</v>
      </c>
      <c r="J132" s="485">
        <f t="shared" si="35"/>
        <v>0</v>
      </c>
      <c r="K132" s="485">
        <f t="shared" si="35"/>
        <v>0</v>
      </c>
      <c r="L132" s="485">
        <f t="shared" si="35"/>
        <v>0</v>
      </c>
      <c r="M132" s="485">
        <f t="shared" si="35"/>
        <v>0</v>
      </c>
      <c r="N132" s="485">
        <f t="shared" si="35"/>
        <v>0</v>
      </c>
      <c r="O132" s="631">
        <f t="shared" si="35"/>
        <v>0</v>
      </c>
      <c r="P132" s="461">
        <f t="shared" si="23"/>
        <v>0</v>
      </c>
    </row>
    <row r="133" spans="1:16" s="3" customFormat="1" ht="14.4" thickBot="1">
      <c r="A133" s="12"/>
      <c r="B133" s="486"/>
      <c r="C133" s="601"/>
      <c r="D133" s="485"/>
      <c r="E133" s="485"/>
      <c r="F133" s="485"/>
      <c r="G133" s="485"/>
      <c r="H133" s="485"/>
      <c r="I133" s="485"/>
      <c r="J133" s="485"/>
      <c r="K133" s="485"/>
      <c r="L133" s="485"/>
      <c r="M133" s="485"/>
      <c r="N133" s="485"/>
      <c r="O133" s="485"/>
      <c r="P133" s="461">
        <f t="shared" si="23"/>
        <v>0</v>
      </c>
    </row>
    <row r="134" spans="1:16" s="3" customFormat="1" ht="14.4" thickBot="1">
      <c r="A134" s="487"/>
      <c r="B134" s="488" t="s">
        <v>4</v>
      </c>
      <c r="C134" s="602"/>
      <c r="D134" s="489"/>
      <c r="E134" s="490"/>
      <c r="F134" s="490"/>
      <c r="G134" s="490"/>
      <c r="H134" s="490"/>
      <c r="I134" s="490"/>
      <c r="J134" s="490"/>
      <c r="K134" s="490"/>
      <c r="L134" s="490"/>
      <c r="M134" s="490"/>
      <c r="N134" s="490"/>
      <c r="O134" s="490"/>
      <c r="P134" s="461">
        <f t="shared" si="23"/>
        <v>0</v>
      </c>
    </row>
    <row r="135" spans="1:16" s="3" customFormat="1" ht="14.4" thickBot="1">
      <c r="A135" s="487"/>
      <c r="B135" s="488" t="s">
        <v>2</v>
      </c>
      <c r="C135" s="602"/>
      <c r="D135" s="490"/>
      <c r="E135" s="490"/>
      <c r="F135" s="490"/>
      <c r="G135" s="490"/>
      <c r="H135" s="490"/>
      <c r="I135" s="490"/>
      <c r="J135" s="490"/>
      <c r="K135" s="490"/>
      <c r="L135" s="490"/>
      <c r="M135" s="490"/>
      <c r="N135" s="490"/>
      <c r="O135" s="490"/>
      <c r="P135" s="461">
        <f t="shared" si="23"/>
        <v>0</v>
      </c>
    </row>
    <row r="136" spans="1:16" s="3" customFormat="1" ht="14.4" thickBot="1">
      <c r="A136" s="487"/>
      <c r="B136" s="488" t="s">
        <v>3</v>
      </c>
      <c r="C136" s="602"/>
      <c r="D136" s="490"/>
      <c r="E136" s="490"/>
      <c r="F136" s="490"/>
      <c r="G136" s="490"/>
      <c r="H136" s="490"/>
      <c r="I136" s="490"/>
      <c r="J136" s="490"/>
      <c r="K136" s="490"/>
      <c r="L136" s="490"/>
      <c r="M136" s="490"/>
      <c r="N136" s="490"/>
      <c r="O136" s="490"/>
      <c r="P136" s="461">
        <f t="shared" si="23"/>
        <v>0</v>
      </c>
    </row>
    <row r="137" spans="1:16" s="3" customFormat="1" ht="14.4" thickBot="1">
      <c r="A137" s="487"/>
      <c r="B137" s="491"/>
      <c r="C137" s="602"/>
      <c r="D137" s="490"/>
      <c r="E137" s="490"/>
      <c r="F137" s="490"/>
      <c r="G137" s="490"/>
      <c r="H137" s="490"/>
      <c r="I137" s="490"/>
      <c r="J137" s="490"/>
      <c r="K137" s="490"/>
      <c r="L137" s="490"/>
      <c r="M137" s="490"/>
      <c r="N137" s="490"/>
      <c r="O137" s="490"/>
      <c r="P137" s="461">
        <f t="shared" si="23"/>
        <v>0</v>
      </c>
    </row>
    <row r="138" spans="1:16" ht="16.5" customHeight="1" thickBot="1">
      <c r="A138" s="13"/>
      <c r="B138" s="7" t="s">
        <v>9</v>
      </c>
      <c r="C138" s="603"/>
      <c r="D138" s="492" t="e">
        <f t="shared" ref="D138:O138" si="36">D5-D6+D132</f>
        <v>#REF!</v>
      </c>
      <c r="E138" s="492" t="e">
        <f t="shared" si="36"/>
        <v>#REF!</v>
      </c>
      <c r="F138" s="492" t="e">
        <f t="shared" si="36"/>
        <v>#REF!</v>
      </c>
      <c r="G138" s="492" t="e">
        <f t="shared" si="36"/>
        <v>#REF!</v>
      </c>
      <c r="H138" s="492" t="e">
        <f t="shared" si="36"/>
        <v>#REF!</v>
      </c>
      <c r="I138" s="492" t="e">
        <f t="shared" si="36"/>
        <v>#REF!</v>
      </c>
      <c r="J138" s="492" t="e">
        <f t="shared" si="36"/>
        <v>#REF!</v>
      </c>
      <c r="K138" s="492" t="e">
        <f t="shared" si="36"/>
        <v>#REF!</v>
      </c>
      <c r="L138" s="492" t="e">
        <f t="shared" si="36"/>
        <v>#REF!</v>
      </c>
      <c r="M138" s="492" t="e">
        <f t="shared" si="36"/>
        <v>#REF!</v>
      </c>
      <c r="N138" s="492" t="e">
        <f t="shared" si="36"/>
        <v>#REF!</v>
      </c>
      <c r="O138" s="492" t="e">
        <f t="shared" si="36"/>
        <v>#REF!</v>
      </c>
      <c r="P138" s="493"/>
    </row>
    <row r="139" spans="1:16" ht="14.4" thickTop="1">
      <c r="B139" s="1629"/>
      <c r="C139" s="1629"/>
      <c r="D139" s="1629"/>
      <c r="E139" s="4"/>
    </row>
    <row r="140" spans="1:16">
      <c r="B140" s="4"/>
      <c r="C140" s="604"/>
      <c r="D140" s="4"/>
      <c r="E140" s="4"/>
      <c r="F140" s="4"/>
      <c r="G140" s="4"/>
      <c r="H140" s="4"/>
      <c r="I140" s="4"/>
      <c r="J140" s="4"/>
      <c r="K140" s="4"/>
      <c r="L140" s="4"/>
      <c r="M140" s="4"/>
      <c r="N140" s="4"/>
      <c r="O140" s="4"/>
    </row>
    <row r="143" spans="1:16">
      <c r="B143" s="4"/>
      <c r="C143" s="604"/>
      <c r="D143" s="1628"/>
      <c r="E143" s="1628"/>
      <c r="F143" s="4"/>
      <c r="G143" s="1628"/>
      <c r="H143" s="1628"/>
      <c r="I143" s="4"/>
    </row>
    <row r="144" spans="1:16">
      <c r="B144" s="4"/>
      <c r="C144" s="604"/>
      <c r="D144" s="1627"/>
      <c r="E144" s="1627"/>
      <c r="F144" s="1"/>
      <c r="G144" s="1627"/>
      <c r="H144" s="1627"/>
      <c r="I144" s="4"/>
    </row>
    <row r="145" spans="2:9">
      <c r="B145" s="4"/>
      <c r="C145" s="604"/>
      <c r="D145" s="1627"/>
      <c r="E145" s="1627"/>
      <c r="F145" s="1"/>
      <c r="G145" s="1627"/>
      <c r="H145" s="1627"/>
      <c r="I145" s="4"/>
    </row>
  </sheetData>
  <mergeCells count="13">
    <mergeCell ref="D1:H1"/>
    <mergeCell ref="I1:J1"/>
    <mergeCell ref="K1:O1"/>
    <mergeCell ref="D2:H2"/>
    <mergeCell ref="I2:J2"/>
    <mergeCell ref="K2:O2"/>
    <mergeCell ref="D145:E145"/>
    <mergeCell ref="G145:H145"/>
    <mergeCell ref="B139:D139"/>
    <mergeCell ref="D143:E143"/>
    <mergeCell ref="G143:H143"/>
    <mergeCell ref="D144:E144"/>
    <mergeCell ref="G144:H144"/>
  </mergeCells>
  <pageMargins left="0.28000000000000003" right="0.28000000000000003" top="0.74" bottom="1" header="0.41" footer="0.3"/>
  <pageSetup scale="43" fitToHeight="0" orientation="landscape"/>
  <headerFooter>
    <oddHeader>&amp;C&amp;14Prévisions du flux de trésorerie pour la période janvier a decembre 2015</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Q144"/>
  <sheetViews>
    <sheetView showGridLines="0" topLeftCell="C1" workbookViewId="0">
      <selection activeCell="G26" sqref="G26"/>
    </sheetView>
  </sheetViews>
  <sheetFormatPr defaultColWidth="11.33203125" defaultRowHeight="13.8"/>
  <cols>
    <col min="1" max="1" width="3.33203125" style="2" customWidth="1"/>
    <col min="2" max="2" width="19.109375" style="2" customWidth="1"/>
    <col min="3" max="3" width="65" style="605" customWidth="1"/>
    <col min="4" max="16" width="16.88671875" style="2" customWidth="1"/>
    <col min="17" max="17" width="13.33203125" style="2" customWidth="1"/>
    <col min="18" max="16384" width="11.33203125" style="2"/>
  </cols>
  <sheetData>
    <row r="1" spans="1:17" s="5" customFormat="1" ht="24" customHeight="1">
      <c r="B1" s="6" t="s">
        <v>5</v>
      </c>
      <c r="C1" s="575" t="s">
        <v>252</v>
      </c>
      <c r="D1" s="1625"/>
      <c r="E1" s="1626"/>
      <c r="F1" s="1626"/>
      <c r="G1" s="1626"/>
      <c r="H1" s="1626"/>
      <c r="I1" s="1622" t="s">
        <v>6</v>
      </c>
      <c r="J1" s="1623"/>
      <c r="K1" s="1624" t="s">
        <v>253</v>
      </c>
      <c r="L1" s="1624"/>
      <c r="M1" s="1624"/>
      <c r="N1" s="1624"/>
      <c r="O1" s="1624"/>
    </row>
    <row r="2" spans="1:17" s="5" customFormat="1" ht="24" customHeight="1">
      <c r="B2" s="6" t="s">
        <v>14</v>
      </c>
      <c r="C2" s="575" t="s">
        <v>254</v>
      </c>
      <c r="D2" s="1625"/>
      <c r="E2" s="1626"/>
      <c r="F2" s="1626"/>
      <c r="G2" s="1626"/>
      <c r="H2" s="1626"/>
      <c r="I2" s="1622" t="s">
        <v>13</v>
      </c>
      <c r="J2" s="1623"/>
      <c r="K2" s="1630" t="s">
        <v>200</v>
      </c>
      <c r="L2" s="1630"/>
      <c r="M2" s="1630"/>
      <c r="N2" s="1630"/>
      <c r="O2" s="1630"/>
      <c r="Q2" s="616"/>
    </row>
    <row r="3" spans="1:17" s="5" customFormat="1" ht="24" customHeight="1" thickBot="1">
      <c r="B3" s="6" t="s">
        <v>7</v>
      </c>
      <c r="C3" s="576" t="e">
        <f>#REF!</f>
        <v>#REF!</v>
      </c>
      <c r="D3" s="501"/>
      <c r="E3" s="501"/>
      <c r="F3" s="501"/>
      <c r="G3" s="501"/>
      <c r="H3" s="501"/>
      <c r="I3" s="501"/>
      <c r="J3" s="501"/>
      <c r="K3" s="501"/>
      <c r="L3" s="501"/>
      <c r="M3" s="501"/>
      <c r="N3" s="501"/>
      <c r="O3" s="501"/>
      <c r="P3" s="502"/>
    </row>
    <row r="4" spans="1:17" ht="14.4" thickBot="1">
      <c r="A4" s="11"/>
      <c r="B4" s="9"/>
      <c r="C4" s="439" t="s">
        <v>34</v>
      </c>
      <c r="D4" s="500">
        <v>42005</v>
      </c>
      <c r="E4" s="500">
        <v>42036</v>
      </c>
      <c r="F4" s="500">
        <v>42064</v>
      </c>
      <c r="G4" s="500">
        <v>42095</v>
      </c>
      <c r="H4" s="500">
        <v>42125</v>
      </c>
      <c r="I4" s="500">
        <v>42156</v>
      </c>
      <c r="J4" s="500">
        <v>42186</v>
      </c>
      <c r="K4" s="500">
        <v>42217</v>
      </c>
      <c r="L4" s="500">
        <v>42248</v>
      </c>
      <c r="M4" s="500">
        <v>42278</v>
      </c>
      <c r="N4" s="500">
        <v>42309</v>
      </c>
      <c r="O4" s="500">
        <v>42339</v>
      </c>
      <c r="P4" s="500"/>
    </row>
    <row r="5" spans="1:17" ht="14.4" thickBot="1">
      <c r="A5" s="11"/>
      <c r="B5" s="11"/>
      <c r="C5" s="577" t="s">
        <v>12</v>
      </c>
      <c r="D5" s="440"/>
      <c r="E5" s="440" t="e">
        <f>D137</f>
        <v>#REF!</v>
      </c>
      <c r="F5" s="440" t="e">
        <f t="shared" ref="F5:O5" si="0">E137</f>
        <v>#REF!</v>
      </c>
      <c r="G5" s="440" t="e">
        <f t="shared" si="0"/>
        <v>#REF!</v>
      </c>
      <c r="H5" s="440" t="e">
        <f t="shared" si="0"/>
        <v>#REF!</v>
      </c>
      <c r="I5" s="440" t="e">
        <f t="shared" si="0"/>
        <v>#REF!</v>
      </c>
      <c r="J5" s="440" t="e">
        <f t="shared" si="0"/>
        <v>#REF!</v>
      </c>
      <c r="K5" s="440" t="e">
        <f t="shared" si="0"/>
        <v>#REF!</v>
      </c>
      <c r="L5" s="440" t="e">
        <f t="shared" si="0"/>
        <v>#REF!</v>
      </c>
      <c r="M5" s="440" t="e">
        <f t="shared" si="0"/>
        <v>#REF!</v>
      </c>
      <c r="N5" s="440" t="e">
        <f t="shared" si="0"/>
        <v>#REF!</v>
      </c>
      <c r="O5" s="440" t="e">
        <f t="shared" si="0"/>
        <v>#REF!</v>
      </c>
      <c r="P5" s="620" t="s">
        <v>35</v>
      </c>
    </row>
    <row r="6" spans="1:17" ht="14.4" thickBot="1">
      <c r="A6" s="11"/>
      <c r="B6" s="11"/>
      <c r="C6" s="578" t="s">
        <v>11</v>
      </c>
      <c r="D6" s="440" t="e">
        <f t="shared" ref="D6:P6" si="1">D8+D64+D112+D127</f>
        <v>#REF!</v>
      </c>
      <c r="E6" s="440" t="e">
        <f t="shared" si="1"/>
        <v>#REF!</v>
      </c>
      <c r="F6" s="440" t="e">
        <f t="shared" si="1"/>
        <v>#REF!</v>
      </c>
      <c r="G6" s="440" t="e">
        <f t="shared" si="1"/>
        <v>#REF!</v>
      </c>
      <c r="H6" s="440" t="e">
        <f t="shared" si="1"/>
        <v>#REF!</v>
      </c>
      <c r="I6" s="440" t="e">
        <f t="shared" si="1"/>
        <v>#REF!</v>
      </c>
      <c r="J6" s="440" t="e">
        <f t="shared" si="1"/>
        <v>#REF!</v>
      </c>
      <c r="K6" s="440" t="e">
        <f t="shared" si="1"/>
        <v>#REF!</v>
      </c>
      <c r="L6" s="440" t="e">
        <f t="shared" si="1"/>
        <v>#REF!</v>
      </c>
      <c r="M6" s="440" t="e">
        <f t="shared" si="1"/>
        <v>#REF!</v>
      </c>
      <c r="N6" s="440" t="e">
        <f t="shared" si="1"/>
        <v>#REF!</v>
      </c>
      <c r="O6" s="440" t="e">
        <f t="shared" si="1"/>
        <v>#REF!</v>
      </c>
      <c r="P6" s="440" t="e">
        <f t="shared" si="1"/>
        <v>#REF!</v>
      </c>
      <c r="Q6" s="441"/>
    </row>
    <row r="7" spans="1:17" s="14" customFormat="1">
      <c r="A7" s="442"/>
      <c r="B7" s="443"/>
      <c r="C7" s="444" t="s">
        <v>26</v>
      </c>
      <c r="D7" s="445"/>
      <c r="E7" s="446"/>
      <c r="F7" s="446"/>
      <c r="G7" s="446"/>
      <c r="H7" s="446"/>
      <c r="I7" s="446"/>
      <c r="J7" s="446"/>
      <c r="K7" s="446"/>
      <c r="L7" s="446"/>
      <c r="M7" s="446"/>
      <c r="N7" s="446"/>
      <c r="O7" s="446"/>
      <c r="P7" s="447"/>
      <c r="Q7" s="448"/>
    </row>
    <row r="8" spans="1:17" s="14" customFormat="1" ht="14.4">
      <c r="A8" s="449" t="s">
        <v>209</v>
      </c>
      <c r="B8" s="450"/>
      <c r="C8" s="451"/>
      <c r="D8" s="452" t="e">
        <f t="shared" ref="D8:O8" si="2">D9+D36+D57</f>
        <v>#REF!</v>
      </c>
      <c r="E8" s="452" t="e">
        <f t="shared" si="2"/>
        <v>#REF!</v>
      </c>
      <c r="F8" s="452" t="e">
        <f t="shared" si="2"/>
        <v>#REF!</v>
      </c>
      <c r="G8" s="452" t="e">
        <f t="shared" si="2"/>
        <v>#REF!</v>
      </c>
      <c r="H8" s="452" t="e">
        <f t="shared" si="2"/>
        <v>#REF!</v>
      </c>
      <c r="I8" s="452" t="e">
        <f t="shared" si="2"/>
        <v>#REF!</v>
      </c>
      <c r="J8" s="452" t="e">
        <f t="shared" si="2"/>
        <v>#REF!</v>
      </c>
      <c r="K8" s="452" t="e">
        <f t="shared" si="2"/>
        <v>#REF!</v>
      </c>
      <c r="L8" s="452" t="e">
        <f t="shared" si="2"/>
        <v>#REF!</v>
      </c>
      <c r="M8" s="452" t="e">
        <f t="shared" si="2"/>
        <v>#REF!</v>
      </c>
      <c r="N8" s="452" t="e">
        <f t="shared" si="2"/>
        <v>#REF!</v>
      </c>
      <c r="O8" s="452" t="e">
        <f t="shared" si="2"/>
        <v>#REF!</v>
      </c>
      <c r="P8" s="453" t="e">
        <f>SUM(D8:O8)</f>
        <v>#REF!</v>
      </c>
      <c r="Q8" s="448"/>
    </row>
    <row r="9" spans="1:17" s="14" customFormat="1">
      <c r="A9" s="454" t="s">
        <v>210</v>
      </c>
      <c r="B9" s="455"/>
      <c r="C9" s="456"/>
      <c r="D9" s="457" t="e">
        <f t="shared" ref="D9:O9" si="3">D10+D21+D24+D27</f>
        <v>#REF!</v>
      </c>
      <c r="E9" s="457" t="e">
        <f t="shared" si="3"/>
        <v>#REF!</v>
      </c>
      <c r="F9" s="457" t="e">
        <f t="shared" si="3"/>
        <v>#REF!</v>
      </c>
      <c r="G9" s="457" t="e">
        <f t="shared" si="3"/>
        <v>#REF!</v>
      </c>
      <c r="H9" s="457" t="e">
        <f t="shared" si="3"/>
        <v>#REF!</v>
      </c>
      <c r="I9" s="457" t="e">
        <f t="shared" si="3"/>
        <v>#REF!</v>
      </c>
      <c r="J9" s="457" t="e">
        <f t="shared" si="3"/>
        <v>#REF!</v>
      </c>
      <c r="K9" s="457" t="e">
        <f t="shared" si="3"/>
        <v>#REF!</v>
      </c>
      <c r="L9" s="457" t="e">
        <f t="shared" si="3"/>
        <v>#REF!</v>
      </c>
      <c r="M9" s="457" t="e">
        <f t="shared" si="3"/>
        <v>#REF!</v>
      </c>
      <c r="N9" s="457" t="e">
        <f t="shared" si="3"/>
        <v>#REF!</v>
      </c>
      <c r="O9" s="457" t="e">
        <f t="shared" si="3"/>
        <v>#REF!</v>
      </c>
      <c r="P9" s="458" t="e">
        <f>SUM(D9:O9)</f>
        <v>#REF!</v>
      </c>
    </row>
    <row r="10" spans="1:17" ht="45.75" customHeight="1" thickBot="1">
      <c r="A10" s="459"/>
      <c r="B10" s="494" t="s">
        <v>15</v>
      </c>
      <c r="C10" s="579" t="s">
        <v>235</v>
      </c>
      <c r="D10" s="460" t="e">
        <f>SUM(D11:D20)</f>
        <v>#REF!</v>
      </c>
      <c r="E10" s="460" t="e">
        <f t="shared" ref="E10:O10" si="4">SUM(E11:E20)</f>
        <v>#REF!</v>
      </c>
      <c r="F10" s="460" t="e">
        <f t="shared" si="4"/>
        <v>#REF!</v>
      </c>
      <c r="G10" s="460" t="e">
        <f t="shared" si="4"/>
        <v>#REF!</v>
      </c>
      <c r="H10" s="460" t="e">
        <f t="shared" si="4"/>
        <v>#REF!</v>
      </c>
      <c r="I10" s="460" t="e">
        <f t="shared" si="4"/>
        <v>#REF!</v>
      </c>
      <c r="J10" s="460" t="e">
        <f t="shared" si="4"/>
        <v>#REF!</v>
      </c>
      <c r="K10" s="460" t="e">
        <f t="shared" si="4"/>
        <v>#REF!</v>
      </c>
      <c r="L10" s="460" t="e">
        <f t="shared" si="4"/>
        <v>#REF!</v>
      </c>
      <c r="M10" s="460" t="e">
        <f t="shared" si="4"/>
        <v>#REF!</v>
      </c>
      <c r="N10" s="460" t="e">
        <f t="shared" si="4"/>
        <v>#REF!</v>
      </c>
      <c r="O10" s="460" t="e">
        <f t="shared" si="4"/>
        <v>#REF!</v>
      </c>
      <c r="P10" s="460" t="e">
        <f>SUM(P11:P20)</f>
        <v>#REF!</v>
      </c>
    </row>
    <row r="11" spans="1:17" ht="24.75" customHeight="1" thickBot="1">
      <c r="A11" s="623"/>
      <c r="B11" s="495" t="e">
        <f>#REF!</f>
        <v>#REF!</v>
      </c>
      <c r="C11" s="580" t="e">
        <f>#REF!</f>
        <v>#REF!</v>
      </c>
      <c r="D11" s="461" t="e">
        <f>'5.Prévision flux de trésorie'!D11-'6.Execution flux de trésorie '!D11</f>
        <v>#REF!</v>
      </c>
      <c r="E11" s="461" t="e">
        <f>'5.Prévision flux de trésorie'!E11-'6.Execution flux de trésorie '!E11</f>
        <v>#REF!</v>
      </c>
      <c r="F11" s="461" t="e">
        <f>'5.Prévision flux de trésorie'!F11-'6.Execution flux de trésorie '!F11</f>
        <v>#REF!</v>
      </c>
      <c r="G11" s="461" t="e">
        <f>'5.Prévision flux de trésorie'!G11-'6.Execution flux de trésorie '!G11</f>
        <v>#REF!</v>
      </c>
      <c r="H11" s="461" t="e">
        <f>'5.Prévision flux de trésorie'!H11-'6.Execution flux de trésorie '!H11</f>
        <v>#REF!</v>
      </c>
      <c r="I11" s="461" t="e">
        <f>'5.Prévision flux de trésorie'!I11-'6.Execution flux de trésorie '!I11</f>
        <v>#REF!</v>
      </c>
      <c r="J11" s="461" t="e">
        <f>'5.Prévision flux de trésorie'!J11-'6.Execution flux de trésorie '!J11</f>
        <v>#REF!</v>
      </c>
      <c r="K11" s="461" t="e">
        <f>'5.Prévision flux de trésorie'!K11-'6.Execution flux de trésorie '!K11</f>
        <v>#REF!</v>
      </c>
      <c r="L11" s="461" t="e">
        <f>'5.Prévision flux de trésorie'!L11-'6.Execution flux de trésorie '!L11</f>
        <v>#REF!</v>
      </c>
      <c r="M11" s="461" t="e">
        <f>'5.Prévision flux de trésorie'!M11-'6.Execution flux de trésorie '!M11</f>
        <v>#REF!</v>
      </c>
      <c r="N11" s="461" t="e">
        <f>'5.Prévision flux de trésorie'!N11-'6.Execution flux de trésorie '!N11</f>
        <v>#REF!</v>
      </c>
      <c r="O11" s="461" t="e">
        <f>'5.Prévision flux de trésorie'!O11-'6.Execution flux de trésorie '!O11</f>
        <v>#REF!</v>
      </c>
      <c r="P11" s="461" t="e">
        <f>'5.Prévision flux de trésorie'!P11-'6.Execution flux de trésorie '!P11</f>
        <v>#REF!</v>
      </c>
    </row>
    <row r="12" spans="1:17" ht="21" customHeight="1" thickBot="1">
      <c r="A12" s="623"/>
      <c r="B12" s="496" t="e">
        <f>#REF!</f>
        <v>#REF!</v>
      </c>
      <c r="C12" s="581" t="e">
        <f>#REF!</f>
        <v>#REF!</v>
      </c>
      <c r="D12" s="461" t="e">
        <f>'5.Prévision flux de trésorie'!D12-'6.Execution flux de trésorie '!D12</f>
        <v>#REF!</v>
      </c>
      <c r="E12" s="461" t="e">
        <f>'5.Prévision flux de trésorie'!E12-'6.Execution flux de trésorie '!E12</f>
        <v>#REF!</v>
      </c>
      <c r="F12" s="461" t="e">
        <f>'5.Prévision flux de trésorie'!F12-'6.Execution flux de trésorie '!F12</f>
        <v>#REF!</v>
      </c>
      <c r="G12" s="461" t="e">
        <f>'5.Prévision flux de trésorie'!G12-'6.Execution flux de trésorie '!G12</f>
        <v>#REF!</v>
      </c>
      <c r="H12" s="461" t="e">
        <f>'5.Prévision flux de trésorie'!H12-'6.Execution flux de trésorie '!H12</f>
        <v>#REF!</v>
      </c>
      <c r="I12" s="461" t="e">
        <f>'5.Prévision flux de trésorie'!I12-'6.Execution flux de trésorie '!I12</f>
        <v>#REF!</v>
      </c>
      <c r="J12" s="461" t="e">
        <f>'5.Prévision flux de trésorie'!J12-'6.Execution flux de trésorie '!J12</f>
        <v>#REF!</v>
      </c>
      <c r="K12" s="461" t="e">
        <f>'5.Prévision flux de trésorie'!K12-'6.Execution flux de trésorie '!K12</f>
        <v>#REF!</v>
      </c>
      <c r="L12" s="461" t="e">
        <f>'5.Prévision flux de trésorie'!L12-'6.Execution flux de trésorie '!L12</f>
        <v>#REF!</v>
      </c>
      <c r="M12" s="461" t="e">
        <f>'5.Prévision flux de trésorie'!M12-'6.Execution flux de trésorie '!M12</f>
        <v>#REF!</v>
      </c>
      <c r="N12" s="461" t="e">
        <f>'5.Prévision flux de trésorie'!N12-'6.Execution flux de trésorie '!N12</f>
        <v>#REF!</v>
      </c>
      <c r="O12" s="461" t="e">
        <f>'5.Prévision flux de trésorie'!O12-'6.Execution flux de trésorie '!O12</f>
        <v>#REF!</v>
      </c>
      <c r="P12" s="461" t="e">
        <f>'5.Prévision flux de trésorie'!P12-'6.Execution flux de trésorie '!P12</f>
        <v>#REF!</v>
      </c>
    </row>
    <row r="13" spans="1:17" ht="19.5" customHeight="1" thickBot="1">
      <c r="A13" s="623"/>
      <c r="B13" s="496" t="e">
        <f>#REF!</f>
        <v>#REF!</v>
      </c>
      <c r="C13" s="582" t="e">
        <f>#REF!</f>
        <v>#REF!</v>
      </c>
      <c r="D13" s="461">
        <f>'5.Prévision flux de trésorie'!D13-'6.Execution flux de trésorie '!D13</f>
        <v>0</v>
      </c>
      <c r="E13" s="461">
        <f>'5.Prévision flux de trésorie'!E13-'6.Execution flux de trésorie '!E13</f>
        <v>0</v>
      </c>
      <c r="F13" s="461">
        <f>'5.Prévision flux de trésorie'!F13-'6.Execution flux de trésorie '!F13</f>
        <v>0</v>
      </c>
      <c r="G13" s="461">
        <f>'5.Prévision flux de trésorie'!G13-'6.Execution flux de trésorie '!G13</f>
        <v>0</v>
      </c>
      <c r="H13" s="461">
        <f>'5.Prévision flux de trésorie'!H13-'6.Execution flux de trésorie '!H13</f>
        <v>0</v>
      </c>
      <c r="I13" s="461">
        <f>'5.Prévision flux de trésorie'!I13-'6.Execution flux de trésorie '!I13</f>
        <v>0</v>
      </c>
      <c r="J13" s="461">
        <f>'5.Prévision flux de trésorie'!J13-'6.Execution flux de trésorie '!J13</f>
        <v>0</v>
      </c>
      <c r="K13" s="461">
        <f>'5.Prévision flux de trésorie'!K13-'6.Execution flux de trésorie '!K13</f>
        <v>0</v>
      </c>
      <c r="L13" s="461">
        <f>'5.Prévision flux de trésorie'!L13-'6.Execution flux de trésorie '!L13</f>
        <v>0</v>
      </c>
      <c r="M13" s="461">
        <f>'5.Prévision flux de trésorie'!M13-'6.Execution flux de trésorie '!M13</f>
        <v>0</v>
      </c>
      <c r="N13" s="461">
        <f>'5.Prévision flux de trésorie'!N13-'6.Execution flux de trésorie '!N13</f>
        <v>0</v>
      </c>
      <c r="O13" s="461">
        <f>'5.Prévision flux de trésorie'!O13-'6.Execution flux de trésorie '!O13</f>
        <v>0</v>
      </c>
      <c r="P13" s="461">
        <f>'5.Prévision flux de trésorie'!P13-'6.Execution flux de trésorie '!P13</f>
        <v>0</v>
      </c>
    </row>
    <row r="14" spans="1:17" ht="27" customHeight="1" thickBot="1">
      <c r="A14" s="623"/>
      <c r="B14" s="496" t="e">
        <f>#REF!</f>
        <v>#REF!</v>
      </c>
      <c r="C14" s="581" t="e">
        <f>#REF!</f>
        <v>#REF!</v>
      </c>
      <c r="D14" s="461" t="e">
        <f>'5.Prévision flux de trésorie'!D14-'6.Execution flux de trésorie '!D14</f>
        <v>#REF!</v>
      </c>
      <c r="E14" s="461" t="e">
        <f>'5.Prévision flux de trésorie'!E14-'6.Execution flux de trésorie '!E14</f>
        <v>#REF!</v>
      </c>
      <c r="F14" s="461" t="e">
        <f>'5.Prévision flux de trésorie'!F14-'6.Execution flux de trésorie '!F14</f>
        <v>#REF!</v>
      </c>
      <c r="G14" s="461" t="e">
        <f>'5.Prévision flux de trésorie'!G14-'6.Execution flux de trésorie '!G14</f>
        <v>#REF!</v>
      </c>
      <c r="H14" s="461" t="e">
        <f>'5.Prévision flux de trésorie'!H14-'6.Execution flux de trésorie '!H14</f>
        <v>#REF!</v>
      </c>
      <c r="I14" s="461" t="e">
        <f>'5.Prévision flux de trésorie'!I14-'6.Execution flux de trésorie '!I14</f>
        <v>#REF!</v>
      </c>
      <c r="J14" s="461" t="e">
        <f>'5.Prévision flux de trésorie'!J14-'6.Execution flux de trésorie '!J14</f>
        <v>#REF!</v>
      </c>
      <c r="K14" s="461" t="e">
        <f>'5.Prévision flux de trésorie'!K14-'6.Execution flux de trésorie '!K14</f>
        <v>#REF!</v>
      </c>
      <c r="L14" s="461" t="e">
        <f>'5.Prévision flux de trésorie'!L14-'6.Execution flux de trésorie '!L14</f>
        <v>#REF!</v>
      </c>
      <c r="M14" s="461" t="e">
        <f>'5.Prévision flux de trésorie'!M14-'6.Execution flux de trésorie '!M14</f>
        <v>#REF!</v>
      </c>
      <c r="N14" s="461" t="e">
        <f>'5.Prévision flux de trésorie'!N14-'6.Execution flux de trésorie '!N14</f>
        <v>#REF!</v>
      </c>
      <c r="O14" s="461" t="e">
        <f>'5.Prévision flux de trésorie'!O14-'6.Execution flux de trésorie '!O14</f>
        <v>#REF!</v>
      </c>
      <c r="P14" s="461" t="e">
        <f>'5.Prévision flux de trésorie'!P14-'6.Execution flux de trésorie '!P14</f>
        <v>#REF!</v>
      </c>
    </row>
    <row r="15" spans="1:17" ht="18.75" customHeight="1" thickBot="1">
      <c r="A15" s="623"/>
      <c r="B15" s="496" t="e">
        <f>#REF!</f>
        <v>#REF!</v>
      </c>
      <c r="C15" s="581" t="e">
        <f>#REF!</f>
        <v>#REF!</v>
      </c>
      <c r="D15" s="461" t="e">
        <f>'5.Prévision flux de trésorie'!#REF!-'6.Execution flux de trésorie '!D15</f>
        <v>#REF!</v>
      </c>
      <c r="E15" s="461" t="e">
        <f>'5.Prévision flux de trésorie'!#REF!-'6.Execution flux de trésorie '!E15</f>
        <v>#REF!</v>
      </c>
      <c r="F15" s="461" t="e">
        <f>'5.Prévision flux de trésorie'!#REF!-'6.Execution flux de trésorie '!F15</f>
        <v>#REF!</v>
      </c>
      <c r="G15" s="461" t="e">
        <f>'5.Prévision flux de trésorie'!#REF!-'6.Execution flux de trésorie '!G15</f>
        <v>#REF!</v>
      </c>
      <c r="H15" s="461" t="e">
        <f>'5.Prévision flux de trésorie'!#REF!-'6.Execution flux de trésorie '!H15</f>
        <v>#REF!</v>
      </c>
      <c r="I15" s="461" t="e">
        <f>'5.Prévision flux de trésorie'!#REF!-'6.Execution flux de trésorie '!I15</f>
        <v>#REF!</v>
      </c>
      <c r="J15" s="461" t="e">
        <f>'5.Prévision flux de trésorie'!#REF!-'6.Execution flux de trésorie '!J15</f>
        <v>#REF!</v>
      </c>
      <c r="K15" s="461" t="e">
        <f>'5.Prévision flux de trésorie'!#REF!-'6.Execution flux de trésorie '!K15</f>
        <v>#REF!</v>
      </c>
      <c r="L15" s="461" t="e">
        <f>'5.Prévision flux de trésorie'!#REF!-'6.Execution flux de trésorie '!L15</f>
        <v>#REF!</v>
      </c>
      <c r="M15" s="461" t="e">
        <f>'5.Prévision flux de trésorie'!#REF!-'6.Execution flux de trésorie '!M15</f>
        <v>#REF!</v>
      </c>
      <c r="N15" s="461" t="e">
        <f>'5.Prévision flux de trésorie'!#REF!-'6.Execution flux de trésorie '!N15</f>
        <v>#REF!</v>
      </c>
      <c r="O15" s="461" t="e">
        <f>'5.Prévision flux de trésorie'!#REF!-'6.Execution flux de trésorie '!O15</f>
        <v>#REF!</v>
      </c>
      <c r="P15" s="461" t="e">
        <f>'5.Prévision flux de trésorie'!#REF!-'6.Execution flux de trésorie '!P15</f>
        <v>#REF!</v>
      </c>
    </row>
    <row r="16" spans="1:17" ht="33.75" customHeight="1" thickBot="1">
      <c r="A16" s="623"/>
      <c r="B16" s="496" t="e">
        <f>#REF!</f>
        <v>#REF!</v>
      </c>
      <c r="C16" s="581" t="e">
        <f>#REF!</f>
        <v>#REF!</v>
      </c>
      <c r="D16" s="461" t="e">
        <f>'5.Prévision flux de trésorie'!#REF!-'6.Execution flux de trésorie '!D16</f>
        <v>#REF!</v>
      </c>
      <c r="E16" s="461" t="e">
        <f>'5.Prévision flux de trésorie'!#REF!-'6.Execution flux de trésorie '!E16</f>
        <v>#REF!</v>
      </c>
      <c r="F16" s="461" t="e">
        <f>'5.Prévision flux de trésorie'!#REF!-'6.Execution flux de trésorie '!F16</f>
        <v>#REF!</v>
      </c>
      <c r="G16" s="461" t="e">
        <f>'5.Prévision flux de trésorie'!#REF!-'6.Execution flux de trésorie '!G16</f>
        <v>#REF!</v>
      </c>
      <c r="H16" s="461" t="e">
        <f>'5.Prévision flux de trésorie'!#REF!-'6.Execution flux de trésorie '!H16</f>
        <v>#REF!</v>
      </c>
      <c r="I16" s="461" t="e">
        <f>'5.Prévision flux de trésorie'!#REF!-'6.Execution flux de trésorie '!I16</f>
        <v>#REF!</v>
      </c>
      <c r="J16" s="461" t="e">
        <f>'5.Prévision flux de trésorie'!#REF!-'6.Execution flux de trésorie '!J16</f>
        <v>#REF!</v>
      </c>
      <c r="K16" s="461" t="e">
        <f>'5.Prévision flux de trésorie'!#REF!-'6.Execution flux de trésorie '!K16</f>
        <v>#REF!</v>
      </c>
      <c r="L16" s="461" t="e">
        <f>'5.Prévision flux de trésorie'!#REF!-'6.Execution flux de trésorie '!L16</f>
        <v>#REF!</v>
      </c>
      <c r="M16" s="461" t="e">
        <f>'5.Prévision flux de trésorie'!#REF!-'6.Execution flux de trésorie '!M16</f>
        <v>#REF!</v>
      </c>
      <c r="N16" s="461" t="e">
        <f>'5.Prévision flux de trésorie'!#REF!-'6.Execution flux de trésorie '!N16</f>
        <v>#REF!</v>
      </c>
      <c r="O16" s="461" t="e">
        <f>'5.Prévision flux de trésorie'!#REF!-'6.Execution flux de trésorie '!O16</f>
        <v>#REF!</v>
      </c>
      <c r="P16" s="461" t="e">
        <f>'5.Prévision flux de trésorie'!#REF!-'6.Execution flux de trésorie '!P16</f>
        <v>#REF!</v>
      </c>
    </row>
    <row r="17" spans="1:16" ht="33.75" customHeight="1" thickBot="1">
      <c r="A17" s="623"/>
      <c r="B17" s="496" t="e">
        <f>#REF!</f>
        <v>#REF!</v>
      </c>
      <c r="C17" s="581" t="e">
        <f>#REF!</f>
        <v>#REF!</v>
      </c>
      <c r="D17" s="461" t="e">
        <f>'5.Prévision flux de trésorie'!D15-'6.Execution flux de trésorie '!D17</f>
        <v>#REF!</v>
      </c>
      <c r="E17" s="461" t="e">
        <f>'5.Prévision flux de trésorie'!E15-'6.Execution flux de trésorie '!E17</f>
        <v>#REF!</v>
      </c>
      <c r="F17" s="461" t="e">
        <f>'5.Prévision flux de trésorie'!F15-'6.Execution flux de trésorie '!F17</f>
        <v>#REF!</v>
      </c>
      <c r="G17" s="461" t="e">
        <f>'5.Prévision flux de trésorie'!G15-'6.Execution flux de trésorie '!G17</f>
        <v>#REF!</v>
      </c>
      <c r="H17" s="461" t="e">
        <f>'5.Prévision flux de trésorie'!H15-'6.Execution flux de trésorie '!H17</f>
        <v>#REF!</v>
      </c>
      <c r="I17" s="461" t="e">
        <f>'5.Prévision flux de trésorie'!I15-'6.Execution flux de trésorie '!I17</f>
        <v>#REF!</v>
      </c>
      <c r="J17" s="461" t="e">
        <f>'5.Prévision flux de trésorie'!J15-'6.Execution flux de trésorie '!J17</f>
        <v>#REF!</v>
      </c>
      <c r="K17" s="461" t="e">
        <f>'5.Prévision flux de trésorie'!K15-'6.Execution flux de trésorie '!K17</f>
        <v>#REF!</v>
      </c>
      <c r="L17" s="461" t="e">
        <f>'5.Prévision flux de trésorie'!L15-'6.Execution flux de trésorie '!L17</f>
        <v>#REF!</v>
      </c>
      <c r="M17" s="461" t="e">
        <f>'5.Prévision flux de trésorie'!M15-'6.Execution flux de trésorie '!M17</f>
        <v>#REF!</v>
      </c>
      <c r="N17" s="461" t="e">
        <f>'5.Prévision flux de trésorie'!N15-'6.Execution flux de trésorie '!N17</f>
        <v>#REF!</v>
      </c>
      <c r="O17" s="461" t="e">
        <f>'5.Prévision flux de trésorie'!O15-'6.Execution flux de trésorie '!O17</f>
        <v>#REF!</v>
      </c>
      <c r="P17" s="461" t="e">
        <f>'5.Prévision flux de trésorie'!P15-'6.Execution flux de trésorie '!P17</f>
        <v>#REF!</v>
      </c>
    </row>
    <row r="18" spans="1:16" ht="33.75" customHeight="1" thickBot="1">
      <c r="A18" s="623"/>
      <c r="B18" s="496" t="e">
        <f>#REF!</f>
        <v>#REF!</v>
      </c>
      <c r="C18" s="581" t="e">
        <f>#REF!</f>
        <v>#REF!</v>
      </c>
      <c r="D18" s="461" t="e">
        <f>'5.Prévision flux de trésorie'!D16-'6.Execution flux de trésorie '!D18</f>
        <v>#REF!</v>
      </c>
      <c r="E18" s="461" t="e">
        <f>'5.Prévision flux de trésorie'!E16-'6.Execution flux de trésorie '!E18</f>
        <v>#REF!</v>
      </c>
      <c r="F18" s="461" t="e">
        <f>'5.Prévision flux de trésorie'!F16-'6.Execution flux de trésorie '!F18</f>
        <v>#REF!</v>
      </c>
      <c r="G18" s="461" t="e">
        <f>'5.Prévision flux de trésorie'!G16-'6.Execution flux de trésorie '!G18</f>
        <v>#REF!</v>
      </c>
      <c r="H18" s="461" t="e">
        <f>'5.Prévision flux de trésorie'!H16-'6.Execution flux de trésorie '!H18</f>
        <v>#REF!</v>
      </c>
      <c r="I18" s="461" t="e">
        <f>'5.Prévision flux de trésorie'!I16-'6.Execution flux de trésorie '!I18</f>
        <v>#REF!</v>
      </c>
      <c r="J18" s="461" t="e">
        <f>'5.Prévision flux de trésorie'!J16-'6.Execution flux de trésorie '!J18</f>
        <v>#REF!</v>
      </c>
      <c r="K18" s="461" t="e">
        <f>'5.Prévision flux de trésorie'!K16-'6.Execution flux de trésorie '!K18</f>
        <v>#REF!</v>
      </c>
      <c r="L18" s="461" t="e">
        <f>'5.Prévision flux de trésorie'!L16-'6.Execution flux de trésorie '!L18</f>
        <v>#REF!</v>
      </c>
      <c r="M18" s="461" t="e">
        <f>'5.Prévision flux de trésorie'!M16-'6.Execution flux de trésorie '!M18</f>
        <v>#REF!</v>
      </c>
      <c r="N18" s="461" t="e">
        <f>'5.Prévision flux de trésorie'!N16-'6.Execution flux de trésorie '!N18</f>
        <v>#REF!</v>
      </c>
      <c r="O18" s="461" t="e">
        <f>'5.Prévision flux de trésorie'!O16-'6.Execution flux de trésorie '!O18</f>
        <v>#REF!</v>
      </c>
      <c r="P18" s="461" t="e">
        <f>'5.Prévision flux de trésorie'!P16-'6.Execution flux de trésorie '!P18</f>
        <v>#REF!</v>
      </c>
    </row>
    <row r="19" spans="1:16" ht="33.75" customHeight="1" thickBot="1">
      <c r="A19" s="623"/>
      <c r="B19" s="496" t="e">
        <f>#REF!</f>
        <v>#REF!</v>
      </c>
      <c r="C19" s="581" t="e">
        <f>#REF!</f>
        <v>#REF!</v>
      </c>
      <c r="D19" s="461" t="e">
        <f>'5.Prévision flux de trésorie'!D26-'6.Execution flux de trésorie '!D19</f>
        <v>#REF!</v>
      </c>
      <c r="E19" s="461" t="e">
        <f>'5.Prévision flux de trésorie'!E26-'6.Execution flux de trésorie '!E19</f>
        <v>#REF!</v>
      </c>
      <c r="F19" s="461" t="e">
        <f>'5.Prévision flux de trésorie'!F26-'6.Execution flux de trésorie '!F19</f>
        <v>#REF!</v>
      </c>
      <c r="G19" s="461" t="e">
        <f>'5.Prévision flux de trésorie'!G26-'6.Execution flux de trésorie '!G19</f>
        <v>#REF!</v>
      </c>
      <c r="H19" s="461" t="e">
        <f>'5.Prévision flux de trésorie'!H26-'6.Execution flux de trésorie '!H19</f>
        <v>#REF!</v>
      </c>
      <c r="I19" s="461" t="e">
        <f>'5.Prévision flux de trésorie'!I26-'6.Execution flux de trésorie '!I19</f>
        <v>#REF!</v>
      </c>
      <c r="J19" s="461" t="e">
        <f>'5.Prévision flux de trésorie'!J26-'6.Execution flux de trésorie '!J19</f>
        <v>#REF!</v>
      </c>
      <c r="K19" s="461" t="e">
        <f>'5.Prévision flux de trésorie'!K26-'6.Execution flux de trésorie '!K19</f>
        <v>#REF!</v>
      </c>
      <c r="L19" s="461" t="e">
        <f>'5.Prévision flux de trésorie'!L26-'6.Execution flux de trésorie '!L19</f>
        <v>#REF!</v>
      </c>
      <c r="M19" s="461" t="e">
        <f>'5.Prévision flux de trésorie'!M26-'6.Execution flux de trésorie '!M19</f>
        <v>#REF!</v>
      </c>
      <c r="N19" s="461" t="e">
        <f>'5.Prévision flux de trésorie'!N26-'6.Execution flux de trésorie '!N19</f>
        <v>#REF!</v>
      </c>
      <c r="O19" s="461" t="e">
        <f>'5.Prévision flux de trésorie'!O26-'6.Execution flux de trésorie '!O19</f>
        <v>#REF!</v>
      </c>
      <c r="P19" s="461" t="e">
        <f>'5.Prévision flux de trésorie'!P26-'6.Execution flux de trésorie '!P19</f>
        <v>#REF!</v>
      </c>
    </row>
    <row r="20" spans="1:16" ht="33.75" customHeight="1" thickBot="1">
      <c r="A20" s="623"/>
      <c r="B20" s="496" t="e">
        <f>#REF!</f>
        <v>#REF!</v>
      </c>
      <c r="C20" s="581" t="e">
        <f>#REF!</f>
        <v>#REF!</v>
      </c>
      <c r="D20" s="461" t="e">
        <f>'5.Prévision flux de trésorie'!D27-'6.Execution flux de trésorie '!D20</f>
        <v>#REF!</v>
      </c>
      <c r="E20" s="461" t="e">
        <f>'5.Prévision flux de trésorie'!E27-'6.Execution flux de trésorie '!E20</f>
        <v>#REF!</v>
      </c>
      <c r="F20" s="461" t="e">
        <f>'5.Prévision flux de trésorie'!F27-'6.Execution flux de trésorie '!F20</f>
        <v>#REF!</v>
      </c>
      <c r="G20" s="461" t="e">
        <f>'5.Prévision flux de trésorie'!G27-'6.Execution flux de trésorie '!G20</f>
        <v>#REF!</v>
      </c>
      <c r="H20" s="461" t="e">
        <f>'5.Prévision flux de trésorie'!H27-'6.Execution flux de trésorie '!H20</f>
        <v>#REF!</v>
      </c>
      <c r="I20" s="461" t="e">
        <f>'5.Prévision flux de trésorie'!I27-'6.Execution flux de trésorie '!I20</f>
        <v>#REF!</v>
      </c>
      <c r="J20" s="461" t="e">
        <f>'5.Prévision flux de trésorie'!J27-'6.Execution flux de trésorie '!J20</f>
        <v>#REF!</v>
      </c>
      <c r="K20" s="461" t="e">
        <f>'5.Prévision flux de trésorie'!K27-'6.Execution flux de trésorie '!K20</f>
        <v>#REF!</v>
      </c>
      <c r="L20" s="461" t="e">
        <f>'5.Prévision flux de trésorie'!L27-'6.Execution flux de trésorie '!L20</f>
        <v>#REF!</v>
      </c>
      <c r="M20" s="461" t="e">
        <f>'5.Prévision flux de trésorie'!M27-'6.Execution flux de trésorie '!M20</f>
        <v>#REF!</v>
      </c>
      <c r="N20" s="461" t="e">
        <f>'5.Prévision flux de trésorie'!N27-'6.Execution flux de trésorie '!N20</f>
        <v>#REF!</v>
      </c>
      <c r="O20" s="461" t="e">
        <f>'5.Prévision flux de trésorie'!O27-'6.Execution flux de trésorie '!O20</f>
        <v>#REF!</v>
      </c>
      <c r="P20" s="461" t="e">
        <f>'5.Prévision flux de trésorie'!P27-'6.Execution flux de trésorie '!P20</f>
        <v>#REF!</v>
      </c>
    </row>
    <row r="21" spans="1:16" ht="14.4" thickBot="1">
      <c r="A21" s="11"/>
      <c r="B21" s="10" t="e">
        <f>#REF!</f>
        <v>#REF!</v>
      </c>
      <c r="C21" s="578" t="e">
        <f>#REF!</f>
        <v>#REF!</v>
      </c>
      <c r="D21" s="460" t="e">
        <f>SUM(D22:D23)</f>
        <v>#REF!</v>
      </c>
      <c r="E21" s="460" t="e">
        <f t="shared" ref="E21:P21" si="5">SUM(E22:E23)</f>
        <v>#REF!</v>
      </c>
      <c r="F21" s="460" t="e">
        <f t="shared" si="5"/>
        <v>#REF!</v>
      </c>
      <c r="G21" s="460" t="e">
        <f t="shared" si="5"/>
        <v>#REF!</v>
      </c>
      <c r="H21" s="460" t="e">
        <f t="shared" si="5"/>
        <v>#REF!</v>
      </c>
      <c r="I21" s="460" t="e">
        <f t="shared" si="5"/>
        <v>#REF!</v>
      </c>
      <c r="J21" s="460" t="e">
        <f t="shared" si="5"/>
        <v>#REF!</v>
      </c>
      <c r="K21" s="460" t="e">
        <f t="shared" si="5"/>
        <v>#REF!</v>
      </c>
      <c r="L21" s="460" t="e">
        <f t="shared" si="5"/>
        <v>#REF!</v>
      </c>
      <c r="M21" s="460" t="e">
        <f t="shared" si="5"/>
        <v>#REF!</v>
      </c>
      <c r="N21" s="460" t="e">
        <f t="shared" si="5"/>
        <v>#REF!</v>
      </c>
      <c r="O21" s="460" t="e">
        <f t="shared" si="5"/>
        <v>#REF!</v>
      </c>
      <c r="P21" s="460" t="e">
        <f t="shared" si="5"/>
        <v>#REF!</v>
      </c>
    </row>
    <row r="22" spans="1:16" ht="14.4" thickBot="1">
      <c r="A22" s="623"/>
      <c r="B22" s="497" t="e">
        <f>#REF!</f>
        <v>#REF!</v>
      </c>
      <c r="C22" s="583" t="e">
        <f>#REF!</f>
        <v>#REF!</v>
      </c>
      <c r="D22" s="461" t="e">
        <f>'5.Prévision flux de trésorie'!D32-'6.Execution flux de trésorie '!D22</f>
        <v>#REF!</v>
      </c>
      <c r="E22" s="461" t="e">
        <f>'5.Prévision flux de trésorie'!E32-'6.Execution flux de trésorie '!E22</f>
        <v>#REF!</v>
      </c>
      <c r="F22" s="461" t="e">
        <f>'5.Prévision flux de trésorie'!F32-'6.Execution flux de trésorie '!F22</f>
        <v>#REF!</v>
      </c>
      <c r="G22" s="461" t="e">
        <f>'5.Prévision flux de trésorie'!G32-'6.Execution flux de trésorie '!G22</f>
        <v>#REF!</v>
      </c>
      <c r="H22" s="461" t="e">
        <f>'5.Prévision flux de trésorie'!H32-'6.Execution flux de trésorie '!H22</f>
        <v>#REF!</v>
      </c>
      <c r="I22" s="461" t="e">
        <f>'5.Prévision flux de trésorie'!I32-'6.Execution flux de trésorie '!I22</f>
        <v>#REF!</v>
      </c>
      <c r="J22" s="461" t="e">
        <f>'5.Prévision flux de trésorie'!J32-'6.Execution flux de trésorie '!J22</f>
        <v>#REF!</v>
      </c>
      <c r="K22" s="461" t="e">
        <f>'5.Prévision flux de trésorie'!K32-'6.Execution flux de trésorie '!K22</f>
        <v>#REF!</v>
      </c>
      <c r="L22" s="461" t="e">
        <f>'5.Prévision flux de trésorie'!L32-'6.Execution flux de trésorie '!L22</f>
        <v>#REF!</v>
      </c>
      <c r="M22" s="461" t="s">
        <v>207</v>
      </c>
      <c r="N22" s="461" t="e">
        <f>'5.Prévision flux de trésorie'!N32-'6.Execution flux de trésorie '!N22</f>
        <v>#REF!</v>
      </c>
      <c r="O22" s="461" t="e">
        <f>'5.Prévision flux de trésorie'!O32-'6.Execution flux de trésorie '!O22</f>
        <v>#REF!</v>
      </c>
      <c r="P22" s="461" t="e">
        <f>#REF!</f>
        <v>#REF!</v>
      </c>
    </row>
    <row r="23" spans="1:16" ht="14.4" thickBot="1">
      <c r="A23" s="623"/>
      <c r="B23" s="497" t="e">
        <f>#REF!</f>
        <v>#REF!</v>
      </c>
      <c r="C23" s="584" t="e">
        <f>#REF!</f>
        <v>#REF!</v>
      </c>
      <c r="D23" s="461" t="e">
        <f>'5.Prévision flux de trésorie'!D33-'6.Execution flux de trésorie '!D23</f>
        <v>#REF!</v>
      </c>
      <c r="E23" s="461" t="e">
        <f>'5.Prévision flux de trésorie'!E33-'6.Execution flux de trésorie '!E23</f>
        <v>#REF!</v>
      </c>
      <c r="F23" s="461" t="e">
        <f>'5.Prévision flux de trésorie'!F33-'6.Execution flux de trésorie '!F23</f>
        <v>#REF!</v>
      </c>
      <c r="G23" s="461" t="e">
        <f>'5.Prévision flux de trésorie'!G33-'6.Execution flux de trésorie '!G23</f>
        <v>#REF!</v>
      </c>
      <c r="H23" s="461" t="e">
        <f>'5.Prévision flux de trésorie'!H33-'6.Execution flux de trésorie '!H23</f>
        <v>#REF!</v>
      </c>
      <c r="I23" s="461" t="e">
        <f>'5.Prévision flux de trésorie'!I33-'6.Execution flux de trésorie '!I23</f>
        <v>#REF!</v>
      </c>
      <c r="J23" s="461" t="e">
        <f>'5.Prévision flux de trésorie'!J33-'6.Execution flux de trésorie '!J23</f>
        <v>#REF!</v>
      </c>
      <c r="K23" s="461" t="e">
        <f>'5.Prévision flux de trésorie'!K33-'6.Execution flux de trésorie '!K23</f>
        <v>#REF!</v>
      </c>
      <c r="L23" s="461" t="e">
        <f>'5.Prévision flux de trésorie'!L33-'6.Execution flux de trésorie '!L23</f>
        <v>#REF!</v>
      </c>
      <c r="M23" s="461" t="e">
        <f>'5.Prévision flux de trésorie'!M33-'6.Execution flux de trésorie '!M23</f>
        <v>#REF!</v>
      </c>
      <c r="N23" s="461" t="e">
        <f>'5.Prévision flux de trésorie'!N33-'6.Execution flux de trésorie '!N23</f>
        <v>#REF!</v>
      </c>
      <c r="O23" s="461" t="e">
        <f>'5.Prévision flux de trésorie'!O33-'6.Execution flux de trésorie '!O23</f>
        <v>#REF!</v>
      </c>
      <c r="P23" s="461" t="e">
        <f>#REF!</f>
        <v>#REF!</v>
      </c>
    </row>
    <row r="24" spans="1:16" ht="14.4" thickBot="1">
      <c r="A24" s="11"/>
      <c r="B24" s="10" t="e">
        <f>#REF!</f>
        <v>#REF!</v>
      </c>
      <c r="C24" s="578" t="e">
        <f>#REF!</f>
        <v>#REF!</v>
      </c>
      <c r="D24" s="460" t="e">
        <f>SUM(D25:D26)</f>
        <v>#REF!</v>
      </c>
      <c r="E24" s="460" t="e">
        <f t="shared" ref="E24:P24" si="6">SUM(E25:E26)</f>
        <v>#REF!</v>
      </c>
      <c r="F24" s="460" t="e">
        <f t="shared" si="6"/>
        <v>#REF!</v>
      </c>
      <c r="G24" s="460" t="e">
        <f t="shared" si="6"/>
        <v>#REF!</v>
      </c>
      <c r="H24" s="460" t="e">
        <f t="shared" si="6"/>
        <v>#REF!</v>
      </c>
      <c r="I24" s="460" t="e">
        <f t="shared" si="6"/>
        <v>#REF!</v>
      </c>
      <c r="J24" s="460" t="e">
        <f t="shared" si="6"/>
        <v>#REF!</v>
      </c>
      <c r="K24" s="460" t="e">
        <f t="shared" si="6"/>
        <v>#REF!</v>
      </c>
      <c r="L24" s="460" t="e">
        <f t="shared" si="6"/>
        <v>#REF!</v>
      </c>
      <c r="M24" s="460" t="e">
        <f t="shared" si="6"/>
        <v>#REF!</v>
      </c>
      <c r="N24" s="460" t="e">
        <f t="shared" si="6"/>
        <v>#REF!</v>
      </c>
      <c r="O24" s="460" t="e">
        <f t="shared" si="6"/>
        <v>#REF!</v>
      </c>
      <c r="P24" s="460" t="e">
        <f t="shared" si="6"/>
        <v>#REF!</v>
      </c>
    </row>
    <row r="25" spans="1:16" ht="30" customHeight="1" thickBot="1">
      <c r="A25" s="623"/>
      <c r="B25" s="463" t="e">
        <f>#REF!</f>
        <v>#REF!</v>
      </c>
      <c r="C25" s="585" t="e">
        <f>#REF!</f>
        <v>#REF!</v>
      </c>
      <c r="D25" s="461" t="e">
        <f>#REF!</f>
        <v>#REF!</v>
      </c>
      <c r="E25" s="461" t="e">
        <f>#REF!</f>
        <v>#REF!</v>
      </c>
      <c r="F25" s="461" t="e">
        <f>#REF!</f>
        <v>#REF!</v>
      </c>
      <c r="G25" s="461" t="e">
        <f>#REF!</f>
        <v>#REF!</v>
      </c>
      <c r="H25" s="461" t="e">
        <f>#REF!</f>
        <v>#REF!</v>
      </c>
      <c r="I25" s="461" t="e">
        <f>#REF!</f>
        <v>#REF!</v>
      </c>
      <c r="J25" s="461" t="e">
        <f>#REF!</f>
        <v>#REF!</v>
      </c>
      <c r="K25" s="461" t="e">
        <f>#REF!</f>
        <v>#REF!</v>
      </c>
      <c r="L25" s="461" t="e">
        <f>#REF!</f>
        <v>#REF!</v>
      </c>
      <c r="M25" s="461" t="e">
        <f>#REF!</f>
        <v>#REF!</v>
      </c>
      <c r="N25" s="461" t="e">
        <f>#REF!</f>
        <v>#REF!</v>
      </c>
      <c r="O25" s="461" t="e">
        <f>#REF!</f>
        <v>#REF!</v>
      </c>
      <c r="P25" s="461" t="e">
        <f>#REF!</f>
        <v>#REF!</v>
      </c>
    </row>
    <row r="26" spans="1:16" ht="27.75" customHeight="1" thickBot="1">
      <c r="A26" s="623"/>
      <c r="B26" s="463" t="e">
        <f>#REF!</f>
        <v>#REF!</v>
      </c>
      <c r="C26" s="586" t="e">
        <f>#REF!</f>
        <v>#REF!</v>
      </c>
      <c r="D26" s="461" t="e">
        <f>#REF!</f>
        <v>#REF!</v>
      </c>
      <c r="E26" s="461" t="e">
        <f>#REF!</f>
        <v>#REF!</v>
      </c>
      <c r="F26" s="461" t="e">
        <f>#REF!</f>
        <v>#REF!</v>
      </c>
      <c r="G26" s="461" t="e">
        <f>#REF!</f>
        <v>#REF!</v>
      </c>
      <c r="H26" s="461" t="e">
        <f>#REF!</f>
        <v>#REF!</v>
      </c>
      <c r="I26" s="461" t="e">
        <f>#REF!</f>
        <v>#REF!</v>
      </c>
      <c r="J26" s="461" t="e">
        <f>#REF!</f>
        <v>#REF!</v>
      </c>
      <c r="K26" s="461" t="e">
        <f>#REF!</f>
        <v>#REF!</v>
      </c>
      <c r="L26" s="461" t="e">
        <f>#REF!</f>
        <v>#REF!</v>
      </c>
      <c r="M26" s="461" t="e">
        <f>#REF!</f>
        <v>#REF!</v>
      </c>
      <c r="N26" s="461" t="e">
        <f>#REF!</f>
        <v>#REF!</v>
      </c>
      <c r="O26" s="461" t="e">
        <f>#REF!</f>
        <v>#REF!</v>
      </c>
      <c r="P26" s="461" t="e">
        <f>#REF!</f>
        <v>#REF!</v>
      </c>
    </row>
    <row r="27" spans="1:16" ht="14.4" thickBot="1">
      <c r="A27" s="11"/>
      <c r="B27" s="10" t="e">
        <f>#REF!</f>
        <v>#REF!</v>
      </c>
      <c r="C27" s="578" t="e">
        <f>#REF!</f>
        <v>#REF!</v>
      </c>
      <c r="D27" s="460" t="e">
        <f>D28+D32</f>
        <v>#REF!</v>
      </c>
      <c r="E27" s="460" t="e">
        <f t="shared" ref="E27:P27" si="7">E28+E32</f>
        <v>#REF!</v>
      </c>
      <c r="F27" s="460" t="e">
        <f t="shared" si="7"/>
        <v>#REF!</v>
      </c>
      <c r="G27" s="460" t="e">
        <f t="shared" si="7"/>
        <v>#REF!</v>
      </c>
      <c r="H27" s="460" t="e">
        <f t="shared" si="7"/>
        <v>#REF!</v>
      </c>
      <c r="I27" s="460" t="e">
        <f t="shared" si="7"/>
        <v>#REF!</v>
      </c>
      <c r="J27" s="460" t="e">
        <f t="shared" si="7"/>
        <v>#REF!</v>
      </c>
      <c r="K27" s="460" t="e">
        <f t="shared" si="7"/>
        <v>#REF!</v>
      </c>
      <c r="L27" s="460" t="e">
        <f t="shared" si="7"/>
        <v>#REF!</v>
      </c>
      <c r="M27" s="460" t="e">
        <f t="shared" si="7"/>
        <v>#REF!</v>
      </c>
      <c r="N27" s="460" t="e">
        <f t="shared" si="7"/>
        <v>#REF!</v>
      </c>
      <c r="O27" s="460" t="e">
        <f t="shared" si="7"/>
        <v>#REF!</v>
      </c>
      <c r="P27" s="460" t="e">
        <f t="shared" si="7"/>
        <v>#REF!</v>
      </c>
    </row>
    <row r="28" spans="1:16" s="14" customFormat="1" ht="14.4" thickBot="1">
      <c r="A28" s="587"/>
      <c r="B28" s="607" t="e">
        <f>#REF!</f>
        <v>#REF!</v>
      </c>
      <c r="C28" s="608" t="e">
        <f>#REF!</f>
        <v>#REF!</v>
      </c>
      <c r="D28" s="606" t="e">
        <f>SUM(D29:D31)</f>
        <v>#REF!</v>
      </c>
      <c r="E28" s="606" t="e">
        <f t="shared" ref="E28:P28" si="8">SUM(E29:E31)</f>
        <v>#REF!</v>
      </c>
      <c r="F28" s="606" t="e">
        <f t="shared" si="8"/>
        <v>#REF!</v>
      </c>
      <c r="G28" s="606" t="e">
        <f t="shared" si="8"/>
        <v>#REF!</v>
      </c>
      <c r="H28" s="606" t="e">
        <f t="shared" si="8"/>
        <v>#REF!</v>
      </c>
      <c r="I28" s="606" t="e">
        <f t="shared" si="8"/>
        <v>#REF!</v>
      </c>
      <c r="J28" s="606" t="e">
        <f t="shared" si="8"/>
        <v>#REF!</v>
      </c>
      <c r="K28" s="606" t="e">
        <f t="shared" si="8"/>
        <v>#REF!</v>
      </c>
      <c r="L28" s="606" t="e">
        <f t="shared" si="8"/>
        <v>#REF!</v>
      </c>
      <c r="M28" s="606" t="e">
        <f t="shared" si="8"/>
        <v>#REF!</v>
      </c>
      <c r="N28" s="606" t="e">
        <f t="shared" si="8"/>
        <v>#REF!</v>
      </c>
      <c r="O28" s="606" t="e">
        <f t="shared" si="8"/>
        <v>#REF!</v>
      </c>
      <c r="P28" s="606" t="e">
        <f t="shared" si="8"/>
        <v>#REF!</v>
      </c>
    </row>
    <row r="29" spans="1:16" ht="16.5" customHeight="1" thickBot="1">
      <c r="A29" s="623"/>
      <c r="B29" s="465" t="e">
        <f>#REF!</f>
        <v>#REF!</v>
      </c>
      <c r="C29" s="586" t="e">
        <f>#REF!</f>
        <v>#REF!</v>
      </c>
      <c r="D29" s="461" t="e">
        <f>#REF!</f>
        <v>#REF!</v>
      </c>
      <c r="E29" s="461" t="e">
        <f>#REF!</f>
        <v>#REF!</v>
      </c>
      <c r="F29" s="461" t="e">
        <f>#REF!</f>
        <v>#REF!</v>
      </c>
      <c r="G29" s="461" t="e">
        <f>#REF!</f>
        <v>#REF!</v>
      </c>
      <c r="H29" s="461" t="e">
        <f>#REF!</f>
        <v>#REF!</v>
      </c>
      <c r="I29" s="461" t="e">
        <f>#REF!</f>
        <v>#REF!</v>
      </c>
      <c r="J29" s="461" t="e">
        <f>#REF!</f>
        <v>#REF!</v>
      </c>
      <c r="K29" s="461" t="e">
        <f>#REF!</f>
        <v>#REF!</v>
      </c>
      <c r="L29" s="461" t="e">
        <f>#REF!</f>
        <v>#REF!</v>
      </c>
      <c r="M29" s="461" t="e">
        <f>#REF!</f>
        <v>#REF!</v>
      </c>
      <c r="N29" s="461" t="e">
        <f>#REF!</f>
        <v>#REF!</v>
      </c>
      <c r="O29" s="461" t="e">
        <f>#REF!</f>
        <v>#REF!</v>
      </c>
      <c r="P29" s="462" t="e">
        <f>D29+E29+F29+G29+H29+I29+J29+K29+L29+M29+N29+O29</f>
        <v>#REF!</v>
      </c>
    </row>
    <row r="30" spans="1:16" ht="32.25" customHeight="1" thickBot="1">
      <c r="A30" s="623"/>
      <c r="B30" s="465" t="e">
        <f>#REF!</f>
        <v>#REF!</v>
      </c>
      <c r="C30" s="586" t="e">
        <f>#REF!</f>
        <v>#REF!</v>
      </c>
      <c r="D30" s="461" t="e">
        <f>#REF!</f>
        <v>#REF!</v>
      </c>
      <c r="E30" s="461" t="e">
        <f>#REF!</f>
        <v>#REF!</v>
      </c>
      <c r="F30" s="461" t="e">
        <f>#REF!</f>
        <v>#REF!</v>
      </c>
      <c r="G30" s="461" t="e">
        <f>#REF!</f>
        <v>#REF!</v>
      </c>
      <c r="H30" s="461" t="e">
        <f>#REF!</f>
        <v>#REF!</v>
      </c>
      <c r="I30" s="461" t="e">
        <f>#REF!</f>
        <v>#REF!</v>
      </c>
      <c r="J30" s="461" t="e">
        <f>#REF!</f>
        <v>#REF!</v>
      </c>
      <c r="K30" s="461" t="e">
        <f>#REF!</f>
        <v>#REF!</v>
      </c>
      <c r="L30" s="461" t="e">
        <f>#REF!</f>
        <v>#REF!</v>
      </c>
      <c r="M30" s="461" t="e">
        <f>#REF!</f>
        <v>#REF!</v>
      </c>
      <c r="N30" s="461" t="e">
        <f>#REF!</f>
        <v>#REF!</v>
      </c>
      <c r="O30" s="461" t="e">
        <f>#REF!</f>
        <v>#REF!</v>
      </c>
      <c r="P30" s="462" t="e">
        <f>D30+E30+F30+G30+H30+I30+J30+K30+L30+M30+N30+O30</f>
        <v>#REF!</v>
      </c>
    </row>
    <row r="31" spans="1:16" ht="17.25" customHeight="1" thickBot="1">
      <c r="A31" s="623"/>
      <c r="B31" s="465" t="e">
        <f>#REF!</f>
        <v>#REF!</v>
      </c>
      <c r="C31" s="586" t="e">
        <f>#REF!</f>
        <v>#REF!</v>
      </c>
      <c r="D31" s="461" t="e">
        <f>#REF!</f>
        <v>#REF!</v>
      </c>
      <c r="E31" s="461" t="e">
        <f>#REF!</f>
        <v>#REF!</v>
      </c>
      <c r="F31" s="461" t="e">
        <f>#REF!</f>
        <v>#REF!</v>
      </c>
      <c r="G31" s="461" t="e">
        <f>#REF!</f>
        <v>#REF!</v>
      </c>
      <c r="H31" s="461" t="e">
        <f>#REF!</f>
        <v>#REF!</v>
      </c>
      <c r="I31" s="461" t="e">
        <f>#REF!</f>
        <v>#REF!</v>
      </c>
      <c r="J31" s="461" t="e">
        <f>#REF!</f>
        <v>#REF!</v>
      </c>
      <c r="K31" s="461" t="e">
        <f>#REF!</f>
        <v>#REF!</v>
      </c>
      <c r="L31" s="461" t="e">
        <f>#REF!</f>
        <v>#REF!</v>
      </c>
      <c r="M31" s="461" t="e">
        <f>#REF!</f>
        <v>#REF!</v>
      </c>
      <c r="N31" s="461" t="e">
        <f>#REF!</f>
        <v>#REF!</v>
      </c>
      <c r="O31" s="461" t="e">
        <f>#REF!</f>
        <v>#REF!</v>
      </c>
      <c r="P31" s="462" t="e">
        <f>D31+E31+F31+G31+H31+I31+J31+K31+L31+M31+N31+O31</f>
        <v>#REF!</v>
      </c>
    </row>
    <row r="32" spans="1:16" ht="14.4" thickBot="1">
      <c r="A32" s="623"/>
      <c r="B32" s="607" t="e">
        <f>#REF!</f>
        <v>#REF!</v>
      </c>
      <c r="C32" s="608" t="e">
        <f>#REF!</f>
        <v>#REF!</v>
      </c>
      <c r="D32" s="609" t="e">
        <f>SUM(D33:D35)</f>
        <v>#REF!</v>
      </c>
      <c r="E32" s="609" t="e">
        <f t="shared" ref="E32:O32" si="9">SUM(E33:E35)</f>
        <v>#REF!</v>
      </c>
      <c r="F32" s="609" t="e">
        <f t="shared" si="9"/>
        <v>#REF!</v>
      </c>
      <c r="G32" s="609" t="e">
        <f t="shared" si="9"/>
        <v>#REF!</v>
      </c>
      <c r="H32" s="609" t="e">
        <f t="shared" si="9"/>
        <v>#REF!</v>
      </c>
      <c r="I32" s="609" t="e">
        <f t="shared" si="9"/>
        <v>#REF!</v>
      </c>
      <c r="J32" s="609" t="e">
        <f t="shared" si="9"/>
        <v>#REF!</v>
      </c>
      <c r="K32" s="609" t="e">
        <f t="shared" si="9"/>
        <v>#REF!</v>
      </c>
      <c r="L32" s="609" t="e">
        <f t="shared" si="9"/>
        <v>#REF!</v>
      </c>
      <c r="M32" s="609" t="e">
        <f t="shared" si="9"/>
        <v>#REF!</v>
      </c>
      <c r="N32" s="609" t="e">
        <f t="shared" si="9"/>
        <v>#REF!</v>
      </c>
      <c r="O32" s="609" t="e">
        <f t="shared" si="9"/>
        <v>#REF!</v>
      </c>
      <c r="P32" s="609" t="e">
        <f>SUM(P33:P35)</f>
        <v>#REF!</v>
      </c>
    </row>
    <row r="33" spans="1:16" ht="24.75" customHeight="1" thickBot="1">
      <c r="A33" s="623"/>
      <c r="B33" s="465" t="e">
        <f>#REF!</f>
        <v>#REF!</v>
      </c>
      <c r="C33" s="586" t="e">
        <f>#REF!</f>
        <v>#REF!</v>
      </c>
      <c r="D33" s="461" t="e">
        <f>#REF!</f>
        <v>#REF!</v>
      </c>
      <c r="E33" s="461" t="e">
        <f>#REF!</f>
        <v>#REF!</v>
      </c>
      <c r="F33" s="461" t="e">
        <f>#REF!</f>
        <v>#REF!</v>
      </c>
      <c r="G33" s="461" t="e">
        <f>#REF!</f>
        <v>#REF!</v>
      </c>
      <c r="H33" s="461" t="e">
        <f>#REF!</f>
        <v>#REF!</v>
      </c>
      <c r="I33" s="461" t="e">
        <f>#REF!</f>
        <v>#REF!</v>
      </c>
      <c r="J33" s="461" t="e">
        <f>#REF!</f>
        <v>#REF!</v>
      </c>
      <c r="K33" s="461" t="e">
        <f>#REF!</f>
        <v>#REF!</v>
      </c>
      <c r="L33" s="461" t="e">
        <f>#REF!</f>
        <v>#REF!</v>
      </c>
      <c r="M33" s="461" t="e">
        <f>#REF!</f>
        <v>#REF!</v>
      </c>
      <c r="N33" s="461" t="e">
        <f>#REF!</f>
        <v>#REF!</v>
      </c>
      <c r="O33" s="461" t="e">
        <f>#REF!</f>
        <v>#REF!</v>
      </c>
      <c r="P33" s="461" t="e">
        <f>#REF!</f>
        <v>#REF!</v>
      </c>
    </row>
    <row r="34" spans="1:16" ht="24.75" customHeight="1" thickBot="1">
      <c r="A34" s="623"/>
      <c r="B34" s="465" t="e">
        <f>#REF!</f>
        <v>#REF!</v>
      </c>
      <c r="C34" s="586" t="e">
        <f>#REF!</f>
        <v>#REF!</v>
      </c>
      <c r="D34" s="461" t="e">
        <f>#REF!</f>
        <v>#REF!</v>
      </c>
      <c r="E34" s="461" t="e">
        <f>#REF!</f>
        <v>#REF!</v>
      </c>
      <c r="F34" s="461" t="e">
        <f>#REF!</f>
        <v>#REF!</v>
      </c>
      <c r="G34" s="461" t="e">
        <f>#REF!</f>
        <v>#REF!</v>
      </c>
      <c r="H34" s="461" t="e">
        <f>#REF!</f>
        <v>#REF!</v>
      </c>
      <c r="I34" s="461" t="e">
        <f>#REF!</f>
        <v>#REF!</v>
      </c>
      <c r="J34" s="461" t="e">
        <f>#REF!</f>
        <v>#REF!</v>
      </c>
      <c r="K34" s="461" t="e">
        <f>#REF!</f>
        <v>#REF!</v>
      </c>
      <c r="L34" s="461" t="e">
        <f>#REF!</f>
        <v>#REF!</v>
      </c>
      <c r="M34" s="461" t="e">
        <f>#REF!</f>
        <v>#REF!</v>
      </c>
      <c r="N34" s="461" t="e">
        <f>#REF!</f>
        <v>#REF!</v>
      </c>
      <c r="O34" s="461" t="e">
        <f>#REF!</f>
        <v>#REF!</v>
      </c>
      <c r="P34" s="461" t="e">
        <f>#REF!</f>
        <v>#REF!</v>
      </c>
    </row>
    <row r="35" spans="1:16" ht="22.5" customHeight="1" thickBot="1">
      <c r="A35" s="623"/>
      <c r="B35" s="465" t="e">
        <f>#REF!</f>
        <v>#REF!</v>
      </c>
      <c r="C35" s="591" t="e">
        <f>#REF!</f>
        <v>#REF!</v>
      </c>
      <c r="D35" s="461" t="e">
        <f>#REF!</f>
        <v>#REF!</v>
      </c>
      <c r="E35" s="461" t="e">
        <f>#REF!</f>
        <v>#REF!</v>
      </c>
      <c r="F35" s="461" t="e">
        <f>#REF!</f>
        <v>#REF!</v>
      </c>
      <c r="G35" s="461" t="e">
        <f>#REF!</f>
        <v>#REF!</v>
      </c>
      <c r="H35" s="461" t="e">
        <f>#REF!</f>
        <v>#REF!</v>
      </c>
      <c r="I35" s="461" t="e">
        <f>#REF!</f>
        <v>#REF!</v>
      </c>
      <c r="J35" s="461" t="e">
        <f>#REF!</f>
        <v>#REF!</v>
      </c>
      <c r="K35" s="461" t="e">
        <f>#REF!</f>
        <v>#REF!</v>
      </c>
      <c r="L35" s="461" t="e">
        <f>#REF!</f>
        <v>#REF!</v>
      </c>
      <c r="M35" s="461" t="e">
        <f>#REF!</f>
        <v>#REF!</v>
      </c>
      <c r="N35" s="461" t="e">
        <f>#REF!</f>
        <v>#REF!</v>
      </c>
      <c r="O35" s="461" t="e">
        <f>#REF!</f>
        <v>#REF!</v>
      </c>
      <c r="P35" s="461" t="e">
        <f>#REF!</f>
        <v>#REF!</v>
      </c>
    </row>
    <row r="36" spans="1:16" ht="14.4" thickBot="1">
      <c r="A36" s="467" t="s">
        <v>232</v>
      </c>
      <c r="B36" s="468"/>
      <c r="C36" s="588"/>
      <c r="D36" s="469" t="e">
        <f>D37+D39</f>
        <v>#REF!</v>
      </c>
      <c r="E36" s="469" t="e">
        <f t="shared" ref="E36:O36" si="10">E37+E39</f>
        <v>#REF!</v>
      </c>
      <c r="F36" s="469" t="e">
        <f t="shared" si="10"/>
        <v>#REF!</v>
      </c>
      <c r="G36" s="469" t="e">
        <f t="shared" si="10"/>
        <v>#REF!</v>
      </c>
      <c r="H36" s="469" t="e">
        <f t="shared" si="10"/>
        <v>#REF!</v>
      </c>
      <c r="I36" s="469" t="e">
        <f t="shared" si="10"/>
        <v>#REF!</v>
      </c>
      <c r="J36" s="469" t="e">
        <f t="shared" si="10"/>
        <v>#REF!</v>
      </c>
      <c r="K36" s="469" t="e">
        <f t="shared" si="10"/>
        <v>#REF!</v>
      </c>
      <c r="L36" s="469" t="e">
        <f t="shared" si="10"/>
        <v>#REF!</v>
      </c>
      <c r="M36" s="469" t="e">
        <f t="shared" si="10"/>
        <v>#REF!</v>
      </c>
      <c r="N36" s="469" t="e">
        <f t="shared" si="10"/>
        <v>#REF!</v>
      </c>
      <c r="O36" s="469" t="e">
        <f t="shared" si="10"/>
        <v>#REF!</v>
      </c>
      <c r="P36" s="469" t="e">
        <f>P37+P39</f>
        <v>#REF!</v>
      </c>
    </row>
    <row r="37" spans="1:16" ht="14.4" thickBot="1">
      <c r="A37" s="11"/>
      <c r="B37" s="10" t="e">
        <f>#REF!</f>
        <v>#REF!</v>
      </c>
      <c r="C37" s="578" t="e">
        <f>#REF!</f>
        <v>#REF!</v>
      </c>
      <c r="D37" s="460" t="e">
        <f>SUM(D38)</f>
        <v>#REF!</v>
      </c>
      <c r="E37" s="460" t="e">
        <f t="shared" ref="E37:O37" si="11">SUM(E38)</f>
        <v>#REF!</v>
      </c>
      <c r="F37" s="460" t="e">
        <f t="shared" si="11"/>
        <v>#REF!</v>
      </c>
      <c r="G37" s="460" t="e">
        <f t="shared" si="11"/>
        <v>#REF!</v>
      </c>
      <c r="H37" s="460" t="e">
        <f t="shared" si="11"/>
        <v>#REF!</v>
      </c>
      <c r="I37" s="460" t="e">
        <f t="shared" si="11"/>
        <v>#REF!</v>
      </c>
      <c r="J37" s="460" t="e">
        <f t="shared" si="11"/>
        <v>#REF!</v>
      </c>
      <c r="K37" s="460" t="e">
        <f t="shared" si="11"/>
        <v>#REF!</v>
      </c>
      <c r="L37" s="460" t="e">
        <f t="shared" si="11"/>
        <v>#REF!</v>
      </c>
      <c r="M37" s="460" t="e">
        <f t="shared" si="11"/>
        <v>#REF!</v>
      </c>
      <c r="N37" s="460" t="e">
        <f t="shared" si="11"/>
        <v>#REF!</v>
      </c>
      <c r="O37" s="460" t="e">
        <f t="shared" si="11"/>
        <v>#REF!</v>
      </c>
      <c r="P37" s="460" t="e">
        <f>SUM(P38)</f>
        <v>#REF!</v>
      </c>
    </row>
    <row r="38" spans="1:16" ht="23.25" customHeight="1" thickBot="1">
      <c r="A38" s="623"/>
      <c r="B38" s="463" t="e">
        <f>#REF!</f>
        <v>#REF!</v>
      </c>
      <c r="C38" s="589" t="e">
        <f>#REF!</f>
        <v>#REF!</v>
      </c>
      <c r="D38" s="461" t="e">
        <f>#REF!</f>
        <v>#REF!</v>
      </c>
      <c r="E38" s="461" t="e">
        <f>#REF!</f>
        <v>#REF!</v>
      </c>
      <c r="F38" s="461" t="e">
        <f>#REF!</f>
        <v>#REF!</v>
      </c>
      <c r="G38" s="461" t="e">
        <f>#REF!</f>
        <v>#REF!</v>
      </c>
      <c r="H38" s="461" t="e">
        <f>#REF!</f>
        <v>#REF!</v>
      </c>
      <c r="I38" s="461" t="e">
        <f>#REF!</f>
        <v>#REF!</v>
      </c>
      <c r="J38" s="461" t="e">
        <f>#REF!</f>
        <v>#REF!</v>
      </c>
      <c r="K38" s="461" t="e">
        <f>#REF!</f>
        <v>#REF!</v>
      </c>
      <c r="L38" s="461" t="e">
        <f>#REF!</f>
        <v>#REF!</v>
      </c>
      <c r="M38" s="461" t="e">
        <f>#REF!</f>
        <v>#REF!</v>
      </c>
      <c r="N38" s="461" t="e">
        <f>#REF!</f>
        <v>#REF!</v>
      </c>
      <c r="O38" s="461" t="e">
        <f>#REF!</f>
        <v>#REF!</v>
      </c>
      <c r="P38" s="461" t="e">
        <f>#REF!</f>
        <v>#REF!</v>
      </c>
    </row>
    <row r="39" spans="1:16" ht="14.4" thickBot="1">
      <c r="A39" s="11"/>
      <c r="B39" s="499" t="e">
        <f>#REF!</f>
        <v>#REF!</v>
      </c>
      <c r="C39" s="590" t="e">
        <f>#REF!</f>
        <v>#REF!</v>
      </c>
      <c r="D39" s="460" t="e">
        <f>SUM(D40:D56)</f>
        <v>#REF!</v>
      </c>
      <c r="E39" s="460" t="e">
        <f t="shared" ref="E39:P39" si="12">SUM(E40:E56)</f>
        <v>#REF!</v>
      </c>
      <c r="F39" s="460" t="e">
        <f t="shared" si="12"/>
        <v>#REF!</v>
      </c>
      <c r="G39" s="460" t="e">
        <f t="shared" si="12"/>
        <v>#REF!</v>
      </c>
      <c r="H39" s="460" t="e">
        <f t="shared" si="12"/>
        <v>#REF!</v>
      </c>
      <c r="I39" s="460" t="e">
        <f>SUM(I40:I56)</f>
        <v>#REF!</v>
      </c>
      <c r="J39" s="460" t="e">
        <f t="shared" si="12"/>
        <v>#REF!</v>
      </c>
      <c r="K39" s="460" t="e">
        <f t="shared" si="12"/>
        <v>#REF!</v>
      </c>
      <c r="L39" s="460" t="e">
        <f t="shared" si="12"/>
        <v>#REF!</v>
      </c>
      <c r="M39" s="460" t="e">
        <f t="shared" si="12"/>
        <v>#REF!</v>
      </c>
      <c r="N39" s="460" t="e">
        <f t="shared" si="12"/>
        <v>#REF!</v>
      </c>
      <c r="O39" s="460" t="e">
        <f t="shared" si="12"/>
        <v>#REF!</v>
      </c>
      <c r="P39" s="460" t="e">
        <f t="shared" si="12"/>
        <v>#REF!</v>
      </c>
    </row>
    <row r="40" spans="1:16" ht="33.75" customHeight="1" thickBot="1">
      <c r="A40" s="498"/>
      <c r="B40" s="470" t="e">
        <f>#REF!</f>
        <v>#REF!</v>
      </c>
      <c r="C40" s="591" t="e">
        <f>#REF!</f>
        <v>#REF!</v>
      </c>
      <c r="D40" s="461"/>
      <c r="E40" s="461"/>
      <c r="F40" s="461"/>
      <c r="G40" s="461"/>
      <c r="H40" s="461"/>
      <c r="I40" s="461"/>
      <c r="J40" s="461"/>
      <c r="K40" s="461"/>
      <c r="L40" s="461"/>
      <c r="M40" s="461"/>
      <c r="N40" s="461"/>
      <c r="O40" s="461"/>
      <c r="P40" s="462">
        <f t="shared" ref="P40:P56" si="13">D40+E40+F40+G40+H40+I40+J40+K40+L40+M40+N40+O40</f>
        <v>0</v>
      </c>
    </row>
    <row r="41" spans="1:16" ht="22.5" customHeight="1" thickBot="1">
      <c r="A41" s="498"/>
      <c r="B41" s="470" t="e">
        <f>#REF!</f>
        <v>#REF!</v>
      </c>
      <c r="C41" s="591" t="e">
        <f>#REF!</f>
        <v>#REF!</v>
      </c>
      <c r="D41" s="461" t="e">
        <f>#REF!</f>
        <v>#REF!</v>
      </c>
      <c r="E41" s="461" t="e">
        <f>#REF!</f>
        <v>#REF!</v>
      </c>
      <c r="F41" s="461" t="e">
        <f>#REF!</f>
        <v>#REF!</v>
      </c>
      <c r="G41" s="461" t="e">
        <f>#REF!</f>
        <v>#REF!</v>
      </c>
      <c r="H41" s="461" t="e">
        <f>#REF!</f>
        <v>#REF!</v>
      </c>
      <c r="I41" s="461" t="e">
        <f>#REF!</f>
        <v>#REF!</v>
      </c>
      <c r="J41" s="461" t="e">
        <f>#REF!</f>
        <v>#REF!</v>
      </c>
      <c r="K41" s="461" t="e">
        <f>#REF!</f>
        <v>#REF!</v>
      </c>
      <c r="L41" s="461" t="e">
        <f>#REF!</f>
        <v>#REF!</v>
      </c>
      <c r="M41" s="461" t="e">
        <f>#REF!</f>
        <v>#REF!</v>
      </c>
      <c r="N41" s="461" t="e">
        <f>#REF!</f>
        <v>#REF!</v>
      </c>
      <c r="O41" s="461" t="e">
        <f>#REF!</f>
        <v>#REF!</v>
      </c>
      <c r="P41" s="462" t="e">
        <f t="shared" si="13"/>
        <v>#REF!</v>
      </c>
    </row>
    <row r="42" spans="1:16" ht="14.4" thickBot="1">
      <c r="A42" s="498"/>
      <c r="B42" s="470" t="e">
        <f>#REF!</f>
        <v>#REF!</v>
      </c>
      <c r="C42" s="591" t="e">
        <f>#REF!</f>
        <v>#REF!</v>
      </c>
      <c r="D42" s="461" t="e">
        <f>#REF!</f>
        <v>#REF!</v>
      </c>
      <c r="E42" s="461" t="e">
        <f>#REF!</f>
        <v>#REF!</v>
      </c>
      <c r="F42" s="461" t="e">
        <f>#REF!</f>
        <v>#REF!</v>
      </c>
      <c r="G42" s="461" t="e">
        <f>#REF!</f>
        <v>#REF!</v>
      </c>
      <c r="H42" s="461" t="e">
        <f>#REF!</f>
        <v>#REF!</v>
      </c>
      <c r="I42" s="461" t="e">
        <f>#REF!</f>
        <v>#REF!</v>
      </c>
      <c r="J42" s="461" t="e">
        <f>#REF!</f>
        <v>#REF!</v>
      </c>
      <c r="K42" s="461" t="e">
        <f>#REF!</f>
        <v>#REF!</v>
      </c>
      <c r="L42" s="461" t="e">
        <f>#REF!</f>
        <v>#REF!</v>
      </c>
      <c r="M42" s="461" t="e">
        <f>#REF!</f>
        <v>#REF!</v>
      </c>
      <c r="N42" s="461" t="e">
        <f>#REF!</f>
        <v>#REF!</v>
      </c>
      <c r="O42" s="461" t="e">
        <f>#REF!</f>
        <v>#REF!</v>
      </c>
      <c r="P42" s="462" t="e">
        <f t="shared" si="13"/>
        <v>#REF!</v>
      </c>
    </row>
    <row r="43" spans="1:16" ht="20.25" customHeight="1" thickBot="1">
      <c r="A43" s="498"/>
      <c r="B43" s="470" t="e">
        <f>#REF!</f>
        <v>#REF!</v>
      </c>
      <c r="C43" s="591" t="e">
        <f>#REF!</f>
        <v>#REF!</v>
      </c>
      <c r="D43" s="461" t="e">
        <f>#REF!</f>
        <v>#REF!</v>
      </c>
      <c r="E43" s="461" t="e">
        <f>#REF!</f>
        <v>#REF!</v>
      </c>
      <c r="F43" s="461" t="e">
        <f>#REF!</f>
        <v>#REF!</v>
      </c>
      <c r="G43" s="461" t="e">
        <f>#REF!</f>
        <v>#REF!</v>
      </c>
      <c r="H43" s="461" t="e">
        <f>#REF!</f>
        <v>#REF!</v>
      </c>
      <c r="I43" s="461" t="e">
        <f>#REF!</f>
        <v>#REF!</v>
      </c>
      <c r="J43" s="461" t="e">
        <f>#REF!</f>
        <v>#REF!</v>
      </c>
      <c r="K43" s="461" t="e">
        <f>#REF!</f>
        <v>#REF!</v>
      </c>
      <c r="L43" s="461" t="e">
        <f>#REF!</f>
        <v>#REF!</v>
      </c>
      <c r="M43" s="461" t="e">
        <f>#REF!</f>
        <v>#REF!</v>
      </c>
      <c r="N43" s="461" t="e">
        <f>#REF!</f>
        <v>#REF!</v>
      </c>
      <c r="O43" s="461" t="e">
        <f>#REF!</f>
        <v>#REF!</v>
      </c>
      <c r="P43" s="462" t="e">
        <f t="shared" si="13"/>
        <v>#REF!</v>
      </c>
    </row>
    <row r="44" spans="1:16" ht="21" customHeight="1" thickBot="1">
      <c r="A44" s="498"/>
      <c r="B44" s="470" t="e">
        <f>#REF!</f>
        <v>#REF!</v>
      </c>
      <c r="C44" s="591" t="e">
        <f>#REF!</f>
        <v>#REF!</v>
      </c>
      <c r="D44" s="461" t="e">
        <f>#REF!</f>
        <v>#REF!</v>
      </c>
      <c r="E44" s="461" t="e">
        <f>#REF!</f>
        <v>#REF!</v>
      </c>
      <c r="F44" s="461" t="e">
        <f>#REF!</f>
        <v>#REF!</v>
      </c>
      <c r="G44" s="461" t="e">
        <f>#REF!</f>
        <v>#REF!</v>
      </c>
      <c r="H44" s="461" t="e">
        <f>#REF!</f>
        <v>#REF!</v>
      </c>
      <c r="I44" s="461" t="e">
        <f>#REF!</f>
        <v>#REF!</v>
      </c>
      <c r="J44" s="461" t="e">
        <f>#REF!</f>
        <v>#REF!</v>
      </c>
      <c r="K44" s="461" t="e">
        <f>#REF!</f>
        <v>#REF!</v>
      </c>
      <c r="L44" s="461" t="e">
        <f>#REF!</f>
        <v>#REF!</v>
      </c>
      <c r="M44" s="461" t="e">
        <f>#REF!</f>
        <v>#REF!</v>
      </c>
      <c r="N44" s="461" t="e">
        <f>#REF!</f>
        <v>#REF!</v>
      </c>
      <c r="O44" s="461" t="e">
        <f>#REF!</f>
        <v>#REF!</v>
      </c>
      <c r="P44" s="462" t="e">
        <f t="shared" si="13"/>
        <v>#REF!</v>
      </c>
    </row>
    <row r="45" spans="1:16" ht="21" customHeight="1" thickBot="1">
      <c r="A45" s="498"/>
      <c r="B45" s="470" t="e">
        <f>#REF!</f>
        <v>#REF!</v>
      </c>
      <c r="C45" s="591" t="e">
        <f>#REF!</f>
        <v>#REF!</v>
      </c>
      <c r="D45" s="461" t="e">
        <f>#REF!</f>
        <v>#REF!</v>
      </c>
      <c r="E45" s="461" t="e">
        <f>#REF!</f>
        <v>#REF!</v>
      </c>
      <c r="F45" s="461" t="e">
        <f>#REF!</f>
        <v>#REF!</v>
      </c>
      <c r="G45" s="461" t="e">
        <f>#REF!</f>
        <v>#REF!</v>
      </c>
      <c r="H45" s="461" t="e">
        <f>#REF!</f>
        <v>#REF!</v>
      </c>
      <c r="I45" s="461" t="e">
        <f>#REF!</f>
        <v>#REF!</v>
      </c>
      <c r="J45" s="461" t="e">
        <f>#REF!</f>
        <v>#REF!</v>
      </c>
      <c r="K45" s="461" t="e">
        <f>#REF!</f>
        <v>#REF!</v>
      </c>
      <c r="L45" s="461" t="e">
        <f>#REF!</f>
        <v>#REF!</v>
      </c>
      <c r="M45" s="461" t="e">
        <f>#REF!</f>
        <v>#REF!</v>
      </c>
      <c r="N45" s="461" t="e">
        <f>#REF!</f>
        <v>#REF!</v>
      </c>
      <c r="O45" s="461" t="e">
        <f>#REF!</f>
        <v>#REF!</v>
      </c>
      <c r="P45" s="461" t="e">
        <f>#REF!</f>
        <v>#REF!</v>
      </c>
    </row>
    <row r="46" spans="1:16" ht="16.5" customHeight="1" thickBot="1">
      <c r="A46" s="498"/>
      <c r="B46" s="470" t="e">
        <f>#REF!</f>
        <v>#REF!</v>
      </c>
      <c r="C46" s="591" t="e">
        <f>#REF!</f>
        <v>#REF!</v>
      </c>
      <c r="D46" s="461" t="e">
        <f>#REF!</f>
        <v>#REF!</v>
      </c>
      <c r="E46" s="461" t="e">
        <f>#REF!</f>
        <v>#REF!</v>
      </c>
      <c r="F46" s="461" t="e">
        <f>#REF!</f>
        <v>#REF!</v>
      </c>
      <c r="G46" s="461" t="e">
        <f>#REF!</f>
        <v>#REF!</v>
      </c>
      <c r="H46" s="461" t="e">
        <f>#REF!</f>
        <v>#REF!</v>
      </c>
      <c r="I46" s="461" t="e">
        <f>#REF!</f>
        <v>#REF!</v>
      </c>
      <c r="J46" s="461" t="e">
        <f>#REF!</f>
        <v>#REF!</v>
      </c>
      <c r="K46" s="461" t="e">
        <f>#REF!</f>
        <v>#REF!</v>
      </c>
      <c r="L46" s="461" t="e">
        <f>#REF!</f>
        <v>#REF!</v>
      </c>
      <c r="M46" s="461" t="e">
        <f>#REF!</f>
        <v>#REF!</v>
      </c>
      <c r="N46" s="461" t="e">
        <f>#REF!</f>
        <v>#REF!</v>
      </c>
      <c r="O46" s="461" t="e">
        <f>#REF!</f>
        <v>#REF!</v>
      </c>
      <c r="P46" s="462" t="e">
        <f t="shared" si="13"/>
        <v>#REF!</v>
      </c>
    </row>
    <row r="47" spans="1:16" ht="25.5" customHeight="1" thickBot="1">
      <c r="A47" s="498"/>
      <c r="B47" s="470" t="e">
        <f>#REF!</f>
        <v>#REF!</v>
      </c>
      <c r="C47" s="591" t="e">
        <f>#REF!</f>
        <v>#REF!</v>
      </c>
      <c r="D47" s="461"/>
      <c r="E47" s="461"/>
      <c r="F47" s="461"/>
      <c r="G47" s="461"/>
      <c r="H47" s="461"/>
      <c r="I47" s="461"/>
      <c r="J47" s="461"/>
      <c r="K47" s="461"/>
      <c r="L47" s="461"/>
      <c r="M47" s="461"/>
      <c r="N47" s="461"/>
      <c r="O47" s="461"/>
      <c r="P47" s="462">
        <f t="shared" si="13"/>
        <v>0</v>
      </c>
    </row>
    <row r="48" spans="1:16" ht="15.75" customHeight="1" thickBot="1">
      <c r="A48" s="498"/>
      <c r="B48" s="470" t="e">
        <f>#REF!</f>
        <v>#REF!</v>
      </c>
      <c r="C48" s="591" t="e">
        <f>#REF!</f>
        <v>#REF!</v>
      </c>
      <c r="D48" s="461" t="e">
        <f>#REF!</f>
        <v>#REF!</v>
      </c>
      <c r="E48" s="461" t="e">
        <f>#REF!</f>
        <v>#REF!</v>
      </c>
      <c r="F48" s="461" t="e">
        <f>#REF!</f>
        <v>#REF!</v>
      </c>
      <c r="G48" s="461" t="e">
        <f>#REF!</f>
        <v>#REF!</v>
      </c>
      <c r="H48" s="461" t="e">
        <f>#REF!</f>
        <v>#REF!</v>
      </c>
      <c r="I48" s="461" t="e">
        <f>#REF!</f>
        <v>#REF!</v>
      </c>
      <c r="J48" s="461" t="e">
        <f>#REF!</f>
        <v>#REF!</v>
      </c>
      <c r="K48" s="461" t="e">
        <f>#REF!</f>
        <v>#REF!</v>
      </c>
      <c r="L48" s="461" t="e">
        <f>#REF!</f>
        <v>#REF!</v>
      </c>
      <c r="M48" s="461" t="e">
        <f>#REF!</f>
        <v>#REF!</v>
      </c>
      <c r="N48" s="461" t="e">
        <f>#REF!</f>
        <v>#REF!</v>
      </c>
      <c r="O48" s="461" t="e">
        <f>#REF!</f>
        <v>#REF!</v>
      </c>
      <c r="P48" s="462" t="e">
        <f t="shared" si="13"/>
        <v>#REF!</v>
      </c>
    </row>
    <row r="49" spans="1:16" ht="17.25" customHeight="1" thickBot="1">
      <c r="A49" s="498"/>
      <c r="B49" s="470" t="e">
        <f>#REF!</f>
        <v>#REF!</v>
      </c>
      <c r="C49" s="591" t="e">
        <f>#REF!</f>
        <v>#REF!</v>
      </c>
      <c r="D49" s="461" t="e">
        <f>#REF!</f>
        <v>#REF!</v>
      </c>
      <c r="E49" s="461" t="e">
        <f>#REF!</f>
        <v>#REF!</v>
      </c>
      <c r="F49" s="461" t="e">
        <f>#REF!</f>
        <v>#REF!</v>
      </c>
      <c r="G49" s="461" t="e">
        <f>#REF!</f>
        <v>#REF!</v>
      </c>
      <c r="H49" s="461" t="e">
        <f>#REF!</f>
        <v>#REF!</v>
      </c>
      <c r="I49" s="461" t="e">
        <f>#REF!</f>
        <v>#REF!</v>
      </c>
      <c r="J49" s="461" t="e">
        <f>#REF!</f>
        <v>#REF!</v>
      </c>
      <c r="K49" s="461" t="e">
        <f>#REF!</f>
        <v>#REF!</v>
      </c>
      <c r="L49" s="461" t="e">
        <f>#REF!</f>
        <v>#REF!</v>
      </c>
      <c r="M49" s="461" t="e">
        <f>#REF!</f>
        <v>#REF!</v>
      </c>
      <c r="N49" s="461" t="e">
        <f>#REF!</f>
        <v>#REF!</v>
      </c>
      <c r="O49" s="461" t="e">
        <f>#REF!</f>
        <v>#REF!</v>
      </c>
      <c r="P49" s="462" t="e">
        <f t="shared" si="13"/>
        <v>#REF!</v>
      </c>
    </row>
    <row r="50" spans="1:16" ht="15.75" customHeight="1" thickBot="1">
      <c r="A50" s="498"/>
      <c r="B50" s="470" t="e">
        <f>#REF!</f>
        <v>#REF!</v>
      </c>
      <c r="C50" s="591" t="e">
        <f>#REF!</f>
        <v>#REF!</v>
      </c>
      <c r="D50" s="461" t="e">
        <f>#REF!</f>
        <v>#REF!</v>
      </c>
      <c r="E50" s="461" t="e">
        <f>#REF!</f>
        <v>#REF!</v>
      </c>
      <c r="F50" s="461" t="e">
        <f>#REF!</f>
        <v>#REF!</v>
      </c>
      <c r="G50" s="461" t="e">
        <f>#REF!</f>
        <v>#REF!</v>
      </c>
      <c r="H50" s="461" t="e">
        <f>#REF!</f>
        <v>#REF!</v>
      </c>
      <c r="I50" s="461" t="e">
        <f>#REF!</f>
        <v>#REF!</v>
      </c>
      <c r="J50" s="461" t="e">
        <f>#REF!</f>
        <v>#REF!</v>
      </c>
      <c r="K50" s="461" t="e">
        <f>#REF!</f>
        <v>#REF!</v>
      </c>
      <c r="L50" s="461" t="e">
        <f>#REF!</f>
        <v>#REF!</v>
      </c>
      <c r="M50" s="461" t="e">
        <f>#REF!</f>
        <v>#REF!</v>
      </c>
      <c r="N50" s="461" t="e">
        <f>#REF!</f>
        <v>#REF!</v>
      </c>
      <c r="O50" s="461" t="e">
        <f>#REF!</f>
        <v>#REF!</v>
      </c>
      <c r="P50" s="462" t="e">
        <f t="shared" si="13"/>
        <v>#REF!</v>
      </c>
    </row>
    <row r="51" spans="1:16" ht="14.4" thickBot="1">
      <c r="A51" s="498"/>
      <c r="B51" s="470" t="e">
        <f>#REF!</f>
        <v>#REF!</v>
      </c>
      <c r="C51" s="591" t="e">
        <f>#REF!</f>
        <v>#REF!</v>
      </c>
      <c r="D51" s="461" t="e">
        <f>#REF!</f>
        <v>#REF!</v>
      </c>
      <c r="E51" s="461" t="e">
        <f>#REF!</f>
        <v>#REF!</v>
      </c>
      <c r="F51" s="461" t="e">
        <f>#REF!</f>
        <v>#REF!</v>
      </c>
      <c r="G51" s="461" t="e">
        <f>#REF!</f>
        <v>#REF!</v>
      </c>
      <c r="H51" s="461" t="e">
        <f>#REF!</f>
        <v>#REF!</v>
      </c>
      <c r="I51" s="461" t="e">
        <f>#REF!</f>
        <v>#REF!</v>
      </c>
      <c r="J51" s="461" t="e">
        <f>#REF!</f>
        <v>#REF!</v>
      </c>
      <c r="K51" s="461" t="e">
        <f>#REF!</f>
        <v>#REF!</v>
      </c>
      <c r="L51" s="461" t="e">
        <f>#REF!</f>
        <v>#REF!</v>
      </c>
      <c r="M51" s="461" t="e">
        <f>#REF!</f>
        <v>#REF!</v>
      </c>
      <c r="N51" s="461" t="e">
        <f>#REF!</f>
        <v>#REF!</v>
      </c>
      <c r="O51" s="461" t="e">
        <f>#REF!</f>
        <v>#REF!</v>
      </c>
      <c r="P51" s="462" t="e">
        <f t="shared" si="13"/>
        <v>#REF!</v>
      </c>
    </row>
    <row r="52" spans="1:16" ht="26.25" customHeight="1" thickBot="1">
      <c r="A52" s="498"/>
      <c r="B52" s="470" t="e">
        <f>#REF!</f>
        <v>#REF!</v>
      </c>
      <c r="C52" s="591" t="e">
        <f>#REF!</f>
        <v>#REF!</v>
      </c>
      <c r="D52" s="461" t="e">
        <f>#REF!</f>
        <v>#REF!</v>
      </c>
      <c r="E52" s="461" t="e">
        <f>#REF!</f>
        <v>#REF!</v>
      </c>
      <c r="F52" s="461" t="e">
        <f>#REF!</f>
        <v>#REF!</v>
      </c>
      <c r="G52" s="461" t="e">
        <f>#REF!</f>
        <v>#REF!</v>
      </c>
      <c r="H52" s="461" t="e">
        <f>#REF!</f>
        <v>#REF!</v>
      </c>
      <c r="I52" s="461" t="e">
        <f>#REF!</f>
        <v>#REF!</v>
      </c>
      <c r="J52" s="461" t="e">
        <f>#REF!</f>
        <v>#REF!</v>
      </c>
      <c r="K52" s="461" t="e">
        <f>#REF!</f>
        <v>#REF!</v>
      </c>
      <c r="L52" s="461" t="e">
        <f>#REF!</f>
        <v>#REF!</v>
      </c>
      <c r="M52" s="461" t="e">
        <f>#REF!</f>
        <v>#REF!</v>
      </c>
      <c r="N52" s="461" t="e">
        <f>#REF!</f>
        <v>#REF!</v>
      </c>
      <c r="O52" s="461" t="e">
        <f>#REF!</f>
        <v>#REF!</v>
      </c>
      <c r="P52" s="462" t="e">
        <f t="shared" si="13"/>
        <v>#REF!</v>
      </c>
    </row>
    <row r="53" spans="1:16" ht="14.4" thickBot="1">
      <c r="A53" s="498"/>
      <c r="B53" s="470" t="e">
        <f>#REF!</f>
        <v>#REF!</v>
      </c>
      <c r="C53" s="591" t="e">
        <f>#REF!</f>
        <v>#REF!</v>
      </c>
      <c r="D53" s="461" t="e">
        <f>#REF!</f>
        <v>#REF!</v>
      </c>
      <c r="E53" s="461" t="e">
        <f>#REF!</f>
        <v>#REF!</v>
      </c>
      <c r="F53" s="461" t="e">
        <f>#REF!</f>
        <v>#REF!</v>
      </c>
      <c r="G53" s="461" t="e">
        <f>#REF!</f>
        <v>#REF!</v>
      </c>
      <c r="H53" s="461" t="e">
        <f>#REF!</f>
        <v>#REF!</v>
      </c>
      <c r="I53" s="461" t="e">
        <f>#REF!</f>
        <v>#REF!</v>
      </c>
      <c r="J53" s="461" t="e">
        <f>#REF!</f>
        <v>#REF!</v>
      </c>
      <c r="K53" s="461" t="e">
        <f>#REF!</f>
        <v>#REF!</v>
      </c>
      <c r="L53" s="461" t="e">
        <f>#REF!</f>
        <v>#REF!</v>
      </c>
      <c r="M53" s="461" t="e">
        <f>#REF!</f>
        <v>#REF!</v>
      </c>
      <c r="N53" s="461" t="e">
        <f>#REF!</f>
        <v>#REF!</v>
      </c>
      <c r="O53" s="461" t="e">
        <f>#REF!</f>
        <v>#REF!</v>
      </c>
      <c r="P53" s="462" t="e">
        <f t="shared" si="13"/>
        <v>#REF!</v>
      </c>
    </row>
    <row r="54" spans="1:16" ht="27.75" customHeight="1" thickBot="1">
      <c r="A54" s="498"/>
      <c r="B54" s="470" t="e">
        <f>#REF!</f>
        <v>#REF!</v>
      </c>
      <c r="C54" s="591" t="e">
        <f>#REF!</f>
        <v>#REF!</v>
      </c>
      <c r="D54" s="461" t="e">
        <f>#REF!</f>
        <v>#REF!</v>
      </c>
      <c r="E54" s="461" t="e">
        <f>#REF!</f>
        <v>#REF!</v>
      </c>
      <c r="F54" s="461" t="e">
        <f>#REF!</f>
        <v>#REF!</v>
      </c>
      <c r="G54" s="461" t="e">
        <f>#REF!</f>
        <v>#REF!</v>
      </c>
      <c r="H54" s="461" t="e">
        <f>#REF!</f>
        <v>#REF!</v>
      </c>
      <c r="I54" s="461" t="e">
        <f>#REF!</f>
        <v>#REF!</v>
      </c>
      <c r="J54" s="461" t="e">
        <f>#REF!</f>
        <v>#REF!</v>
      </c>
      <c r="K54" s="461" t="e">
        <f>#REF!</f>
        <v>#REF!</v>
      </c>
      <c r="L54" s="461" t="e">
        <f>#REF!</f>
        <v>#REF!</v>
      </c>
      <c r="M54" s="461" t="e">
        <f>#REF!</f>
        <v>#REF!</v>
      </c>
      <c r="N54" s="461" t="e">
        <f>#REF!</f>
        <v>#REF!</v>
      </c>
      <c r="O54" s="461" t="e">
        <f>#REF!</f>
        <v>#REF!</v>
      </c>
      <c r="P54" s="462" t="e">
        <f t="shared" si="13"/>
        <v>#REF!</v>
      </c>
    </row>
    <row r="55" spans="1:16" ht="27.75" customHeight="1" thickBot="1">
      <c r="A55" s="498"/>
      <c r="B55" s="470" t="e">
        <f>#REF!</f>
        <v>#REF!</v>
      </c>
      <c r="C55" s="591" t="e">
        <f>#REF!</f>
        <v>#REF!</v>
      </c>
      <c r="D55" s="461" t="e">
        <f>#REF!</f>
        <v>#REF!</v>
      </c>
      <c r="E55" s="461" t="e">
        <f>#REF!</f>
        <v>#REF!</v>
      </c>
      <c r="F55" s="461" t="e">
        <f>#REF!</f>
        <v>#REF!</v>
      </c>
      <c r="G55" s="461" t="e">
        <f>#REF!</f>
        <v>#REF!</v>
      </c>
      <c r="H55" s="461" t="e">
        <f>#REF!</f>
        <v>#REF!</v>
      </c>
      <c r="I55" s="461" t="e">
        <f>#REF!</f>
        <v>#REF!</v>
      </c>
      <c r="J55" s="461" t="e">
        <f>#REF!</f>
        <v>#REF!</v>
      </c>
      <c r="K55" s="461" t="e">
        <f>#REF!</f>
        <v>#REF!</v>
      </c>
      <c r="L55" s="461" t="e">
        <f>#REF!</f>
        <v>#REF!</v>
      </c>
      <c r="M55" s="461" t="e">
        <f>#REF!</f>
        <v>#REF!</v>
      </c>
      <c r="N55" s="461" t="e">
        <f>#REF!</f>
        <v>#REF!</v>
      </c>
      <c r="O55" s="461" t="e">
        <f>#REF!</f>
        <v>#REF!</v>
      </c>
      <c r="P55" s="462" t="e">
        <f t="shared" si="13"/>
        <v>#REF!</v>
      </c>
    </row>
    <row r="56" spans="1:16" ht="28.5" customHeight="1" thickBot="1">
      <c r="A56" s="498"/>
      <c r="B56" s="470" t="e">
        <f>#REF!</f>
        <v>#REF!</v>
      </c>
      <c r="C56" s="591" t="e">
        <f>#REF!</f>
        <v>#REF!</v>
      </c>
      <c r="D56" s="461" t="e">
        <f>#REF!</f>
        <v>#REF!</v>
      </c>
      <c r="E56" s="461" t="e">
        <f>#REF!</f>
        <v>#REF!</v>
      </c>
      <c r="F56" s="461" t="e">
        <f>#REF!</f>
        <v>#REF!</v>
      </c>
      <c r="G56" s="461" t="e">
        <f>#REF!</f>
        <v>#REF!</v>
      </c>
      <c r="H56" s="461" t="e">
        <f>#REF!</f>
        <v>#REF!</v>
      </c>
      <c r="I56" s="461" t="e">
        <f>#REF!</f>
        <v>#REF!</v>
      </c>
      <c r="J56" s="461" t="e">
        <f>#REF!</f>
        <v>#REF!</v>
      </c>
      <c r="K56" s="461" t="e">
        <f>#REF!</f>
        <v>#REF!</v>
      </c>
      <c r="L56" s="461" t="e">
        <f>#REF!</f>
        <v>#REF!</v>
      </c>
      <c r="M56" s="461" t="e">
        <f>#REF!</f>
        <v>#REF!</v>
      </c>
      <c r="N56" s="461" t="e">
        <f>#REF!</f>
        <v>#REF!</v>
      </c>
      <c r="O56" s="461" t="e">
        <f>#REF!</f>
        <v>#REF!</v>
      </c>
      <c r="P56" s="461" t="e">
        <f t="shared" si="13"/>
        <v>#REF!</v>
      </c>
    </row>
    <row r="57" spans="1:16" s="615" customFormat="1" ht="30" customHeight="1" thickBot="1">
      <c r="A57" s="621" t="s">
        <v>233</v>
      </c>
      <c r="B57" s="622"/>
      <c r="C57" s="614"/>
      <c r="D57" s="613" t="e">
        <f>D58+D61</f>
        <v>#REF!</v>
      </c>
      <c r="E57" s="613" t="e">
        <f t="shared" ref="E57:O57" si="14">E58+E61</f>
        <v>#REF!</v>
      </c>
      <c r="F57" s="613" t="e">
        <f t="shared" si="14"/>
        <v>#REF!</v>
      </c>
      <c r="G57" s="613" t="e">
        <f t="shared" si="14"/>
        <v>#REF!</v>
      </c>
      <c r="H57" s="613" t="e">
        <f t="shared" si="14"/>
        <v>#REF!</v>
      </c>
      <c r="I57" s="613" t="e">
        <f t="shared" si="14"/>
        <v>#REF!</v>
      </c>
      <c r="J57" s="613" t="e">
        <f>J58+J61</f>
        <v>#REF!</v>
      </c>
      <c r="K57" s="613" t="e">
        <f t="shared" si="14"/>
        <v>#REF!</v>
      </c>
      <c r="L57" s="613" t="e">
        <f t="shared" si="14"/>
        <v>#REF!</v>
      </c>
      <c r="M57" s="613" t="e">
        <f t="shared" si="14"/>
        <v>#REF!</v>
      </c>
      <c r="N57" s="613" t="e">
        <f t="shared" si="14"/>
        <v>#REF!</v>
      </c>
      <c r="O57" s="613" t="e">
        <f t="shared" si="14"/>
        <v>#REF!</v>
      </c>
      <c r="P57" s="613" t="e">
        <f>P58+P61</f>
        <v>#REF!</v>
      </c>
    </row>
    <row r="58" spans="1:16" ht="14.4" thickBot="1">
      <c r="A58" s="11"/>
      <c r="B58" s="636" t="e">
        <f>#REF!</f>
        <v>#REF!</v>
      </c>
      <c r="C58" s="590" t="e">
        <f>#REF!</f>
        <v>#REF!</v>
      </c>
      <c r="D58" s="460" t="e">
        <f>SUM(D59:D60)</f>
        <v>#REF!</v>
      </c>
      <c r="E58" s="460" t="e">
        <f t="shared" ref="E58:P58" si="15">SUM(E59:E60)</f>
        <v>#REF!</v>
      </c>
      <c r="F58" s="460" t="e">
        <f t="shared" si="15"/>
        <v>#REF!</v>
      </c>
      <c r="G58" s="460" t="e">
        <f t="shared" si="15"/>
        <v>#REF!</v>
      </c>
      <c r="H58" s="460" t="e">
        <f t="shared" si="15"/>
        <v>#REF!</v>
      </c>
      <c r="I58" s="460" t="e">
        <f t="shared" si="15"/>
        <v>#REF!</v>
      </c>
      <c r="J58" s="460" t="e">
        <f t="shared" si="15"/>
        <v>#REF!</v>
      </c>
      <c r="K58" s="460" t="e">
        <f t="shared" si="15"/>
        <v>#REF!</v>
      </c>
      <c r="L58" s="460" t="e">
        <f t="shared" si="15"/>
        <v>#REF!</v>
      </c>
      <c r="M58" s="460" t="e">
        <f t="shared" si="15"/>
        <v>#REF!</v>
      </c>
      <c r="N58" s="460" t="e">
        <f t="shared" si="15"/>
        <v>#REF!</v>
      </c>
      <c r="O58" s="460" t="e">
        <f t="shared" si="15"/>
        <v>#REF!</v>
      </c>
      <c r="P58" s="460" t="e">
        <f t="shared" si="15"/>
        <v>#REF!</v>
      </c>
    </row>
    <row r="59" spans="1:16" s="474" customFormat="1" ht="41.25" customHeight="1" thickBot="1">
      <c r="A59" s="635"/>
      <c r="B59" s="473" t="e">
        <f>#REF!</f>
        <v>#REF!</v>
      </c>
      <c r="C59" s="598" t="e">
        <f>#REF!</f>
        <v>#REF!</v>
      </c>
      <c r="D59" s="461" t="e">
        <f>#REF!</f>
        <v>#REF!</v>
      </c>
      <c r="E59" s="461" t="e">
        <f>#REF!</f>
        <v>#REF!</v>
      </c>
      <c r="F59" s="461" t="e">
        <f>#REF!</f>
        <v>#REF!</v>
      </c>
      <c r="G59" s="461" t="e">
        <f>#REF!</f>
        <v>#REF!</v>
      </c>
      <c r="H59" s="461" t="e">
        <f>#REF!</f>
        <v>#REF!</v>
      </c>
      <c r="I59" s="461" t="e">
        <f>#REF!</f>
        <v>#REF!</v>
      </c>
      <c r="J59" s="461" t="e">
        <f>#REF!</f>
        <v>#REF!</v>
      </c>
      <c r="K59" s="461" t="e">
        <f>#REF!</f>
        <v>#REF!</v>
      </c>
      <c r="L59" s="461" t="e">
        <f>#REF!</f>
        <v>#REF!</v>
      </c>
      <c r="M59" s="461" t="e">
        <f>#REF!</f>
        <v>#REF!</v>
      </c>
      <c r="N59" s="461" t="e">
        <f>#REF!</f>
        <v>#REF!</v>
      </c>
      <c r="O59" s="461" t="e">
        <f>#REF!</f>
        <v>#REF!</v>
      </c>
      <c r="P59" s="461" t="e">
        <f>#REF!</f>
        <v>#REF!</v>
      </c>
    </row>
    <row r="60" spans="1:16" s="474" customFormat="1" ht="27" customHeight="1" thickBot="1">
      <c r="A60" s="635"/>
      <c r="B60" s="473" t="e">
        <f>#REF!</f>
        <v>#REF!</v>
      </c>
      <c r="C60" s="598" t="e">
        <f>#REF!</f>
        <v>#REF!</v>
      </c>
      <c r="D60" s="461" t="e">
        <f>#REF!</f>
        <v>#REF!</v>
      </c>
      <c r="E60" s="461" t="e">
        <f>#REF!</f>
        <v>#REF!</v>
      </c>
      <c r="F60" s="461" t="e">
        <f>#REF!</f>
        <v>#REF!</v>
      </c>
      <c r="G60" s="461" t="e">
        <f>#REF!</f>
        <v>#REF!</v>
      </c>
      <c r="H60" s="461" t="e">
        <f>#REF!</f>
        <v>#REF!</v>
      </c>
      <c r="I60" s="461" t="e">
        <f>#REF!</f>
        <v>#REF!</v>
      </c>
      <c r="J60" s="461" t="e">
        <f>#REF!</f>
        <v>#REF!</v>
      </c>
      <c r="K60" s="461" t="e">
        <f>#REF!</f>
        <v>#REF!</v>
      </c>
      <c r="L60" s="461" t="e">
        <f>#REF!</f>
        <v>#REF!</v>
      </c>
      <c r="M60" s="461" t="e">
        <f>#REF!</f>
        <v>#REF!</v>
      </c>
      <c r="N60" s="461" t="e">
        <f>#REF!</f>
        <v>#REF!</v>
      </c>
      <c r="O60" s="461" t="e">
        <f>#REF!</f>
        <v>#REF!</v>
      </c>
      <c r="P60" s="461" t="e">
        <f>#REF!</f>
        <v>#REF!</v>
      </c>
    </row>
    <row r="61" spans="1:16" ht="14.4" thickBot="1">
      <c r="A61" s="11"/>
      <c r="B61" s="479" t="e">
        <f>#REF!</f>
        <v>#REF!</v>
      </c>
      <c r="C61" s="596" t="e">
        <f>#REF!</f>
        <v>#REF!</v>
      </c>
      <c r="D61" s="460" t="e">
        <f>SUM(D62:D63)</f>
        <v>#REF!</v>
      </c>
      <c r="E61" s="460" t="e">
        <f t="shared" ref="E61:P61" si="16">SUM(E62:E63)</f>
        <v>#REF!</v>
      </c>
      <c r="F61" s="460" t="e">
        <f t="shared" si="16"/>
        <v>#REF!</v>
      </c>
      <c r="G61" s="460" t="e">
        <f t="shared" si="16"/>
        <v>#REF!</v>
      </c>
      <c r="H61" s="460" t="e">
        <f t="shared" si="16"/>
        <v>#REF!</v>
      </c>
      <c r="I61" s="460" t="e">
        <f t="shared" si="16"/>
        <v>#REF!</v>
      </c>
      <c r="J61" s="460" t="e">
        <f t="shared" si="16"/>
        <v>#REF!</v>
      </c>
      <c r="K61" s="460" t="e">
        <f t="shared" si="16"/>
        <v>#REF!</v>
      </c>
      <c r="L61" s="460" t="e">
        <f t="shared" si="16"/>
        <v>#REF!</v>
      </c>
      <c r="M61" s="460" t="e">
        <f t="shared" si="16"/>
        <v>#REF!</v>
      </c>
      <c r="N61" s="460" t="e">
        <f t="shared" si="16"/>
        <v>#REF!</v>
      </c>
      <c r="O61" s="460" t="e">
        <f t="shared" si="16"/>
        <v>#REF!</v>
      </c>
      <c r="P61" s="460" t="e">
        <f t="shared" si="16"/>
        <v>#REF!</v>
      </c>
    </row>
    <row r="62" spans="1:16" ht="14.4" thickBot="1">
      <c r="A62" s="623"/>
      <c r="B62" s="475" t="e">
        <f>#REF!</f>
        <v>#REF!</v>
      </c>
      <c r="C62" s="594" t="e">
        <f>#REF!</f>
        <v>#REF!</v>
      </c>
      <c r="D62" s="461" t="e">
        <f>#REF!</f>
        <v>#REF!</v>
      </c>
      <c r="E62" s="461" t="e">
        <f>#REF!</f>
        <v>#REF!</v>
      </c>
      <c r="F62" s="461" t="e">
        <f>#REF!</f>
        <v>#REF!</v>
      </c>
      <c r="G62" s="461" t="e">
        <f>#REF!</f>
        <v>#REF!</v>
      </c>
      <c r="H62" s="461" t="e">
        <f>#REF!</f>
        <v>#REF!</v>
      </c>
      <c r="I62" s="461" t="e">
        <f>#REF!</f>
        <v>#REF!</v>
      </c>
      <c r="J62" s="461" t="e">
        <f>#REF!</f>
        <v>#REF!</v>
      </c>
      <c r="K62" s="461" t="e">
        <f>#REF!</f>
        <v>#REF!</v>
      </c>
      <c r="L62" s="461" t="e">
        <f>#REF!</f>
        <v>#REF!</v>
      </c>
      <c r="M62" s="461" t="e">
        <f>#REF!</f>
        <v>#REF!</v>
      </c>
      <c r="N62" s="461" t="e">
        <f>#REF!</f>
        <v>#REF!</v>
      </c>
      <c r="O62" s="461" t="e">
        <f>#REF!</f>
        <v>#REF!</v>
      </c>
      <c r="P62" s="461" t="e">
        <f>#REF!</f>
        <v>#REF!</v>
      </c>
    </row>
    <row r="63" spans="1:16">
      <c r="A63" s="4"/>
      <c r="B63" s="475" t="e">
        <f>#REF!</f>
        <v>#REF!</v>
      </c>
      <c r="C63" s="594" t="e">
        <f>#REF!</f>
        <v>#REF!</v>
      </c>
      <c r="D63" s="461" t="e">
        <f>#REF!</f>
        <v>#REF!</v>
      </c>
      <c r="E63" s="461" t="e">
        <f>#REF!</f>
        <v>#REF!</v>
      </c>
      <c r="F63" s="461" t="e">
        <f>#REF!</f>
        <v>#REF!</v>
      </c>
      <c r="G63" s="461" t="e">
        <f>#REF!</f>
        <v>#REF!</v>
      </c>
      <c r="H63" s="461" t="e">
        <f>#REF!</f>
        <v>#REF!</v>
      </c>
      <c r="I63" s="461" t="e">
        <f>#REF!</f>
        <v>#REF!</v>
      </c>
      <c r="J63" s="461" t="e">
        <f>#REF!</f>
        <v>#REF!</v>
      </c>
      <c r="K63" s="461" t="e">
        <f>#REF!</f>
        <v>#REF!</v>
      </c>
      <c r="L63" s="461" t="e">
        <f>#REF!</f>
        <v>#REF!</v>
      </c>
      <c r="M63" s="461" t="e">
        <f>#REF!</f>
        <v>#REF!</v>
      </c>
      <c r="N63" s="461" t="e">
        <f>#REF!</f>
        <v>#REF!</v>
      </c>
      <c r="O63" s="461" t="e">
        <f>#REF!</f>
        <v>#REF!</v>
      </c>
      <c r="P63" s="461" t="e">
        <f>#REF!</f>
        <v>#REF!</v>
      </c>
    </row>
    <row r="64" spans="1:16" ht="14.4">
      <c r="A64" s="449" t="s">
        <v>255</v>
      </c>
      <c r="B64" s="450"/>
      <c r="C64" s="451"/>
      <c r="D64" s="452" t="e">
        <f>D65+D74</f>
        <v>#REF!</v>
      </c>
      <c r="E64" s="452" t="e">
        <f t="shared" ref="E64:P64" si="17">E65+E74</f>
        <v>#REF!</v>
      </c>
      <c r="F64" s="452" t="e">
        <f t="shared" si="17"/>
        <v>#REF!</v>
      </c>
      <c r="G64" s="452" t="e">
        <f t="shared" si="17"/>
        <v>#REF!</v>
      </c>
      <c r="H64" s="452" t="e">
        <f t="shared" si="17"/>
        <v>#REF!</v>
      </c>
      <c r="I64" s="452" t="e">
        <f t="shared" si="17"/>
        <v>#REF!</v>
      </c>
      <c r="J64" s="452" t="e">
        <f t="shared" si="17"/>
        <v>#REF!</v>
      </c>
      <c r="K64" s="452" t="e">
        <f t="shared" si="17"/>
        <v>#REF!</v>
      </c>
      <c r="L64" s="452" t="e">
        <f t="shared" si="17"/>
        <v>#REF!</v>
      </c>
      <c r="M64" s="452" t="e">
        <f t="shared" si="17"/>
        <v>#REF!</v>
      </c>
      <c r="N64" s="452" t="e">
        <f t="shared" si="17"/>
        <v>#REF!</v>
      </c>
      <c r="O64" s="452" t="e">
        <f t="shared" si="17"/>
        <v>#REF!</v>
      </c>
      <c r="P64" s="452" t="e">
        <f t="shared" si="17"/>
        <v>#REF!</v>
      </c>
    </row>
    <row r="65" spans="1:16">
      <c r="A65" s="476" t="s">
        <v>215</v>
      </c>
      <c r="B65" s="477"/>
      <c r="C65" s="595"/>
      <c r="D65" s="478" t="e">
        <f>D66+D69</f>
        <v>#REF!</v>
      </c>
      <c r="E65" s="478" t="e">
        <f t="shared" ref="E65:P65" si="18">E66+E69</f>
        <v>#REF!</v>
      </c>
      <c r="F65" s="478" t="e">
        <f t="shared" si="18"/>
        <v>#REF!</v>
      </c>
      <c r="G65" s="478" t="e">
        <f t="shared" si="18"/>
        <v>#REF!</v>
      </c>
      <c r="H65" s="478" t="e">
        <f t="shared" si="18"/>
        <v>#REF!</v>
      </c>
      <c r="I65" s="478" t="e">
        <f t="shared" si="18"/>
        <v>#REF!</v>
      </c>
      <c r="J65" s="478" t="e">
        <f t="shared" si="18"/>
        <v>#REF!</v>
      </c>
      <c r="K65" s="478" t="e">
        <f t="shared" si="18"/>
        <v>#REF!</v>
      </c>
      <c r="L65" s="478" t="e">
        <f t="shared" si="18"/>
        <v>#REF!</v>
      </c>
      <c r="M65" s="478" t="e">
        <f t="shared" si="18"/>
        <v>#REF!</v>
      </c>
      <c r="N65" s="478" t="e">
        <f t="shared" si="18"/>
        <v>#REF!</v>
      </c>
      <c r="O65" s="478" t="e">
        <f t="shared" si="18"/>
        <v>#REF!</v>
      </c>
      <c r="P65" s="478" t="e">
        <f t="shared" si="18"/>
        <v>#REF!</v>
      </c>
    </row>
    <row r="66" spans="1:16" ht="14.4" thickBot="1">
      <c r="A66" s="459"/>
      <c r="B66" s="479" t="e">
        <f>#REF!</f>
        <v>#REF!</v>
      </c>
      <c r="C66" s="596" t="e">
        <f>#REF!</f>
        <v>#REF!</v>
      </c>
      <c r="D66" s="460" t="e">
        <f>SUM(D67:D68)</f>
        <v>#REF!</v>
      </c>
      <c r="E66" s="460" t="e">
        <f t="shared" ref="E66:P66" si="19">SUM(E67:E68)</f>
        <v>#REF!</v>
      </c>
      <c r="F66" s="460" t="e">
        <f t="shared" si="19"/>
        <v>#REF!</v>
      </c>
      <c r="G66" s="460" t="e">
        <f t="shared" si="19"/>
        <v>#REF!</v>
      </c>
      <c r="H66" s="460" t="e">
        <f t="shared" si="19"/>
        <v>#REF!</v>
      </c>
      <c r="I66" s="460" t="e">
        <f t="shared" si="19"/>
        <v>#REF!</v>
      </c>
      <c r="J66" s="460" t="e">
        <f t="shared" si="19"/>
        <v>#REF!</v>
      </c>
      <c r="K66" s="460" t="e">
        <f t="shared" si="19"/>
        <v>#REF!</v>
      </c>
      <c r="L66" s="460" t="e">
        <f t="shared" si="19"/>
        <v>#REF!</v>
      </c>
      <c r="M66" s="460" t="e">
        <f t="shared" si="19"/>
        <v>#REF!</v>
      </c>
      <c r="N66" s="460" t="e">
        <f t="shared" si="19"/>
        <v>#REF!</v>
      </c>
      <c r="O66" s="460" t="e">
        <f t="shared" si="19"/>
        <v>#REF!</v>
      </c>
      <c r="P66" s="460" t="e">
        <f t="shared" si="19"/>
        <v>#REF!</v>
      </c>
    </row>
    <row r="67" spans="1:16" s="474" customFormat="1" ht="20.25" customHeight="1" thickBot="1">
      <c r="A67" s="472"/>
      <c r="B67" s="480" t="e">
        <f>#REF!</f>
        <v>#REF!</v>
      </c>
      <c r="C67" s="593" t="e">
        <f>#REF!</f>
        <v>#REF!</v>
      </c>
      <c r="D67" s="461" t="e">
        <f>#REF!</f>
        <v>#REF!</v>
      </c>
      <c r="E67" s="461" t="e">
        <f>#REF!</f>
        <v>#REF!</v>
      </c>
      <c r="F67" s="461" t="e">
        <f>#REF!</f>
        <v>#REF!</v>
      </c>
      <c r="G67" s="461" t="e">
        <f>#REF!</f>
        <v>#REF!</v>
      </c>
      <c r="H67" s="461" t="e">
        <f>#REF!</f>
        <v>#REF!</v>
      </c>
      <c r="I67" s="461" t="e">
        <f>#REF!</f>
        <v>#REF!</v>
      </c>
      <c r="J67" s="461" t="e">
        <f>#REF!</f>
        <v>#REF!</v>
      </c>
      <c r="K67" s="461" t="e">
        <f>#REF!</f>
        <v>#REF!</v>
      </c>
      <c r="L67" s="461" t="e">
        <f>#REF!</f>
        <v>#REF!</v>
      </c>
      <c r="M67" s="461" t="e">
        <f>#REF!</f>
        <v>#REF!</v>
      </c>
      <c r="N67" s="461" t="e">
        <f>#REF!</f>
        <v>#REF!</v>
      </c>
      <c r="O67" s="461" t="e">
        <f>#REF!</f>
        <v>#REF!</v>
      </c>
      <c r="P67" s="462" t="e">
        <f>D67+E67+F67+G67+H67+I67+J67+K67+L67+M67+N67+O67</f>
        <v>#REF!</v>
      </c>
    </row>
    <row r="68" spans="1:16" s="474" customFormat="1" ht="14.4" thickBot="1">
      <c r="A68" s="472"/>
      <c r="B68" s="480" t="e">
        <f>#REF!</f>
        <v>#REF!</v>
      </c>
      <c r="C68" s="593" t="e">
        <f>#REF!</f>
        <v>#REF!</v>
      </c>
      <c r="D68" s="461" t="e">
        <f>#REF!</f>
        <v>#REF!</v>
      </c>
      <c r="E68" s="461" t="e">
        <f>#REF!</f>
        <v>#REF!</v>
      </c>
      <c r="F68" s="461" t="e">
        <f>#REF!</f>
        <v>#REF!</v>
      </c>
      <c r="G68" s="461" t="e">
        <f>#REF!</f>
        <v>#REF!</v>
      </c>
      <c r="H68" s="461" t="e">
        <f>#REF!</f>
        <v>#REF!</v>
      </c>
      <c r="I68" s="461" t="e">
        <f>#REF!</f>
        <v>#REF!</v>
      </c>
      <c r="J68" s="461" t="e">
        <f>#REF!</f>
        <v>#REF!</v>
      </c>
      <c r="K68" s="461" t="e">
        <f>#REF!</f>
        <v>#REF!</v>
      </c>
      <c r="L68" s="461" t="e">
        <f>#REF!</f>
        <v>#REF!</v>
      </c>
      <c r="M68" s="461" t="e">
        <f>#REF!</f>
        <v>#REF!</v>
      </c>
      <c r="N68" s="461" t="e">
        <f>#REF!</f>
        <v>#REF!</v>
      </c>
      <c r="O68" s="461" t="e">
        <f>#REF!</f>
        <v>#REF!</v>
      </c>
      <c r="P68" s="462" t="e">
        <f>D68+E68+F68+G68+H68+I68+J68+K68+L68+M68+N68+O68</f>
        <v>#REF!</v>
      </c>
    </row>
    <row r="69" spans="1:16" ht="14.4" thickBot="1">
      <c r="A69" s="11"/>
      <c r="B69" s="10" t="e">
        <f>#REF!</f>
        <v>#REF!</v>
      </c>
      <c r="C69" s="578" t="e">
        <f>#REF!</f>
        <v>#REF!</v>
      </c>
      <c r="D69" s="460" t="e">
        <f>SUM(D70:D73)</f>
        <v>#REF!</v>
      </c>
      <c r="E69" s="460" t="e">
        <f t="shared" ref="E69:P69" si="20">SUM(E70:E73)</f>
        <v>#REF!</v>
      </c>
      <c r="F69" s="460" t="e">
        <f t="shared" si="20"/>
        <v>#REF!</v>
      </c>
      <c r="G69" s="460" t="e">
        <f t="shared" si="20"/>
        <v>#REF!</v>
      </c>
      <c r="H69" s="460" t="e">
        <f t="shared" si="20"/>
        <v>#REF!</v>
      </c>
      <c r="I69" s="460" t="e">
        <f t="shared" si="20"/>
        <v>#REF!</v>
      </c>
      <c r="J69" s="460" t="e">
        <f t="shared" si="20"/>
        <v>#REF!</v>
      </c>
      <c r="K69" s="460" t="e">
        <f t="shared" si="20"/>
        <v>#REF!</v>
      </c>
      <c r="L69" s="460" t="e">
        <f t="shared" si="20"/>
        <v>#REF!</v>
      </c>
      <c r="M69" s="460" t="e">
        <f t="shared" si="20"/>
        <v>#REF!</v>
      </c>
      <c r="N69" s="460" t="e">
        <f t="shared" si="20"/>
        <v>#REF!</v>
      </c>
      <c r="O69" s="460" t="e">
        <f t="shared" si="20"/>
        <v>#REF!</v>
      </c>
      <c r="P69" s="460" t="e">
        <f t="shared" si="20"/>
        <v>#REF!</v>
      </c>
    </row>
    <row r="70" spans="1:16" ht="29.25" customHeight="1" thickBot="1">
      <c r="A70" s="623"/>
      <c r="B70" s="463" t="e">
        <f>#REF!</f>
        <v>#REF!</v>
      </c>
      <c r="C70" s="597" t="e">
        <f>#REF!</f>
        <v>#REF!</v>
      </c>
      <c r="D70" s="461" t="e">
        <f>#REF!</f>
        <v>#REF!</v>
      </c>
      <c r="E70" s="461" t="e">
        <f>#REF!</f>
        <v>#REF!</v>
      </c>
      <c r="F70" s="461" t="e">
        <f>#REF!</f>
        <v>#REF!</v>
      </c>
      <c r="G70" s="461" t="e">
        <f>#REF!</f>
        <v>#REF!</v>
      </c>
      <c r="H70" s="461" t="e">
        <f>#REF!</f>
        <v>#REF!</v>
      </c>
      <c r="I70" s="461" t="e">
        <f>#REF!</f>
        <v>#REF!</v>
      </c>
      <c r="J70" s="461" t="e">
        <f>#REF!</f>
        <v>#REF!</v>
      </c>
      <c r="K70" s="461" t="e">
        <f>#REF!</f>
        <v>#REF!</v>
      </c>
      <c r="L70" s="461" t="e">
        <f>#REF!</f>
        <v>#REF!</v>
      </c>
      <c r="M70" s="461" t="e">
        <f>#REF!</f>
        <v>#REF!</v>
      </c>
      <c r="N70" s="461" t="e">
        <f>#REF!</f>
        <v>#REF!</v>
      </c>
      <c r="O70" s="461" t="e">
        <f>#REF!</f>
        <v>#REF!</v>
      </c>
      <c r="P70" s="462" t="e">
        <f>D70+E70+F70+G70+H70+I70+J70+K70+L70+M70+N70+O70</f>
        <v>#REF!</v>
      </c>
    </row>
    <row r="71" spans="1:16" ht="23.25" customHeight="1" thickBot="1">
      <c r="A71" s="623"/>
      <c r="B71" s="463" t="e">
        <f>#REF!</f>
        <v>#REF!</v>
      </c>
      <c r="C71" s="597" t="e">
        <f>#REF!</f>
        <v>#REF!</v>
      </c>
      <c r="D71" s="461" t="e">
        <f>#REF!</f>
        <v>#REF!</v>
      </c>
      <c r="E71" s="461" t="e">
        <f>#REF!</f>
        <v>#REF!</v>
      </c>
      <c r="F71" s="461" t="e">
        <f>#REF!</f>
        <v>#REF!</v>
      </c>
      <c r="G71" s="461" t="e">
        <f>#REF!</f>
        <v>#REF!</v>
      </c>
      <c r="H71" s="461" t="e">
        <f>#REF!</f>
        <v>#REF!</v>
      </c>
      <c r="I71" s="461" t="e">
        <f>#REF!</f>
        <v>#REF!</v>
      </c>
      <c r="J71" s="461" t="e">
        <f>#REF!</f>
        <v>#REF!</v>
      </c>
      <c r="K71" s="461" t="e">
        <f>#REF!</f>
        <v>#REF!</v>
      </c>
      <c r="L71" s="461" t="e">
        <f>#REF!</f>
        <v>#REF!</v>
      </c>
      <c r="M71" s="461" t="e">
        <f>#REF!</f>
        <v>#REF!</v>
      </c>
      <c r="N71" s="461" t="e">
        <f>#REF!</f>
        <v>#REF!</v>
      </c>
      <c r="O71" s="461" t="e">
        <f>#REF!</f>
        <v>#REF!</v>
      </c>
      <c r="P71" s="462" t="e">
        <f>D71+E71+F71+G71+H71+I71+J71+K71+L71+M71+N71+O71</f>
        <v>#REF!</v>
      </c>
    </row>
    <row r="72" spans="1:16" ht="27.75" customHeight="1" thickBot="1">
      <c r="A72" s="498"/>
      <c r="B72" s="463" t="e">
        <f>#REF!</f>
        <v>#REF!</v>
      </c>
      <c r="C72" s="598" t="e">
        <f>#REF!</f>
        <v>#REF!</v>
      </c>
      <c r="D72" s="461" t="e">
        <f>#REF!</f>
        <v>#REF!</v>
      </c>
      <c r="E72" s="461" t="e">
        <f>#REF!</f>
        <v>#REF!</v>
      </c>
      <c r="F72" s="461" t="e">
        <f>#REF!</f>
        <v>#REF!</v>
      </c>
      <c r="G72" s="461" t="e">
        <f>#REF!</f>
        <v>#REF!</v>
      </c>
      <c r="H72" s="461" t="e">
        <f>#REF!</f>
        <v>#REF!</v>
      </c>
      <c r="I72" s="461" t="e">
        <f>#REF!</f>
        <v>#REF!</v>
      </c>
      <c r="J72" s="461" t="e">
        <f>#REF!</f>
        <v>#REF!</v>
      </c>
      <c r="K72" s="461" t="e">
        <f>#REF!</f>
        <v>#REF!</v>
      </c>
      <c r="L72" s="461" t="e">
        <f>#REF!</f>
        <v>#REF!</v>
      </c>
      <c r="M72" s="461" t="e">
        <f>#REF!</f>
        <v>#REF!</v>
      </c>
      <c r="N72" s="461" t="e">
        <f>#REF!</f>
        <v>#REF!</v>
      </c>
      <c r="O72" s="461" t="e">
        <f>#REF!</f>
        <v>#REF!</v>
      </c>
      <c r="P72" s="462" t="e">
        <f>D72+E72+F72+G72+H72+I72+J72+K72+L72+M72+N72+O72</f>
        <v>#REF!</v>
      </c>
    </row>
    <row r="73" spans="1:16" ht="24" customHeight="1" thickBot="1">
      <c r="A73" s="498"/>
      <c r="B73" s="463" t="e">
        <f>#REF!</f>
        <v>#REF!</v>
      </c>
      <c r="C73" s="598" t="e">
        <f>#REF!</f>
        <v>#REF!</v>
      </c>
      <c r="D73" s="461" t="e">
        <f>#REF!</f>
        <v>#REF!</v>
      </c>
      <c r="E73" s="461" t="e">
        <f>#REF!</f>
        <v>#REF!</v>
      </c>
      <c r="F73" s="461" t="e">
        <f>#REF!</f>
        <v>#REF!</v>
      </c>
      <c r="G73" s="461" t="e">
        <f>#REF!</f>
        <v>#REF!</v>
      </c>
      <c r="H73" s="461" t="e">
        <f>#REF!</f>
        <v>#REF!</v>
      </c>
      <c r="I73" s="461" t="e">
        <f>#REF!</f>
        <v>#REF!</v>
      </c>
      <c r="J73" s="461" t="e">
        <f>#REF!</f>
        <v>#REF!</v>
      </c>
      <c r="K73" s="461" t="e">
        <f>#REF!</f>
        <v>#REF!</v>
      </c>
      <c r="L73" s="461" t="e">
        <f>#REF!</f>
        <v>#REF!</v>
      </c>
      <c r="M73" s="461" t="e">
        <f>#REF!</f>
        <v>#REF!</v>
      </c>
      <c r="N73" s="461" t="e">
        <f>#REF!</f>
        <v>#REF!</v>
      </c>
      <c r="O73" s="461" t="e">
        <f>#REF!</f>
        <v>#REF!</v>
      </c>
      <c r="P73" s="462" t="e">
        <f>D73+E73+F73+G73+H73+I73+J73+K73+L73+M73+N73+O73</f>
        <v>#REF!</v>
      </c>
    </row>
    <row r="74" spans="1:16" ht="14.4" thickBot="1">
      <c r="A74" s="471" t="s">
        <v>234</v>
      </c>
      <c r="B74" s="481"/>
      <c r="C74" s="599"/>
      <c r="D74" s="624" t="e">
        <f>D75+D82+D88</f>
        <v>#REF!</v>
      </c>
      <c r="E74" s="624" t="e">
        <f t="shared" ref="E74:P74" si="21">E75+E82+E88</f>
        <v>#REF!</v>
      </c>
      <c r="F74" s="624" t="e">
        <f t="shared" si="21"/>
        <v>#REF!</v>
      </c>
      <c r="G74" s="624" t="e">
        <f t="shared" si="21"/>
        <v>#REF!</v>
      </c>
      <c r="H74" s="624" t="e">
        <f t="shared" si="21"/>
        <v>#REF!</v>
      </c>
      <c r="I74" s="624" t="e">
        <f t="shared" si="21"/>
        <v>#REF!</v>
      </c>
      <c r="J74" s="624" t="e">
        <f t="shared" si="21"/>
        <v>#REF!</v>
      </c>
      <c r="K74" s="624" t="e">
        <f t="shared" si="21"/>
        <v>#REF!</v>
      </c>
      <c r="L74" s="624" t="e">
        <f t="shared" si="21"/>
        <v>#REF!</v>
      </c>
      <c r="M74" s="624" t="e">
        <f t="shared" si="21"/>
        <v>#REF!</v>
      </c>
      <c r="N74" s="624" t="e">
        <f t="shared" si="21"/>
        <v>#REF!</v>
      </c>
      <c r="O74" s="624" t="e">
        <f t="shared" si="21"/>
        <v>#REF!</v>
      </c>
      <c r="P74" s="624" t="e">
        <f t="shared" si="21"/>
        <v>#REF!</v>
      </c>
    </row>
    <row r="75" spans="1:16" ht="14.4" thickBot="1">
      <c r="A75" s="11"/>
      <c r="B75" s="10" t="e">
        <f>#REF!</f>
        <v>#REF!</v>
      </c>
      <c r="C75" s="578" t="e">
        <f>#REF!</f>
        <v>#REF!</v>
      </c>
      <c r="D75" s="460" t="e">
        <f>SUM(D76:D81)</f>
        <v>#REF!</v>
      </c>
      <c r="E75" s="460" t="e">
        <f t="shared" ref="E75:P75" si="22">SUM(E76:E81)</f>
        <v>#REF!</v>
      </c>
      <c r="F75" s="460" t="e">
        <f t="shared" si="22"/>
        <v>#REF!</v>
      </c>
      <c r="G75" s="460" t="e">
        <f t="shared" si="22"/>
        <v>#REF!</v>
      </c>
      <c r="H75" s="460" t="e">
        <f t="shared" si="22"/>
        <v>#REF!</v>
      </c>
      <c r="I75" s="460" t="e">
        <f t="shared" si="22"/>
        <v>#REF!</v>
      </c>
      <c r="J75" s="460" t="e">
        <f t="shared" si="22"/>
        <v>#REF!</v>
      </c>
      <c r="K75" s="460" t="e">
        <f t="shared" si="22"/>
        <v>#REF!</v>
      </c>
      <c r="L75" s="460" t="e">
        <f t="shared" si="22"/>
        <v>#REF!</v>
      </c>
      <c r="M75" s="460" t="e">
        <f t="shared" si="22"/>
        <v>#REF!</v>
      </c>
      <c r="N75" s="460" t="e">
        <f t="shared" si="22"/>
        <v>#REF!</v>
      </c>
      <c r="O75" s="460" t="e">
        <f t="shared" si="22"/>
        <v>#REF!</v>
      </c>
      <c r="P75" s="460" t="e">
        <f t="shared" si="22"/>
        <v>#REF!</v>
      </c>
    </row>
    <row r="76" spans="1:16" s="474" customFormat="1" ht="15.75" customHeight="1" thickBot="1">
      <c r="A76" s="472"/>
      <c r="B76" s="480" t="e">
        <f>#REF!</f>
        <v>#REF!</v>
      </c>
      <c r="C76" s="597" t="e">
        <f>#REF!</f>
        <v>#REF!</v>
      </c>
      <c r="D76" s="461"/>
      <c r="E76" s="461"/>
      <c r="F76" s="461"/>
      <c r="G76" s="461"/>
      <c r="H76" s="461"/>
      <c r="I76" s="461"/>
      <c r="J76" s="461"/>
      <c r="K76" s="461"/>
      <c r="L76" s="461"/>
      <c r="M76" s="461"/>
      <c r="N76" s="461"/>
      <c r="O76" s="461"/>
      <c r="P76" s="462">
        <f t="shared" ref="P76:P81" si="23">D76+E76+F76+G76+H76+I76+J76+K76+L76+M76+N76+O76</f>
        <v>0</v>
      </c>
    </row>
    <row r="77" spans="1:16" s="474" customFormat="1" ht="22.5" customHeight="1" thickBot="1">
      <c r="A77" s="472"/>
      <c r="B77" s="480" t="e">
        <f>#REF!</f>
        <v>#REF!</v>
      </c>
      <c r="C77" s="597" t="e">
        <f>#REF!</f>
        <v>#REF!</v>
      </c>
      <c r="D77" s="461" t="e">
        <f>#REF!</f>
        <v>#REF!</v>
      </c>
      <c r="E77" s="461" t="e">
        <f>#REF!</f>
        <v>#REF!</v>
      </c>
      <c r="F77" s="461" t="e">
        <f>#REF!</f>
        <v>#REF!</v>
      </c>
      <c r="G77" s="461" t="e">
        <f>#REF!</f>
        <v>#REF!</v>
      </c>
      <c r="H77" s="461" t="e">
        <f>#REF!</f>
        <v>#REF!</v>
      </c>
      <c r="I77" s="461" t="e">
        <f>#REF!</f>
        <v>#REF!</v>
      </c>
      <c r="J77" s="461" t="e">
        <f>#REF!</f>
        <v>#REF!</v>
      </c>
      <c r="K77" s="461" t="e">
        <f>#REF!</f>
        <v>#REF!</v>
      </c>
      <c r="L77" s="461" t="e">
        <f>#REF!</f>
        <v>#REF!</v>
      </c>
      <c r="M77" s="461" t="e">
        <f>#REF!</f>
        <v>#REF!</v>
      </c>
      <c r="N77" s="461" t="e">
        <f>#REF!</f>
        <v>#REF!</v>
      </c>
      <c r="O77" s="461" t="e">
        <f>#REF!</f>
        <v>#REF!</v>
      </c>
      <c r="P77" s="462" t="e">
        <f t="shared" si="23"/>
        <v>#REF!</v>
      </c>
    </row>
    <row r="78" spans="1:16" s="474" customFormat="1" ht="21" customHeight="1" thickBot="1">
      <c r="A78" s="472"/>
      <c r="B78" s="480" t="e">
        <f>#REF!</f>
        <v>#REF!</v>
      </c>
      <c r="C78" s="597" t="e">
        <f>#REF!</f>
        <v>#REF!</v>
      </c>
      <c r="D78" s="461" t="e">
        <f>#REF!</f>
        <v>#REF!</v>
      </c>
      <c r="E78" s="461" t="e">
        <f>#REF!</f>
        <v>#REF!</v>
      </c>
      <c r="F78" s="461" t="e">
        <f>#REF!</f>
        <v>#REF!</v>
      </c>
      <c r="G78" s="461" t="e">
        <f>#REF!</f>
        <v>#REF!</v>
      </c>
      <c r="H78" s="461" t="e">
        <f>#REF!</f>
        <v>#REF!</v>
      </c>
      <c r="I78" s="461" t="e">
        <f>#REF!</f>
        <v>#REF!</v>
      </c>
      <c r="J78" s="461" t="e">
        <f>#REF!</f>
        <v>#REF!</v>
      </c>
      <c r="K78" s="461" t="e">
        <f>#REF!</f>
        <v>#REF!</v>
      </c>
      <c r="L78" s="461" t="e">
        <f>#REF!</f>
        <v>#REF!</v>
      </c>
      <c r="M78" s="461" t="e">
        <f>#REF!</f>
        <v>#REF!</v>
      </c>
      <c r="N78" s="461" t="e">
        <f>#REF!</f>
        <v>#REF!</v>
      </c>
      <c r="O78" s="461" t="e">
        <f>#REF!</f>
        <v>#REF!</v>
      </c>
      <c r="P78" s="462" t="e">
        <f t="shared" si="23"/>
        <v>#REF!</v>
      </c>
    </row>
    <row r="79" spans="1:16" s="474" customFormat="1" ht="23.25" customHeight="1" thickBot="1">
      <c r="A79" s="472"/>
      <c r="B79" s="480" t="e">
        <f>#REF!</f>
        <v>#REF!</v>
      </c>
      <c r="C79" s="597" t="e">
        <f>#REF!</f>
        <v>#REF!</v>
      </c>
      <c r="D79" s="461" t="e">
        <f>#REF!</f>
        <v>#REF!</v>
      </c>
      <c r="E79" s="461" t="e">
        <f>#REF!</f>
        <v>#REF!</v>
      </c>
      <c r="F79" s="461" t="e">
        <f>#REF!</f>
        <v>#REF!</v>
      </c>
      <c r="G79" s="461" t="e">
        <f>#REF!</f>
        <v>#REF!</v>
      </c>
      <c r="H79" s="461" t="e">
        <f>#REF!</f>
        <v>#REF!</v>
      </c>
      <c r="I79" s="461" t="e">
        <f>#REF!</f>
        <v>#REF!</v>
      </c>
      <c r="J79" s="461" t="e">
        <f>#REF!</f>
        <v>#REF!</v>
      </c>
      <c r="K79" s="461" t="e">
        <f>#REF!</f>
        <v>#REF!</v>
      </c>
      <c r="L79" s="461" t="e">
        <f>#REF!</f>
        <v>#REF!</v>
      </c>
      <c r="M79" s="461" t="e">
        <f>#REF!</f>
        <v>#REF!</v>
      </c>
      <c r="N79" s="461" t="e">
        <f>#REF!</f>
        <v>#REF!</v>
      </c>
      <c r="O79" s="461" t="e">
        <f>#REF!</f>
        <v>#REF!</v>
      </c>
      <c r="P79" s="462" t="e">
        <f t="shared" si="23"/>
        <v>#REF!</v>
      </c>
    </row>
    <row r="80" spans="1:16" s="474" customFormat="1" ht="22.5" customHeight="1" thickBot="1">
      <c r="A80" s="472"/>
      <c r="B80" s="480" t="e">
        <f>#REF!</f>
        <v>#REF!</v>
      </c>
      <c r="C80" s="597" t="e">
        <f>#REF!</f>
        <v>#REF!</v>
      </c>
      <c r="D80" s="461" t="e">
        <f>#REF!</f>
        <v>#REF!</v>
      </c>
      <c r="E80" s="461" t="e">
        <f>#REF!</f>
        <v>#REF!</v>
      </c>
      <c r="F80" s="461" t="e">
        <f>#REF!</f>
        <v>#REF!</v>
      </c>
      <c r="G80" s="461" t="e">
        <f>#REF!</f>
        <v>#REF!</v>
      </c>
      <c r="H80" s="461" t="e">
        <f>#REF!</f>
        <v>#REF!</v>
      </c>
      <c r="I80" s="461" t="e">
        <f>#REF!</f>
        <v>#REF!</v>
      </c>
      <c r="J80" s="461" t="e">
        <f>#REF!</f>
        <v>#REF!</v>
      </c>
      <c r="K80" s="461" t="e">
        <f>#REF!</f>
        <v>#REF!</v>
      </c>
      <c r="L80" s="461" t="e">
        <f>#REF!</f>
        <v>#REF!</v>
      </c>
      <c r="M80" s="461" t="e">
        <f>#REF!</f>
        <v>#REF!</v>
      </c>
      <c r="N80" s="461" t="e">
        <f>#REF!</f>
        <v>#REF!</v>
      </c>
      <c r="O80" s="461" t="e">
        <f>#REF!</f>
        <v>#REF!</v>
      </c>
      <c r="P80" s="462" t="e">
        <f t="shared" si="23"/>
        <v>#REF!</v>
      </c>
    </row>
    <row r="81" spans="1:16" s="474" customFormat="1" ht="24.75" customHeight="1" thickBot="1">
      <c r="A81" s="472"/>
      <c r="B81" s="480" t="e">
        <f>#REF!</f>
        <v>#REF!</v>
      </c>
      <c r="C81" s="597" t="e">
        <f>#REF!</f>
        <v>#REF!</v>
      </c>
      <c r="D81" s="461" t="e">
        <f>#REF!</f>
        <v>#REF!</v>
      </c>
      <c r="E81" s="461" t="e">
        <f>#REF!</f>
        <v>#REF!</v>
      </c>
      <c r="F81" s="461" t="e">
        <f>#REF!</f>
        <v>#REF!</v>
      </c>
      <c r="G81" s="461" t="e">
        <f>#REF!</f>
        <v>#REF!</v>
      </c>
      <c r="H81" s="461" t="e">
        <f>#REF!</f>
        <v>#REF!</v>
      </c>
      <c r="I81" s="461" t="e">
        <f>#REF!</f>
        <v>#REF!</v>
      </c>
      <c r="J81" s="461" t="e">
        <f>#REF!</f>
        <v>#REF!</v>
      </c>
      <c r="K81" s="461" t="e">
        <f>#REF!</f>
        <v>#REF!</v>
      </c>
      <c r="L81" s="461" t="e">
        <f>#REF!</f>
        <v>#REF!</v>
      </c>
      <c r="M81" s="461" t="e">
        <f>#REF!</f>
        <v>#REF!</v>
      </c>
      <c r="N81" s="461" t="e">
        <f>#REF!</f>
        <v>#REF!</v>
      </c>
      <c r="O81" s="461" t="e">
        <f>#REF!</f>
        <v>#REF!</v>
      </c>
      <c r="P81" s="462" t="e">
        <f t="shared" si="23"/>
        <v>#REF!</v>
      </c>
    </row>
    <row r="82" spans="1:16" ht="14.4" thickBot="1">
      <c r="A82" s="11"/>
      <c r="B82" s="10" t="e">
        <f>#REF!</f>
        <v>#REF!</v>
      </c>
      <c r="C82" s="578" t="e">
        <f>#REF!</f>
        <v>#REF!</v>
      </c>
      <c r="D82" s="460" t="e">
        <f>SUM(D83:D87)</f>
        <v>#REF!</v>
      </c>
      <c r="E82" s="460" t="e">
        <f t="shared" ref="E82:P82" si="24">SUM(E83:E87)</f>
        <v>#REF!</v>
      </c>
      <c r="F82" s="460" t="e">
        <f t="shared" si="24"/>
        <v>#REF!</v>
      </c>
      <c r="G82" s="460" t="e">
        <f t="shared" si="24"/>
        <v>#REF!</v>
      </c>
      <c r="H82" s="460" t="e">
        <f t="shared" si="24"/>
        <v>#REF!</v>
      </c>
      <c r="I82" s="460" t="e">
        <f t="shared" si="24"/>
        <v>#REF!</v>
      </c>
      <c r="J82" s="460" t="e">
        <f t="shared" si="24"/>
        <v>#REF!</v>
      </c>
      <c r="K82" s="460" t="e">
        <f t="shared" si="24"/>
        <v>#REF!</v>
      </c>
      <c r="L82" s="460" t="e">
        <f t="shared" si="24"/>
        <v>#REF!</v>
      </c>
      <c r="M82" s="460" t="e">
        <f t="shared" si="24"/>
        <v>#REF!</v>
      </c>
      <c r="N82" s="460" t="e">
        <f t="shared" si="24"/>
        <v>#REF!</v>
      </c>
      <c r="O82" s="460" t="e">
        <f t="shared" si="24"/>
        <v>#REF!</v>
      </c>
      <c r="P82" s="460" t="e">
        <f t="shared" si="24"/>
        <v>#REF!</v>
      </c>
    </row>
    <row r="83" spans="1:16" s="474" customFormat="1" ht="35.25" customHeight="1" thickBot="1">
      <c r="A83" s="472"/>
      <c r="B83" s="480" t="e">
        <f>#REF!</f>
        <v>#REF!</v>
      </c>
      <c r="C83" s="592" t="e">
        <f>#REF!</f>
        <v>#REF!</v>
      </c>
      <c r="D83" s="461" t="e">
        <f>#REF!</f>
        <v>#REF!</v>
      </c>
      <c r="E83" s="461" t="e">
        <f>#REF!</f>
        <v>#REF!</v>
      </c>
      <c r="F83" s="461" t="e">
        <f>#REF!</f>
        <v>#REF!</v>
      </c>
      <c r="G83" s="461" t="e">
        <f>#REF!</f>
        <v>#REF!</v>
      </c>
      <c r="H83" s="461" t="e">
        <f>#REF!</f>
        <v>#REF!</v>
      </c>
      <c r="I83" s="461" t="e">
        <f>#REF!</f>
        <v>#REF!</v>
      </c>
      <c r="J83" s="461" t="e">
        <f>#REF!</f>
        <v>#REF!</v>
      </c>
      <c r="K83" s="461" t="e">
        <f>#REF!</f>
        <v>#REF!</v>
      </c>
      <c r="L83" s="461" t="e">
        <f>#REF!</f>
        <v>#REF!</v>
      </c>
      <c r="M83" s="461" t="e">
        <f>#REF!</f>
        <v>#REF!</v>
      </c>
      <c r="N83" s="461" t="e">
        <f>#REF!</f>
        <v>#REF!</v>
      </c>
      <c r="O83" s="461" t="e">
        <f>#REF!</f>
        <v>#REF!</v>
      </c>
      <c r="P83" s="462" t="e">
        <f>D83+E83+F83+G83+H83+I83+J83+K83+L83+M83+N83+O83</f>
        <v>#REF!</v>
      </c>
    </row>
    <row r="84" spans="1:16" s="474" customFormat="1" ht="27" customHeight="1" thickBot="1">
      <c r="A84" s="472"/>
      <c r="B84" s="480" t="e">
        <f>#REF!</f>
        <v>#REF!</v>
      </c>
      <c r="C84" s="592" t="e">
        <f>#REF!</f>
        <v>#REF!</v>
      </c>
      <c r="D84" s="461" t="e">
        <f>#REF!</f>
        <v>#REF!</v>
      </c>
      <c r="E84" s="461" t="e">
        <f>#REF!</f>
        <v>#REF!</v>
      </c>
      <c r="F84" s="461" t="e">
        <f>#REF!</f>
        <v>#REF!</v>
      </c>
      <c r="G84" s="461" t="e">
        <f>#REF!</f>
        <v>#REF!</v>
      </c>
      <c r="H84" s="461" t="e">
        <f>#REF!</f>
        <v>#REF!</v>
      </c>
      <c r="I84" s="461" t="e">
        <f>#REF!</f>
        <v>#REF!</v>
      </c>
      <c r="J84" s="461" t="e">
        <f>#REF!</f>
        <v>#REF!</v>
      </c>
      <c r="K84" s="461" t="e">
        <f>#REF!</f>
        <v>#REF!</v>
      </c>
      <c r="L84" s="461" t="e">
        <f>#REF!</f>
        <v>#REF!</v>
      </c>
      <c r="M84" s="461" t="e">
        <f>#REF!</f>
        <v>#REF!</v>
      </c>
      <c r="N84" s="461" t="e">
        <f>#REF!</f>
        <v>#REF!</v>
      </c>
      <c r="O84" s="461" t="e">
        <f>#REF!</f>
        <v>#REF!</v>
      </c>
      <c r="P84" s="462" t="e">
        <f>D84+E84+F84+G84+H84+I84+J84+K84+L84+M84+N84+O84</f>
        <v>#REF!</v>
      </c>
    </row>
    <row r="85" spans="1:16" s="474" customFormat="1" ht="37.5" customHeight="1" thickBot="1">
      <c r="A85" s="472"/>
      <c r="B85" s="480" t="e">
        <f>#REF!</f>
        <v>#REF!</v>
      </c>
      <c r="C85" s="592" t="e">
        <f>#REF!</f>
        <v>#REF!</v>
      </c>
      <c r="D85" s="461" t="e">
        <f>#REF!</f>
        <v>#REF!</v>
      </c>
      <c r="E85" s="461" t="e">
        <f>#REF!</f>
        <v>#REF!</v>
      </c>
      <c r="F85" s="461" t="e">
        <f>#REF!</f>
        <v>#REF!</v>
      </c>
      <c r="G85" s="461" t="e">
        <f>#REF!</f>
        <v>#REF!</v>
      </c>
      <c r="H85" s="461" t="e">
        <f>#REF!</f>
        <v>#REF!</v>
      </c>
      <c r="I85" s="461" t="e">
        <f>#REF!</f>
        <v>#REF!</v>
      </c>
      <c r="J85" s="461" t="e">
        <f>#REF!</f>
        <v>#REF!</v>
      </c>
      <c r="K85" s="461" t="e">
        <f>#REF!</f>
        <v>#REF!</v>
      </c>
      <c r="L85" s="461" t="e">
        <f>#REF!</f>
        <v>#REF!</v>
      </c>
      <c r="M85" s="461" t="e">
        <f>#REF!</f>
        <v>#REF!</v>
      </c>
      <c r="N85" s="461" t="e">
        <f>#REF!</f>
        <v>#REF!</v>
      </c>
      <c r="O85" s="461" t="e">
        <f>#REF!</f>
        <v>#REF!</v>
      </c>
      <c r="P85" s="462" t="e">
        <f>D85+E85+F85+G85+H85+I85+J85+K85+L85+M85+N85+O85</f>
        <v>#REF!</v>
      </c>
    </row>
    <row r="86" spans="1:16" s="474" customFormat="1" ht="26.25" customHeight="1" thickBot="1">
      <c r="A86" s="472"/>
      <c r="B86" s="480" t="e">
        <f>#REF!</f>
        <v>#REF!</v>
      </c>
      <c r="C86" s="592" t="e">
        <f>#REF!</f>
        <v>#REF!</v>
      </c>
      <c r="D86" s="461" t="e">
        <f>#REF!</f>
        <v>#REF!</v>
      </c>
      <c r="E86" s="461" t="e">
        <f>#REF!</f>
        <v>#REF!</v>
      </c>
      <c r="F86" s="461" t="e">
        <f>#REF!</f>
        <v>#REF!</v>
      </c>
      <c r="G86" s="461" t="e">
        <f>#REF!</f>
        <v>#REF!</v>
      </c>
      <c r="H86" s="461" t="e">
        <f>#REF!</f>
        <v>#REF!</v>
      </c>
      <c r="I86" s="461" t="e">
        <f>#REF!</f>
        <v>#REF!</v>
      </c>
      <c r="J86" s="461" t="e">
        <f>#REF!</f>
        <v>#REF!</v>
      </c>
      <c r="K86" s="461" t="e">
        <f>#REF!</f>
        <v>#REF!</v>
      </c>
      <c r="L86" s="461" t="e">
        <f>#REF!</f>
        <v>#REF!</v>
      </c>
      <c r="M86" s="461" t="e">
        <f>#REF!</f>
        <v>#REF!</v>
      </c>
      <c r="N86" s="461" t="e">
        <f>#REF!</f>
        <v>#REF!</v>
      </c>
      <c r="O86" s="461" t="e">
        <f>#REF!</f>
        <v>#REF!</v>
      </c>
      <c r="P86" s="462" t="e">
        <f>D86+E86+F86+G86+H86+I86+J86+K86+L86+M86+N86+O86</f>
        <v>#REF!</v>
      </c>
    </row>
    <row r="87" spans="1:16" s="474" customFormat="1" ht="23.25" customHeight="1" thickBot="1">
      <c r="A87" s="472"/>
      <c r="B87" s="480" t="e">
        <f>#REF!</f>
        <v>#REF!</v>
      </c>
      <c r="C87" s="592" t="e">
        <f>#REF!</f>
        <v>#REF!</v>
      </c>
      <c r="D87" s="461" t="e">
        <f>#REF!</f>
        <v>#REF!</v>
      </c>
      <c r="E87" s="461" t="e">
        <f>#REF!</f>
        <v>#REF!</v>
      </c>
      <c r="F87" s="461" t="e">
        <f>#REF!</f>
        <v>#REF!</v>
      </c>
      <c r="G87" s="461" t="e">
        <f>#REF!</f>
        <v>#REF!</v>
      </c>
      <c r="H87" s="461" t="e">
        <f>#REF!</f>
        <v>#REF!</v>
      </c>
      <c r="I87" s="461" t="e">
        <f>#REF!</f>
        <v>#REF!</v>
      </c>
      <c r="J87" s="461" t="e">
        <f>#REF!</f>
        <v>#REF!</v>
      </c>
      <c r="K87" s="461" t="e">
        <f>#REF!</f>
        <v>#REF!</v>
      </c>
      <c r="L87" s="461" t="e">
        <f>#REF!</f>
        <v>#REF!</v>
      </c>
      <c r="M87" s="461" t="e">
        <f>#REF!</f>
        <v>#REF!</v>
      </c>
      <c r="N87" s="461" t="e">
        <f>#REF!</f>
        <v>#REF!</v>
      </c>
      <c r="O87" s="461" t="e">
        <f>#REF!</f>
        <v>#REF!</v>
      </c>
      <c r="P87" s="462" t="e">
        <f>D87+E87+F87+G87+H87+I87+J87+K87+L87+M87+N87+O87</f>
        <v>#REF!</v>
      </c>
    </row>
    <row r="88" spans="1:16" ht="14.4" thickBot="1">
      <c r="A88" s="11"/>
      <c r="B88" s="10" t="e">
        <f>#REF!</f>
        <v>#REF!</v>
      </c>
      <c r="C88" s="578" t="e">
        <f>#REF!</f>
        <v>#REF!</v>
      </c>
      <c r="D88" s="460" t="e">
        <f>D90+D93+D96+D101+D106</f>
        <v>#REF!</v>
      </c>
      <c r="E88" s="460" t="e">
        <f t="shared" ref="E88:O88" si="25">E90+E93+E96+E101+E106</f>
        <v>#REF!</v>
      </c>
      <c r="F88" s="460" t="e">
        <f t="shared" si="25"/>
        <v>#REF!</v>
      </c>
      <c r="G88" s="460" t="e">
        <f t="shared" si="25"/>
        <v>#REF!</v>
      </c>
      <c r="H88" s="460" t="e">
        <f t="shared" si="25"/>
        <v>#REF!</v>
      </c>
      <c r="I88" s="460" t="e">
        <f t="shared" si="25"/>
        <v>#REF!</v>
      </c>
      <c r="J88" s="460" t="e">
        <f t="shared" si="25"/>
        <v>#REF!</v>
      </c>
      <c r="K88" s="460" t="e">
        <f t="shared" si="25"/>
        <v>#REF!</v>
      </c>
      <c r="L88" s="460" t="e">
        <f t="shared" si="25"/>
        <v>#REF!</v>
      </c>
      <c r="M88" s="460" t="e">
        <f t="shared" si="25"/>
        <v>#REF!</v>
      </c>
      <c r="N88" s="460" t="e">
        <f t="shared" si="25"/>
        <v>#REF!</v>
      </c>
      <c r="O88" s="460" t="e">
        <f t="shared" si="25"/>
        <v>#REF!</v>
      </c>
      <c r="P88" s="460" t="e">
        <f>P90+P93+P96+P101+P106</f>
        <v>#REF!</v>
      </c>
    </row>
    <row r="89" spans="1:16" ht="14.4" hidden="1" thickBot="1">
      <c r="A89" s="623"/>
      <c r="B89" s="482" t="e">
        <f>#REF!</f>
        <v>#REF!</v>
      </c>
      <c r="C89" s="600" t="e">
        <f>#REF!</f>
        <v>#REF!</v>
      </c>
      <c r="D89" s="464" t="e">
        <f>#REF!</f>
        <v>#REF!</v>
      </c>
      <c r="E89" s="464" t="e">
        <f>#REF!</f>
        <v>#REF!</v>
      </c>
      <c r="F89" s="464" t="e">
        <f>#REF!</f>
        <v>#REF!</v>
      </c>
      <c r="G89" s="464" t="e">
        <f>#REF!</f>
        <v>#REF!</v>
      </c>
      <c r="H89" s="464" t="e">
        <f>#REF!</f>
        <v>#REF!</v>
      </c>
      <c r="I89" s="464" t="e">
        <f>#REF!</f>
        <v>#REF!</v>
      </c>
      <c r="J89" s="464" t="e">
        <f>#REF!</f>
        <v>#REF!</v>
      </c>
      <c r="K89" s="464" t="e">
        <f>#REF!</f>
        <v>#REF!</v>
      </c>
      <c r="L89" s="464" t="e">
        <f>#REF!</f>
        <v>#REF!</v>
      </c>
      <c r="M89" s="464" t="e">
        <f>#REF!</f>
        <v>#REF!</v>
      </c>
      <c r="N89" s="464" t="e">
        <f>#REF!</f>
        <v>#REF!</v>
      </c>
      <c r="O89" s="464" t="e">
        <f>#REF!</f>
        <v>#REF!</v>
      </c>
      <c r="P89" s="462" t="e">
        <f>D89+E89+F89+G89+H89+I89+J89+K89+L89+M89+N89+O89</f>
        <v>#REF!</v>
      </c>
    </row>
    <row r="90" spans="1:16" ht="33" customHeight="1" thickBot="1">
      <c r="A90" s="623"/>
      <c r="B90" s="611" t="e">
        <f>#REF!</f>
        <v>#REF!</v>
      </c>
      <c r="C90" s="569" t="e">
        <f>#REF!</f>
        <v>#REF!</v>
      </c>
      <c r="D90" s="612" t="e">
        <f>SUM(D91:D92)</f>
        <v>#REF!</v>
      </c>
      <c r="E90" s="612" t="e">
        <f t="shared" ref="E90:P90" si="26">SUM(E91:E92)</f>
        <v>#REF!</v>
      </c>
      <c r="F90" s="612" t="e">
        <f t="shared" si="26"/>
        <v>#REF!</v>
      </c>
      <c r="G90" s="612" t="e">
        <f t="shared" si="26"/>
        <v>#REF!</v>
      </c>
      <c r="H90" s="612" t="e">
        <f t="shared" si="26"/>
        <v>#REF!</v>
      </c>
      <c r="I90" s="612" t="e">
        <f t="shared" si="26"/>
        <v>#REF!</v>
      </c>
      <c r="J90" s="612" t="e">
        <f t="shared" si="26"/>
        <v>#REF!</v>
      </c>
      <c r="K90" s="612" t="e">
        <f t="shared" si="26"/>
        <v>#REF!</v>
      </c>
      <c r="L90" s="612" t="e">
        <f t="shared" si="26"/>
        <v>#REF!</v>
      </c>
      <c r="M90" s="612" t="e">
        <f t="shared" si="26"/>
        <v>#REF!</v>
      </c>
      <c r="N90" s="612" t="e">
        <f t="shared" si="26"/>
        <v>#REF!</v>
      </c>
      <c r="O90" s="612" t="e">
        <f t="shared" si="26"/>
        <v>#REF!</v>
      </c>
      <c r="P90" s="612" t="e">
        <f t="shared" si="26"/>
        <v>#REF!</v>
      </c>
    </row>
    <row r="91" spans="1:16" ht="35.25" customHeight="1" thickBot="1">
      <c r="A91" s="623"/>
      <c r="B91" s="483" t="e">
        <f>#REF!</f>
        <v>#REF!</v>
      </c>
      <c r="C91" s="586" t="e">
        <f>#REF!</f>
        <v>#REF!</v>
      </c>
      <c r="D91" s="461" t="e">
        <f>#REF!</f>
        <v>#REF!</v>
      </c>
      <c r="E91" s="461" t="e">
        <f>#REF!</f>
        <v>#REF!</v>
      </c>
      <c r="F91" s="461" t="e">
        <f>#REF!</f>
        <v>#REF!</v>
      </c>
      <c r="G91" s="461" t="e">
        <f>#REF!</f>
        <v>#REF!</v>
      </c>
      <c r="H91" s="461" t="e">
        <f>#REF!</f>
        <v>#REF!</v>
      </c>
      <c r="I91" s="461" t="e">
        <f>#REF!</f>
        <v>#REF!</v>
      </c>
      <c r="J91" s="461" t="e">
        <f>#REF!</f>
        <v>#REF!</v>
      </c>
      <c r="K91" s="461" t="e">
        <f>#REF!</f>
        <v>#REF!</v>
      </c>
      <c r="L91" s="461" t="e">
        <f>#REF!</f>
        <v>#REF!</v>
      </c>
      <c r="M91" s="461" t="e">
        <f>#REF!</f>
        <v>#REF!</v>
      </c>
      <c r="N91" s="461" t="e">
        <f>#REF!</f>
        <v>#REF!</v>
      </c>
      <c r="O91" s="461" t="e">
        <f>#REF!</f>
        <v>#REF!</v>
      </c>
      <c r="P91" s="461" t="e">
        <f>#REF!</f>
        <v>#REF!</v>
      </c>
    </row>
    <row r="92" spans="1:16" ht="33" customHeight="1" thickBot="1">
      <c r="A92" s="623"/>
      <c r="B92" s="483" t="e">
        <f>#REF!</f>
        <v>#REF!</v>
      </c>
      <c r="C92" s="586" t="e">
        <f>#REF!</f>
        <v>#REF!</v>
      </c>
      <c r="D92" s="461" t="e">
        <f>#REF!</f>
        <v>#REF!</v>
      </c>
      <c r="E92" s="461" t="e">
        <f>#REF!</f>
        <v>#REF!</v>
      </c>
      <c r="F92" s="461" t="e">
        <f>#REF!</f>
        <v>#REF!</v>
      </c>
      <c r="G92" s="461" t="e">
        <f>#REF!</f>
        <v>#REF!</v>
      </c>
      <c r="H92" s="461" t="e">
        <f>#REF!</f>
        <v>#REF!</v>
      </c>
      <c r="I92" s="461" t="e">
        <f>#REF!</f>
        <v>#REF!</v>
      </c>
      <c r="J92" s="461" t="e">
        <f>#REF!</f>
        <v>#REF!</v>
      </c>
      <c r="K92" s="461" t="e">
        <f>#REF!</f>
        <v>#REF!</v>
      </c>
      <c r="L92" s="461" t="e">
        <f>#REF!</f>
        <v>#REF!</v>
      </c>
      <c r="M92" s="461" t="e">
        <f>#REF!</f>
        <v>#REF!</v>
      </c>
      <c r="N92" s="461" t="e">
        <f>#REF!</f>
        <v>#REF!</v>
      </c>
      <c r="O92" s="461" t="e">
        <f>#REF!</f>
        <v>#REF!</v>
      </c>
      <c r="P92" s="461" t="e">
        <f>#REF!</f>
        <v>#REF!</v>
      </c>
    </row>
    <row r="93" spans="1:16" ht="24" customHeight="1" thickBot="1">
      <c r="A93" s="623"/>
      <c r="B93" s="611" t="e">
        <f>#REF!</f>
        <v>#REF!</v>
      </c>
      <c r="C93" s="569" t="e">
        <f>#REF!</f>
        <v>#REF!</v>
      </c>
      <c r="D93" s="612" t="e">
        <f>SUM(D94:D95)</f>
        <v>#REF!</v>
      </c>
      <c r="E93" s="612" t="e">
        <f t="shared" ref="E93:P93" si="27">SUM(E94:E95)</f>
        <v>#REF!</v>
      </c>
      <c r="F93" s="612" t="e">
        <f t="shared" si="27"/>
        <v>#REF!</v>
      </c>
      <c r="G93" s="612" t="e">
        <f t="shared" si="27"/>
        <v>#REF!</v>
      </c>
      <c r="H93" s="612" t="e">
        <f t="shared" si="27"/>
        <v>#REF!</v>
      </c>
      <c r="I93" s="612" t="e">
        <f t="shared" si="27"/>
        <v>#REF!</v>
      </c>
      <c r="J93" s="612" t="e">
        <f t="shared" si="27"/>
        <v>#REF!</v>
      </c>
      <c r="K93" s="612" t="e">
        <f t="shared" si="27"/>
        <v>#REF!</v>
      </c>
      <c r="L93" s="612" t="e">
        <f t="shared" si="27"/>
        <v>#REF!</v>
      </c>
      <c r="M93" s="612" t="e">
        <f t="shared" si="27"/>
        <v>#REF!</v>
      </c>
      <c r="N93" s="612" t="e">
        <f t="shared" si="27"/>
        <v>#REF!</v>
      </c>
      <c r="O93" s="612" t="e">
        <f t="shared" si="27"/>
        <v>#REF!</v>
      </c>
      <c r="P93" s="612" t="e">
        <f t="shared" si="27"/>
        <v>#REF!</v>
      </c>
    </row>
    <row r="94" spans="1:16" ht="19.5" customHeight="1" thickBot="1">
      <c r="A94" s="623"/>
      <c r="B94" s="483" t="e">
        <f>#REF!</f>
        <v>#REF!</v>
      </c>
      <c r="C94" s="586" t="e">
        <f>#REF!</f>
        <v>#REF!</v>
      </c>
      <c r="D94" s="461" t="e">
        <f>#REF!</f>
        <v>#REF!</v>
      </c>
      <c r="E94" s="461" t="e">
        <f>#REF!</f>
        <v>#REF!</v>
      </c>
      <c r="F94" s="461" t="e">
        <f>#REF!</f>
        <v>#REF!</v>
      </c>
      <c r="G94" s="461" t="e">
        <f>#REF!</f>
        <v>#REF!</v>
      </c>
      <c r="H94" s="461" t="e">
        <f>#REF!</f>
        <v>#REF!</v>
      </c>
      <c r="I94" s="461" t="e">
        <f>#REF!</f>
        <v>#REF!</v>
      </c>
      <c r="J94" s="461" t="e">
        <f>#REF!</f>
        <v>#REF!</v>
      </c>
      <c r="K94" s="461" t="e">
        <f>#REF!</f>
        <v>#REF!</v>
      </c>
      <c r="L94" s="461" t="e">
        <f>#REF!</f>
        <v>#REF!</v>
      </c>
      <c r="M94" s="461" t="e">
        <f>#REF!</f>
        <v>#REF!</v>
      </c>
      <c r="N94" s="461" t="e">
        <f>#REF!</f>
        <v>#REF!</v>
      </c>
      <c r="O94" s="461" t="e">
        <f>#REF!</f>
        <v>#REF!</v>
      </c>
      <c r="P94" s="461" t="e">
        <f>#REF!</f>
        <v>#REF!</v>
      </c>
    </row>
    <row r="95" spans="1:16" ht="18.75" customHeight="1" thickBot="1">
      <c r="A95" s="623"/>
      <c r="B95" s="483" t="e">
        <f>#REF!</f>
        <v>#REF!</v>
      </c>
      <c r="C95" s="586" t="e">
        <f>#REF!</f>
        <v>#REF!</v>
      </c>
      <c r="D95" s="461" t="e">
        <f>#REF!</f>
        <v>#REF!</v>
      </c>
      <c r="E95" s="461" t="e">
        <f>#REF!</f>
        <v>#REF!</v>
      </c>
      <c r="F95" s="461" t="e">
        <f>#REF!</f>
        <v>#REF!</v>
      </c>
      <c r="G95" s="461" t="e">
        <f>#REF!</f>
        <v>#REF!</v>
      </c>
      <c r="H95" s="461" t="e">
        <f>#REF!</f>
        <v>#REF!</v>
      </c>
      <c r="I95" s="461" t="e">
        <f>#REF!</f>
        <v>#REF!</v>
      </c>
      <c r="J95" s="461" t="e">
        <f>#REF!</f>
        <v>#REF!</v>
      </c>
      <c r="K95" s="461" t="e">
        <f>#REF!</f>
        <v>#REF!</v>
      </c>
      <c r="L95" s="461" t="e">
        <f>#REF!</f>
        <v>#REF!</v>
      </c>
      <c r="M95" s="461" t="e">
        <f>#REF!</f>
        <v>#REF!</v>
      </c>
      <c r="N95" s="461" t="e">
        <f>#REF!</f>
        <v>#REF!</v>
      </c>
      <c r="O95" s="461" t="e">
        <f>#REF!</f>
        <v>#REF!</v>
      </c>
      <c r="P95" s="461" t="e">
        <f>#REF!</f>
        <v>#REF!</v>
      </c>
    </row>
    <row r="96" spans="1:16" ht="14.4" thickBot="1">
      <c r="A96" s="623"/>
      <c r="B96" s="611" t="e">
        <f>#REF!</f>
        <v>#REF!</v>
      </c>
      <c r="C96" s="569" t="e">
        <f>#REF!</f>
        <v>#REF!</v>
      </c>
      <c r="D96" s="612" t="e">
        <f>SUM(D97:D100)</f>
        <v>#REF!</v>
      </c>
      <c r="E96" s="612" t="e">
        <f t="shared" ref="E96:P96" si="28">SUM(E97:E100)</f>
        <v>#REF!</v>
      </c>
      <c r="F96" s="612" t="e">
        <f t="shared" si="28"/>
        <v>#REF!</v>
      </c>
      <c r="G96" s="612" t="e">
        <f t="shared" si="28"/>
        <v>#REF!</v>
      </c>
      <c r="H96" s="612" t="e">
        <f t="shared" si="28"/>
        <v>#REF!</v>
      </c>
      <c r="I96" s="612" t="e">
        <f t="shared" si="28"/>
        <v>#REF!</v>
      </c>
      <c r="J96" s="612" t="e">
        <f t="shared" si="28"/>
        <v>#REF!</v>
      </c>
      <c r="K96" s="612" t="e">
        <f t="shared" si="28"/>
        <v>#REF!</v>
      </c>
      <c r="L96" s="612" t="e">
        <f t="shared" si="28"/>
        <v>#REF!</v>
      </c>
      <c r="M96" s="612" t="e">
        <f t="shared" si="28"/>
        <v>#REF!</v>
      </c>
      <c r="N96" s="612" t="e">
        <f t="shared" si="28"/>
        <v>#REF!</v>
      </c>
      <c r="O96" s="612" t="e">
        <f t="shared" si="28"/>
        <v>#REF!</v>
      </c>
      <c r="P96" s="612" t="e">
        <f t="shared" si="28"/>
        <v>#REF!</v>
      </c>
    </row>
    <row r="97" spans="1:16" ht="18.75" customHeight="1" thickBot="1">
      <c r="A97" s="623"/>
      <c r="B97" s="483" t="e">
        <f>#REF!</f>
        <v>#REF!</v>
      </c>
      <c r="C97" s="586" t="e">
        <f>#REF!</f>
        <v>#REF!</v>
      </c>
      <c r="D97" s="461" t="e">
        <f>#REF!</f>
        <v>#REF!</v>
      </c>
      <c r="E97" s="461" t="e">
        <f>#REF!</f>
        <v>#REF!</v>
      </c>
      <c r="F97" s="461" t="e">
        <f>#REF!</f>
        <v>#REF!</v>
      </c>
      <c r="G97" s="461" t="e">
        <f>#REF!</f>
        <v>#REF!</v>
      </c>
      <c r="H97" s="461" t="e">
        <f>#REF!</f>
        <v>#REF!</v>
      </c>
      <c r="I97" s="461" t="e">
        <f>#REF!</f>
        <v>#REF!</v>
      </c>
      <c r="J97" s="461" t="e">
        <f>#REF!</f>
        <v>#REF!</v>
      </c>
      <c r="K97" s="461" t="e">
        <f>#REF!</f>
        <v>#REF!</v>
      </c>
      <c r="L97" s="461" t="e">
        <f>#REF!</f>
        <v>#REF!</v>
      </c>
      <c r="M97" s="461" t="e">
        <f>#REF!</f>
        <v>#REF!</v>
      </c>
      <c r="N97" s="461" t="e">
        <f>#REF!</f>
        <v>#REF!</v>
      </c>
      <c r="O97" s="461" t="e">
        <f>#REF!</f>
        <v>#REF!</v>
      </c>
      <c r="P97" s="461" t="e">
        <f>#REF!</f>
        <v>#REF!</v>
      </c>
    </row>
    <row r="98" spans="1:16" ht="22.5" customHeight="1" thickBot="1">
      <c r="A98" s="623"/>
      <c r="B98" s="483" t="e">
        <f>#REF!</f>
        <v>#REF!</v>
      </c>
      <c r="C98" s="586" t="e">
        <f>#REF!</f>
        <v>#REF!</v>
      </c>
      <c r="D98" s="461" t="e">
        <f>#REF!</f>
        <v>#REF!</v>
      </c>
      <c r="E98" s="461" t="e">
        <f>#REF!</f>
        <v>#REF!</v>
      </c>
      <c r="F98" s="461" t="e">
        <f>#REF!</f>
        <v>#REF!</v>
      </c>
      <c r="G98" s="461" t="e">
        <f>#REF!</f>
        <v>#REF!</v>
      </c>
      <c r="H98" s="461" t="e">
        <f>#REF!</f>
        <v>#REF!</v>
      </c>
      <c r="I98" s="461" t="e">
        <f>#REF!</f>
        <v>#REF!</v>
      </c>
      <c r="J98" s="461" t="e">
        <f>#REF!</f>
        <v>#REF!</v>
      </c>
      <c r="K98" s="461" t="e">
        <f>#REF!</f>
        <v>#REF!</v>
      </c>
      <c r="L98" s="461" t="e">
        <f>#REF!</f>
        <v>#REF!</v>
      </c>
      <c r="M98" s="461" t="e">
        <f>#REF!</f>
        <v>#REF!</v>
      </c>
      <c r="N98" s="461" t="e">
        <f>#REF!</f>
        <v>#REF!</v>
      </c>
      <c r="O98" s="461" t="e">
        <f>#REF!</f>
        <v>#REF!</v>
      </c>
      <c r="P98" s="461" t="e">
        <f>#REF!</f>
        <v>#REF!</v>
      </c>
    </row>
    <row r="99" spans="1:16" ht="24.75" customHeight="1" thickBot="1">
      <c r="A99" s="623"/>
      <c r="B99" s="483" t="e">
        <f>#REF!</f>
        <v>#REF!</v>
      </c>
      <c r="C99" s="586" t="e">
        <f>#REF!</f>
        <v>#REF!</v>
      </c>
      <c r="D99" s="461" t="e">
        <f>#REF!</f>
        <v>#REF!</v>
      </c>
      <c r="E99" s="461" t="e">
        <f>#REF!</f>
        <v>#REF!</v>
      </c>
      <c r="F99" s="461" t="e">
        <f>#REF!</f>
        <v>#REF!</v>
      </c>
      <c r="G99" s="461" t="e">
        <f>#REF!</f>
        <v>#REF!</v>
      </c>
      <c r="H99" s="461" t="e">
        <f>#REF!</f>
        <v>#REF!</v>
      </c>
      <c r="I99" s="461" t="e">
        <f>#REF!</f>
        <v>#REF!</v>
      </c>
      <c r="J99" s="461" t="e">
        <f>#REF!</f>
        <v>#REF!</v>
      </c>
      <c r="K99" s="461" t="e">
        <f>#REF!</f>
        <v>#REF!</v>
      </c>
      <c r="L99" s="461" t="e">
        <f>#REF!</f>
        <v>#REF!</v>
      </c>
      <c r="M99" s="461" t="e">
        <f>#REF!</f>
        <v>#REF!</v>
      </c>
      <c r="N99" s="461" t="e">
        <f>#REF!</f>
        <v>#REF!</v>
      </c>
      <c r="O99" s="461" t="e">
        <f>#REF!</f>
        <v>#REF!</v>
      </c>
      <c r="P99" s="461" t="e">
        <f>#REF!</f>
        <v>#REF!</v>
      </c>
    </row>
    <row r="100" spans="1:16" ht="24.75" customHeight="1" thickBot="1">
      <c r="A100" s="623"/>
      <c r="B100" s="483" t="e">
        <f>#REF!</f>
        <v>#REF!</v>
      </c>
      <c r="C100" s="586" t="e">
        <f>#REF!</f>
        <v>#REF!</v>
      </c>
      <c r="D100" s="461" t="e">
        <f>#REF!</f>
        <v>#REF!</v>
      </c>
      <c r="E100" s="461" t="e">
        <f>#REF!</f>
        <v>#REF!</v>
      </c>
      <c r="F100" s="461" t="e">
        <f>#REF!</f>
        <v>#REF!</v>
      </c>
      <c r="G100" s="461" t="e">
        <f>#REF!</f>
        <v>#REF!</v>
      </c>
      <c r="H100" s="461" t="e">
        <f>#REF!</f>
        <v>#REF!</v>
      </c>
      <c r="I100" s="461" t="e">
        <f>#REF!</f>
        <v>#REF!</v>
      </c>
      <c r="J100" s="461" t="e">
        <f>#REF!</f>
        <v>#REF!</v>
      </c>
      <c r="K100" s="461" t="e">
        <f>#REF!</f>
        <v>#REF!</v>
      </c>
      <c r="L100" s="461" t="e">
        <f>#REF!</f>
        <v>#REF!</v>
      </c>
      <c r="M100" s="461" t="e">
        <f>#REF!</f>
        <v>#REF!</v>
      </c>
      <c r="N100" s="461" t="e">
        <f>#REF!</f>
        <v>#REF!</v>
      </c>
      <c r="O100" s="461" t="e">
        <f>#REF!</f>
        <v>#REF!</v>
      </c>
      <c r="P100" s="461" t="e">
        <f>#REF!</f>
        <v>#REF!</v>
      </c>
    </row>
    <row r="101" spans="1:16" ht="14.4" thickBot="1">
      <c r="A101" s="623"/>
      <c r="B101" s="611" t="e">
        <f>#REF!</f>
        <v>#REF!</v>
      </c>
      <c r="C101" s="569" t="e">
        <f>#REF!</f>
        <v>#REF!</v>
      </c>
      <c r="D101" s="612" t="e">
        <f>SUM(D102:D105)</f>
        <v>#REF!</v>
      </c>
      <c r="E101" s="612" t="e">
        <f t="shared" ref="E101:P101" si="29">SUM(E102:E105)</f>
        <v>#REF!</v>
      </c>
      <c r="F101" s="612" t="e">
        <f t="shared" si="29"/>
        <v>#REF!</v>
      </c>
      <c r="G101" s="612" t="e">
        <f t="shared" si="29"/>
        <v>#REF!</v>
      </c>
      <c r="H101" s="612" t="e">
        <f t="shared" si="29"/>
        <v>#REF!</v>
      </c>
      <c r="I101" s="612" t="e">
        <f t="shared" si="29"/>
        <v>#REF!</v>
      </c>
      <c r="J101" s="612" t="e">
        <f t="shared" si="29"/>
        <v>#REF!</v>
      </c>
      <c r="K101" s="612" t="e">
        <f t="shared" si="29"/>
        <v>#REF!</v>
      </c>
      <c r="L101" s="612" t="e">
        <f t="shared" si="29"/>
        <v>#REF!</v>
      </c>
      <c r="M101" s="612" t="e">
        <f t="shared" si="29"/>
        <v>#REF!</v>
      </c>
      <c r="N101" s="612" t="e">
        <f t="shared" si="29"/>
        <v>#REF!</v>
      </c>
      <c r="O101" s="612" t="e">
        <f t="shared" si="29"/>
        <v>#REF!</v>
      </c>
      <c r="P101" s="612" t="e">
        <f t="shared" si="29"/>
        <v>#REF!</v>
      </c>
    </row>
    <row r="102" spans="1:16" ht="27.75" customHeight="1" thickBot="1">
      <c r="A102" s="623"/>
      <c r="B102" s="483" t="e">
        <f>#REF!</f>
        <v>#REF!</v>
      </c>
      <c r="C102" s="586" t="e">
        <f>#REF!</f>
        <v>#REF!</v>
      </c>
      <c r="D102" s="461" t="e">
        <f>#REF!</f>
        <v>#REF!</v>
      </c>
      <c r="E102" s="461" t="e">
        <f>#REF!</f>
        <v>#REF!</v>
      </c>
      <c r="F102" s="461" t="e">
        <f>#REF!</f>
        <v>#REF!</v>
      </c>
      <c r="G102" s="461" t="e">
        <f>#REF!</f>
        <v>#REF!</v>
      </c>
      <c r="H102" s="461" t="e">
        <f>#REF!</f>
        <v>#REF!</v>
      </c>
      <c r="I102" s="461" t="e">
        <f>#REF!</f>
        <v>#REF!</v>
      </c>
      <c r="J102" s="461" t="e">
        <f>#REF!</f>
        <v>#REF!</v>
      </c>
      <c r="K102" s="461" t="e">
        <f>#REF!</f>
        <v>#REF!</v>
      </c>
      <c r="L102" s="461" t="e">
        <f>#REF!</f>
        <v>#REF!</v>
      </c>
      <c r="M102" s="461" t="e">
        <f>#REF!</f>
        <v>#REF!</v>
      </c>
      <c r="N102" s="461" t="e">
        <f>#REF!</f>
        <v>#REF!</v>
      </c>
      <c r="O102" s="461" t="e">
        <f>#REF!</f>
        <v>#REF!</v>
      </c>
      <c r="P102" s="461" t="e">
        <f>#REF!</f>
        <v>#REF!</v>
      </c>
    </row>
    <row r="103" spans="1:16" ht="31.5" customHeight="1" thickBot="1">
      <c r="A103" s="623"/>
      <c r="B103" s="483" t="e">
        <f>#REF!</f>
        <v>#REF!</v>
      </c>
      <c r="C103" s="586" t="e">
        <f>#REF!</f>
        <v>#REF!</v>
      </c>
      <c r="D103" s="461" t="e">
        <f>#REF!</f>
        <v>#REF!</v>
      </c>
      <c r="E103" s="461" t="e">
        <f>#REF!</f>
        <v>#REF!</v>
      </c>
      <c r="F103" s="461" t="e">
        <f>#REF!</f>
        <v>#REF!</v>
      </c>
      <c r="G103" s="461" t="e">
        <f>#REF!</f>
        <v>#REF!</v>
      </c>
      <c r="H103" s="461" t="e">
        <f>#REF!</f>
        <v>#REF!</v>
      </c>
      <c r="I103" s="461" t="e">
        <f>#REF!</f>
        <v>#REF!</v>
      </c>
      <c r="J103" s="461" t="e">
        <f>#REF!</f>
        <v>#REF!</v>
      </c>
      <c r="K103" s="461" t="e">
        <f>#REF!</f>
        <v>#REF!</v>
      </c>
      <c r="L103" s="461" t="e">
        <f>#REF!</f>
        <v>#REF!</v>
      </c>
      <c r="M103" s="461" t="e">
        <f>#REF!</f>
        <v>#REF!</v>
      </c>
      <c r="N103" s="461" t="e">
        <f>#REF!</f>
        <v>#REF!</v>
      </c>
      <c r="O103" s="461" t="e">
        <f>#REF!</f>
        <v>#REF!</v>
      </c>
      <c r="P103" s="461" t="e">
        <f>#REF!</f>
        <v>#REF!</v>
      </c>
    </row>
    <row r="104" spans="1:16" ht="21" customHeight="1" thickBot="1">
      <c r="A104" s="623"/>
      <c r="B104" s="483" t="e">
        <f>#REF!</f>
        <v>#REF!</v>
      </c>
      <c r="C104" s="586" t="e">
        <f>#REF!</f>
        <v>#REF!</v>
      </c>
      <c r="D104" s="461" t="e">
        <f>#REF!</f>
        <v>#REF!</v>
      </c>
      <c r="E104" s="461" t="e">
        <f>#REF!</f>
        <v>#REF!</v>
      </c>
      <c r="F104" s="461" t="e">
        <f>#REF!</f>
        <v>#REF!</v>
      </c>
      <c r="G104" s="461" t="e">
        <f>#REF!</f>
        <v>#REF!</v>
      </c>
      <c r="H104" s="461" t="e">
        <f>#REF!</f>
        <v>#REF!</v>
      </c>
      <c r="I104" s="461" t="e">
        <f>#REF!</f>
        <v>#REF!</v>
      </c>
      <c r="J104" s="461" t="e">
        <f>#REF!</f>
        <v>#REF!</v>
      </c>
      <c r="K104" s="461" t="e">
        <f>#REF!</f>
        <v>#REF!</v>
      </c>
      <c r="L104" s="461" t="e">
        <f>#REF!</f>
        <v>#REF!</v>
      </c>
      <c r="M104" s="461" t="e">
        <f>#REF!</f>
        <v>#REF!</v>
      </c>
      <c r="N104" s="461" t="e">
        <f>#REF!</f>
        <v>#REF!</v>
      </c>
      <c r="O104" s="461" t="e">
        <f>#REF!</f>
        <v>#REF!</v>
      </c>
      <c r="P104" s="461" t="e">
        <f>#REF!</f>
        <v>#REF!</v>
      </c>
    </row>
    <row r="105" spans="1:16" ht="21" customHeight="1" thickBot="1">
      <c r="A105" s="623"/>
      <c r="B105" s="483" t="e">
        <f>#REF!</f>
        <v>#REF!</v>
      </c>
      <c r="C105" s="586" t="e">
        <f>#REF!</f>
        <v>#REF!</v>
      </c>
      <c r="D105" s="461" t="e">
        <f>#REF!</f>
        <v>#REF!</v>
      </c>
      <c r="E105" s="461" t="e">
        <f>#REF!</f>
        <v>#REF!</v>
      </c>
      <c r="F105" s="461" t="e">
        <f>#REF!</f>
        <v>#REF!</v>
      </c>
      <c r="G105" s="461" t="e">
        <f>#REF!</f>
        <v>#REF!</v>
      </c>
      <c r="H105" s="461" t="e">
        <f>#REF!</f>
        <v>#REF!</v>
      </c>
      <c r="I105" s="461" t="e">
        <f>#REF!</f>
        <v>#REF!</v>
      </c>
      <c r="J105" s="461" t="e">
        <f>#REF!</f>
        <v>#REF!</v>
      </c>
      <c r="K105" s="461" t="e">
        <f>#REF!</f>
        <v>#REF!</v>
      </c>
      <c r="L105" s="461" t="e">
        <f>#REF!</f>
        <v>#REF!</v>
      </c>
      <c r="M105" s="461" t="e">
        <f>#REF!</f>
        <v>#REF!</v>
      </c>
      <c r="N105" s="461" t="e">
        <f>#REF!</f>
        <v>#REF!</v>
      </c>
      <c r="O105" s="461" t="e">
        <f>#REF!</f>
        <v>#REF!</v>
      </c>
      <c r="P105" s="461" t="e">
        <f>#REF!</f>
        <v>#REF!</v>
      </c>
    </row>
    <row r="106" spans="1:16" ht="24.75" customHeight="1" thickBot="1">
      <c r="A106" s="623"/>
      <c r="B106" s="570" t="e">
        <f>#REF!</f>
        <v>#REF!</v>
      </c>
      <c r="C106" s="571" t="e">
        <f>#REF!</f>
        <v>#REF!</v>
      </c>
      <c r="D106" s="612" t="e">
        <f>SUM(D107:D111)</f>
        <v>#REF!</v>
      </c>
      <c r="E106" s="612" t="e">
        <f t="shared" ref="E106:P106" si="30">SUM(E107:E111)</f>
        <v>#REF!</v>
      </c>
      <c r="F106" s="612" t="e">
        <f t="shared" si="30"/>
        <v>#REF!</v>
      </c>
      <c r="G106" s="612" t="e">
        <f t="shared" si="30"/>
        <v>#REF!</v>
      </c>
      <c r="H106" s="612" t="e">
        <f t="shared" si="30"/>
        <v>#REF!</v>
      </c>
      <c r="I106" s="612" t="e">
        <f t="shared" si="30"/>
        <v>#REF!</v>
      </c>
      <c r="J106" s="612" t="e">
        <f t="shared" si="30"/>
        <v>#REF!</v>
      </c>
      <c r="K106" s="612" t="e">
        <f t="shared" si="30"/>
        <v>#REF!</v>
      </c>
      <c r="L106" s="612" t="e">
        <f t="shared" si="30"/>
        <v>#REF!</v>
      </c>
      <c r="M106" s="612" t="e">
        <f t="shared" si="30"/>
        <v>#REF!</v>
      </c>
      <c r="N106" s="612" t="e">
        <f t="shared" si="30"/>
        <v>#REF!</v>
      </c>
      <c r="O106" s="612" t="e">
        <f t="shared" si="30"/>
        <v>#REF!</v>
      </c>
      <c r="P106" s="612" t="e">
        <f t="shared" si="30"/>
        <v>#REF!</v>
      </c>
    </row>
    <row r="107" spans="1:16" ht="24.75" customHeight="1" thickBot="1">
      <c r="A107" s="623"/>
      <c r="B107" s="483" t="e">
        <f>#REF!</f>
        <v>#REF!</v>
      </c>
      <c r="C107" s="586" t="e">
        <f>#REF!</f>
        <v>#REF!</v>
      </c>
      <c r="D107" s="461" t="e">
        <f>#REF!</f>
        <v>#REF!</v>
      </c>
      <c r="E107" s="461" t="e">
        <f>#REF!</f>
        <v>#REF!</v>
      </c>
      <c r="F107" s="461" t="e">
        <f>#REF!</f>
        <v>#REF!</v>
      </c>
      <c r="G107" s="461" t="e">
        <f>#REF!</f>
        <v>#REF!</v>
      </c>
      <c r="H107" s="461" t="e">
        <f>#REF!</f>
        <v>#REF!</v>
      </c>
      <c r="I107" s="461" t="e">
        <f>#REF!</f>
        <v>#REF!</v>
      </c>
      <c r="J107" s="461" t="e">
        <f>#REF!</f>
        <v>#REF!</v>
      </c>
      <c r="K107" s="461" t="e">
        <f>#REF!</f>
        <v>#REF!</v>
      </c>
      <c r="L107" s="461" t="e">
        <f>#REF!</f>
        <v>#REF!</v>
      </c>
      <c r="M107" s="461" t="e">
        <f>#REF!</f>
        <v>#REF!</v>
      </c>
      <c r="N107" s="461" t="e">
        <f>#REF!</f>
        <v>#REF!</v>
      </c>
      <c r="O107" s="461" t="e">
        <f>#REF!</f>
        <v>#REF!</v>
      </c>
      <c r="P107" s="461" t="e">
        <f>#REF!</f>
        <v>#REF!</v>
      </c>
    </row>
    <row r="108" spans="1:16" ht="28.5" customHeight="1" thickBot="1">
      <c r="A108" s="623"/>
      <c r="B108" s="483" t="e">
        <f>#REF!</f>
        <v>#REF!</v>
      </c>
      <c r="C108" s="586" t="e">
        <f>#REF!</f>
        <v>#REF!</v>
      </c>
      <c r="D108" s="461" t="e">
        <f>#REF!</f>
        <v>#REF!</v>
      </c>
      <c r="E108" s="461" t="e">
        <f>#REF!</f>
        <v>#REF!</v>
      </c>
      <c r="F108" s="461" t="e">
        <f>#REF!</f>
        <v>#REF!</v>
      </c>
      <c r="G108" s="461" t="e">
        <f>#REF!</f>
        <v>#REF!</v>
      </c>
      <c r="H108" s="461" t="e">
        <f>#REF!</f>
        <v>#REF!</v>
      </c>
      <c r="I108" s="461" t="e">
        <f>#REF!</f>
        <v>#REF!</v>
      </c>
      <c r="J108" s="461" t="e">
        <f>#REF!</f>
        <v>#REF!</v>
      </c>
      <c r="K108" s="461" t="e">
        <f>#REF!</f>
        <v>#REF!</v>
      </c>
      <c r="L108" s="461" t="e">
        <f>#REF!</f>
        <v>#REF!</v>
      </c>
      <c r="M108" s="461" t="e">
        <f>#REF!</f>
        <v>#REF!</v>
      </c>
      <c r="N108" s="461" t="e">
        <f>#REF!</f>
        <v>#REF!</v>
      </c>
      <c r="O108" s="461" t="e">
        <f>#REF!</f>
        <v>#REF!</v>
      </c>
      <c r="P108" s="461" t="e">
        <f>#REF!</f>
        <v>#REF!</v>
      </c>
    </row>
    <row r="109" spans="1:16" ht="30.75" customHeight="1" thickBot="1">
      <c r="A109" s="623"/>
      <c r="B109" s="483" t="e">
        <f>#REF!</f>
        <v>#REF!</v>
      </c>
      <c r="C109" s="586" t="e">
        <f>#REF!</f>
        <v>#REF!</v>
      </c>
      <c r="D109" s="461" t="e">
        <f>#REF!</f>
        <v>#REF!</v>
      </c>
      <c r="E109" s="461" t="e">
        <f>#REF!</f>
        <v>#REF!</v>
      </c>
      <c r="F109" s="461" t="e">
        <f>#REF!</f>
        <v>#REF!</v>
      </c>
      <c r="G109" s="461" t="e">
        <f>#REF!</f>
        <v>#REF!</v>
      </c>
      <c r="H109" s="461" t="e">
        <f>#REF!</f>
        <v>#REF!</v>
      </c>
      <c r="I109" s="461" t="e">
        <f>#REF!</f>
        <v>#REF!</v>
      </c>
      <c r="J109" s="461" t="e">
        <f>#REF!</f>
        <v>#REF!</v>
      </c>
      <c r="K109" s="461" t="e">
        <f>#REF!</f>
        <v>#REF!</v>
      </c>
      <c r="L109" s="461" t="e">
        <f>#REF!</f>
        <v>#REF!</v>
      </c>
      <c r="M109" s="461" t="e">
        <f>#REF!</f>
        <v>#REF!</v>
      </c>
      <c r="N109" s="461" t="e">
        <f>#REF!</f>
        <v>#REF!</v>
      </c>
      <c r="O109" s="461" t="e">
        <f>#REF!</f>
        <v>#REF!</v>
      </c>
      <c r="P109" s="461" t="e">
        <f>#REF!</f>
        <v>#REF!</v>
      </c>
    </row>
    <row r="110" spans="1:16" ht="30.75" customHeight="1">
      <c r="A110" s="4"/>
      <c r="B110" s="483" t="e">
        <f>#REF!</f>
        <v>#REF!</v>
      </c>
      <c r="C110" s="586" t="e">
        <f>#REF!</f>
        <v>#REF!</v>
      </c>
      <c r="D110" s="461" t="e">
        <f>#REF!</f>
        <v>#REF!</v>
      </c>
      <c r="E110" s="461" t="e">
        <f>#REF!</f>
        <v>#REF!</v>
      </c>
      <c r="F110" s="461" t="e">
        <f>#REF!</f>
        <v>#REF!</v>
      </c>
      <c r="G110" s="461" t="e">
        <f>#REF!</f>
        <v>#REF!</v>
      </c>
      <c r="H110" s="461" t="e">
        <f>#REF!</f>
        <v>#REF!</v>
      </c>
      <c r="I110" s="461" t="e">
        <f>#REF!</f>
        <v>#REF!</v>
      </c>
      <c r="J110" s="461" t="e">
        <f>#REF!</f>
        <v>#REF!</v>
      </c>
      <c r="K110" s="461" t="e">
        <f>#REF!</f>
        <v>#REF!</v>
      </c>
      <c r="L110" s="461" t="e">
        <f>#REF!</f>
        <v>#REF!</v>
      </c>
      <c r="M110" s="461" t="e">
        <f>#REF!</f>
        <v>#REF!</v>
      </c>
      <c r="N110" s="461" t="e">
        <f>#REF!</f>
        <v>#REF!</v>
      </c>
      <c r="O110" s="461" t="e">
        <f>#REF!</f>
        <v>#REF!</v>
      </c>
      <c r="P110" s="461" t="e">
        <f>#REF!</f>
        <v>#REF!</v>
      </c>
    </row>
    <row r="111" spans="1:16" ht="30.75" customHeight="1">
      <c r="A111" s="4"/>
      <c r="B111" s="483" t="e">
        <f>#REF!</f>
        <v>#REF!</v>
      </c>
      <c r="C111" s="586" t="e">
        <f>#REF!</f>
        <v>#REF!</v>
      </c>
      <c r="D111" s="461" t="e">
        <f>#REF!</f>
        <v>#REF!</v>
      </c>
      <c r="E111" s="461" t="e">
        <f>#REF!</f>
        <v>#REF!</v>
      </c>
      <c r="F111" s="461" t="e">
        <f>#REF!</f>
        <v>#REF!</v>
      </c>
      <c r="G111" s="461" t="e">
        <f>#REF!</f>
        <v>#REF!</v>
      </c>
      <c r="H111" s="461" t="e">
        <f>#REF!</f>
        <v>#REF!</v>
      </c>
      <c r="I111" s="461" t="e">
        <f>#REF!</f>
        <v>#REF!</v>
      </c>
      <c r="J111" s="461" t="e">
        <f>#REF!</f>
        <v>#REF!</v>
      </c>
      <c r="K111" s="461" t="e">
        <f>#REF!</f>
        <v>#REF!</v>
      </c>
      <c r="L111" s="461" t="e">
        <f>#REF!</f>
        <v>#REF!</v>
      </c>
      <c r="M111" s="461" t="e">
        <f>#REF!</f>
        <v>#REF!</v>
      </c>
      <c r="N111" s="461" t="e">
        <f>#REF!</f>
        <v>#REF!</v>
      </c>
      <c r="O111" s="461" t="e">
        <f>#REF!</f>
        <v>#REF!</v>
      </c>
      <c r="P111" s="461" t="e">
        <f>#REF!</f>
        <v>#REF!</v>
      </c>
    </row>
    <row r="112" spans="1:16" ht="14.4">
      <c r="A112" s="449" t="s">
        <v>228</v>
      </c>
      <c r="B112" s="450"/>
      <c r="C112" s="451"/>
      <c r="D112" s="452" t="e">
        <f>D113+D119+D123</f>
        <v>#REF!</v>
      </c>
      <c r="E112" s="452" t="e">
        <f t="shared" ref="E112:P112" si="31">E113+E119+E123</f>
        <v>#REF!</v>
      </c>
      <c r="F112" s="452" t="e">
        <f t="shared" si="31"/>
        <v>#REF!</v>
      </c>
      <c r="G112" s="452" t="e">
        <f t="shared" si="31"/>
        <v>#REF!</v>
      </c>
      <c r="H112" s="452" t="e">
        <f t="shared" si="31"/>
        <v>#REF!</v>
      </c>
      <c r="I112" s="452" t="e">
        <f t="shared" si="31"/>
        <v>#REF!</v>
      </c>
      <c r="J112" s="452" t="e">
        <f t="shared" si="31"/>
        <v>#REF!</v>
      </c>
      <c r="K112" s="452" t="e">
        <f t="shared" si="31"/>
        <v>#REF!</v>
      </c>
      <c r="L112" s="452" t="e">
        <f t="shared" si="31"/>
        <v>#REF!</v>
      </c>
      <c r="M112" s="452" t="e">
        <f t="shared" si="31"/>
        <v>#REF!</v>
      </c>
      <c r="N112" s="452" t="e">
        <f t="shared" si="31"/>
        <v>#REF!</v>
      </c>
      <c r="O112" s="452" t="e">
        <f t="shared" si="31"/>
        <v>#REF!</v>
      </c>
      <c r="P112" s="452" t="e">
        <f t="shared" si="31"/>
        <v>#REF!</v>
      </c>
    </row>
    <row r="113" spans="1:16" ht="14.4" thickBot="1">
      <c r="A113" s="459"/>
      <c r="B113" s="479" t="e">
        <f>#REF!</f>
        <v>#REF!</v>
      </c>
      <c r="C113" s="596" t="e">
        <f>#REF!</f>
        <v>#REF!</v>
      </c>
      <c r="D113" s="484" t="e">
        <f>SUM(D114:D118)</f>
        <v>#REF!</v>
      </c>
      <c r="E113" s="484" t="e">
        <f t="shared" ref="E113:O113" si="32">SUM(E114:E118)</f>
        <v>#REF!</v>
      </c>
      <c r="F113" s="484" t="e">
        <f t="shared" si="32"/>
        <v>#REF!</v>
      </c>
      <c r="G113" s="484" t="e">
        <f t="shared" si="32"/>
        <v>#REF!</v>
      </c>
      <c r="H113" s="484" t="e">
        <f t="shared" si="32"/>
        <v>#REF!</v>
      </c>
      <c r="I113" s="484" t="e">
        <f t="shared" si="32"/>
        <v>#REF!</v>
      </c>
      <c r="J113" s="484" t="e">
        <f t="shared" si="32"/>
        <v>#REF!</v>
      </c>
      <c r="K113" s="484" t="e">
        <f t="shared" si="32"/>
        <v>#REF!</v>
      </c>
      <c r="L113" s="484" t="e">
        <f t="shared" si="32"/>
        <v>#REF!</v>
      </c>
      <c r="M113" s="484" t="e">
        <f t="shared" si="32"/>
        <v>#REF!</v>
      </c>
      <c r="N113" s="484" t="e">
        <f t="shared" si="32"/>
        <v>#REF!</v>
      </c>
      <c r="O113" s="484" t="e">
        <f t="shared" si="32"/>
        <v>#REF!</v>
      </c>
      <c r="P113" s="484" t="e">
        <f>SUM(P114:P118)</f>
        <v>#REF!</v>
      </c>
    </row>
    <row r="114" spans="1:16" ht="55.5" customHeight="1" thickBot="1">
      <c r="A114" s="623"/>
      <c r="B114" s="463" t="e">
        <f>#REF!</f>
        <v>#REF!</v>
      </c>
      <c r="C114" s="586" t="e">
        <f>#REF!</f>
        <v>#REF!</v>
      </c>
      <c r="D114" s="461"/>
      <c r="E114" s="461"/>
      <c r="F114" s="461"/>
      <c r="G114" s="461" t="e">
        <f>#REF!</f>
        <v>#REF!</v>
      </c>
      <c r="H114" s="461" t="e">
        <f>#REF!</f>
        <v>#REF!</v>
      </c>
      <c r="I114" s="461" t="e">
        <f>#REF!</f>
        <v>#REF!</v>
      </c>
      <c r="J114" s="461" t="e">
        <f>#REF!</f>
        <v>#REF!</v>
      </c>
      <c r="K114" s="461" t="e">
        <f>#REF!</f>
        <v>#REF!</v>
      </c>
      <c r="L114" s="461" t="e">
        <f>#REF!</f>
        <v>#REF!</v>
      </c>
      <c r="M114" s="461" t="e">
        <f>#REF!</f>
        <v>#REF!</v>
      </c>
      <c r="N114" s="461" t="e">
        <f>#REF!</f>
        <v>#REF!</v>
      </c>
      <c r="O114" s="461" t="e">
        <f>#REF!</f>
        <v>#REF!</v>
      </c>
      <c r="P114" s="461"/>
    </row>
    <row r="115" spans="1:16" ht="44.25" customHeight="1" thickBot="1">
      <c r="A115" s="623"/>
      <c r="B115" s="463" t="e">
        <f>#REF!</f>
        <v>#REF!</v>
      </c>
      <c r="C115" s="586" t="e">
        <f>#REF!</f>
        <v>#REF!</v>
      </c>
      <c r="D115" s="461" t="e">
        <f>#REF!</f>
        <v>#REF!</v>
      </c>
      <c r="E115" s="461" t="e">
        <f>#REF!</f>
        <v>#REF!</v>
      </c>
      <c r="F115" s="461" t="e">
        <f>#REF!</f>
        <v>#REF!</v>
      </c>
      <c r="G115" s="461" t="e">
        <f>#REF!</f>
        <v>#REF!</v>
      </c>
      <c r="H115" s="461" t="e">
        <f>#REF!</f>
        <v>#REF!</v>
      </c>
      <c r="I115" s="461" t="e">
        <f>#REF!</f>
        <v>#REF!</v>
      </c>
      <c r="J115" s="461" t="e">
        <f>#REF!</f>
        <v>#REF!</v>
      </c>
      <c r="K115" s="461" t="e">
        <f>#REF!</f>
        <v>#REF!</v>
      </c>
      <c r="L115" s="461" t="e">
        <f>#REF!</f>
        <v>#REF!</v>
      </c>
      <c r="M115" s="461" t="e">
        <f>#REF!</f>
        <v>#REF!</v>
      </c>
      <c r="N115" s="461" t="e">
        <f>#REF!</f>
        <v>#REF!</v>
      </c>
      <c r="O115" s="461" t="e">
        <f>#REF!</f>
        <v>#REF!</v>
      </c>
      <c r="P115" s="461" t="e">
        <f>#REF!</f>
        <v>#REF!</v>
      </c>
    </row>
    <row r="116" spans="1:16" ht="60.75" customHeight="1" thickBot="1">
      <c r="A116" s="623"/>
      <c r="B116" s="463" t="e">
        <f>#REF!</f>
        <v>#REF!</v>
      </c>
      <c r="C116" s="586" t="e">
        <f>#REF!</f>
        <v>#REF!</v>
      </c>
      <c r="D116" s="461" t="e">
        <f>#REF!</f>
        <v>#REF!</v>
      </c>
      <c r="E116" s="461" t="e">
        <f>#REF!</f>
        <v>#REF!</v>
      </c>
      <c r="F116" s="461" t="e">
        <f>#REF!</f>
        <v>#REF!</v>
      </c>
      <c r="G116" s="461" t="e">
        <f>#REF!</f>
        <v>#REF!</v>
      </c>
      <c r="H116" s="461" t="e">
        <f>#REF!</f>
        <v>#REF!</v>
      </c>
      <c r="I116" s="461" t="e">
        <f>#REF!</f>
        <v>#REF!</v>
      </c>
      <c r="J116" s="461" t="e">
        <f>#REF!</f>
        <v>#REF!</v>
      </c>
      <c r="K116" s="461" t="e">
        <f>#REF!</f>
        <v>#REF!</v>
      </c>
      <c r="L116" s="461" t="e">
        <f>#REF!</f>
        <v>#REF!</v>
      </c>
      <c r="M116" s="461" t="e">
        <f>#REF!</f>
        <v>#REF!</v>
      </c>
      <c r="N116" s="461" t="e">
        <f>#REF!</f>
        <v>#REF!</v>
      </c>
      <c r="O116" s="461" t="e">
        <f>#REF!</f>
        <v>#REF!</v>
      </c>
      <c r="P116" s="461" t="e">
        <f>#REF!</f>
        <v>#REF!</v>
      </c>
    </row>
    <row r="117" spans="1:16" ht="70.5" customHeight="1" thickBot="1">
      <c r="A117" s="623"/>
      <c r="B117" s="463" t="e">
        <f>#REF!</f>
        <v>#REF!</v>
      </c>
      <c r="C117" s="586" t="e">
        <f>#REF!</f>
        <v>#REF!</v>
      </c>
      <c r="D117" s="461" t="e">
        <f>#REF!</f>
        <v>#REF!</v>
      </c>
      <c r="E117" s="461" t="e">
        <f>#REF!</f>
        <v>#REF!</v>
      </c>
      <c r="F117" s="461" t="e">
        <f>#REF!</f>
        <v>#REF!</v>
      </c>
      <c r="G117" s="461" t="e">
        <f>#REF!</f>
        <v>#REF!</v>
      </c>
      <c r="H117" s="461" t="e">
        <f>#REF!</f>
        <v>#REF!</v>
      </c>
      <c r="I117" s="461" t="e">
        <f>#REF!</f>
        <v>#REF!</v>
      </c>
      <c r="J117" s="461" t="e">
        <f>#REF!</f>
        <v>#REF!</v>
      </c>
      <c r="K117" s="461" t="e">
        <f>#REF!</f>
        <v>#REF!</v>
      </c>
      <c r="L117" s="461" t="e">
        <f>#REF!</f>
        <v>#REF!</v>
      </c>
      <c r="M117" s="461" t="e">
        <f>#REF!</f>
        <v>#REF!</v>
      </c>
      <c r="N117" s="461" t="e">
        <f>#REF!</f>
        <v>#REF!</v>
      </c>
      <c r="O117" s="461" t="e">
        <f>#REF!</f>
        <v>#REF!</v>
      </c>
      <c r="P117" s="461" t="e">
        <f>#REF!</f>
        <v>#REF!</v>
      </c>
    </row>
    <row r="118" spans="1:16" ht="54" customHeight="1" thickBot="1">
      <c r="A118" s="623"/>
      <c r="B118" s="640" t="e">
        <f>#REF!</f>
        <v>#REF!</v>
      </c>
      <c r="C118" s="641" t="e">
        <f>#REF!</f>
        <v>#REF!</v>
      </c>
      <c r="D118" s="461" t="e">
        <f>#REF!</f>
        <v>#REF!</v>
      </c>
      <c r="E118" s="461" t="e">
        <f>#REF!</f>
        <v>#REF!</v>
      </c>
      <c r="F118" s="461" t="e">
        <f>#REF!</f>
        <v>#REF!</v>
      </c>
      <c r="G118" s="461" t="e">
        <f>#REF!</f>
        <v>#REF!</v>
      </c>
      <c r="H118" s="461" t="e">
        <f>#REF!</f>
        <v>#REF!</v>
      </c>
      <c r="I118" s="461" t="e">
        <f>#REF!</f>
        <v>#REF!</v>
      </c>
      <c r="J118" s="461" t="e">
        <f>#REF!</f>
        <v>#REF!</v>
      </c>
      <c r="K118" s="461" t="e">
        <f>#REF!</f>
        <v>#REF!</v>
      </c>
      <c r="L118" s="461" t="e">
        <f>#REF!</f>
        <v>#REF!</v>
      </c>
      <c r="M118" s="461" t="e">
        <f>#REF!</f>
        <v>#REF!</v>
      </c>
      <c r="N118" s="461" t="e">
        <f>#REF!</f>
        <v>#REF!</v>
      </c>
      <c r="O118" s="461" t="e">
        <f>#REF!</f>
        <v>#REF!</v>
      </c>
      <c r="P118" s="461" t="e">
        <f>#REF!</f>
        <v>#REF!</v>
      </c>
    </row>
    <row r="119" spans="1:16" ht="14.4" thickBot="1">
      <c r="A119" s="639"/>
      <c r="B119" s="642" t="e">
        <f>#REF!</f>
        <v>#REF!</v>
      </c>
      <c r="C119" s="643" t="e">
        <f>#REF!</f>
        <v>#REF!</v>
      </c>
      <c r="D119" s="484" t="e">
        <f>SUM(D120:D122)</f>
        <v>#REF!</v>
      </c>
      <c r="E119" s="484" t="e">
        <f t="shared" ref="E119:P119" si="33">SUM(E120:E122)</f>
        <v>#REF!</v>
      </c>
      <c r="F119" s="484" t="e">
        <f t="shared" si="33"/>
        <v>#REF!</v>
      </c>
      <c r="G119" s="484" t="e">
        <f t="shared" si="33"/>
        <v>#REF!</v>
      </c>
      <c r="H119" s="484" t="e">
        <f t="shared" si="33"/>
        <v>#REF!</v>
      </c>
      <c r="I119" s="484" t="e">
        <f t="shared" si="33"/>
        <v>#REF!</v>
      </c>
      <c r="J119" s="484" t="e">
        <f t="shared" si="33"/>
        <v>#REF!</v>
      </c>
      <c r="K119" s="484" t="e">
        <f t="shared" si="33"/>
        <v>#REF!</v>
      </c>
      <c r="L119" s="484" t="e">
        <f t="shared" si="33"/>
        <v>#REF!</v>
      </c>
      <c r="M119" s="484" t="e">
        <f t="shared" si="33"/>
        <v>#REF!</v>
      </c>
      <c r="N119" s="484" t="e">
        <f t="shared" si="33"/>
        <v>#REF!</v>
      </c>
      <c r="O119" s="484" t="e">
        <f t="shared" si="33"/>
        <v>#REF!</v>
      </c>
      <c r="P119" s="484" t="e">
        <f t="shared" si="33"/>
        <v>#REF!</v>
      </c>
    </row>
    <row r="120" spans="1:16" ht="31.5" customHeight="1" thickBot="1">
      <c r="A120" s="498"/>
      <c r="B120" s="463" t="e">
        <f>#REF!</f>
        <v>#REF!</v>
      </c>
      <c r="C120" s="591" t="e">
        <f>#REF!</f>
        <v>#REF!</v>
      </c>
      <c r="D120" s="461" t="e">
        <f>#REF!</f>
        <v>#REF!</v>
      </c>
      <c r="E120" s="461" t="e">
        <f>#REF!</f>
        <v>#REF!</v>
      </c>
      <c r="F120" s="461" t="e">
        <f>#REF!</f>
        <v>#REF!</v>
      </c>
      <c r="G120" s="461" t="e">
        <f>#REF!</f>
        <v>#REF!</v>
      </c>
      <c r="H120" s="461" t="e">
        <f>#REF!</f>
        <v>#REF!</v>
      </c>
      <c r="I120" s="461" t="e">
        <f>#REF!</f>
        <v>#REF!</v>
      </c>
      <c r="J120" s="461" t="e">
        <f>#REF!</f>
        <v>#REF!</v>
      </c>
      <c r="K120" s="461" t="e">
        <f>#REF!</f>
        <v>#REF!</v>
      </c>
      <c r="L120" s="461" t="e">
        <f>#REF!</f>
        <v>#REF!</v>
      </c>
      <c r="M120" s="461" t="e">
        <f>#REF!</f>
        <v>#REF!</v>
      </c>
      <c r="N120" s="461" t="e">
        <f>#REF!</f>
        <v>#REF!</v>
      </c>
      <c r="O120" s="461" t="e">
        <f>#REF!</f>
        <v>#REF!</v>
      </c>
      <c r="P120" s="461" t="e">
        <f>#REF!</f>
        <v>#REF!</v>
      </c>
    </row>
    <row r="121" spans="1:16" ht="35.25" customHeight="1" thickBot="1">
      <c r="A121" s="498"/>
      <c r="B121" s="466" t="e">
        <f>#REF!</f>
        <v>#REF!</v>
      </c>
      <c r="C121" s="644" t="e">
        <f>#REF!</f>
        <v>#REF!</v>
      </c>
      <c r="D121" s="461" t="e">
        <f>#REF!</f>
        <v>#REF!</v>
      </c>
      <c r="E121" s="461" t="e">
        <f>#REF!</f>
        <v>#REF!</v>
      </c>
      <c r="F121" s="461" t="e">
        <f>#REF!</f>
        <v>#REF!</v>
      </c>
      <c r="G121" s="461" t="e">
        <f>#REF!</f>
        <v>#REF!</v>
      </c>
      <c r="H121" s="461" t="e">
        <f>#REF!</f>
        <v>#REF!</v>
      </c>
      <c r="I121" s="461" t="e">
        <f>#REF!</f>
        <v>#REF!</v>
      </c>
      <c r="J121" s="461" t="e">
        <f>#REF!</f>
        <v>#REF!</v>
      </c>
      <c r="K121" s="461" t="e">
        <f>#REF!</f>
        <v>#REF!</v>
      </c>
      <c r="L121" s="461" t="e">
        <f>#REF!</f>
        <v>#REF!</v>
      </c>
      <c r="M121" s="461" t="e">
        <f>#REF!</f>
        <v>#REF!</v>
      </c>
      <c r="N121" s="461" t="e">
        <f>#REF!</f>
        <v>#REF!</v>
      </c>
      <c r="O121" s="461" t="e">
        <f>#REF!</f>
        <v>#REF!</v>
      </c>
      <c r="P121" s="461" t="e">
        <f>#REF!</f>
        <v>#REF!</v>
      </c>
    </row>
    <row r="122" spans="1:16" ht="35.25" customHeight="1" thickBot="1">
      <c r="A122" s="498"/>
      <c r="B122" s="466" t="e">
        <f>#REF!</f>
        <v>#REF!</v>
      </c>
      <c r="C122" s="644" t="e">
        <f>#REF!</f>
        <v>#REF!</v>
      </c>
      <c r="D122" s="461" t="e">
        <f>#REF!</f>
        <v>#REF!</v>
      </c>
      <c r="E122" s="461" t="e">
        <f>#REF!</f>
        <v>#REF!</v>
      </c>
      <c r="F122" s="461" t="e">
        <f>#REF!</f>
        <v>#REF!</v>
      </c>
      <c r="G122" s="461" t="e">
        <f>#REF!</f>
        <v>#REF!</v>
      </c>
      <c r="H122" s="461" t="e">
        <f>#REF!</f>
        <v>#REF!</v>
      </c>
      <c r="I122" s="461" t="e">
        <f>#REF!</f>
        <v>#REF!</v>
      </c>
      <c r="J122" s="461" t="e">
        <f>#REF!</f>
        <v>#REF!</v>
      </c>
      <c r="K122" s="461" t="e">
        <f>#REF!</f>
        <v>#REF!</v>
      </c>
      <c r="L122" s="461" t="e">
        <f>#REF!</f>
        <v>#REF!</v>
      </c>
      <c r="M122" s="461" t="e">
        <f>#REF!</f>
        <v>#REF!</v>
      </c>
      <c r="N122" s="461" t="e">
        <f>#REF!</f>
        <v>#REF!</v>
      </c>
      <c r="O122" s="461" t="e">
        <f>#REF!</f>
        <v>#REF!</v>
      </c>
      <c r="P122" s="461" t="e">
        <f>#REF!</f>
        <v>#REF!</v>
      </c>
    </row>
    <row r="123" spans="1:16" ht="30" customHeight="1" thickBot="1">
      <c r="A123" s="11"/>
      <c r="B123" s="10" t="e">
        <f>#REF!</f>
        <v>#REF!</v>
      </c>
      <c r="C123" s="578" t="e">
        <f>#REF!</f>
        <v>#REF!</v>
      </c>
      <c r="D123" s="484" t="e">
        <f>SUM(D124:D126)</f>
        <v>#REF!</v>
      </c>
      <c r="E123" s="484" t="e">
        <f t="shared" ref="E123:P123" si="34">SUM(E124:E126)</f>
        <v>#REF!</v>
      </c>
      <c r="F123" s="484" t="e">
        <f t="shared" si="34"/>
        <v>#REF!</v>
      </c>
      <c r="G123" s="484" t="e">
        <f t="shared" si="34"/>
        <v>#REF!</v>
      </c>
      <c r="H123" s="484" t="e">
        <f t="shared" si="34"/>
        <v>#REF!</v>
      </c>
      <c r="I123" s="484" t="e">
        <f t="shared" si="34"/>
        <v>#REF!</v>
      </c>
      <c r="J123" s="484" t="e">
        <f t="shared" si="34"/>
        <v>#REF!</v>
      </c>
      <c r="K123" s="484" t="e">
        <f t="shared" si="34"/>
        <v>#REF!</v>
      </c>
      <c r="L123" s="484" t="e">
        <f t="shared" si="34"/>
        <v>#REF!</v>
      </c>
      <c r="M123" s="484" t="e">
        <f t="shared" si="34"/>
        <v>#REF!</v>
      </c>
      <c r="N123" s="484" t="e">
        <f t="shared" si="34"/>
        <v>#REF!</v>
      </c>
      <c r="O123" s="484" t="e">
        <f t="shared" si="34"/>
        <v>#REF!</v>
      </c>
      <c r="P123" s="484" t="e">
        <f t="shared" si="34"/>
        <v>#REF!</v>
      </c>
    </row>
    <row r="124" spans="1:16" ht="42" customHeight="1" thickBot="1">
      <c r="A124" s="623"/>
      <c r="B124" s="463" t="e">
        <f>#REF!</f>
        <v>#REF!</v>
      </c>
      <c r="C124" s="586" t="e">
        <f>#REF!</f>
        <v>#REF!</v>
      </c>
      <c r="D124" s="461" t="e">
        <f>#REF!</f>
        <v>#REF!</v>
      </c>
      <c r="E124" s="461" t="e">
        <f>#REF!</f>
        <v>#REF!</v>
      </c>
      <c r="F124" s="461" t="e">
        <f>#REF!</f>
        <v>#REF!</v>
      </c>
      <c r="G124" s="461" t="e">
        <f>#REF!</f>
        <v>#REF!</v>
      </c>
      <c r="H124" s="461" t="e">
        <f>#REF!</f>
        <v>#REF!</v>
      </c>
      <c r="I124" s="461" t="e">
        <f>#REF!</f>
        <v>#REF!</v>
      </c>
      <c r="J124" s="461" t="e">
        <f>#REF!</f>
        <v>#REF!</v>
      </c>
      <c r="K124" s="461" t="e">
        <f>#REF!</f>
        <v>#REF!</v>
      </c>
      <c r="L124" s="461" t="e">
        <f>#REF!</f>
        <v>#REF!</v>
      </c>
      <c r="M124" s="461" t="e">
        <f>#REF!</f>
        <v>#REF!</v>
      </c>
      <c r="N124" s="461" t="e">
        <f>#REF!</f>
        <v>#REF!</v>
      </c>
      <c r="O124" s="461" t="e">
        <f>#REF!</f>
        <v>#REF!</v>
      </c>
      <c r="P124" s="462" t="e">
        <f>D124+E124+F124+G124+H124+I124+J124+K124+L124+M124+N124+O124</f>
        <v>#REF!</v>
      </c>
    </row>
    <row r="125" spans="1:16" ht="39.75" customHeight="1" thickBot="1">
      <c r="A125" s="623"/>
      <c r="B125" s="463" t="e">
        <f>#REF!</f>
        <v>#REF!</v>
      </c>
      <c r="C125" s="586" t="e">
        <f>#REF!</f>
        <v>#REF!</v>
      </c>
      <c r="D125" s="461" t="e">
        <f>#REF!</f>
        <v>#REF!</v>
      </c>
      <c r="E125" s="461" t="e">
        <f>#REF!</f>
        <v>#REF!</v>
      </c>
      <c r="F125" s="461" t="e">
        <f>#REF!</f>
        <v>#REF!</v>
      </c>
      <c r="G125" s="461" t="e">
        <f>#REF!</f>
        <v>#REF!</v>
      </c>
      <c r="H125" s="461" t="e">
        <f>#REF!</f>
        <v>#REF!</v>
      </c>
      <c r="I125" s="461" t="e">
        <f>#REF!</f>
        <v>#REF!</v>
      </c>
      <c r="J125" s="461" t="e">
        <f>#REF!</f>
        <v>#REF!</v>
      </c>
      <c r="K125" s="461" t="e">
        <f>#REF!</f>
        <v>#REF!</v>
      </c>
      <c r="L125" s="461" t="e">
        <f>#REF!</f>
        <v>#REF!</v>
      </c>
      <c r="M125" s="461" t="e">
        <f>#REF!</f>
        <v>#REF!</v>
      </c>
      <c r="N125" s="461" t="e">
        <f>#REF!</f>
        <v>#REF!</v>
      </c>
      <c r="O125" s="461" t="e">
        <f>#REF!</f>
        <v>#REF!</v>
      </c>
      <c r="P125" s="462" t="e">
        <f>D125+E125+F125+G125+H125+I125+J125+K125+L125+M125+N125+O125</f>
        <v>#REF!</v>
      </c>
    </row>
    <row r="126" spans="1:16" ht="42" customHeight="1" thickBot="1">
      <c r="A126" s="623"/>
      <c r="B126" s="463" t="e">
        <f>#REF!</f>
        <v>#REF!</v>
      </c>
      <c r="C126" s="586" t="e">
        <f>#REF!</f>
        <v>#REF!</v>
      </c>
      <c r="D126" s="461" t="e">
        <f>#REF!</f>
        <v>#REF!</v>
      </c>
      <c r="E126" s="461" t="e">
        <f>#REF!</f>
        <v>#REF!</v>
      </c>
      <c r="F126" s="461" t="e">
        <f>#REF!</f>
        <v>#REF!</v>
      </c>
      <c r="G126" s="461" t="e">
        <f>#REF!</f>
        <v>#REF!</v>
      </c>
      <c r="H126" s="461" t="e">
        <f>#REF!</f>
        <v>#REF!</v>
      </c>
      <c r="I126" s="461" t="e">
        <f>#REF!</f>
        <v>#REF!</v>
      </c>
      <c r="J126" s="461" t="e">
        <f>#REF!</f>
        <v>#REF!</v>
      </c>
      <c r="K126" s="461" t="e">
        <f>#REF!</f>
        <v>#REF!</v>
      </c>
      <c r="L126" s="461" t="e">
        <f>#REF!</f>
        <v>#REF!</v>
      </c>
      <c r="M126" s="461" t="e">
        <f>#REF!</f>
        <v>#REF!</v>
      </c>
      <c r="N126" s="461" t="e">
        <f>#REF!</f>
        <v>#REF!</v>
      </c>
      <c r="O126" s="461" t="e">
        <f>#REF!</f>
        <v>#REF!</v>
      </c>
      <c r="P126" s="462" t="e">
        <f>D126+E126+F126+G126+H126+I126+J126+K126+L126+M126+N126+O126</f>
        <v>#REF!</v>
      </c>
    </row>
    <row r="127" spans="1:16" s="634" customFormat="1" ht="32.25" customHeight="1" thickBot="1">
      <c r="A127" s="633"/>
      <c r="B127" s="647" t="e">
        <f>#REF!</f>
        <v>#REF!</v>
      </c>
      <c r="C127" s="645" t="e">
        <f>#REF!</f>
        <v>#REF!</v>
      </c>
      <c r="D127" s="646" t="e">
        <f>#REF!</f>
        <v>#REF!</v>
      </c>
      <c r="E127" s="646" t="e">
        <f>#REF!</f>
        <v>#REF!</v>
      </c>
      <c r="F127" s="646" t="e">
        <f>#REF!</f>
        <v>#REF!</v>
      </c>
      <c r="G127" s="646" t="e">
        <f>#REF!</f>
        <v>#REF!</v>
      </c>
      <c r="H127" s="646" t="e">
        <f>#REF!</f>
        <v>#REF!</v>
      </c>
      <c r="I127" s="646" t="e">
        <f>#REF!</f>
        <v>#REF!</v>
      </c>
      <c r="J127" s="646" t="e">
        <f>#REF!</f>
        <v>#REF!</v>
      </c>
      <c r="K127" s="646" t="e">
        <f>#REF!</f>
        <v>#REF!</v>
      </c>
      <c r="L127" s="646" t="e">
        <f>#REF!</f>
        <v>#REF!</v>
      </c>
      <c r="M127" s="646" t="e">
        <f>#REF!</f>
        <v>#REF!</v>
      </c>
      <c r="N127" s="646" t="e">
        <f>#REF!</f>
        <v>#REF!</v>
      </c>
      <c r="O127" s="646" t="e">
        <f>#REF!</f>
        <v>#REF!</v>
      </c>
      <c r="P127" s="646" t="e">
        <f>#REF!</f>
        <v>#REF!</v>
      </c>
    </row>
    <row r="128" spans="1:16" ht="32.25" customHeight="1" thickBot="1">
      <c r="A128" s="498"/>
      <c r="B128" s="463" t="e">
        <f>#REF!</f>
        <v>#REF!</v>
      </c>
      <c r="C128" s="591" t="e">
        <f>#REF!</f>
        <v>#REF!</v>
      </c>
      <c r="D128" s="461" t="e">
        <f>#REF!</f>
        <v>#REF!</v>
      </c>
      <c r="E128" s="461" t="e">
        <f>#REF!</f>
        <v>#REF!</v>
      </c>
      <c r="F128" s="461" t="e">
        <f>#REF!</f>
        <v>#REF!</v>
      </c>
      <c r="G128" s="461" t="e">
        <f>#REF!</f>
        <v>#REF!</v>
      </c>
      <c r="H128" s="461" t="e">
        <f>#REF!</f>
        <v>#REF!</v>
      </c>
      <c r="I128" s="461" t="e">
        <f>#REF!</f>
        <v>#REF!</v>
      </c>
      <c r="J128" s="461" t="e">
        <f>#REF!</f>
        <v>#REF!</v>
      </c>
      <c r="K128" s="461" t="e">
        <f>#REF!</f>
        <v>#REF!</v>
      </c>
      <c r="L128" s="461" t="e">
        <f>#REF!</f>
        <v>#REF!</v>
      </c>
      <c r="M128" s="461" t="e">
        <f>#REF!</f>
        <v>#REF!</v>
      </c>
      <c r="N128" s="461" t="e">
        <f>#REF!</f>
        <v>#REF!</v>
      </c>
      <c r="O128" s="461" t="e">
        <f>#REF!</f>
        <v>#REF!</v>
      </c>
      <c r="P128" s="461" t="e">
        <f>#REF!</f>
        <v>#REF!</v>
      </c>
    </row>
    <row r="129" spans="1:16" ht="32.25" customHeight="1" thickBot="1">
      <c r="A129" s="498"/>
      <c r="B129" s="463" t="e">
        <f>#REF!</f>
        <v>#REF!</v>
      </c>
      <c r="C129" s="591" t="e">
        <f>#REF!</f>
        <v>#REF!</v>
      </c>
      <c r="D129" s="461" t="e">
        <f>#REF!</f>
        <v>#REF!</v>
      </c>
      <c r="E129" s="461" t="e">
        <f>#REF!</f>
        <v>#REF!</v>
      </c>
      <c r="F129" s="461" t="e">
        <f>#REF!</f>
        <v>#REF!</v>
      </c>
      <c r="G129" s="461" t="e">
        <f>#REF!</f>
        <v>#REF!</v>
      </c>
      <c r="H129" s="461" t="e">
        <f>#REF!</f>
        <v>#REF!</v>
      </c>
      <c r="I129" s="461" t="e">
        <f>#REF!</f>
        <v>#REF!</v>
      </c>
      <c r="J129" s="461" t="e">
        <f>#REF!</f>
        <v>#REF!</v>
      </c>
      <c r="K129" s="461" t="e">
        <f>#REF!</f>
        <v>#REF!</v>
      </c>
      <c r="L129" s="461" t="e">
        <f>#REF!</f>
        <v>#REF!</v>
      </c>
      <c r="M129" s="461" t="e">
        <f>#REF!</f>
        <v>#REF!</v>
      </c>
      <c r="N129" s="461" t="e">
        <f>#REF!</f>
        <v>#REF!</v>
      </c>
      <c r="O129" s="461" t="e">
        <f>#REF!</f>
        <v>#REF!</v>
      </c>
      <c r="P129" s="461" t="e">
        <f>#REF!</f>
        <v>#REF!</v>
      </c>
    </row>
    <row r="130" spans="1:16" ht="32.25" customHeight="1" thickBot="1">
      <c r="A130" s="498"/>
      <c r="B130" s="463" t="e">
        <f>#REF!</f>
        <v>#REF!</v>
      </c>
      <c r="C130" s="591" t="e">
        <f>#REF!</f>
        <v>#REF!</v>
      </c>
      <c r="D130" s="461" t="e">
        <f>#REF!</f>
        <v>#REF!</v>
      </c>
      <c r="E130" s="461" t="e">
        <f>#REF!</f>
        <v>#REF!</v>
      </c>
      <c r="F130" s="461" t="e">
        <f>#REF!</f>
        <v>#REF!</v>
      </c>
      <c r="G130" s="461" t="e">
        <f>#REF!</f>
        <v>#REF!</v>
      </c>
      <c r="H130" s="461" t="e">
        <f>#REF!</f>
        <v>#REF!</v>
      </c>
      <c r="I130" s="461" t="e">
        <f>#REF!</f>
        <v>#REF!</v>
      </c>
      <c r="J130" s="461" t="e">
        <f>#REF!</f>
        <v>#REF!</v>
      </c>
      <c r="K130" s="461" t="e">
        <f>#REF!</f>
        <v>#REF!</v>
      </c>
      <c r="L130" s="461" t="e">
        <f>#REF!</f>
        <v>#REF!</v>
      </c>
      <c r="M130" s="461" t="e">
        <f>#REF!</f>
        <v>#REF!</v>
      </c>
      <c r="N130" s="461" t="e">
        <f>#REF!</f>
        <v>#REF!</v>
      </c>
      <c r="O130" s="461" t="e">
        <f>#REF!</f>
        <v>#REF!</v>
      </c>
      <c r="P130" s="461" t="e">
        <f>#REF!</f>
        <v>#REF!</v>
      </c>
    </row>
    <row r="131" spans="1:16" s="3" customFormat="1" ht="14.4" thickBot="1">
      <c r="A131" s="12"/>
      <c r="B131" s="629" t="s">
        <v>10</v>
      </c>
      <c r="C131" s="630"/>
      <c r="D131" s="485">
        <f>SUM(D133:D135)</f>
        <v>0</v>
      </c>
      <c r="E131" s="485">
        <f t="shared" ref="E131:O131" si="35">SUM(E133:E135)</f>
        <v>0</v>
      </c>
      <c r="F131" s="485">
        <f t="shared" si="35"/>
        <v>0</v>
      </c>
      <c r="G131" s="485">
        <f t="shared" si="35"/>
        <v>0</v>
      </c>
      <c r="H131" s="485">
        <f t="shared" si="35"/>
        <v>0</v>
      </c>
      <c r="I131" s="485">
        <f t="shared" si="35"/>
        <v>0</v>
      </c>
      <c r="J131" s="485">
        <f t="shared" si="35"/>
        <v>0</v>
      </c>
      <c r="K131" s="485">
        <f t="shared" si="35"/>
        <v>0</v>
      </c>
      <c r="L131" s="485">
        <f t="shared" si="35"/>
        <v>0</v>
      </c>
      <c r="M131" s="485">
        <f t="shared" si="35"/>
        <v>0</v>
      </c>
      <c r="N131" s="485">
        <f t="shared" si="35"/>
        <v>0</v>
      </c>
      <c r="O131" s="631">
        <f t="shared" si="35"/>
        <v>0</v>
      </c>
      <c r="P131" s="632">
        <f>SUM(P133:P135)</f>
        <v>0</v>
      </c>
    </row>
    <row r="132" spans="1:16" s="3" customFormat="1" ht="14.4" thickBot="1">
      <c r="A132" s="12"/>
      <c r="B132" s="486"/>
      <c r="C132" s="601"/>
      <c r="D132" s="485"/>
      <c r="E132" s="485"/>
      <c r="F132" s="485"/>
      <c r="G132" s="485"/>
      <c r="H132" s="485"/>
      <c r="I132" s="485"/>
      <c r="J132" s="485"/>
      <c r="K132" s="485"/>
      <c r="L132" s="485"/>
      <c r="M132" s="485"/>
      <c r="N132" s="485"/>
      <c r="O132" s="485"/>
      <c r="P132" s="485"/>
    </row>
    <row r="133" spans="1:16" s="3" customFormat="1" ht="14.4" thickBot="1">
      <c r="A133" s="487"/>
      <c r="B133" s="488" t="s">
        <v>4</v>
      </c>
      <c r="C133" s="602"/>
      <c r="D133" s="489"/>
      <c r="E133" s="490"/>
      <c r="F133" s="490"/>
      <c r="G133" s="490"/>
      <c r="H133" s="490"/>
      <c r="I133" s="490"/>
      <c r="J133" s="490"/>
      <c r="K133" s="490"/>
      <c r="L133" s="490"/>
      <c r="M133" s="490"/>
      <c r="N133" s="490"/>
      <c r="O133" s="490"/>
      <c r="P133" s="461">
        <f>SUM(D133:O133)</f>
        <v>0</v>
      </c>
    </row>
    <row r="134" spans="1:16" s="3" customFormat="1" ht="14.4" thickBot="1">
      <c r="A134" s="487"/>
      <c r="B134" s="488" t="s">
        <v>2</v>
      </c>
      <c r="C134" s="602"/>
      <c r="D134" s="490"/>
      <c r="E134" s="490"/>
      <c r="F134" s="490"/>
      <c r="G134" s="490"/>
      <c r="H134" s="490"/>
      <c r="I134" s="490"/>
      <c r="J134" s="490"/>
      <c r="K134" s="490"/>
      <c r="L134" s="490"/>
      <c r="M134" s="490"/>
      <c r="N134" s="490"/>
      <c r="O134" s="490"/>
      <c r="P134" s="461">
        <f>SUM(D134:O134)</f>
        <v>0</v>
      </c>
    </row>
    <row r="135" spans="1:16" s="3" customFormat="1" ht="14.4" thickBot="1">
      <c r="A135" s="487"/>
      <c r="B135" s="488" t="s">
        <v>3</v>
      </c>
      <c r="C135" s="602"/>
      <c r="D135" s="490"/>
      <c r="E135" s="490"/>
      <c r="F135" s="490"/>
      <c r="G135" s="490"/>
      <c r="H135" s="490"/>
      <c r="I135" s="490"/>
      <c r="J135" s="490"/>
      <c r="K135" s="490"/>
      <c r="L135" s="490"/>
      <c r="M135" s="490"/>
      <c r="N135" s="490"/>
      <c r="O135" s="490"/>
      <c r="P135" s="461">
        <f>SUM(D135:O135)</f>
        <v>0</v>
      </c>
    </row>
    <row r="136" spans="1:16" s="3" customFormat="1" ht="14.4" thickBot="1">
      <c r="A136" s="487"/>
      <c r="B136" s="491"/>
      <c r="C136" s="602"/>
      <c r="D136" s="490"/>
      <c r="E136" s="490"/>
      <c r="F136" s="490"/>
      <c r="G136" s="490"/>
      <c r="H136" s="490"/>
      <c r="I136" s="490"/>
      <c r="J136" s="490"/>
      <c r="K136" s="490"/>
      <c r="L136" s="490"/>
      <c r="M136" s="490"/>
      <c r="N136" s="490"/>
      <c r="O136" s="490"/>
      <c r="P136" s="462"/>
    </row>
    <row r="137" spans="1:16" ht="16.5" customHeight="1" thickBot="1">
      <c r="A137" s="13"/>
      <c r="B137" s="7" t="s">
        <v>9</v>
      </c>
      <c r="C137" s="603"/>
      <c r="D137" s="492" t="e">
        <f t="shared" ref="D137:O137" si="36">D5-D6+D131</f>
        <v>#REF!</v>
      </c>
      <c r="E137" s="492" t="e">
        <f t="shared" si="36"/>
        <v>#REF!</v>
      </c>
      <c r="F137" s="492" t="e">
        <f t="shared" si="36"/>
        <v>#REF!</v>
      </c>
      <c r="G137" s="492" t="e">
        <f t="shared" si="36"/>
        <v>#REF!</v>
      </c>
      <c r="H137" s="492" t="e">
        <f t="shared" si="36"/>
        <v>#REF!</v>
      </c>
      <c r="I137" s="492" t="e">
        <f t="shared" si="36"/>
        <v>#REF!</v>
      </c>
      <c r="J137" s="492" t="e">
        <f t="shared" si="36"/>
        <v>#REF!</v>
      </c>
      <c r="K137" s="492" t="e">
        <f t="shared" si="36"/>
        <v>#REF!</v>
      </c>
      <c r="L137" s="492" t="e">
        <f t="shared" si="36"/>
        <v>#REF!</v>
      </c>
      <c r="M137" s="492" t="e">
        <f t="shared" si="36"/>
        <v>#REF!</v>
      </c>
      <c r="N137" s="492" t="e">
        <f t="shared" si="36"/>
        <v>#REF!</v>
      </c>
      <c r="O137" s="492" t="e">
        <f t="shared" si="36"/>
        <v>#REF!</v>
      </c>
      <c r="P137" s="493"/>
    </row>
    <row r="138" spans="1:16" ht="14.4" thickTop="1">
      <c r="B138" s="1629"/>
      <c r="C138" s="1629"/>
      <c r="D138" s="1629"/>
      <c r="E138" s="4"/>
    </row>
    <row r="139" spans="1:16">
      <c r="B139" s="4"/>
      <c r="C139" s="604"/>
      <c r="D139" s="4"/>
      <c r="E139" s="4"/>
      <c r="F139" s="4"/>
      <c r="G139" s="4"/>
      <c r="H139" s="4"/>
      <c r="I139" s="4"/>
      <c r="J139" s="4"/>
      <c r="K139" s="4"/>
      <c r="L139" s="4"/>
      <c r="M139" s="4"/>
      <c r="N139" s="4"/>
      <c r="O139" s="4"/>
    </row>
    <row r="142" spans="1:16">
      <c r="B142" s="4"/>
      <c r="C142" s="604"/>
      <c r="D142" s="1628"/>
      <c r="E142" s="1628"/>
      <c r="F142" s="4"/>
      <c r="G142" s="1628"/>
      <c r="H142" s="1628"/>
      <c r="I142" s="4"/>
    </row>
    <row r="143" spans="1:16">
      <c r="B143" s="4"/>
      <c r="C143" s="604"/>
      <c r="D143" s="1627"/>
      <c r="E143" s="1627"/>
      <c r="F143" s="1"/>
      <c r="G143" s="1627"/>
      <c r="H143" s="1627"/>
      <c r="I143" s="4"/>
    </row>
    <row r="144" spans="1:16">
      <c r="B144" s="4"/>
      <c r="C144" s="604"/>
      <c r="D144" s="1627"/>
      <c r="E144" s="1627"/>
      <c r="F144" s="1"/>
      <c r="G144" s="1627"/>
      <c r="H144" s="1627"/>
      <c r="I144" s="4"/>
    </row>
  </sheetData>
  <mergeCells count="13">
    <mergeCell ref="D144:E144"/>
    <mergeCell ref="G144:H144"/>
    <mergeCell ref="D1:H1"/>
    <mergeCell ref="I1:J1"/>
    <mergeCell ref="K1:O1"/>
    <mergeCell ref="D2:H2"/>
    <mergeCell ref="I2:J2"/>
    <mergeCell ref="K2:O2"/>
    <mergeCell ref="B138:D138"/>
    <mergeCell ref="D142:E142"/>
    <mergeCell ref="G142:H142"/>
    <mergeCell ref="D143:E143"/>
    <mergeCell ref="G143:H143"/>
  </mergeCells>
  <pageMargins left="0.28000000000000003" right="0.28000000000000003" top="0.74" bottom="1" header="0.41" footer="0.3"/>
  <pageSetup scale="43" fitToHeight="0" orientation="landscape"/>
  <headerFooter>
    <oddHeader>&amp;C&amp;14Prévisions du flux de trésorerie pour la période janvier a decembre 2015</oddHead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3" tint="-0.249977111117893"/>
  </sheetPr>
  <dimension ref="A1:J210"/>
  <sheetViews>
    <sheetView showFormulas="1" showGridLines="0" topLeftCell="A171" zoomScaleNormal="100" zoomScaleSheetLayoutView="100" workbookViewId="0">
      <selection activeCell="C51" sqref="A51:C90"/>
    </sheetView>
  </sheetViews>
  <sheetFormatPr defaultColWidth="11.33203125" defaultRowHeight="13.2"/>
  <cols>
    <col min="1" max="1" width="5.88671875" style="170" customWidth="1"/>
    <col min="2" max="2" width="7.33203125" style="168" customWidth="1"/>
    <col min="3" max="3" width="9.109375" style="167" customWidth="1"/>
    <col min="4" max="4" width="8.33203125" style="168" customWidth="1"/>
    <col min="5" max="5" width="30" style="169" customWidth="1"/>
    <col min="6" max="6" width="19.88671875" style="169" customWidth="1"/>
    <col min="7" max="7" width="57.109375" style="169" customWidth="1"/>
    <col min="8" max="8" width="11.33203125" style="170" customWidth="1"/>
    <col min="9" max="9" width="15.88671875" style="170" hidden="1" customWidth="1"/>
    <col min="10" max="10" width="11.33203125" style="170" hidden="1" customWidth="1"/>
    <col min="11" max="16384" width="11.33203125" style="170"/>
  </cols>
  <sheetData>
    <row r="1" spans="2:9" ht="23.4">
      <c r="B1" s="166"/>
    </row>
    <row r="2" spans="2:9" ht="23.4">
      <c r="B2" s="1669" t="s">
        <v>68</v>
      </c>
      <c r="C2" s="1669"/>
      <c r="D2" s="1669"/>
      <c r="E2" s="1669"/>
      <c r="F2" s="1669"/>
      <c r="G2" s="1669"/>
    </row>
    <row r="3" spans="2:9" ht="23.4">
      <c r="B3" s="1670" t="s">
        <v>69</v>
      </c>
      <c r="C3" s="1670"/>
      <c r="D3" s="1670"/>
      <c r="E3" s="1670"/>
      <c r="F3" s="1670"/>
      <c r="G3" s="1670"/>
    </row>
    <row r="4" spans="2:9" s="171" customFormat="1" ht="23.4">
      <c r="B4" s="1670" t="s">
        <v>70</v>
      </c>
      <c r="C4" s="1670"/>
      <c r="D4" s="1670"/>
      <c r="E4" s="1670"/>
      <c r="F4" s="1670"/>
      <c r="G4" s="1670"/>
    </row>
    <row r="5" spans="2:9" s="171" customFormat="1" ht="23.4">
      <c r="B5" s="166"/>
      <c r="C5" s="166"/>
      <c r="D5" s="166"/>
      <c r="E5" s="166"/>
      <c r="F5" s="166"/>
      <c r="G5" s="166"/>
    </row>
    <row r="6" spans="2:9" s="171" customFormat="1" ht="23.4">
      <c r="B6" s="166"/>
      <c r="C6" s="166"/>
      <c r="D6" s="166"/>
      <c r="E6" s="166"/>
      <c r="F6" s="166"/>
      <c r="G6" s="166"/>
    </row>
    <row r="7" spans="2:9" s="171" customFormat="1" ht="23.4">
      <c r="B7" s="166"/>
      <c r="C7" s="166"/>
      <c r="D7" s="166"/>
      <c r="E7" s="166"/>
      <c r="F7" s="166"/>
      <c r="G7" s="166"/>
    </row>
    <row r="8" spans="2:9" s="171" customFormat="1" ht="13.8" thickBot="1">
      <c r="B8" s="172"/>
      <c r="C8" s="173"/>
      <c r="D8" s="174"/>
      <c r="E8" s="175"/>
      <c r="F8" s="175"/>
      <c r="G8" s="175"/>
    </row>
    <row r="9" spans="2:9" s="171" customFormat="1" ht="30" customHeight="1" thickBot="1">
      <c r="B9" s="1671" t="s">
        <v>71</v>
      </c>
      <c r="C9" s="1672"/>
      <c r="D9" s="1672"/>
      <c r="E9" s="1672"/>
      <c r="F9" s="1672"/>
      <c r="G9" s="1673"/>
    </row>
    <row r="10" spans="2:9" ht="40.5" customHeight="1" thickBot="1">
      <c r="B10" s="176" t="s">
        <v>72</v>
      </c>
      <c r="C10" s="177" t="s">
        <v>73</v>
      </c>
      <c r="D10" s="177" t="s">
        <v>74</v>
      </c>
      <c r="E10" s="177" t="s">
        <v>75</v>
      </c>
      <c r="F10" s="177" t="s">
        <v>76</v>
      </c>
      <c r="G10" s="178" t="s">
        <v>77</v>
      </c>
    </row>
    <row r="11" spans="2:9" ht="21.75" customHeight="1">
      <c r="B11" s="1674" t="s">
        <v>78</v>
      </c>
      <c r="C11" s="1665"/>
      <c r="D11" s="1653"/>
      <c r="E11" s="1657"/>
      <c r="F11" s="1661"/>
      <c r="G11" s="179"/>
      <c r="I11" s="180" t="s">
        <v>80</v>
      </c>
    </row>
    <row r="12" spans="2:9" ht="3.75" customHeight="1">
      <c r="B12" s="1675"/>
      <c r="C12" s="1666"/>
      <c r="D12" s="1654"/>
      <c r="E12" s="1658"/>
      <c r="F12" s="1661"/>
      <c r="G12" s="179"/>
      <c r="I12" s="180" t="s">
        <v>79</v>
      </c>
    </row>
    <row r="13" spans="2:9" ht="3.75" customHeight="1">
      <c r="B13" s="1675"/>
      <c r="C13" s="1666"/>
      <c r="D13" s="1654"/>
      <c r="E13" s="1658"/>
      <c r="F13" s="1661"/>
      <c r="G13" s="179"/>
      <c r="I13" s="180" t="s">
        <v>81</v>
      </c>
    </row>
    <row r="14" spans="2:9" ht="3.75" customHeight="1">
      <c r="B14" s="1675"/>
      <c r="C14" s="1666"/>
      <c r="D14" s="1654"/>
      <c r="E14" s="1658"/>
      <c r="F14" s="1661"/>
      <c r="G14" s="179"/>
      <c r="I14" s="180" t="s">
        <v>82</v>
      </c>
    </row>
    <row r="15" spans="2:9" ht="6" customHeight="1">
      <c r="B15" s="1675"/>
      <c r="C15" s="1666"/>
      <c r="D15" s="1654"/>
      <c r="E15" s="1658"/>
      <c r="F15" s="1661"/>
      <c r="G15" s="179"/>
      <c r="I15" s="180" t="s">
        <v>83</v>
      </c>
    </row>
    <row r="16" spans="2:9" ht="6" customHeight="1">
      <c r="B16" s="1675"/>
      <c r="C16" s="1666"/>
      <c r="D16" s="1654"/>
      <c r="E16" s="1658"/>
      <c r="F16" s="1661"/>
      <c r="G16" s="179"/>
      <c r="I16" s="180" t="s">
        <v>84</v>
      </c>
    </row>
    <row r="17" spans="2:9" ht="6" customHeight="1">
      <c r="B17" s="1675"/>
      <c r="C17" s="1666"/>
      <c r="D17" s="1655"/>
      <c r="E17" s="1659"/>
      <c r="F17" s="1661"/>
      <c r="G17" s="179"/>
      <c r="I17" s="180" t="s">
        <v>85</v>
      </c>
    </row>
    <row r="18" spans="2:9" ht="6" customHeight="1">
      <c r="B18" s="1675"/>
      <c r="C18" s="1666"/>
      <c r="D18" s="1655"/>
      <c r="E18" s="1659"/>
      <c r="F18" s="1661"/>
      <c r="G18" s="179"/>
      <c r="I18" s="180"/>
    </row>
    <row r="19" spans="2:9" ht="6" customHeight="1">
      <c r="B19" s="1675"/>
      <c r="C19" s="1666"/>
      <c r="D19" s="1655"/>
      <c r="E19" s="1659"/>
      <c r="F19" s="1661"/>
      <c r="G19" s="179"/>
      <c r="I19" s="180"/>
    </row>
    <row r="20" spans="2:9" ht="6" customHeight="1" thickBot="1">
      <c r="B20" s="1676"/>
      <c r="C20" s="1667"/>
      <c r="D20" s="1656"/>
      <c r="E20" s="1659"/>
      <c r="F20" s="1661"/>
      <c r="G20" s="181"/>
      <c r="I20" s="180"/>
    </row>
    <row r="21" spans="2:9" ht="96" hidden="1" customHeight="1">
      <c r="B21" s="1674">
        <v>2</v>
      </c>
      <c r="C21" s="1680"/>
      <c r="D21" s="1680"/>
      <c r="E21" s="1681"/>
      <c r="F21" s="1668"/>
      <c r="G21" s="182"/>
      <c r="I21" s="180"/>
    </row>
    <row r="22" spans="2:9" ht="6" hidden="1" customHeight="1">
      <c r="B22" s="1675"/>
      <c r="C22" s="1654"/>
      <c r="D22" s="1654"/>
      <c r="E22" s="1658"/>
      <c r="F22" s="1661"/>
      <c r="G22" s="179"/>
      <c r="I22" s="180"/>
    </row>
    <row r="23" spans="2:9" ht="6" hidden="1" customHeight="1">
      <c r="B23" s="1675"/>
      <c r="C23" s="1654"/>
      <c r="D23" s="1654"/>
      <c r="E23" s="1658"/>
      <c r="F23" s="1661"/>
      <c r="G23" s="179"/>
      <c r="I23" s="180"/>
    </row>
    <row r="24" spans="2:9" ht="6" hidden="1" customHeight="1">
      <c r="B24" s="1675"/>
      <c r="C24" s="1654"/>
      <c r="D24" s="1654"/>
      <c r="E24" s="1658"/>
      <c r="F24" s="1661"/>
      <c r="G24" s="179"/>
      <c r="I24" s="180"/>
    </row>
    <row r="25" spans="2:9" ht="6" hidden="1" customHeight="1">
      <c r="B25" s="1675"/>
      <c r="C25" s="1654"/>
      <c r="D25" s="1654"/>
      <c r="E25" s="1658"/>
      <c r="F25" s="1661"/>
      <c r="G25" s="179"/>
      <c r="I25" s="180"/>
    </row>
    <row r="26" spans="2:9" ht="6" hidden="1" customHeight="1">
      <c r="B26" s="1675"/>
      <c r="C26" s="1654"/>
      <c r="D26" s="1654"/>
      <c r="E26" s="1658"/>
      <c r="F26" s="1661"/>
      <c r="G26" s="183"/>
      <c r="I26" s="180"/>
    </row>
    <row r="27" spans="2:9" ht="6" hidden="1" customHeight="1">
      <c r="B27" s="1675"/>
      <c r="C27" s="1655"/>
      <c r="D27" s="1655"/>
      <c r="E27" s="1659"/>
      <c r="F27" s="1661"/>
      <c r="G27" s="183"/>
      <c r="I27" s="180"/>
    </row>
    <row r="28" spans="2:9" ht="6" hidden="1" customHeight="1">
      <c r="B28" s="1675"/>
      <c r="C28" s="1655"/>
      <c r="D28" s="1655"/>
      <c r="E28" s="1659"/>
      <c r="F28" s="1661"/>
      <c r="G28" s="183"/>
      <c r="I28" s="180"/>
    </row>
    <row r="29" spans="2:9" ht="6" hidden="1" customHeight="1">
      <c r="B29" s="1675"/>
      <c r="C29" s="1655"/>
      <c r="D29" s="1655"/>
      <c r="E29" s="1659"/>
      <c r="F29" s="1661"/>
      <c r="G29" s="184"/>
      <c r="I29" s="180"/>
    </row>
    <row r="30" spans="2:9" ht="6" hidden="1" customHeight="1" thickBot="1">
      <c r="B30" s="1676"/>
      <c r="C30" s="1656"/>
      <c r="D30" s="1656"/>
      <c r="E30" s="1660"/>
      <c r="F30" s="1662"/>
      <c r="G30" s="181"/>
      <c r="I30" s="180"/>
    </row>
    <row r="31" spans="2:9" ht="26.25" hidden="1" customHeight="1">
      <c r="B31" s="1674">
        <v>3</v>
      </c>
      <c r="C31" s="1653"/>
      <c r="D31" s="1653"/>
      <c r="E31" s="1657"/>
      <c r="F31" s="1661"/>
      <c r="G31" s="179"/>
      <c r="I31" s="180"/>
    </row>
    <row r="32" spans="2:9" ht="25.5" hidden="1" customHeight="1">
      <c r="B32" s="1675"/>
      <c r="C32" s="1654"/>
      <c r="D32" s="1654"/>
      <c r="E32" s="1658"/>
      <c r="F32" s="1661"/>
      <c r="G32" s="179"/>
      <c r="I32" s="180"/>
    </row>
    <row r="33" spans="2:9" ht="6" hidden="1" customHeight="1">
      <c r="B33" s="1675"/>
      <c r="C33" s="1654"/>
      <c r="D33" s="1654"/>
      <c r="E33" s="1658"/>
      <c r="F33" s="1661"/>
      <c r="G33" s="179"/>
      <c r="I33" s="180"/>
    </row>
    <row r="34" spans="2:9" ht="6" hidden="1" customHeight="1">
      <c r="B34" s="1675"/>
      <c r="C34" s="1654"/>
      <c r="D34" s="1654"/>
      <c r="E34" s="1658"/>
      <c r="F34" s="1661"/>
      <c r="G34" s="179"/>
      <c r="I34" s="180"/>
    </row>
    <row r="35" spans="2:9" ht="6" hidden="1" customHeight="1">
      <c r="B35" s="1675"/>
      <c r="C35" s="1654"/>
      <c r="D35" s="1654"/>
      <c r="E35" s="1658"/>
      <c r="F35" s="1661"/>
      <c r="G35" s="179"/>
      <c r="I35" s="180"/>
    </row>
    <row r="36" spans="2:9" ht="6" hidden="1" customHeight="1">
      <c r="B36" s="1675"/>
      <c r="C36" s="1654"/>
      <c r="D36" s="1654"/>
      <c r="E36" s="1658"/>
      <c r="F36" s="1661"/>
      <c r="G36" s="183"/>
      <c r="I36" s="180"/>
    </row>
    <row r="37" spans="2:9" ht="6" hidden="1" customHeight="1">
      <c r="B37" s="1675"/>
      <c r="C37" s="1655"/>
      <c r="D37" s="1655"/>
      <c r="E37" s="1659"/>
      <c r="F37" s="1661"/>
      <c r="G37" s="183"/>
      <c r="I37" s="180"/>
    </row>
    <row r="38" spans="2:9" ht="6" hidden="1" customHeight="1">
      <c r="B38" s="1675"/>
      <c r="C38" s="1655"/>
      <c r="D38" s="1655"/>
      <c r="E38" s="1659"/>
      <c r="F38" s="1661"/>
      <c r="G38" s="183"/>
    </row>
    <row r="39" spans="2:9" ht="6" hidden="1" customHeight="1">
      <c r="B39" s="1675"/>
      <c r="C39" s="1655"/>
      <c r="D39" s="1655"/>
      <c r="E39" s="1659"/>
      <c r="F39" s="1661"/>
      <c r="G39" s="183"/>
    </row>
    <row r="40" spans="2:9" ht="6" hidden="1" customHeight="1" thickBot="1">
      <c r="B40" s="1676"/>
      <c r="C40" s="1656"/>
      <c r="D40" s="1656"/>
      <c r="E40" s="1660"/>
      <c r="F40" s="1662"/>
      <c r="G40" s="181"/>
    </row>
    <row r="41" spans="2:9" ht="44.25" customHeight="1">
      <c r="B41" s="1674" t="s">
        <v>86</v>
      </c>
      <c r="C41" s="1665"/>
      <c r="D41" s="1665"/>
      <c r="E41" s="1668"/>
      <c r="F41" s="1668"/>
      <c r="G41" s="179"/>
    </row>
    <row r="42" spans="2:9" ht="31.5" customHeight="1">
      <c r="B42" s="1675"/>
      <c r="C42" s="1666"/>
      <c r="D42" s="1666"/>
      <c r="E42" s="1661"/>
      <c r="F42" s="1661"/>
      <c r="G42" s="179"/>
    </row>
    <row r="43" spans="2:9" ht="31.5" customHeight="1">
      <c r="B43" s="1675"/>
      <c r="C43" s="1666"/>
      <c r="D43" s="1666"/>
      <c r="E43" s="1661"/>
      <c r="F43" s="1661"/>
      <c r="G43" s="179"/>
    </row>
    <row r="44" spans="2:9" ht="15.75" customHeight="1">
      <c r="B44" s="1675"/>
      <c r="C44" s="1666"/>
      <c r="D44" s="1666"/>
      <c r="E44" s="1661"/>
      <c r="F44" s="1661"/>
      <c r="G44" s="179"/>
    </row>
    <row r="45" spans="2:9" ht="15.75" customHeight="1">
      <c r="B45" s="1675"/>
      <c r="C45" s="1666"/>
      <c r="D45" s="1666"/>
      <c r="E45" s="1661"/>
      <c r="F45" s="1661"/>
      <c r="G45" s="179"/>
    </row>
    <row r="46" spans="2:9" ht="30" customHeight="1">
      <c r="B46" s="1675"/>
      <c r="C46" s="1666"/>
      <c r="D46" s="1666"/>
      <c r="E46" s="1661"/>
      <c r="F46" s="1661"/>
      <c r="G46" s="179"/>
    </row>
    <row r="47" spans="2:9" ht="15" customHeight="1">
      <c r="B47" s="1675"/>
      <c r="C47" s="1666"/>
      <c r="D47" s="1666"/>
      <c r="E47" s="1661"/>
      <c r="F47" s="1661"/>
      <c r="G47" s="179"/>
    </row>
    <row r="48" spans="2:9" ht="6" customHeight="1">
      <c r="B48" s="1675"/>
      <c r="C48" s="1666"/>
      <c r="D48" s="1666"/>
      <c r="E48" s="1661"/>
      <c r="F48" s="1661"/>
      <c r="G48" s="179"/>
    </row>
    <row r="49" spans="2:7" ht="6" customHeight="1">
      <c r="B49" s="1675"/>
      <c r="C49" s="1666"/>
      <c r="D49" s="1666"/>
      <c r="E49" s="1661"/>
      <c r="F49" s="1661"/>
      <c r="G49" s="184"/>
    </row>
    <row r="50" spans="2:7" ht="6" customHeight="1" thickBot="1">
      <c r="B50" s="1676"/>
      <c r="C50" s="1667"/>
      <c r="D50" s="1667"/>
      <c r="E50" s="1662"/>
      <c r="F50" s="1662"/>
      <c r="G50" s="181"/>
    </row>
    <row r="51" spans="2:7" s="185" customFormat="1" ht="17.25" customHeight="1">
      <c r="B51" s="1677" t="s">
        <v>87</v>
      </c>
      <c r="C51" s="1665"/>
      <c r="D51" s="1653"/>
      <c r="E51" s="1657"/>
      <c r="F51" s="1668"/>
      <c r="G51" s="182"/>
    </row>
    <row r="52" spans="2:7" s="185" customFormat="1" ht="29.25" customHeight="1">
      <c r="B52" s="1678"/>
      <c r="C52" s="1666"/>
      <c r="D52" s="1654"/>
      <c r="E52" s="1658"/>
      <c r="F52" s="1661"/>
      <c r="G52" s="183"/>
    </row>
    <row r="53" spans="2:7" s="185" customFormat="1" ht="8.25" customHeight="1">
      <c r="B53" s="1678"/>
      <c r="C53" s="1666"/>
      <c r="D53" s="1654"/>
      <c r="E53" s="1658"/>
      <c r="F53" s="1661"/>
      <c r="G53" s="183"/>
    </row>
    <row r="54" spans="2:7" s="185" customFormat="1" ht="6" customHeight="1">
      <c r="B54" s="1678"/>
      <c r="C54" s="1666"/>
      <c r="D54" s="1654"/>
      <c r="E54" s="1658"/>
      <c r="F54" s="1661"/>
      <c r="G54" s="183"/>
    </row>
    <row r="55" spans="2:7" s="185" customFormat="1" ht="6" customHeight="1">
      <c r="B55" s="1678"/>
      <c r="C55" s="1666"/>
      <c r="D55" s="1654"/>
      <c r="E55" s="1658"/>
      <c r="F55" s="1661"/>
      <c r="G55" s="183"/>
    </row>
    <row r="56" spans="2:7" s="185" customFormat="1" ht="6" customHeight="1">
      <c r="B56" s="1678"/>
      <c r="C56" s="1666"/>
      <c r="D56" s="1654"/>
      <c r="E56" s="1658"/>
      <c r="F56" s="1661"/>
      <c r="G56" s="183"/>
    </row>
    <row r="57" spans="2:7" s="185" customFormat="1" ht="6" customHeight="1">
      <c r="B57" s="1678"/>
      <c r="C57" s="1666"/>
      <c r="D57" s="1655"/>
      <c r="E57" s="1659"/>
      <c r="F57" s="1661"/>
      <c r="G57" s="183"/>
    </row>
    <row r="58" spans="2:7" s="185" customFormat="1" ht="6" customHeight="1">
      <c r="B58" s="1678"/>
      <c r="C58" s="1666"/>
      <c r="D58" s="1655"/>
      <c r="E58" s="1659"/>
      <c r="F58" s="1661"/>
      <c r="G58" s="183"/>
    </row>
    <row r="59" spans="2:7" s="185" customFormat="1" ht="6" customHeight="1">
      <c r="B59" s="1678"/>
      <c r="C59" s="1666"/>
      <c r="D59" s="1655"/>
      <c r="E59" s="1659"/>
      <c r="F59" s="1661"/>
      <c r="G59" s="183"/>
    </row>
    <row r="60" spans="2:7" ht="6" customHeight="1" thickBot="1">
      <c r="B60" s="1679"/>
      <c r="C60" s="1667"/>
      <c r="D60" s="1656"/>
      <c r="E60" s="1660"/>
      <c r="F60" s="1662"/>
      <c r="G60" s="181"/>
    </row>
    <row r="61" spans="2:7" ht="32.25" customHeight="1">
      <c r="B61" s="1677" t="s">
        <v>88</v>
      </c>
      <c r="C61" s="1665"/>
      <c r="D61" s="1653"/>
      <c r="E61" s="1657"/>
      <c r="F61" s="1661"/>
      <c r="G61" s="179"/>
    </row>
    <row r="62" spans="2:7" ht="3" customHeight="1">
      <c r="B62" s="1678"/>
      <c r="C62" s="1666"/>
      <c r="D62" s="1654"/>
      <c r="E62" s="1658"/>
      <c r="F62" s="1661"/>
      <c r="G62" s="179"/>
    </row>
    <row r="63" spans="2:7" ht="3" customHeight="1">
      <c r="B63" s="1678"/>
      <c r="C63" s="1666"/>
      <c r="D63" s="1654"/>
      <c r="E63" s="1658"/>
      <c r="F63" s="1661"/>
      <c r="G63" s="179"/>
    </row>
    <row r="64" spans="2:7" ht="3" customHeight="1">
      <c r="B64" s="1678"/>
      <c r="C64" s="1666"/>
      <c r="D64" s="1654"/>
      <c r="E64" s="1658"/>
      <c r="F64" s="1661"/>
      <c r="G64" s="179"/>
    </row>
    <row r="65" spans="2:7" ht="3" customHeight="1">
      <c r="B65" s="1678"/>
      <c r="C65" s="1666"/>
      <c r="D65" s="1654"/>
      <c r="E65" s="1658"/>
      <c r="F65" s="1661"/>
      <c r="G65" s="183"/>
    </row>
    <row r="66" spans="2:7" ht="3" customHeight="1">
      <c r="B66" s="1678"/>
      <c r="C66" s="1666"/>
      <c r="D66" s="1654"/>
      <c r="E66" s="1658"/>
      <c r="F66" s="1661"/>
      <c r="G66" s="183"/>
    </row>
    <row r="67" spans="2:7" ht="3" customHeight="1">
      <c r="B67" s="1678"/>
      <c r="C67" s="1666"/>
      <c r="D67" s="1655"/>
      <c r="E67" s="1659"/>
      <c r="F67" s="1661"/>
      <c r="G67" s="183"/>
    </row>
    <row r="68" spans="2:7" ht="3" customHeight="1">
      <c r="B68" s="1678"/>
      <c r="C68" s="1666"/>
      <c r="D68" s="1655"/>
      <c r="E68" s="1659"/>
      <c r="F68" s="1661"/>
      <c r="G68" s="183"/>
    </row>
    <row r="69" spans="2:7" ht="3" customHeight="1">
      <c r="B69" s="1678"/>
      <c r="C69" s="1666"/>
      <c r="D69" s="1655"/>
      <c r="E69" s="1659"/>
      <c r="F69" s="1661"/>
      <c r="G69" s="183"/>
    </row>
    <row r="70" spans="2:7" ht="3" customHeight="1" thickBot="1">
      <c r="B70" s="1679"/>
      <c r="C70" s="1667"/>
      <c r="D70" s="1656"/>
      <c r="E70" s="1660"/>
      <c r="F70" s="1662"/>
      <c r="G70" s="181"/>
    </row>
    <row r="71" spans="2:7" ht="30.75" customHeight="1">
      <c r="B71" s="1650" t="s">
        <v>89</v>
      </c>
      <c r="C71" s="1665"/>
      <c r="D71" s="1653"/>
      <c r="E71" s="1668"/>
      <c r="F71" s="1661"/>
      <c r="G71" s="179"/>
    </row>
    <row r="72" spans="2:7" ht="31.5" customHeight="1">
      <c r="B72" s="1651"/>
      <c r="C72" s="1666"/>
      <c r="D72" s="1654"/>
      <c r="E72" s="1661"/>
      <c r="F72" s="1661"/>
      <c r="G72" s="183"/>
    </row>
    <row r="73" spans="2:7" ht="33.75" customHeight="1">
      <c r="B73" s="1651"/>
      <c r="C73" s="1666"/>
      <c r="D73" s="1654"/>
      <c r="E73" s="1661"/>
      <c r="F73" s="1661"/>
      <c r="G73" s="183"/>
    </row>
    <row r="74" spans="2:7" ht="6" customHeight="1">
      <c r="B74" s="1652"/>
      <c r="C74" s="1666"/>
      <c r="D74" s="1654"/>
      <c r="E74" s="1661"/>
      <c r="F74" s="1661"/>
      <c r="G74" s="184"/>
    </row>
    <row r="75" spans="2:7" ht="6" customHeight="1">
      <c r="B75" s="1652"/>
      <c r="C75" s="1666"/>
      <c r="D75" s="1654"/>
      <c r="E75" s="1661"/>
      <c r="F75" s="1661"/>
      <c r="G75" s="184"/>
    </row>
    <row r="76" spans="2:7" ht="6" customHeight="1">
      <c r="B76" s="1652"/>
      <c r="C76" s="1666"/>
      <c r="D76" s="1654"/>
      <c r="E76" s="1661"/>
      <c r="F76" s="1661"/>
      <c r="G76" s="184"/>
    </row>
    <row r="77" spans="2:7" ht="6" customHeight="1">
      <c r="B77" s="1652"/>
      <c r="C77" s="1666"/>
      <c r="D77" s="1655"/>
      <c r="E77" s="1661"/>
      <c r="F77" s="1661"/>
      <c r="G77" s="184"/>
    </row>
    <row r="78" spans="2:7" ht="6" customHeight="1">
      <c r="B78" s="1652"/>
      <c r="C78" s="1666"/>
      <c r="D78" s="1655"/>
      <c r="E78" s="1661"/>
      <c r="F78" s="1661"/>
      <c r="G78" s="184"/>
    </row>
    <row r="79" spans="2:7" ht="6" customHeight="1">
      <c r="B79" s="1652"/>
      <c r="C79" s="1666"/>
      <c r="D79" s="1655"/>
      <c r="E79" s="1661"/>
      <c r="F79" s="1661"/>
      <c r="G79" s="184"/>
    </row>
    <row r="80" spans="2:7" ht="6" customHeight="1" thickBot="1">
      <c r="B80" s="1664"/>
      <c r="C80" s="1667"/>
      <c r="D80" s="1656"/>
      <c r="E80" s="1662"/>
      <c r="F80" s="1662"/>
      <c r="G80" s="181"/>
    </row>
    <row r="81" spans="2:7" ht="19.5" customHeight="1">
      <c r="B81" s="1663" t="s">
        <v>90</v>
      </c>
      <c r="C81" s="1665"/>
      <c r="D81" s="1653"/>
      <c r="E81" s="1657"/>
      <c r="F81" s="1661"/>
      <c r="G81" s="179"/>
    </row>
    <row r="82" spans="2:7" ht="15.75" customHeight="1">
      <c r="B82" s="1651"/>
      <c r="C82" s="1666"/>
      <c r="D82" s="1654"/>
      <c r="E82" s="1658"/>
      <c r="F82" s="1661"/>
      <c r="G82" s="183"/>
    </row>
    <row r="83" spans="2:7" ht="18" customHeight="1">
      <c r="B83" s="1651"/>
      <c r="C83" s="1666"/>
      <c r="D83" s="1654"/>
      <c r="E83" s="1658"/>
      <c r="F83" s="1661"/>
      <c r="G83" s="183"/>
    </row>
    <row r="84" spans="2:7" ht="5.25" customHeight="1">
      <c r="B84" s="1651"/>
      <c r="C84" s="1666"/>
      <c r="D84" s="1654"/>
      <c r="E84" s="1658"/>
      <c r="F84" s="1661"/>
      <c r="G84" s="184"/>
    </row>
    <row r="85" spans="2:7" ht="5.25" customHeight="1">
      <c r="B85" s="1651"/>
      <c r="C85" s="1666"/>
      <c r="D85" s="1654"/>
      <c r="E85" s="1658"/>
      <c r="F85" s="1661"/>
      <c r="G85" s="184"/>
    </row>
    <row r="86" spans="2:7" ht="5.25" customHeight="1">
      <c r="B86" s="1651"/>
      <c r="C86" s="1666"/>
      <c r="D86" s="1654"/>
      <c r="E86" s="1658"/>
      <c r="F86" s="1661"/>
      <c r="G86" s="184"/>
    </row>
    <row r="87" spans="2:7" ht="5.25" customHeight="1">
      <c r="B87" s="1651"/>
      <c r="C87" s="1666"/>
      <c r="D87" s="1655"/>
      <c r="E87" s="1659"/>
      <c r="F87" s="1661"/>
      <c r="G87" s="184"/>
    </row>
    <row r="88" spans="2:7" ht="5.25" customHeight="1">
      <c r="B88" s="1652"/>
      <c r="C88" s="1666"/>
      <c r="D88" s="1655"/>
      <c r="E88" s="1659"/>
      <c r="F88" s="1661"/>
      <c r="G88" s="184"/>
    </row>
    <row r="89" spans="2:7" ht="5.25" customHeight="1">
      <c r="B89" s="1652"/>
      <c r="C89" s="1666"/>
      <c r="D89" s="1655"/>
      <c r="E89" s="1659"/>
      <c r="F89" s="1661"/>
      <c r="G89" s="184"/>
    </row>
    <row r="90" spans="2:7" ht="5.25" customHeight="1" thickBot="1">
      <c r="B90" s="1664"/>
      <c r="C90" s="1667"/>
      <c r="D90" s="1656"/>
      <c r="E90" s="1660"/>
      <c r="F90" s="1662"/>
      <c r="G90" s="181"/>
    </row>
    <row r="91" spans="2:7" ht="18.75" customHeight="1">
      <c r="B91" s="1663" t="s">
        <v>91</v>
      </c>
      <c r="C91" s="1665"/>
      <c r="D91" s="1653"/>
      <c r="E91" s="1657"/>
      <c r="F91" s="1661"/>
      <c r="G91" s="179"/>
    </row>
    <row r="92" spans="2:7" ht="18.75" customHeight="1">
      <c r="B92" s="1650"/>
      <c r="C92" s="1666"/>
      <c r="D92" s="1654"/>
      <c r="E92" s="1658"/>
      <c r="F92" s="1661"/>
      <c r="G92" s="179"/>
    </row>
    <row r="93" spans="2:7" ht="6" customHeight="1">
      <c r="B93" s="1650"/>
      <c r="C93" s="1666"/>
      <c r="D93" s="1654"/>
      <c r="E93" s="1658"/>
      <c r="F93" s="1661"/>
      <c r="G93" s="179"/>
    </row>
    <row r="94" spans="2:7" ht="6" customHeight="1">
      <c r="B94" s="1651"/>
      <c r="C94" s="1666"/>
      <c r="D94" s="1654"/>
      <c r="E94" s="1658"/>
      <c r="F94" s="1661"/>
      <c r="G94" s="179"/>
    </row>
    <row r="95" spans="2:7" ht="6" customHeight="1">
      <c r="B95" s="1651"/>
      <c r="C95" s="1666"/>
      <c r="D95" s="1654"/>
      <c r="E95" s="1658"/>
      <c r="F95" s="1661"/>
      <c r="G95" s="179"/>
    </row>
    <row r="96" spans="2:7" ht="6" customHeight="1">
      <c r="B96" s="1651"/>
      <c r="C96" s="1666"/>
      <c r="D96" s="1654"/>
      <c r="E96" s="1658"/>
      <c r="F96" s="1661"/>
      <c r="G96" s="183"/>
    </row>
    <row r="97" spans="2:7" ht="6" customHeight="1">
      <c r="B97" s="1651"/>
      <c r="C97" s="1666"/>
      <c r="D97" s="1655"/>
      <c r="E97" s="1659"/>
      <c r="F97" s="1661"/>
      <c r="G97" s="183"/>
    </row>
    <row r="98" spans="2:7" ht="6" customHeight="1">
      <c r="B98" s="1652"/>
      <c r="C98" s="1666"/>
      <c r="D98" s="1655"/>
      <c r="E98" s="1659"/>
      <c r="F98" s="1661"/>
      <c r="G98" s="184"/>
    </row>
    <row r="99" spans="2:7" ht="6" customHeight="1">
      <c r="B99" s="1652"/>
      <c r="C99" s="1666"/>
      <c r="D99" s="1655"/>
      <c r="E99" s="1659"/>
      <c r="F99" s="1661"/>
      <c r="G99" s="184"/>
    </row>
    <row r="100" spans="2:7" ht="6" customHeight="1" thickBot="1">
      <c r="B100" s="1664"/>
      <c r="C100" s="1667"/>
      <c r="D100" s="1656"/>
      <c r="E100" s="1660"/>
      <c r="F100" s="1662"/>
      <c r="G100" s="181"/>
    </row>
    <row r="101" spans="2:7" hidden="1">
      <c r="B101" s="1650"/>
      <c r="C101" s="1653"/>
      <c r="D101" s="1653"/>
      <c r="E101" s="1657"/>
      <c r="F101" s="1661"/>
      <c r="G101" s="179"/>
    </row>
    <row r="102" spans="2:7" ht="18" hidden="1" customHeight="1">
      <c r="B102" s="1650"/>
      <c r="C102" s="1654"/>
      <c r="D102" s="1654"/>
      <c r="E102" s="1658"/>
      <c r="F102" s="1661"/>
      <c r="G102" s="179"/>
    </row>
    <row r="103" spans="2:7" ht="17.25" hidden="1" customHeight="1">
      <c r="B103" s="1650"/>
      <c r="C103" s="1654"/>
      <c r="D103" s="1654"/>
      <c r="E103" s="1658"/>
      <c r="F103" s="1661"/>
      <c r="G103" s="179"/>
    </row>
    <row r="104" spans="2:7" ht="8.25" hidden="1" customHeight="1">
      <c r="B104" s="1650"/>
      <c r="C104" s="1654"/>
      <c r="D104" s="1654"/>
      <c r="E104" s="1658"/>
      <c r="F104" s="1661"/>
      <c r="G104" s="179"/>
    </row>
    <row r="105" spans="2:7" ht="6" hidden="1" customHeight="1">
      <c r="B105" s="1650"/>
      <c r="C105" s="1654"/>
      <c r="D105" s="1654"/>
      <c r="E105" s="1658"/>
      <c r="F105" s="1661"/>
      <c r="G105" s="179"/>
    </row>
    <row r="106" spans="2:7" ht="6" hidden="1" customHeight="1">
      <c r="B106" s="1651"/>
      <c r="C106" s="1654"/>
      <c r="D106" s="1654"/>
      <c r="E106" s="1658"/>
      <c r="F106" s="1661"/>
      <c r="G106" s="183"/>
    </row>
    <row r="107" spans="2:7" ht="6" hidden="1" customHeight="1">
      <c r="B107" s="1651"/>
      <c r="C107" s="1655"/>
      <c r="D107" s="1655"/>
      <c r="E107" s="1659"/>
      <c r="F107" s="1661"/>
      <c r="G107" s="183"/>
    </row>
    <row r="108" spans="2:7" ht="6" hidden="1" customHeight="1">
      <c r="B108" s="1651"/>
      <c r="C108" s="1655"/>
      <c r="D108" s="1655"/>
      <c r="E108" s="1659"/>
      <c r="F108" s="1661"/>
      <c r="G108" s="183"/>
    </row>
    <row r="109" spans="2:7" ht="6" hidden="1" customHeight="1">
      <c r="B109" s="1651"/>
      <c r="C109" s="1655"/>
      <c r="D109" s="1655"/>
      <c r="E109" s="1659"/>
      <c r="F109" s="1661"/>
      <c r="G109" s="183"/>
    </row>
    <row r="110" spans="2:7" ht="6" hidden="1" customHeight="1" thickBot="1">
      <c r="B110" s="1664"/>
      <c r="C110" s="1656"/>
      <c r="D110" s="1656"/>
      <c r="E110" s="1660"/>
      <c r="F110" s="1662"/>
      <c r="G110" s="181"/>
    </row>
    <row r="111" spans="2:7" s="186" customFormat="1">
      <c r="B111" s="1650" t="s">
        <v>92</v>
      </c>
      <c r="C111" s="1653"/>
      <c r="D111" s="1653"/>
      <c r="E111" s="1657"/>
      <c r="F111" s="1661"/>
      <c r="G111" s="179"/>
    </row>
    <row r="112" spans="2:7" s="186" customFormat="1" ht="6" customHeight="1">
      <c r="B112" s="1651"/>
      <c r="C112" s="1654"/>
      <c r="D112" s="1654"/>
      <c r="E112" s="1658"/>
      <c r="F112" s="1661"/>
      <c r="G112" s="183"/>
    </row>
    <row r="113" spans="2:7" s="186" customFormat="1" ht="6" customHeight="1">
      <c r="B113" s="1651"/>
      <c r="C113" s="1654"/>
      <c r="D113" s="1654"/>
      <c r="E113" s="1658"/>
      <c r="F113" s="1661"/>
      <c r="G113" s="183"/>
    </row>
    <row r="114" spans="2:7" s="186" customFormat="1" ht="6" customHeight="1">
      <c r="B114" s="1651"/>
      <c r="C114" s="1654"/>
      <c r="D114" s="1654"/>
      <c r="E114" s="1658"/>
      <c r="F114" s="1661"/>
      <c r="G114" s="183"/>
    </row>
    <row r="115" spans="2:7" s="186" customFormat="1" ht="6" customHeight="1">
      <c r="B115" s="1651"/>
      <c r="C115" s="1654"/>
      <c r="D115" s="1654"/>
      <c r="E115" s="1658"/>
      <c r="F115" s="1661"/>
      <c r="G115" s="183"/>
    </row>
    <row r="116" spans="2:7" s="186" customFormat="1" ht="6" customHeight="1">
      <c r="B116" s="1651"/>
      <c r="C116" s="1654"/>
      <c r="D116" s="1654"/>
      <c r="E116" s="1658"/>
      <c r="F116" s="1661"/>
      <c r="G116" s="183"/>
    </row>
    <row r="117" spans="2:7" s="186" customFormat="1" ht="6" customHeight="1">
      <c r="B117" s="1651"/>
      <c r="C117" s="1655"/>
      <c r="D117" s="1655"/>
      <c r="E117" s="1659"/>
      <c r="F117" s="1661"/>
      <c r="G117" s="183"/>
    </row>
    <row r="118" spans="2:7" s="186" customFormat="1" ht="6" customHeight="1">
      <c r="B118" s="1651"/>
      <c r="C118" s="1655"/>
      <c r="D118" s="1655"/>
      <c r="E118" s="1659"/>
      <c r="F118" s="1661"/>
      <c r="G118" s="183"/>
    </row>
    <row r="119" spans="2:7" s="186" customFormat="1" ht="6" customHeight="1">
      <c r="B119" s="1652"/>
      <c r="C119" s="1655"/>
      <c r="D119" s="1655"/>
      <c r="E119" s="1659"/>
      <c r="F119" s="1661"/>
      <c r="G119" s="184"/>
    </row>
    <row r="120" spans="2:7" s="186" customFormat="1" ht="42" customHeight="1" thickBot="1">
      <c r="B120" s="1652"/>
      <c r="C120" s="1656"/>
      <c r="D120" s="1656"/>
      <c r="E120" s="1660"/>
      <c r="F120" s="1662"/>
      <c r="G120" s="181"/>
    </row>
    <row r="121" spans="2:7">
      <c r="B121" s="1642" t="s">
        <v>93</v>
      </c>
      <c r="C121" s="1634"/>
      <c r="D121" s="1634"/>
      <c r="E121" s="1638"/>
      <c r="F121" s="1631"/>
      <c r="G121" s="187"/>
    </row>
    <row r="122" spans="2:7" ht="18" customHeight="1">
      <c r="B122" s="1643"/>
      <c r="C122" s="1635"/>
      <c r="D122" s="1635"/>
      <c r="E122" s="1639"/>
      <c r="F122" s="1631"/>
      <c r="G122" s="187"/>
    </row>
    <row r="123" spans="2:7" ht="5.25" customHeight="1">
      <c r="B123" s="1644"/>
      <c r="C123" s="1635"/>
      <c r="D123" s="1635"/>
      <c r="E123" s="1639"/>
      <c r="F123" s="1631"/>
      <c r="G123" s="188"/>
    </row>
    <row r="124" spans="2:7" ht="5.25" customHeight="1">
      <c r="B124" s="1644"/>
      <c r="C124" s="1635"/>
      <c r="D124" s="1635"/>
      <c r="E124" s="1639"/>
      <c r="F124" s="1631"/>
      <c r="G124" s="188"/>
    </row>
    <row r="125" spans="2:7" ht="5.25" customHeight="1">
      <c r="B125" s="1644"/>
      <c r="C125" s="1635"/>
      <c r="D125" s="1635"/>
      <c r="E125" s="1639"/>
      <c r="F125" s="1631"/>
      <c r="G125" s="188"/>
    </row>
    <row r="126" spans="2:7" ht="5.25" customHeight="1">
      <c r="B126" s="1644"/>
      <c r="C126" s="1635"/>
      <c r="D126" s="1635"/>
      <c r="E126" s="1639"/>
      <c r="F126" s="1631"/>
      <c r="G126" s="188"/>
    </row>
    <row r="127" spans="2:7" ht="5.25" customHeight="1">
      <c r="B127" s="1644"/>
      <c r="C127" s="1636"/>
      <c r="D127" s="1636"/>
      <c r="E127" s="1640"/>
      <c r="F127" s="1631"/>
      <c r="G127" s="188"/>
    </row>
    <row r="128" spans="2:7" ht="5.25" customHeight="1">
      <c r="B128" s="1645"/>
      <c r="C128" s="1636"/>
      <c r="D128" s="1636"/>
      <c r="E128" s="1640"/>
      <c r="F128" s="1631"/>
      <c r="G128" s="189"/>
    </row>
    <row r="129" spans="2:7" ht="5.25" customHeight="1">
      <c r="B129" s="1645"/>
      <c r="C129" s="1636"/>
      <c r="D129" s="1636"/>
      <c r="E129" s="1640"/>
      <c r="F129" s="1631"/>
      <c r="G129" s="189"/>
    </row>
    <row r="130" spans="2:7" ht="5.25" customHeight="1" thickBot="1">
      <c r="B130" s="1646"/>
      <c r="C130" s="1637"/>
      <c r="D130" s="1637"/>
      <c r="E130" s="1641"/>
      <c r="F130" s="1632"/>
      <c r="G130" s="190"/>
    </row>
    <row r="131" spans="2:7" ht="18" customHeight="1">
      <c r="B131" s="1642" t="s">
        <v>94</v>
      </c>
      <c r="C131" s="1634"/>
      <c r="D131" s="1634"/>
      <c r="E131" s="1638"/>
      <c r="F131" s="1631"/>
      <c r="G131" s="191"/>
    </row>
    <row r="132" spans="2:7" ht="30" customHeight="1">
      <c r="B132" s="1643"/>
      <c r="C132" s="1635"/>
      <c r="D132" s="1635"/>
      <c r="E132" s="1639"/>
      <c r="F132" s="1631"/>
      <c r="G132" s="187"/>
    </row>
    <row r="133" spans="2:7" ht="21.75" customHeight="1">
      <c r="B133" s="1643"/>
      <c r="C133" s="1635"/>
      <c r="D133" s="1635"/>
      <c r="E133" s="1639"/>
      <c r="F133" s="1631"/>
      <c r="G133" s="187"/>
    </row>
    <row r="134" spans="2:7">
      <c r="B134" s="1643"/>
      <c r="C134" s="1635"/>
      <c r="D134" s="1635"/>
      <c r="E134" s="1639"/>
      <c r="F134" s="1631"/>
      <c r="G134" s="187"/>
    </row>
    <row r="135" spans="2:7" ht="6" customHeight="1">
      <c r="B135" s="1644"/>
      <c r="C135" s="1635"/>
      <c r="D135" s="1635"/>
      <c r="E135" s="1639"/>
      <c r="F135" s="1631"/>
      <c r="G135" s="188"/>
    </row>
    <row r="136" spans="2:7" ht="6" customHeight="1">
      <c r="B136" s="1644"/>
      <c r="C136" s="1635"/>
      <c r="D136" s="1635"/>
      <c r="E136" s="1639"/>
      <c r="F136" s="1631"/>
      <c r="G136" s="188"/>
    </row>
    <row r="137" spans="2:7" ht="6" customHeight="1">
      <c r="B137" s="1644"/>
      <c r="C137" s="1636"/>
      <c r="D137" s="1636"/>
      <c r="E137" s="1640"/>
      <c r="F137" s="1631"/>
      <c r="G137" s="188"/>
    </row>
    <row r="138" spans="2:7" ht="6" customHeight="1">
      <c r="B138" s="1644"/>
      <c r="C138" s="1636"/>
      <c r="D138" s="1636"/>
      <c r="E138" s="1640"/>
      <c r="F138" s="1631"/>
      <c r="G138" s="188"/>
    </row>
    <row r="139" spans="2:7" ht="6" customHeight="1">
      <c r="B139" s="1644"/>
      <c r="C139" s="1636"/>
      <c r="D139" s="1636"/>
      <c r="E139" s="1640"/>
      <c r="F139" s="1631"/>
      <c r="G139" s="188"/>
    </row>
    <row r="140" spans="2:7" ht="6" customHeight="1" thickBot="1">
      <c r="B140" s="1646"/>
      <c r="C140" s="1637"/>
      <c r="D140" s="1637"/>
      <c r="E140" s="1641"/>
      <c r="F140" s="1632"/>
      <c r="G140" s="190"/>
    </row>
    <row r="141" spans="2:7" ht="45.75" hidden="1" customHeight="1">
      <c r="B141" s="1642" t="s">
        <v>95</v>
      </c>
      <c r="C141" s="1634"/>
      <c r="D141" s="1634"/>
      <c r="E141" s="1638"/>
      <c r="F141" s="1631"/>
      <c r="G141" s="191"/>
    </row>
    <row r="142" spans="2:7" ht="6.75" hidden="1" customHeight="1">
      <c r="B142" s="1644"/>
      <c r="C142" s="1635"/>
      <c r="D142" s="1635"/>
      <c r="E142" s="1639"/>
      <c r="F142" s="1631"/>
      <c r="G142" s="188"/>
    </row>
    <row r="143" spans="2:7" ht="6.75" hidden="1" customHeight="1">
      <c r="B143" s="1644"/>
      <c r="C143" s="1635"/>
      <c r="D143" s="1635"/>
      <c r="E143" s="1639"/>
      <c r="F143" s="1631"/>
      <c r="G143" s="188"/>
    </row>
    <row r="144" spans="2:7" ht="6.75" hidden="1" customHeight="1">
      <c r="B144" s="1644"/>
      <c r="C144" s="1635"/>
      <c r="D144" s="1635"/>
      <c r="E144" s="1639"/>
      <c r="F144" s="1631"/>
      <c r="G144" s="188"/>
    </row>
    <row r="145" spans="2:7" ht="6.75" hidden="1" customHeight="1">
      <c r="B145" s="1644"/>
      <c r="C145" s="1635"/>
      <c r="D145" s="1635"/>
      <c r="E145" s="1639"/>
      <c r="F145" s="1631"/>
      <c r="G145" s="188"/>
    </row>
    <row r="146" spans="2:7" ht="6.75" hidden="1" customHeight="1">
      <c r="B146" s="1644"/>
      <c r="C146" s="1635"/>
      <c r="D146" s="1635"/>
      <c r="E146" s="1639"/>
      <c r="F146" s="1631"/>
      <c r="G146" s="188"/>
    </row>
    <row r="147" spans="2:7" ht="6.75" hidden="1" customHeight="1">
      <c r="B147" s="1644"/>
      <c r="C147" s="1636"/>
      <c r="D147" s="1636"/>
      <c r="E147" s="1640"/>
      <c r="F147" s="1631"/>
      <c r="G147" s="188"/>
    </row>
    <row r="148" spans="2:7" ht="6.75" hidden="1" customHeight="1">
      <c r="B148" s="1644"/>
      <c r="C148" s="1636"/>
      <c r="D148" s="1636"/>
      <c r="E148" s="1640"/>
      <c r="F148" s="1631"/>
      <c r="G148" s="188"/>
    </row>
    <row r="149" spans="2:7" ht="6.75" hidden="1" customHeight="1">
      <c r="B149" s="1645"/>
      <c r="C149" s="1636"/>
      <c r="D149" s="1636"/>
      <c r="E149" s="1640"/>
      <c r="F149" s="1631"/>
      <c r="G149" s="189"/>
    </row>
    <row r="150" spans="2:7" ht="6.75" hidden="1" customHeight="1" thickBot="1">
      <c r="B150" s="1646"/>
      <c r="C150" s="1637"/>
      <c r="D150" s="1637"/>
      <c r="E150" s="1641"/>
      <c r="F150" s="1632"/>
      <c r="G150" s="190"/>
    </row>
    <row r="151" spans="2:7" ht="12.75" customHeight="1">
      <c r="B151" s="1643" t="s">
        <v>96</v>
      </c>
      <c r="C151" s="1634"/>
      <c r="D151" s="1634"/>
      <c r="E151" s="1638"/>
      <c r="F151" s="1631"/>
      <c r="G151" s="187"/>
    </row>
    <row r="152" spans="2:7" ht="14.25" customHeight="1">
      <c r="B152" s="1644"/>
      <c r="C152" s="1635"/>
      <c r="D152" s="1635"/>
      <c r="E152" s="1639"/>
      <c r="F152" s="1631"/>
      <c r="G152" s="188"/>
    </row>
    <row r="153" spans="2:7" ht="46.5" customHeight="1">
      <c r="B153" s="1644"/>
      <c r="C153" s="1635"/>
      <c r="D153" s="1635"/>
      <c r="E153" s="1639"/>
      <c r="F153" s="1631"/>
      <c r="G153" s="188"/>
    </row>
    <row r="154" spans="2:7" ht="7.5" customHeight="1">
      <c r="B154" s="1644"/>
      <c r="C154" s="1635"/>
      <c r="D154" s="1635"/>
      <c r="E154" s="1639"/>
      <c r="F154" s="1631"/>
      <c r="G154" s="188"/>
    </row>
    <row r="155" spans="2:7" ht="5.25" customHeight="1">
      <c r="B155" s="1644"/>
      <c r="C155" s="1635"/>
      <c r="D155" s="1635"/>
      <c r="E155" s="1639"/>
      <c r="F155" s="1631"/>
      <c r="G155" s="188"/>
    </row>
    <row r="156" spans="2:7" ht="5.25" customHeight="1">
      <c r="B156" s="1644"/>
      <c r="C156" s="1635"/>
      <c r="D156" s="1635"/>
      <c r="E156" s="1639"/>
      <c r="F156" s="1631"/>
      <c r="G156" s="188"/>
    </row>
    <row r="157" spans="2:7" ht="5.25" customHeight="1">
      <c r="B157" s="1644"/>
      <c r="C157" s="1636"/>
      <c r="D157" s="1636"/>
      <c r="E157" s="1640"/>
      <c r="F157" s="1631"/>
      <c r="G157" s="188"/>
    </row>
    <row r="158" spans="2:7" ht="5.25" customHeight="1">
      <c r="B158" s="1644"/>
      <c r="C158" s="1636"/>
      <c r="D158" s="1636"/>
      <c r="E158" s="1640"/>
      <c r="F158" s="1631"/>
      <c r="G158" s="188"/>
    </row>
    <row r="159" spans="2:7" ht="5.25" customHeight="1">
      <c r="B159" s="1644"/>
      <c r="C159" s="1636"/>
      <c r="D159" s="1636"/>
      <c r="E159" s="1640"/>
      <c r="F159" s="1631"/>
      <c r="G159" s="188"/>
    </row>
    <row r="160" spans="2:7" ht="5.25" customHeight="1" thickBot="1">
      <c r="B160" s="1645"/>
      <c r="C160" s="1637"/>
      <c r="D160" s="1637"/>
      <c r="E160" s="1641"/>
      <c r="F160" s="1632"/>
      <c r="G160" s="190"/>
    </row>
    <row r="161" spans="2:7" ht="64.5" customHeight="1">
      <c r="B161" s="1642" t="s">
        <v>95</v>
      </c>
      <c r="C161" s="1634"/>
      <c r="D161" s="1634"/>
      <c r="E161" s="1638"/>
      <c r="F161" s="1631"/>
      <c r="G161" s="187"/>
    </row>
    <row r="162" spans="2:7" ht="30.75" customHeight="1">
      <c r="B162" s="1644"/>
      <c r="C162" s="1635"/>
      <c r="D162" s="1635"/>
      <c r="E162" s="1639"/>
      <c r="F162" s="1631"/>
      <c r="G162" s="188"/>
    </row>
    <row r="163" spans="2:7" ht="6.75" customHeight="1">
      <c r="B163" s="1644"/>
      <c r="C163" s="1635"/>
      <c r="D163" s="1635"/>
      <c r="E163" s="1639"/>
      <c r="F163" s="1631"/>
      <c r="G163" s="188"/>
    </row>
    <row r="164" spans="2:7" ht="6.75" customHeight="1">
      <c r="B164" s="1644"/>
      <c r="C164" s="1635"/>
      <c r="D164" s="1635"/>
      <c r="E164" s="1639"/>
      <c r="F164" s="1631"/>
      <c r="G164" s="188"/>
    </row>
    <row r="165" spans="2:7" ht="6.75" customHeight="1">
      <c r="B165" s="1644"/>
      <c r="C165" s="1635"/>
      <c r="D165" s="1635"/>
      <c r="E165" s="1639"/>
      <c r="F165" s="1631"/>
      <c r="G165" s="188"/>
    </row>
    <row r="166" spans="2:7" ht="6.75" customHeight="1">
      <c r="B166" s="1644"/>
      <c r="C166" s="1635"/>
      <c r="D166" s="1635"/>
      <c r="E166" s="1639"/>
      <c r="F166" s="1631"/>
      <c r="G166" s="188"/>
    </row>
    <row r="167" spans="2:7" ht="6.75" customHeight="1">
      <c r="B167" s="1644"/>
      <c r="C167" s="1636"/>
      <c r="D167" s="1636"/>
      <c r="E167" s="1640"/>
      <c r="F167" s="1631"/>
      <c r="G167" s="188"/>
    </row>
    <row r="168" spans="2:7" ht="6.75" customHeight="1">
      <c r="B168" s="1644"/>
      <c r="C168" s="1636"/>
      <c r="D168" s="1636"/>
      <c r="E168" s="1640"/>
      <c r="F168" s="1631"/>
      <c r="G168" s="188"/>
    </row>
    <row r="169" spans="2:7" ht="6.75" customHeight="1">
      <c r="B169" s="1644"/>
      <c r="C169" s="1636"/>
      <c r="D169" s="1636"/>
      <c r="E169" s="1640"/>
      <c r="F169" s="1631"/>
      <c r="G169" s="188"/>
    </row>
    <row r="170" spans="2:7" ht="6.75" customHeight="1" thickBot="1">
      <c r="B170" s="1646"/>
      <c r="C170" s="1637"/>
      <c r="D170" s="1637"/>
      <c r="E170" s="1641"/>
      <c r="F170" s="1632"/>
      <c r="G170" s="190"/>
    </row>
    <row r="171" spans="2:7">
      <c r="B171" s="1642" t="s">
        <v>97</v>
      </c>
      <c r="C171" s="1634"/>
      <c r="D171" s="1634"/>
      <c r="E171" s="1638"/>
      <c r="F171" s="1631"/>
      <c r="G171" s="187"/>
    </row>
    <row r="172" spans="2:7" ht="45.75" customHeight="1">
      <c r="B172" s="1644"/>
      <c r="C172" s="1635"/>
      <c r="D172" s="1635"/>
      <c r="E172" s="1639"/>
      <c r="F172" s="1631"/>
      <c r="G172" s="188"/>
    </row>
    <row r="173" spans="2:7" ht="20.25" customHeight="1">
      <c r="B173" s="1644"/>
      <c r="C173" s="1635"/>
      <c r="D173" s="1635"/>
      <c r="E173" s="1639"/>
      <c r="F173" s="1631"/>
      <c r="G173" s="188"/>
    </row>
    <row r="174" spans="2:7" ht="31.5" customHeight="1">
      <c r="B174" s="1644"/>
      <c r="C174" s="1635"/>
      <c r="D174" s="1635"/>
      <c r="E174" s="1639"/>
      <c r="F174" s="1631"/>
      <c r="G174" s="188"/>
    </row>
    <row r="175" spans="2:7">
      <c r="B175" s="1644"/>
      <c r="C175" s="1635"/>
      <c r="D175" s="1635"/>
      <c r="E175" s="1639"/>
      <c r="F175" s="1631"/>
      <c r="G175" s="188"/>
    </row>
    <row r="176" spans="2:7" ht="6.75" customHeight="1">
      <c r="B176" s="1644"/>
      <c r="C176" s="1635"/>
      <c r="D176" s="1635"/>
      <c r="E176" s="1639"/>
      <c r="F176" s="1631"/>
      <c r="G176" s="188"/>
    </row>
    <row r="177" spans="2:7" ht="6.75" customHeight="1">
      <c r="B177" s="1644"/>
      <c r="C177" s="1636"/>
      <c r="D177" s="1636"/>
      <c r="E177" s="1640"/>
      <c r="F177" s="1631"/>
      <c r="G177" s="188"/>
    </row>
    <row r="178" spans="2:7" ht="6.75" customHeight="1">
      <c r="B178" s="1644"/>
      <c r="C178" s="1636"/>
      <c r="D178" s="1636"/>
      <c r="E178" s="1640"/>
      <c r="F178" s="1631"/>
      <c r="G178" s="188"/>
    </row>
    <row r="179" spans="2:7" ht="6.75" customHeight="1">
      <c r="B179" s="1645"/>
      <c r="C179" s="1636"/>
      <c r="D179" s="1636"/>
      <c r="E179" s="1640"/>
      <c r="F179" s="1631"/>
      <c r="G179" s="189"/>
    </row>
    <row r="180" spans="2:7" ht="6.75" customHeight="1" thickBot="1">
      <c r="B180" s="1646"/>
      <c r="C180" s="1637"/>
      <c r="D180" s="1637"/>
      <c r="E180" s="1641"/>
      <c r="F180" s="1632"/>
      <c r="G180" s="190"/>
    </row>
    <row r="181" spans="2:7">
      <c r="B181" s="1647" t="s">
        <v>98</v>
      </c>
      <c r="C181" s="1634"/>
      <c r="D181" s="1634"/>
      <c r="E181" s="1638"/>
      <c r="F181" s="1631"/>
      <c r="G181" s="187"/>
    </row>
    <row r="182" spans="2:7" ht="19.5" customHeight="1">
      <c r="B182" s="1648"/>
      <c r="C182" s="1635"/>
      <c r="D182" s="1635"/>
      <c r="E182" s="1639"/>
      <c r="F182" s="1631"/>
      <c r="G182" s="188"/>
    </row>
    <row r="183" spans="2:7" ht="6" customHeight="1">
      <c r="B183" s="1648"/>
      <c r="C183" s="1635"/>
      <c r="D183" s="1635"/>
      <c r="E183" s="1639"/>
      <c r="F183" s="1631"/>
      <c r="G183" s="188"/>
    </row>
    <row r="184" spans="2:7" ht="6" customHeight="1">
      <c r="B184" s="1648"/>
      <c r="C184" s="1635"/>
      <c r="D184" s="1635"/>
      <c r="E184" s="1639"/>
      <c r="F184" s="1631"/>
      <c r="G184" s="188"/>
    </row>
    <row r="185" spans="2:7" ht="6" customHeight="1">
      <c r="B185" s="1648"/>
      <c r="C185" s="1635"/>
      <c r="D185" s="1635"/>
      <c r="E185" s="1639"/>
      <c r="F185" s="1631"/>
      <c r="G185" s="188"/>
    </row>
    <row r="186" spans="2:7" ht="6" customHeight="1">
      <c r="B186" s="1648"/>
      <c r="C186" s="1635"/>
      <c r="D186" s="1635"/>
      <c r="E186" s="1639"/>
      <c r="F186" s="1631"/>
      <c r="G186" s="188"/>
    </row>
    <row r="187" spans="2:7" ht="6" customHeight="1">
      <c r="B187" s="1648"/>
      <c r="C187" s="1636"/>
      <c r="D187" s="1636"/>
      <c r="E187" s="1640"/>
      <c r="F187" s="1631"/>
      <c r="G187" s="188"/>
    </row>
    <row r="188" spans="2:7" ht="6" customHeight="1">
      <c r="B188" s="1648"/>
      <c r="C188" s="1636"/>
      <c r="D188" s="1636"/>
      <c r="E188" s="1640"/>
      <c r="F188" s="1631"/>
      <c r="G188" s="188"/>
    </row>
    <row r="189" spans="2:7" ht="6" customHeight="1">
      <c r="B189" s="1648"/>
      <c r="C189" s="1636"/>
      <c r="D189" s="1636"/>
      <c r="E189" s="1640"/>
      <c r="F189" s="1631"/>
      <c r="G189" s="188"/>
    </row>
    <row r="190" spans="2:7" ht="6" customHeight="1" thickBot="1">
      <c r="B190" s="1649"/>
      <c r="C190" s="1637"/>
      <c r="D190" s="1637"/>
      <c r="E190" s="1641"/>
      <c r="F190" s="1632"/>
      <c r="G190" s="190"/>
    </row>
    <row r="191" spans="2:7" ht="18" customHeight="1">
      <c r="B191" s="1642" t="s">
        <v>99</v>
      </c>
      <c r="C191" s="1634"/>
      <c r="D191" s="1634"/>
      <c r="E191" s="1638"/>
      <c r="F191" s="1631"/>
      <c r="G191" s="187"/>
    </row>
    <row r="192" spans="2:7" ht="43.5" customHeight="1">
      <c r="B192" s="1643"/>
      <c r="C192" s="1635"/>
      <c r="D192" s="1635"/>
      <c r="E192" s="1639"/>
      <c r="F192" s="1631"/>
      <c r="G192" s="188"/>
    </row>
    <row r="193" spans="1:7" ht="18" customHeight="1">
      <c r="B193" s="1643"/>
      <c r="C193" s="1635"/>
      <c r="D193" s="1635"/>
      <c r="E193" s="1639"/>
      <c r="F193" s="1631"/>
      <c r="G193" s="188"/>
    </row>
    <row r="194" spans="1:7" ht="6.75" customHeight="1">
      <c r="B194" s="1643"/>
      <c r="C194" s="1635"/>
      <c r="D194" s="1635"/>
      <c r="E194" s="1639"/>
      <c r="F194" s="1631"/>
      <c r="G194" s="188"/>
    </row>
    <row r="195" spans="1:7" ht="6.75" customHeight="1">
      <c r="B195" s="1643"/>
      <c r="C195" s="1635"/>
      <c r="D195" s="1635"/>
      <c r="E195" s="1639"/>
      <c r="F195" s="1631"/>
      <c r="G195" s="188"/>
    </row>
    <row r="196" spans="1:7" ht="6.75" customHeight="1">
      <c r="B196" s="1644"/>
      <c r="C196" s="1635"/>
      <c r="D196" s="1635"/>
      <c r="E196" s="1639"/>
      <c r="F196" s="1631"/>
      <c r="G196" s="188"/>
    </row>
    <row r="197" spans="1:7" ht="6.75" customHeight="1">
      <c r="B197" s="1644"/>
      <c r="C197" s="1636"/>
      <c r="D197" s="1636"/>
      <c r="E197" s="1640"/>
      <c r="F197" s="1631"/>
      <c r="G197" s="188"/>
    </row>
    <row r="198" spans="1:7" ht="6.75" customHeight="1">
      <c r="B198" s="1644"/>
      <c r="C198" s="1636"/>
      <c r="D198" s="1636"/>
      <c r="E198" s="1640"/>
      <c r="F198" s="1631"/>
      <c r="G198" s="188"/>
    </row>
    <row r="199" spans="1:7" ht="6.75" customHeight="1">
      <c r="B199" s="1644"/>
      <c r="C199" s="1636"/>
      <c r="D199" s="1636"/>
      <c r="E199" s="1640"/>
      <c r="F199" s="1631"/>
      <c r="G199" s="188"/>
    </row>
    <row r="200" spans="1:7" ht="6.75" customHeight="1" thickBot="1">
      <c r="B200" s="1645"/>
      <c r="C200" s="1637"/>
      <c r="D200" s="1637"/>
      <c r="E200" s="1641"/>
      <c r="F200" s="1632"/>
      <c r="G200" s="190"/>
    </row>
    <row r="201" spans="1:7">
      <c r="A201" s="185"/>
      <c r="B201" s="1633" t="s">
        <v>100</v>
      </c>
      <c r="C201" s="1634"/>
      <c r="D201" s="1634"/>
      <c r="E201" s="1638"/>
      <c r="F201" s="1631"/>
      <c r="G201" s="187"/>
    </row>
    <row r="202" spans="1:7" ht="30" customHeight="1">
      <c r="B202" s="1633"/>
      <c r="C202" s="1635"/>
      <c r="D202" s="1635"/>
      <c r="E202" s="1639"/>
      <c r="F202" s="1631"/>
      <c r="G202" s="188"/>
    </row>
    <row r="203" spans="1:7" ht="6" customHeight="1">
      <c r="B203" s="1633"/>
      <c r="C203" s="1635"/>
      <c r="D203" s="1635"/>
      <c r="E203" s="1639"/>
      <c r="F203" s="1631"/>
      <c r="G203" s="188"/>
    </row>
    <row r="204" spans="1:7" ht="6" customHeight="1">
      <c r="B204" s="1633"/>
      <c r="C204" s="1635"/>
      <c r="D204" s="1635"/>
      <c r="E204" s="1639"/>
      <c r="F204" s="1631"/>
      <c r="G204" s="188"/>
    </row>
    <row r="205" spans="1:7" ht="6" customHeight="1">
      <c r="B205" s="1633"/>
      <c r="C205" s="1635"/>
      <c r="D205" s="1635"/>
      <c r="E205" s="1639"/>
      <c r="F205" s="1631"/>
      <c r="G205" s="188"/>
    </row>
    <row r="206" spans="1:7" ht="6" customHeight="1">
      <c r="B206" s="1633"/>
      <c r="C206" s="1635"/>
      <c r="D206" s="1635"/>
      <c r="E206" s="1639"/>
      <c r="F206" s="1631"/>
      <c r="G206" s="188"/>
    </row>
    <row r="207" spans="1:7" ht="6" customHeight="1">
      <c r="B207" s="1633"/>
      <c r="C207" s="1636"/>
      <c r="D207" s="1636"/>
      <c r="E207" s="1640"/>
      <c r="F207" s="1631"/>
      <c r="G207" s="188"/>
    </row>
    <row r="208" spans="1:7" ht="6" customHeight="1">
      <c r="B208" s="1633"/>
      <c r="C208" s="1636"/>
      <c r="D208" s="1636"/>
      <c r="E208" s="1640"/>
      <c r="F208" s="1631"/>
      <c r="G208" s="188"/>
    </row>
    <row r="209" spans="2:7" ht="6" customHeight="1">
      <c r="B209" s="1633"/>
      <c r="C209" s="1636"/>
      <c r="D209" s="1636"/>
      <c r="E209" s="1640"/>
      <c r="F209" s="1631"/>
      <c r="G209" s="188"/>
    </row>
    <row r="210" spans="2:7" ht="6" customHeight="1" thickBot="1">
      <c r="B210" s="1633"/>
      <c r="C210" s="1637"/>
      <c r="D210" s="1637"/>
      <c r="E210" s="1641"/>
      <c r="F210" s="1632"/>
      <c r="G210" s="190"/>
    </row>
  </sheetData>
  <sheetProtection selectLockedCells="1"/>
  <mergeCells count="104">
    <mergeCell ref="F41:F50"/>
    <mergeCell ref="D11:D20"/>
    <mergeCell ref="E11:E20"/>
    <mergeCell ref="F11:F20"/>
    <mergeCell ref="B31:B40"/>
    <mergeCell ref="C31:C40"/>
    <mergeCell ref="D31:D40"/>
    <mergeCell ref="E31:E40"/>
    <mergeCell ref="F31:F40"/>
    <mergeCell ref="B21:B30"/>
    <mergeCell ref="B2:G2"/>
    <mergeCell ref="B3:G3"/>
    <mergeCell ref="B4:G4"/>
    <mergeCell ref="B9:G9"/>
    <mergeCell ref="B11:B20"/>
    <mergeCell ref="C11:C20"/>
    <mergeCell ref="B61:B70"/>
    <mergeCell ref="C61:C70"/>
    <mergeCell ref="D61:D70"/>
    <mergeCell ref="E61:E70"/>
    <mergeCell ref="F61:F70"/>
    <mergeCell ref="B51:B60"/>
    <mergeCell ref="C51:C60"/>
    <mergeCell ref="D51:D60"/>
    <mergeCell ref="E51:E60"/>
    <mergeCell ref="F51:F60"/>
    <mergeCell ref="C21:C30"/>
    <mergeCell ref="D21:D30"/>
    <mergeCell ref="E21:E30"/>
    <mergeCell ref="F21:F30"/>
    <mergeCell ref="B41:B50"/>
    <mergeCell ref="C41:C50"/>
    <mergeCell ref="D41:D50"/>
    <mergeCell ref="E41:E50"/>
    <mergeCell ref="B71:B80"/>
    <mergeCell ref="C71:C80"/>
    <mergeCell ref="D71:D80"/>
    <mergeCell ref="E71:E80"/>
    <mergeCell ref="F71:F80"/>
    <mergeCell ref="B81:B90"/>
    <mergeCell ref="C81:C90"/>
    <mergeCell ref="D81:D90"/>
    <mergeCell ref="E81:E90"/>
    <mergeCell ref="F81:F90"/>
    <mergeCell ref="B91:B100"/>
    <mergeCell ref="C91:C100"/>
    <mergeCell ref="D91:D100"/>
    <mergeCell ref="E91:E100"/>
    <mergeCell ref="F91:F100"/>
    <mergeCell ref="B101:B110"/>
    <mergeCell ref="C101:C110"/>
    <mergeCell ref="D101:D110"/>
    <mergeCell ref="E101:E110"/>
    <mergeCell ref="F101:F110"/>
    <mergeCell ref="B111:B120"/>
    <mergeCell ref="C111:C120"/>
    <mergeCell ref="D111:D120"/>
    <mergeCell ref="E111:E120"/>
    <mergeCell ref="F111:F120"/>
    <mergeCell ref="B121:B130"/>
    <mergeCell ref="C121:C130"/>
    <mergeCell ref="D121:D130"/>
    <mergeCell ref="E121:E130"/>
    <mergeCell ref="F121:F130"/>
    <mergeCell ref="B131:B140"/>
    <mergeCell ref="C131:C140"/>
    <mergeCell ref="D131:D140"/>
    <mergeCell ref="E131:E140"/>
    <mergeCell ref="F131:F140"/>
    <mergeCell ref="F181:F190"/>
    <mergeCell ref="B161:B170"/>
    <mergeCell ref="B171:B180"/>
    <mergeCell ref="C171:C180"/>
    <mergeCell ref="D171:D180"/>
    <mergeCell ref="E171:E180"/>
    <mergeCell ref="B141:B150"/>
    <mergeCell ref="B151:B160"/>
    <mergeCell ref="C151:C160"/>
    <mergeCell ref="D151:D160"/>
    <mergeCell ref="E151:E160"/>
    <mergeCell ref="B181:B190"/>
    <mergeCell ref="C181:C190"/>
    <mergeCell ref="D181:D190"/>
    <mergeCell ref="E181:E190"/>
    <mergeCell ref="C141:C150"/>
    <mergeCell ref="D141:D150"/>
    <mergeCell ref="E141:E150"/>
    <mergeCell ref="F141:F150"/>
    <mergeCell ref="F151:F160"/>
    <mergeCell ref="F171:F180"/>
    <mergeCell ref="B201:B210"/>
    <mergeCell ref="C201:C210"/>
    <mergeCell ref="D201:D210"/>
    <mergeCell ref="E201:E210"/>
    <mergeCell ref="F201:F210"/>
    <mergeCell ref="C161:C170"/>
    <mergeCell ref="D161:D170"/>
    <mergeCell ref="E161:E170"/>
    <mergeCell ref="F161:F170"/>
    <mergeCell ref="B191:B200"/>
    <mergeCell ref="C191:C200"/>
    <mergeCell ref="D191:D200"/>
    <mergeCell ref="E191:E200"/>
    <mergeCell ref="F191:F200"/>
  </mergeCells>
  <dataValidations count="1">
    <dataValidation type="list" allowBlank="1" showInputMessage="1" showErrorMessage="1" sqref="D11:D210" xr:uid="{00000000-0002-0000-0800-000000000000}">
      <formula1>$I$11:$I$17</formula1>
    </dataValidation>
  </dataValidations>
  <printOptions horizontalCentered="1"/>
  <pageMargins left="0.511811023622047" right="0.511811023622047" top="0.62992125984252001" bottom="0.71" header="0.18" footer="0.5"/>
  <pageSetup scale="70" orientation="landscape"/>
  <headerFooter>
    <oddFooter>&amp;L&amp;"Arial Narrow,Regular"&amp;F&amp;R&amp;"Arial Narrow,Regular"Página  &amp;P  de  &amp;N</oddFooter>
  </headerFooter>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ct:contentTypeSchema xmlns:ct="http://schemas.microsoft.com/office/2006/metadata/contentType" xmlns:ma="http://schemas.microsoft.com/office/2006/metadata/properties/metaAttributes" ct:_="" ma:_="" ma:contentTypeName="ez-Operations" ma:contentTypeID="0x010100ACF722E9F6B0B149B0CD8BE2560A667200D4237C2536ACC142BA41630D22C8FBC0" ma:contentTypeVersion="7614" ma:contentTypeDescription="The base project type from which other project content types inherit their information." ma:contentTypeScope="" ma:versionID="650e7e9efe33a341835f0642db237803">
  <xsd:schema xmlns:xsd="http://www.w3.org/2001/XMLSchema" xmlns:xs="http://www.w3.org/2001/XMLSchema" xmlns:p="http://schemas.microsoft.com/office/2006/metadata/properties" xmlns:ns2="cdc7663a-08f0-4737-9e8c-148ce897a09c" targetNamespace="http://schemas.microsoft.com/office/2006/metadata/properties" ma:root="true" ma:fieldsID="5aed4cb9946b3f9c5b48b7dae65f11a2"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b26cdb1da78c4bb4b1c1bac2f6ac5911" minOccurs="0"/>
                <xsd:element ref="ns2:TaxCatchAll" minOccurs="0"/>
                <xsd:element ref="ns2:TaxCatchAllLabel" minOccurs="0"/>
                <xsd:element ref="ns2:Project_x0020_Number"/>
                <xsd:element ref="ns2:Access_x0020_to_x0020_Information_x00a0_Policy"/>
                <xsd:element ref="ns2:Document_x0020_Author" minOccurs="0"/>
                <xsd:element ref="ns2:Other_x0020_Author" minOccurs="0"/>
                <xsd:element ref="ns2:Approval_x0020_Number" minOccurs="0"/>
                <xsd:element ref="ns2:g511464f9e53401d84b16fa9b379a574" minOccurs="0"/>
                <xsd:element ref="ns2:Division_x0020_or_x0020_Unit" minOccurs="0"/>
                <xsd:element ref="ns2:Document_x0020_Language_x0020_IDB" minOccurs="0"/>
                <xsd:element ref="ns2:From_x003a_" minOccurs="0"/>
                <xsd:element ref="ns2:To_x003a_" minOccurs="0"/>
                <xsd:element ref="ns2:Identifier" minOccurs="0"/>
                <xsd:element ref="ns2:Fiscal_x0020_Year_x0020_IDB" minOccurs="0"/>
                <xsd:element ref="ns2:ic46d7e087fd4a108fb86518ca413cc6" minOccurs="0"/>
                <xsd:element ref="ns2:nddeef1749674d76abdbe4b239a70bc6" minOccurs="0"/>
                <xsd:element ref="ns2:b2ec7cfb18674cb8803df6b262e8b107" minOccurs="0"/>
                <xsd:element ref="ns2:Phase" minOccurs="0"/>
                <xsd:element ref="ns2:Key_x0020_Document" minOccurs="0"/>
                <xsd:element ref="ns2:Business_x0020_Area" minOccurs="0"/>
                <xsd:element ref="ns2:Project_x0020_Document_x0020_Type" minOccurs="0"/>
                <xsd:element ref="ns2:Operation_x0020_Type" minOccurs="0"/>
                <xsd:element ref="ns2:Package_x0020_Code" minOccurs="0"/>
                <xsd:element ref="ns2:e46fe2894295491da65140ffd2369f49" minOccurs="0"/>
                <xsd:element ref="ns2:SISCOR_x0020_Number" minOccurs="0"/>
                <xsd:element ref="ns2:IDBDocs_x0020_Number" minOccurs="0"/>
                <xsd:element ref="ns2:Migration_x0020_Info"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b26cdb1da78c4bb4b1c1bac2f6ac5911" ma:index="11"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Project_x0020_Number" ma:index="15" ma:displayName="Project Number" ma:default="HA-L1133" ma:internalName="Project_x0020_Number">
      <xsd:simpleType>
        <xsd:restriction base="dms:Text">
          <xsd:maxLength value="255"/>
        </xsd:restriction>
      </xsd:simpleType>
    </xsd:element>
    <xsd:element name="Access_x0020_to_x0020_Information_x00a0_Policy" ma:index="16"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Document_x0020_Author" ma:index="17" nillable="true" ma:displayName="Document Author" ma:internalName="Document_x0020_Author">
      <xsd:simpleType>
        <xsd:restriction base="dms:Text">
          <xsd:maxLength value="255"/>
        </xsd:restriction>
      </xsd:simpleType>
    </xsd:element>
    <xsd:element name="Other_x0020_Author" ma:index="18" nillable="true" ma:displayName="Other Author" ma:internalName="Other_x0020_Author">
      <xsd:simpleType>
        <xsd:restriction base="dms:Text">
          <xsd:maxLength value="255"/>
        </xsd:restriction>
      </xsd:simpleType>
    </xsd:element>
    <xsd:element name="Approval_x0020_Number" ma:index="19" nillable="true" ma:displayName="Approval Number" ma:internalName="Approval_x0020_Number">
      <xsd:simpleType>
        <xsd:restriction base="dms:Text">
          <xsd:maxLength value="255"/>
        </xsd:restriction>
      </xsd:simpleType>
    </xsd:element>
    <xsd:element name="g511464f9e53401d84b16fa9b379a574" ma:index="20"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Division_x0020_or_x0020_Unit" ma:index="22" nillable="true" ma:displayName="Division or Unit" ma:internalName="Division_x0020_or_x0020_Unit">
      <xsd:simpleType>
        <xsd:restriction base="dms:Text">
          <xsd:maxLength value="255"/>
        </xsd:restriction>
      </xsd:simpleType>
    </xsd:element>
    <xsd:element name="Document_x0020_Language_x0020_IDB" ma:index="23" nillable="true" ma:displayName="Document Language IDB" ma:format="Dropdown" ma:internalName="Document_x0020_Language_x0020_IDB">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From_x003a_" ma:index="24" nillable="true" ma:displayName="From:" ma:description="Sender name from email message" ma:internalName="From_x003A_">
      <xsd:simpleType>
        <xsd:restriction base="dms:Text">
          <xsd:maxLength value="255"/>
        </xsd:restriction>
      </xsd:simpleType>
    </xsd:element>
    <xsd:element name="To_x003a_" ma:index="25" nillable="true" ma:displayName="To:" ma:description="Addressee names from email message&#10;" ma:internalName="To_x003A_">
      <xsd:simpleType>
        <xsd:restriction base="dms:Text">
          <xsd:maxLength value="255"/>
        </xsd:restriction>
      </xsd:simpleType>
    </xsd:element>
    <xsd:element name="Identifier" ma:index="26" nillable="true" ma:displayName="Identifier" ma:internalName="Identifier">
      <xsd:simpleType>
        <xsd:restriction base="dms:Text">
          <xsd:maxLength value="255"/>
        </xsd:restriction>
      </xsd:simpleType>
    </xsd:element>
    <xsd:element name="Fiscal_x0020_Year_x0020_IDB" ma:index="27" nillable="true" ma:displayName="Fiscal Year IDB" ma:internalName="Fiscal_x0020_Year_x0020_IDB">
      <xsd:simpleType>
        <xsd:restriction base="dms:Text">
          <xsd:maxLength value="255"/>
        </xsd:restriction>
      </xsd:simpleType>
    </xsd:element>
    <xsd:element name="ic46d7e087fd4a108fb86518ca413cc6" ma:index="28"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nddeef1749674d76abdbe4b239a70bc6" ma:index="30"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32"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Phase" ma:index="34" nillable="true" ma:displayName="Phase" ma:internalName="Phase">
      <xsd:simpleType>
        <xsd:restriction base="dms:Text">
          <xsd:maxLength value="255"/>
        </xsd:restriction>
      </xsd:simpleType>
    </xsd:element>
    <xsd:element name="Key_x0020_Document" ma:index="35" nillable="true" ma:displayName="Key Document" ma:default="0" ma:internalName="Key_x0020_Document">
      <xsd:simpleType>
        <xsd:restriction base="dms:Boolean"/>
      </xsd:simpleType>
    </xsd:element>
    <xsd:element name="Business_x0020_Area" ma:index="36" nillable="true" ma:displayName="Business Area" ma:internalName="Business_x0020_Area">
      <xsd:simpleType>
        <xsd:restriction base="dms:Text">
          <xsd:maxLength value="255"/>
        </xsd:restriction>
      </xsd:simpleType>
    </xsd:element>
    <xsd:element name="Project_x0020_Document_x0020_Type" ma:index="37" nillable="true" ma:displayName="Project Document Type" ma:internalName="Project_x0020_Document_x0020_Type">
      <xsd:simpleType>
        <xsd:restriction base="dms:Text">
          <xsd:maxLength value="255"/>
        </xsd:restriction>
      </xsd:simpleType>
    </xsd:element>
    <xsd:element name="Operation_x0020_Type" ma:index="38" nillable="true" ma:displayName="Operation Type" ma:default="Loan Operation" ma:internalName="Operation_x0020_Type">
      <xsd:simpleType>
        <xsd:restriction base="dms:Text">
          <xsd:maxLength value="255"/>
        </xsd:restriction>
      </xsd:simpleType>
    </xsd:element>
    <xsd:element name="Package_x0020_Code" ma:index="39" nillable="true" ma:displayName="Package Code" ma:internalName="Package_x0020_Code">
      <xsd:simpleType>
        <xsd:restriction base="dms:Text">
          <xsd:maxLength value="255"/>
        </xsd:restriction>
      </xsd:simpleType>
    </xsd:element>
    <xsd:element name="e46fe2894295491da65140ffd2369f49" ma:index="40" nillable="true" ma:taxonomy="true" ma:internalName="e46fe2894295491da65140ffd2369f49" ma:taxonomyFieldName="Function_x0020_Operations_x0020_IDB" ma:displayName="Function Operations IDB"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SISCOR_x0020_Number" ma:index="42" nillable="true" ma:displayName="SISCOR Number" ma:internalName="SISCOR_x0020_Number">
      <xsd:simpleType>
        <xsd:restriction base="dms:Text">
          <xsd:maxLength value="255"/>
        </xsd:restriction>
      </xsd:simpleType>
    </xsd:element>
    <xsd:element name="IDBDocs_x0020_Number" ma:index="43" nillable="true" ma:displayName="IDBDocs Number" ma:internalName="IDBDocs_x0020_Number">
      <xsd:simpleType>
        <xsd:restriction base="dms:Text">
          <xsd:maxLength value="255"/>
        </xsd:restriction>
      </xsd:simpleType>
    </xsd:element>
    <xsd:element name="Migration_x0020_Info" ma:index="44" nillable="true" ma:displayName="Migration Info" ma:internalName="Migration_x0020_Info">
      <xsd:simpleType>
        <xsd:restriction base="dms:Note"/>
      </xsd:simpleType>
    </xsd:element>
    <xsd:element name="Record_x0020_Number" ma:index="45" nillable="true" ma:displayName="Record Number" ma:internalName="Record_x0020_Number">
      <xsd:simpleType>
        <xsd:restriction base="dms:Text">
          <xsd:maxLength value="255"/>
        </xsd:restriction>
      </xsd:simpleType>
    </xsd:element>
    <xsd:element name="Related_x0020_SisCor_x0020_Number" ma:index="46"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EF381B8FD9541C4F80C31D7839ADD6D5" ma:contentTypeVersion="7614" ma:contentTypeDescription="A content type to manage public (operations) IDB documents" ma:contentTypeScope="" ma:versionID="4d9128c32acb159f85d74983dea168a3">
  <xsd:schema xmlns:xsd="http://www.w3.org/2001/XMLSchema" xmlns:xs="http://www.w3.org/2001/XMLSchema" xmlns:p="http://schemas.microsoft.com/office/2006/metadata/properties" xmlns:ns2="cdc7663a-08f0-4737-9e8c-148ce897a09c" targetNamespace="http://schemas.microsoft.com/office/2006/metadata/properties" ma:root="true" ma:fieldsID="2df5d5c7d970fe20f4c43686e4d340ee"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default="HA-L1133"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default="Loan Operation"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element name="Related_x0020_SisCor_x0020_Number" ma:index="54"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SharedContentType xmlns="Microsoft.SharePoint.Taxonomy.ContentTypeSync" SourceId="ae61f9b1-e23d-4f49-b3d7-56b991556c4b" ContentTypeId="0x0101001A458A224826124E8B45B1D613300CFC" PreviousValue="false"/>
</file>

<file path=customXml/item6.xml><?xml version="1.0" encoding="utf-8"?>
<p:properties xmlns:p="http://schemas.microsoft.com/office/2006/metadata/properties" xmlns:xsi="http://www.w3.org/2001/XMLSchema-instance" xmlns:pc="http://schemas.microsoft.com/office/infopath/2007/PartnerControls">
  <documentManagement>
    <Access_x0020_to_x0020_Information_x00a0_Policy xmlns="cdc7663a-08f0-4737-9e8c-148ce897a09c">Public</Access_x0020_to_x0020_Information_x00a0_Policy>
    <SISCOR_x0020_Number xmlns="cdc7663a-08f0-4737-9e8c-148ce897a09c" xsi:nil="true"/>
    <b26cdb1da78c4bb4b1c1bac2f6ac5911 xmlns="cdc7663a-08f0-4737-9e8c-148ce897a09c">
      <Terms xmlns="http://schemas.microsoft.com/office/infopath/2007/PartnerControls"/>
    </b26cdb1da78c4bb4b1c1bac2f6ac5911>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HA</TermName>
          <TermId xmlns="http://schemas.microsoft.com/office/infopath/2007/PartnerControls">77a11ace-c854-4e9c-9e19-c924bca0dd43</TermId>
        </TermInfo>
      </Terms>
    </ic46d7e087fd4a108fb86518ca413cc6>
    <IDBDocs_x0020_Number xmlns="cdc7663a-08f0-4737-9e8c-148ce897a09c" xsi:nil="true"/>
    <Division_x0020_or_x0020_Unit xmlns="cdc7663a-08f0-4737-9e8c-148ce897a09c">CID/CHA</Division_x0020_or_x0020_Unit>
    <Fiscal_x0020_Year_x0020_IDB xmlns="cdc7663a-08f0-4737-9e8c-148ce897a09c">2020</Fiscal_x0020_Year_x0020_IDB>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Goods and Services</TermName>
          <TermId xmlns="http://schemas.microsoft.com/office/infopath/2007/PartnerControls">5bfebf1b-9f1f-4411-b1dd-4c19b807b799</TermId>
        </TermInfo>
      </Terms>
    </e46fe2894295491da65140ffd2369f49>
    <Other_x0020_Author xmlns="cdc7663a-08f0-4737-9e8c-148ce897a09c" xsi:nil="true"/>
    <Migration_x0020_Info xmlns="cdc7663a-08f0-4737-9e8c-148ce897a09c" xsi:nil="true"/>
    <Approval_x0020_Number xmlns="cdc7663a-08f0-4737-9e8c-148ce897a09c">4882/GR-HA;</Approval_x0020_Number>
    <Phase xmlns="cdc7663a-08f0-4737-9e8c-148ce897a09c">ACTIVE</Phase>
    <Document_x0020_Author xmlns="cdc7663a-08f0-4737-9e8c-148ce897a09c">Baron, Marie Edwige</Document_x0020_Author>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TD-EIP</TermName>
          <TermId xmlns="http://schemas.microsoft.com/office/infopath/2007/PartnerControls">a3c6a1c6-fb9e-4c31-b143-db9fb3847e9e</TermId>
        </TermInfo>
      </Terms>
    </b2ec7cfb18674cb8803df6b262e8b107>
    <Business_x0020_Area xmlns="cdc7663a-08f0-4737-9e8c-148ce897a09c">ESG</Business_x0020_Area>
    <Key_x0020_Document xmlns="cdc7663a-08f0-4737-9e8c-148ce897a09c">false</Key_x0020_Document>
    <Document_x0020_Language_x0020_IDB xmlns="cdc7663a-08f0-4737-9e8c-148ce897a09c">French</Document_x0020_Language_x0020_IDB>
    <Project_x0020_Document_x0020_Type xmlns="cdc7663a-08f0-4737-9e8c-148ce897a09c" xsi:nil="true"/>
    <g511464f9e53401d84b16fa9b379a574 xmlns="cdc7663a-08f0-4737-9e8c-148ce897a09c">
      <Terms xmlns="http://schemas.microsoft.com/office/infopath/2007/PartnerControls"/>
    </g511464f9e53401d84b16fa9b379a574>
    <Related_x0020_SisCor_x0020_Number xmlns="cdc7663a-08f0-4737-9e8c-148ce897a09c" xsi:nil="true"/>
    <TaxCatchAll xmlns="cdc7663a-08f0-4737-9e8c-148ce897a09c">
      <Value>8</Value>
      <Value>58</Value>
      <Value>57</Value>
      <Value>42</Value>
    </TaxCatchAll>
    <Operation_x0020_Type xmlns="cdc7663a-08f0-4737-9e8c-148ce897a09c">LON</Operation_x0020_Type>
    <Package_x0020_Code xmlns="cdc7663a-08f0-4737-9e8c-148ce897a09c" xsi:nil="true"/>
    <Identifier xmlns="cdc7663a-08f0-4737-9e8c-148ce897a09c" xsi:nil="true"/>
    <Project_x0020_Number xmlns="cdc7663a-08f0-4737-9e8c-148ce897a09c">HA-L1133</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TD</TermName>
          <TermId xmlns="http://schemas.microsoft.com/office/infopath/2007/PartnerControls">4f84c989-30b4-4e40-b7c1-3021a996f7c5</TermId>
        </TermInfo>
      </Terms>
    </nddeef1749674d76abdbe4b239a70bc6>
    <Record_x0020_Number xmlns="cdc7663a-08f0-4737-9e8c-148ce897a09c" xsi:nil="true"/>
    <_dlc_DocId xmlns="cdc7663a-08f0-4737-9e8c-148ce897a09c">EZSHARE-1265176042-56</_dlc_DocId>
    <_dlc_DocIdUrl xmlns="cdc7663a-08f0-4737-9e8c-148ce897a09c">
      <Url>https://idbg.sharepoint.com/teams/EZ-HA-LON/HA-L1133/_layouts/15/DocIdRedir.aspx?ID=EZSHARE-1265176042-56</Url>
      <Description>EZSHARE-1265176042-56</Description>
    </_dlc_DocIdUrl>
    <Disclosure_x0020_Activity xmlns="cdc7663a-08f0-4737-9e8c-148ce897a09c">Procurement Plan</Disclosure_x0020_Activity>
    <Issue_x0020_Date xmlns="cdc7663a-08f0-4737-9e8c-148ce897a09c" xsi:nil="true"/>
    <KP_x0020_Topics xmlns="cdc7663a-08f0-4737-9e8c-148ce897a09c" xsi:nil="true"/>
    <Disclosed xmlns="cdc7663a-08f0-4737-9e8c-148ce897a09c">false</Disclosed>
    <Publication_x0020_Type xmlns="cdc7663a-08f0-4737-9e8c-148ce897a09c" xsi:nil="true"/>
    <Editor1 xmlns="cdc7663a-08f0-4737-9e8c-148ce897a09c" xsi:nil="true"/>
    <Region xmlns="cdc7663a-08f0-4737-9e8c-148ce897a09c" xsi:nil="true"/>
    <Webtopic xmlns="cdc7663a-08f0-4737-9e8c-148ce897a09c" xsi:nil="true"/>
    <Abstract xmlns="cdc7663a-08f0-4737-9e8c-148ce897a09c" xsi:nil="true"/>
    <Publishing_x0020_House xmlns="cdc7663a-08f0-4737-9e8c-148ce897a09c" xsi:nil="true"/>
  </documentManagement>
</p:properties>
</file>

<file path=customXml/itemProps1.xml><?xml version="1.0" encoding="utf-8"?>
<ds:datastoreItem xmlns:ds="http://schemas.openxmlformats.org/officeDocument/2006/customXml" ds:itemID="{2CAC368A-075B-4E32-BA9D-38C0F0DCE330}"/>
</file>

<file path=customXml/itemProps2.xml><?xml version="1.0" encoding="utf-8"?>
<ds:datastoreItem xmlns:ds="http://schemas.openxmlformats.org/officeDocument/2006/customXml" ds:itemID="{99DCD178-2EF9-46DD-BD04-03982FDD4434}"/>
</file>

<file path=customXml/itemProps3.xml><?xml version="1.0" encoding="utf-8"?>
<ds:datastoreItem xmlns:ds="http://schemas.openxmlformats.org/officeDocument/2006/customXml" ds:itemID="{8F84A8AF-8616-495F-A1A6-C901CAAA72F8}"/>
</file>

<file path=customXml/itemProps4.xml><?xml version="1.0" encoding="utf-8"?>
<ds:datastoreItem xmlns:ds="http://schemas.openxmlformats.org/officeDocument/2006/customXml" ds:itemID="{51EA81B5-F162-49C7-B287-914197B2C2C2}"/>
</file>

<file path=customXml/itemProps5.xml><?xml version="1.0" encoding="utf-8"?>
<ds:datastoreItem xmlns:ds="http://schemas.openxmlformats.org/officeDocument/2006/customXml" ds:itemID="{0B1441DF-B653-48FD-975C-D97591F14ECE}"/>
</file>

<file path=customXml/itemProps6.xml><?xml version="1.0" encoding="utf-8"?>
<ds:datastoreItem xmlns:ds="http://schemas.openxmlformats.org/officeDocument/2006/customXml" ds:itemID="{84F9E7AC-9CCF-421E-9223-68847CDC0A2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111</vt:i4>
      </vt:variant>
    </vt:vector>
  </HeadingPairs>
  <TitlesOfParts>
    <vt:vector size="123" baseType="lpstr">
      <vt:lpstr>PMR-PEP </vt:lpstr>
      <vt:lpstr>PPM-CFI</vt:lpstr>
      <vt:lpstr>2.Chronogramme </vt:lpstr>
      <vt:lpstr>3. Plan de passation de mar </vt:lpstr>
      <vt:lpstr>4. Tableau des engagements</vt:lpstr>
      <vt:lpstr>5.Prévision flux de trésorie</vt:lpstr>
      <vt:lpstr>6.Execution flux de trésorie </vt:lpstr>
      <vt:lpstr>7.Ecart flux de trésorie</vt:lpstr>
      <vt:lpstr>8. Gestion Risques IDENTIF</vt:lpstr>
      <vt:lpstr>8.a Gestion Risques QUALIF</vt:lpstr>
      <vt:lpstr>8.b Gestion Risques PLAN-MITIG</vt:lpstr>
      <vt:lpstr>9. Plan d'entretien</vt:lpstr>
      <vt:lpstr>Component1</vt:lpstr>
      <vt:lpstr>Component10</vt:lpstr>
      <vt:lpstr>Component11</vt:lpstr>
      <vt:lpstr>Component12</vt:lpstr>
      <vt:lpstr>Component13</vt:lpstr>
      <vt:lpstr>Component14</vt:lpstr>
      <vt:lpstr>Component15</vt:lpstr>
      <vt:lpstr>Component16</vt:lpstr>
      <vt:lpstr>Component17</vt:lpstr>
      <vt:lpstr>Component18</vt:lpstr>
      <vt:lpstr>Component19</vt:lpstr>
      <vt:lpstr>Component2</vt:lpstr>
      <vt:lpstr>Component20</vt:lpstr>
      <vt:lpstr>Component3</vt:lpstr>
      <vt:lpstr>Component4</vt:lpstr>
      <vt:lpstr>Component5</vt:lpstr>
      <vt:lpstr>Component6</vt:lpstr>
      <vt:lpstr>Component7</vt:lpstr>
      <vt:lpstr>Component8</vt:lpstr>
      <vt:lpstr>Component9</vt:lpstr>
      <vt:lpstr>Level1</vt:lpstr>
      <vt:lpstr>Level10</vt:lpstr>
      <vt:lpstr>Level11</vt:lpstr>
      <vt:lpstr>Level12</vt:lpstr>
      <vt:lpstr>Level13</vt:lpstr>
      <vt:lpstr>Level14</vt:lpstr>
      <vt:lpstr>Level15</vt:lpstr>
      <vt:lpstr>Level16</vt:lpstr>
      <vt:lpstr>Level17</vt:lpstr>
      <vt:lpstr>Level18</vt:lpstr>
      <vt:lpstr>Level19</vt:lpstr>
      <vt:lpstr>Level2</vt:lpstr>
      <vt:lpstr>Level20</vt:lpstr>
      <vt:lpstr>Level3</vt:lpstr>
      <vt:lpstr>Level4</vt:lpstr>
      <vt:lpstr>Level5</vt:lpstr>
      <vt:lpstr>Level6</vt:lpstr>
      <vt:lpstr>Level7</vt:lpstr>
      <vt:lpstr>Level8</vt:lpstr>
      <vt:lpstr>Level9</vt:lpstr>
      <vt:lpstr>'2.Chronogramme '!Print_Area</vt:lpstr>
      <vt:lpstr>'4. Tableau des engagements'!Print_Area</vt:lpstr>
      <vt:lpstr>'8. Gestion Risques IDENTIF'!Print_Area</vt:lpstr>
      <vt:lpstr>'8.a Gestion Risques QUALIF'!Print_Area</vt:lpstr>
      <vt:lpstr>'8.b Gestion Risques PLAN-MITIG'!Print_Area</vt:lpstr>
      <vt:lpstr>'5.Prévision flux de trésorie'!Print_Titles</vt:lpstr>
      <vt:lpstr>'6.Execution flux de trésorie '!Print_Titles</vt:lpstr>
      <vt:lpstr>'7.Ecart flux de trésorie'!Print_Titles</vt:lpstr>
      <vt:lpstr>'8. Gestion Risques IDENTIF'!Print_Titles</vt:lpstr>
      <vt:lpstr>'8.a Gestion Risques QUALIF'!Print_Titles</vt:lpstr>
      <vt:lpstr>'8.b Gestion Risques PLAN-MITIG'!Print_Titles</vt:lpstr>
      <vt:lpstr>Risk1</vt:lpstr>
      <vt:lpstr>Risk10</vt:lpstr>
      <vt:lpstr>Risk11</vt:lpstr>
      <vt:lpstr>Risk12</vt:lpstr>
      <vt:lpstr>Risk13</vt:lpstr>
      <vt:lpstr>Risk14</vt:lpstr>
      <vt:lpstr>Risk15</vt:lpstr>
      <vt:lpstr>Risk16</vt:lpstr>
      <vt:lpstr>Risk17</vt:lpstr>
      <vt:lpstr>Risk18</vt:lpstr>
      <vt:lpstr>Risk19</vt:lpstr>
      <vt:lpstr>Risk2</vt:lpstr>
      <vt:lpstr>Risk20</vt:lpstr>
      <vt:lpstr>Risk3</vt:lpstr>
      <vt:lpstr>Risk4</vt:lpstr>
      <vt:lpstr>Risk5</vt:lpstr>
      <vt:lpstr>Risk6</vt:lpstr>
      <vt:lpstr>Risk7</vt:lpstr>
      <vt:lpstr>Risk8</vt:lpstr>
      <vt:lpstr>Risk9</vt:lpstr>
      <vt:lpstr>Typeofrisk1</vt:lpstr>
      <vt:lpstr>Typeofrisk10</vt:lpstr>
      <vt:lpstr>Typeofrisk11</vt:lpstr>
      <vt:lpstr>Typeofrisk12</vt:lpstr>
      <vt:lpstr>Typeofrisk13</vt:lpstr>
      <vt:lpstr>Typeofrisk14</vt:lpstr>
      <vt:lpstr>Typeofrisk15</vt:lpstr>
      <vt:lpstr>Typeofrisk16</vt:lpstr>
      <vt:lpstr>Typeofrisk17</vt:lpstr>
      <vt:lpstr>Typeofrisk18</vt:lpstr>
      <vt:lpstr>Typeofrisk19</vt:lpstr>
      <vt:lpstr>Typeofrisk2</vt:lpstr>
      <vt:lpstr>Typeofrisk20</vt:lpstr>
      <vt:lpstr>Typeofrisk3</vt:lpstr>
      <vt:lpstr>Typeofrisk4</vt:lpstr>
      <vt:lpstr>Typeofrisk5</vt:lpstr>
      <vt:lpstr>Typeofrisk6</vt:lpstr>
      <vt:lpstr>Typeofrisk7</vt:lpstr>
      <vt:lpstr>Typeofrisk8</vt:lpstr>
      <vt:lpstr>Typeofrisk9</vt:lpstr>
      <vt:lpstr>Value1</vt:lpstr>
      <vt:lpstr>Value10</vt:lpstr>
      <vt:lpstr>Value11</vt:lpstr>
      <vt:lpstr>Value12</vt:lpstr>
      <vt:lpstr>Value13</vt:lpstr>
      <vt:lpstr>Value14</vt:lpstr>
      <vt:lpstr>Value15</vt:lpstr>
      <vt:lpstr>Value16</vt:lpstr>
      <vt:lpstr>Value17</vt:lpstr>
      <vt:lpstr>Value18</vt:lpstr>
      <vt:lpstr>Value19</vt:lpstr>
      <vt:lpstr>Value2</vt:lpstr>
      <vt:lpstr>Value20</vt:lpstr>
      <vt:lpstr>Value3</vt:lpstr>
      <vt:lpstr>Value4</vt:lpstr>
      <vt:lpstr>Value5</vt:lpstr>
      <vt:lpstr>Value6</vt:lpstr>
      <vt:lpstr>Value7</vt:lpstr>
      <vt:lpstr>Value8</vt:lpstr>
      <vt:lpstr>Value9</vt:lpstr>
    </vt:vector>
  </TitlesOfParts>
  <Company>Inter-American Development Bank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ghislainej</dc:creator>
  <cp:keywords/>
  <cp:lastModifiedBy>Sectorial OA</cp:lastModifiedBy>
  <cp:lastPrinted>2017-09-01T18:37:07Z</cp:lastPrinted>
  <dcterms:created xsi:type="dcterms:W3CDTF">2010-11-12T16:21:59Z</dcterms:created>
  <dcterms:modified xsi:type="dcterms:W3CDTF">2020-01-23T14:54:35Z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3" name="TaxKeyword">
    <vt:lpwstr/>
  </property>
  <property fmtid="{D5CDD505-2E9C-101B-9397-08002B2CF9AE}" pid="4" name="TaxKeywordTaxHTField">
    <vt:lpwstr/>
  </property>
  <property fmtid="{D5CDD505-2E9C-101B-9397-08002B2CF9AE}" pid="5" name="Series Operations IDB">
    <vt:lpwstr/>
  </property>
  <property fmtid="{D5CDD505-2E9C-101B-9397-08002B2CF9AE}" pid="6" name="Sub-Sector">
    <vt:lpwstr>58;#TD-EIP|a3c6a1c6-fb9e-4c31-b143-db9fb3847e9e</vt:lpwstr>
  </property>
  <property fmtid="{D5CDD505-2E9C-101B-9397-08002B2CF9AE}" pid="7" name="Fund IDB">
    <vt:lpwstr/>
  </property>
  <property fmtid="{D5CDD505-2E9C-101B-9397-08002B2CF9AE}" pid="8" name="Country">
    <vt:lpwstr>42;#HA|77a11ace-c854-4e9c-9e19-c924bca0dd43</vt:lpwstr>
  </property>
  <property fmtid="{D5CDD505-2E9C-101B-9397-08002B2CF9AE}" pid="9" name="Sector IDB">
    <vt:lpwstr>57;#TD|4f84c989-30b4-4e40-b7c1-3021a996f7c5</vt:lpwstr>
  </property>
  <property fmtid="{D5CDD505-2E9C-101B-9397-08002B2CF9AE}" pid="10" name="Function Operations IDB">
    <vt:lpwstr>8;#Goods and Services|5bfebf1b-9f1f-4411-b1dd-4c19b807b799</vt:lpwstr>
  </property>
  <property fmtid="{D5CDD505-2E9C-101B-9397-08002B2CF9AE}" pid="11" name="_dlc_DocIdItemGuid">
    <vt:lpwstr>df63fe7d-cdfc-45b1-aa48-90256e621760</vt:lpwstr>
  </property>
  <property fmtid="{D5CDD505-2E9C-101B-9397-08002B2CF9AE}" pid="12" name="Disclosure Activity">
    <vt:lpwstr>Procurement Plan</vt:lpwstr>
  </property>
  <property fmtid="{D5CDD505-2E9C-101B-9397-08002B2CF9AE}" pid="13" name="ContentTypeId">
    <vt:lpwstr>0x0101001A458A224826124E8B45B1D613300CFC00EF381B8FD9541C4F80C31D7839ADD6D5</vt:lpwstr>
  </property>
</Properties>
</file>