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AMENADUARTE\Documents\00 OPERACIONES\ATN ME 15095 ATN  NV 15096 INGEMANN PROADAPT\PLANIFICACION\2018-2019\"/>
    </mc:Choice>
  </mc:AlternateContent>
  <bookViews>
    <workbookView xWindow="0" yWindow="0" windowWidth="20490" windowHeight="9045" xr2:uid="{00000000-000D-0000-FFFF-FFFF00000000}"/>
  </bookViews>
  <sheets>
    <sheet name="PDA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5" i="5" l="1"/>
  <c r="D92" i="5"/>
  <c r="D86" i="5"/>
  <c r="D56" i="5" l="1"/>
  <c r="D60" i="5"/>
  <c r="D69" i="5" s="1"/>
  <c r="D128" i="5"/>
  <c r="D120" i="5"/>
  <c r="D116" i="5"/>
  <c r="D113" i="5"/>
  <c r="D76" i="5"/>
  <c r="D50" i="5"/>
  <c r="D35" i="5"/>
  <c r="D23" i="5"/>
  <c r="D25" i="5" s="1"/>
  <c r="D19" i="5"/>
  <c r="D122" i="5" l="1"/>
  <c r="D107" i="5"/>
  <c r="D71" i="5"/>
  <c r="D27" i="5"/>
  <c r="D13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</author>
  </authors>
  <commentList>
    <comment ref="C4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7500</t>
        </r>
      </text>
    </comment>
    <comment ref="C4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7500</t>
        </r>
      </text>
    </comment>
    <comment ref="C4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5000</t>
        </r>
      </text>
    </comment>
    <comment ref="C4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U$ 5,000.00</t>
        </r>
      </text>
    </comment>
  </commentList>
</comments>
</file>

<file path=xl/sharedStrings.xml><?xml version="1.0" encoding="utf-8"?>
<sst xmlns="http://schemas.openxmlformats.org/spreadsheetml/2006/main" count="224" uniqueCount="143">
  <si>
    <t>2.01.04</t>
  </si>
  <si>
    <t>2.07.01</t>
  </si>
  <si>
    <t>4.01.01.03</t>
  </si>
  <si>
    <t>4.01.01.04</t>
  </si>
  <si>
    <t>4.01.01.05</t>
  </si>
  <si>
    <t>4.01.01.07</t>
  </si>
  <si>
    <t>Redes sociales</t>
  </si>
  <si>
    <t>4.01.01.09</t>
  </si>
  <si>
    <t>4.02.02</t>
  </si>
  <si>
    <t>4.02.04</t>
  </si>
  <si>
    <t>Mercado y comunicacion</t>
  </si>
  <si>
    <t>5.01.07</t>
  </si>
  <si>
    <t>2.08.02</t>
  </si>
  <si>
    <t>2.05.01</t>
  </si>
  <si>
    <t>Consultorias para mejorar los procesos de post-cosecha para asegurar la calidad optima del cacao con expertos internacionales</t>
  </si>
  <si>
    <t>2.05.02</t>
  </si>
  <si>
    <t>Consultorias para mejorar las tecnicas agronomicas aplicados con expertos internacionales</t>
  </si>
  <si>
    <t>Consultoria</t>
  </si>
  <si>
    <t>2.03.01.01</t>
  </si>
  <si>
    <t>Acompañamiento en 10 eventos de capacitacion a Ingemann (viaticos, material didactico, renta del carro)</t>
  </si>
  <si>
    <t>2.03.02.02</t>
  </si>
  <si>
    <t>2.06.01.01</t>
  </si>
  <si>
    <t>4.01.01.06</t>
  </si>
  <si>
    <t>4.02.04.01</t>
  </si>
  <si>
    <t>INGEMANN-CAID-CH</t>
  </si>
  <si>
    <t>2.06.01.07</t>
  </si>
  <si>
    <t>2.06.01.08</t>
  </si>
  <si>
    <t>3.02.00</t>
  </si>
  <si>
    <t>4.03.02</t>
  </si>
  <si>
    <t>Estudio de Caso</t>
  </si>
  <si>
    <t>Hospedaje y alimentación Equipo técnico Centro Humboldt</t>
  </si>
  <si>
    <t>4.01.01.16</t>
  </si>
  <si>
    <t>ATN/ME-15095-NI; ATN/NV-15096-NI</t>
  </si>
  <si>
    <t>PLAN DE ADQUISICIONES DE COOPERACIONES TECNICAS NO REEMBOLSABLES</t>
  </si>
  <si>
    <t xml:space="preserve">País:  Nicaragua </t>
  </si>
  <si>
    <t>Número del Proyecto:  ATN/ME-15095-NI; ATN/NV-15096-NI</t>
  </si>
  <si>
    <t>Monto límite para revisión ex post de adquisiciones:</t>
  </si>
  <si>
    <t>Consultorias (monto en U$S):                  </t>
  </si>
  <si>
    <t>No.</t>
  </si>
  <si>
    <t>Ref. POA</t>
  </si>
  <si>
    <t>Descripción de las adquisiciones (1)</t>
  </si>
  <si>
    <t>Costo estimado de la Adquisición (US$)</t>
  </si>
  <si>
    <t>Método de
Adquisición (2 )</t>
  </si>
  <si>
    <t>Revis ión ex-a nte o ex-post (3) de a dquis iciones</t>
  </si>
  <si>
    <t>Fecha estimada del Anuncio de Adquis ición o del Inicio de la contratación</t>
  </si>
  <si>
    <t>Revisión técnica del JEP (4)</t>
  </si>
  <si>
    <t>Comentarios</t>
  </si>
  <si>
    <t>ProAdapt/FOMIN %</t>
  </si>
  <si>
    <t>FND</t>
  </si>
  <si>
    <t>ESTADO</t>
  </si>
  <si>
    <t>Revisión técnica del JEP</t>
  </si>
  <si>
    <t xml:space="preserve">Componente 1 </t>
  </si>
  <si>
    <t xml:space="preserve">Bienes </t>
  </si>
  <si>
    <t>conforme lo estipulado Políticas de Adquisiciones de INGEMANN</t>
  </si>
  <si>
    <t>Cotizacion Simple</t>
  </si>
  <si>
    <t>ex - post</t>
  </si>
  <si>
    <t>Sub Total</t>
  </si>
  <si>
    <t>Consultorias</t>
  </si>
  <si>
    <t>Selección Directa</t>
  </si>
  <si>
    <t>Ex - post</t>
  </si>
  <si>
    <t>Servicios diferentes a consultorías</t>
  </si>
  <si>
    <t>Gastos Operativos</t>
  </si>
  <si>
    <t>Compra Directa</t>
  </si>
  <si>
    <t>Sub- Total</t>
  </si>
  <si>
    <t>Total Componente 1</t>
  </si>
  <si>
    <t xml:space="preserve">Componente 2 </t>
  </si>
  <si>
    <t>Bienes</t>
  </si>
  <si>
    <t xml:space="preserve">Compra de matarial vegetativo </t>
  </si>
  <si>
    <t>Cotización Simple</t>
  </si>
  <si>
    <t>selección Directa</t>
  </si>
  <si>
    <t xml:space="preserve">Gastos Operativos </t>
  </si>
  <si>
    <t>Sub-total</t>
  </si>
  <si>
    <t>Total Componente 2</t>
  </si>
  <si>
    <t>Componente 3</t>
  </si>
  <si>
    <t>Total Componente 3</t>
  </si>
  <si>
    <t>Componente 4</t>
  </si>
  <si>
    <t>Ex -Post</t>
  </si>
  <si>
    <t>Sub total</t>
  </si>
  <si>
    <t>Servicios Diferentes a Consultorias</t>
  </si>
  <si>
    <t>Material de mercadeo gral.</t>
  </si>
  <si>
    <t>Total Componente 4</t>
  </si>
  <si>
    <t>Componente 5</t>
  </si>
  <si>
    <t>Subtotal</t>
  </si>
  <si>
    <t>Total Componente 5</t>
  </si>
  <si>
    <t>Componente 6: Línea de Base Monitoreo y Evaluación</t>
  </si>
  <si>
    <t xml:space="preserve">Sub total </t>
  </si>
  <si>
    <t>Total Componente 6</t>
  </si>
  <si>
    <t>Total General</t>
  </si>
  <si>
    <t>Agencia Ejecutora (AE):      Ingemann Nicaragua S.A</t>
  </si>
  <si>
    <t>Nombre del Proyecto: Contruyendo Resiliencia en los sectores del cacao fino y la miel</t>
  </si>
  <si>
    <t>Compra directa</t>
  </si>
  <si>
    <t>Fuente de financiamiento
Fina ncia miento y porcenta je</t>
  </si>
  <si>
    <t>Contratación de  Técnico encargado  del banco de germoplasma</t>
  </si>
  <si>
    <t>Consultoría para la adaptación de informacion cientifica para la comprension por parte de pequenos productores</t>
  </si>
  <si>
    <t>Consultoría Desarrollo piezas gráficas y video</t>
  </si>
  <si>
    <t>Contratación para el mantenimiento web</t>
  </si>
  <si>
    <t>Políticas de Adquisiciones de INGEMANN</t>
  </si>
  <si>
    <t>Consulta de  experto para Capacitacion y seguimiento en utilizo de la herramienta Análisis de Riesgos climáticos de las Cadenas de Valor: análisis de riesgos climáticos para programas de mercados inclusivos</t>
  </si>
  <si>
    <t>Ejecutado por Christian Aid conforme convenio aprobado Ingemann/ Christian Aid.</t>
  </si>
  <si>
    <t>Contratación Personal para la instalación del banco de germoplasma</t>
  </si>
  <si>
    <t>Key publications/ learning materials (Informe anual principales resultados del proyecto )</t>
  </si>
  <si>
    <t>Capacitación para medios de comunicación para un mejor entendimiento del proyecto y temas de cambio climático</t>
  </si>
  <si>
    <t>Participación en Ferias internacionales de Cacao: Inscripción, Boletos aéreos, Viáticos de Hotel y Alimentación, etc.</t>
  </si>
  <si>
    <t>1.06.01.01 /1.06.02.01</t>
  </si>
  <si>
    <t>papelería y útiles de oficina combustible, viáticos, alojamiento, etc del Equipo de gestión del Proyecto en Ingemann</t>
  </si>
  <si>
    <t>Construyendo Resiliencia en los sectores del cacao fino y la miel</t>
  </si>
  <si>
    <t>Apícola: Asesoría Especializada y Capacitación a productores, en mejores prácticas  de Manejo Agronómico en Inversiones Apícolas.</t>
  </si>
  <si>
    <t>ApícolaAsesoría Esepcializada y Capacitación en Emprendedurismo Apícola; Lecciones cetroamerica.</t>
  </si>
  <si>
    <t>Consultoría: Diangóstico logístico, diseño y elaboración de planos para la construcción e instalación de maquinaria  de una fábrica para el procesamiento del cacao.</t>
  </si>
  <si>
    <t>Consultoría: Creación de protocolos de procesamiento y resetas, para productos derivados del  cacao, capacitación y acompamiento en la implementación.</t>
  </si>
  <si>
    <t>Asesoría Especializada en planes de Fertiirrigación, diseños, planos y modelos para pequeños y medianos productores de cacao.</t>
  </si>
  <si>
    <t>4.01.01.12</t>
  </si>
  <si>
    <t>4.02.03</t>
  </si>
  <si>
    <t>Asesoría Especializada  y capacitación en  planes de gestión  integral de pequeñas, medianas y  grandes fincas  cacaoteras: Buenas Prácticas Agrícolas, Productividad, su relación con los perfiles de post-cosecha y mercados internacionales.</t>
  </si>
  <si>
    <t>Asesoría especializada para la  revisión y adopción de:  técnicas de microingertación, Procesos de fermentación, perfiles de cosecha y aprovechamiento de sub-productos a partir de ambos procesos ( Microingertación - Post Cosecha).</t>
  </si>
  <si>
    <t>Período del Plan:  Marzo 2018- Febrero 2019</t>
  </si>
  <si>
    <t>1.02.01 y 1.02.02</t>
  </si>
  <si>
    <t xml:space="preserve">Servicios de datos/ Outsourcing con empresa de Telecomunicaciones./Telefonos
</t>
  </si>
  <si>
    <t>Aporte Local Ingemann</t>
  </si>
  <si>
    <t xml:space="preserve">A Local CA/CH </t>
  </si>
  <si>
    <t>Servicio de Salon de conferencia y Catering para participantes para 40 participantes /Renta de vehiculo</t>
  </si>
  <si>
    <t>2.03.02.01 /2.03.02.03/  2.03.02.04</t>
  </si>
  <si>
    <t>Reenbolso de Viáticos a los productores</t>
  </si>
  <si>
    <t>Junio 20118</t>
  </si>
  <si>
    <t>2.04.01.01/2.04.01.03/2.04.02.01/2.04.02.03/2.04.03.01/2.04.03.03/2.04.04.01/2.04.04.03/2.04.05.01/2.04.05.02</t>
  </si>
  <si>
    <t>Almuerzos y reembolsos de Transporte para campacitación a productores. Capacitaciones Apícolas, Capacitaciones tecnicas de cacao, Capacitaciones empresarial de cacao, Capacitaciones sobre cambio climatico para productores de cacao, Visita a la finca demostrativa / Parcelas demostrativas; banco de germoplasma; puestos de observación climática y fenológica, mejores plantaciones.</t>
  </si>
  <si>
    <t>2.04.01.02/2.04.02.02/2.04.03.02/2.04.04.02</t>
  </si>
  <si>
    <t>Materiales, impresiones, documentos para capacitación en : Capacitaciones Apícolas, Capacitaciones tecnicas de cacao, Capacitaciones empresarial de cacao, Capacitaciones sobre cambio climatico para productores de cacao, Visita a la finca demostrativa / Parcelas demostrativas; banco de germoplasma; puestos de observación climática y fenológica, mejores plantaciones.</t>
  </si>
  <si>
    <t>2.05.01.02 / 2.05.01.04 / 2.05.02.02 / 2.05.02.04 / 2.05.03.01 / 2.05.03.03</t>
  </si>
  <si>
    <t>Gastos de Hotel,  boletos  y transporte: Consultorias para mejorar los procesos de post-cosecha para asegurar la calidad optima del cacao con expertos internacionales; Consultorias para mejorar las tecnicas agronomicas aplicados con expertos internacionales; 2 viajes a la region del equipo tecnico (3 personas) para estudiar metodologias de produccion en otros paises en la region buscando "best practice"</t>
  </si>
  <si>
    <t>Gastos de Alimentación y Varios para: Consultorias para mejorar los procesos de post-cosecha para asegurar la calidad optima del cacao con expertos internacionales; Consultorias para mejorar las tecnicas agronomicas aplicados con expertos internacionales; 2 viajes a la region del equipo tecnico (3 personas) para estudiar metodologias de produccion en otros paises en la region buscando "best practice"</t>
  </si>
  <si>
    <t>2.05.01.03 / 2.05.02.03 / 2.05.03.02 / 2.05.03.04</t>
  </si>
  <si>
    <t xml:space="preserve">Implementación del Fondo  Incentivo  para reconocer/ estimular  mejores productores: Suvenires, donación,Canasta Navideña,Capote, linterna,  camiseta, u otros según reglamento.
</t>
  </si>
  <si>
    <t xml:space="preserve">Gastos y Costos operativos ( Viáticos, alojamientos, gastos relativos a la plantación demostrativas, relativos a los técnicos de campos etc.) </t>
  </si>
  <si>
    <t>De acuerdo a la política de Ingemann</t>
  </si>
  <si>
    <t>De acuerdo a la política de Adquisición de Ingemann y Reglamento Operativo del Fondo</t>
  </si>
  <si>
    <t xml:space="preserve">Gastos para la realización de  talleres y capacitaciones acerca de riesgos climáticos Participación de entidades financieras pre-identificadas </t>
  </si>
  <si>
    <t>Servicio Hosting y dominio</t>
  </si>
  <si>
    <t>Visita de Comunicación a  Nicaragua</t>
  </si>
  <si>
    <t>Ex Post</t>
  </si>
  <si>
    <t xml:space="preserve"> Compra de Boletos aereos, alimentación, hotel  y  otros gastos para realización de Evento internacional de publicidad en Nicaragua</t>
  </si>
  <si>
    <t>Bienes y servicios (monto en U$S):  193,839            </t>
  </si>
  <si>
    <t>APROBADO 28.02.18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</si>
</sst>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\-0\-00\-00"/>
    <numFmt numFmtId="165" formatCode="_(* #,##0_);_(* \(#,##0\);_(* &quot;-&quot;??_);_(@_)"/>
    <numFmt numFmtId="166" formatCode="_-* #,##0.00_-;\-* #,##0.00_-;_-* &quot;-&quot;??_-;_-@_-"/>
    <numFmt numFmtId="167" formatCode="###0;###0"/>
    <numFmt numFmtId="168" formatCode="_(* #,##0.0000_);_(* \(#,##0.00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7" tint="0.59999389629810485"/>
      <name val="Arial"/>
      <family val="2"/>
    </font>
    <font>
      <sz val="8"/>
      <color theme="7" tint="0.59999389629810485"/>
      <name val="Arial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D0D6E4"/>
      </bottom>
      <diagonal/>
    </border>
    <border>
      <left/>
      <right/>
      <top style="thin">
        <color rgb="FF000000"/>
      </top>
      <bottom style="thin">
        <color rgb="FFD0D6E4"/>
      </bottom>
      <diagonal/>
    </border>
    <border>
      <left/>
      <right style="thin">
        <color rgb="FF000000"/>
      </right>
      <top style="thin">
        <color rgb="FF000000"/>
      </top>
      <bottom style="thin">
        <color rgb="FFD0D6E4"/>
      </bottom>
      <diagonal/>
    </border>
    <border>
      <left style="thin">
        <color rgb="FF000000"/>
      </left>
      <right/>
      <top style="thin">
        <color rgb="FFD0D6E4"/>
      </top>
      <bottom style="thin">
        <color rgb="FF000000"/>
      </bottom>
      <diagonal/>
    </border>
    <border>
      <left/>
      <right/>
      <top style="thin">
        <color rgb="FFD0D6E4"/>
      </top>
      <bottom style="thin">
        <color rgb="FF000000"/>
      </bottom>
      <diagonal/>
    </border>
    <border>
      <left/>
      <right style="thin">
        <color rgb="FF000000"/>
      </right>
      <top style="thin">
        <color rgb="FFD0D6E4"/>
      </top>
      <bottom style="thin">
        <color rgb="FF000000"/>
      </bottom>
      <diagonal/>
    </border>
    <border>
      <left/>
      <right style="thin">
        <color rgb="FFD0D6E4"/>
      </right>
      <top/>
      <bottom/>
      <diagonal/>
    </border>
    <border>
      <left style="thin">
        <color rgb="FFD0D6E4"/>
      </left>
      <right style="thin">
        <color rgb="FFD0D6E4"/>
      </right>
      <top/>
      <bottom/>
      <diagonal/>
    </border>
    <border>
      <left style="thin">
        <color rgb="FFD0D6E4"/>
      </left>
      <right/>
      <top/>
      <bottom/>
      <diagonal/>
    </border>
    <border>
      <left style="thin">
        <color rgb="FFD0D6E4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D0D6E4"/>
      </bottom>
      <diagonal/>
    </border>
    <border>
      <left/>
      <right style="medium">
        <color indexed="64"/>
      </right>
      <top style="thin">
        <color rgb="FF000000"/>
      </top>
      <bottom style="thin">
        <color rgb="FFD0D6E4"/>
      </bottom>
      <diagonal/>
    </border>
    <border>
      <left style="medium">
        <color indexed="64"/>
      </left>
      <right/>
      <top style="thin">
        <color rgb="FFD0D6E4"/>
      </top>
      <bottom style="thin">
        <color rgb="FF000000"/>
      </bottom>
      <diagonal/>
    </border>
    <border>
      <left/>
      <right style="medium">
        <color indexed="64"/>
      </right>
      <top style="thin">
        <color rgb="FFD0D6E4"/>
      </top>
      <bottom style="thin">
        <color rgb="FF000000"/>
      </bottom>
      <diagonal/>
    </border>
    <border>
      <left style="medium">
        <color indexed="64"/>
      </left>
      <right/>
      <top style="thin">
        <color rgb="FFD0D6E4"/>
      </top>
      <bottom style="medium">
        <color indexed="64"/>
      </bottom>
      <diagonal/>
    </border>
    <border>
      <left/>
      <right/>
      <top style="thin">
        <color rgb="FFD0D6E4"/>
      </top>
      <bottom style="medium">
        <color indexed="64"/>
      </bottom>
      <diagonal/>
    </border>
    <border>
      <left/>
      <right style="thin">
        <color rgb="FFD0D6E4"/>
      </right>
      <top style="thin">
        <color rgb="FFD0D6E4"/>
      </top>
      <bottom style="medium">
        <color indexed="64"/>
      </bottom>
      <diagonal/>
    </border>
    <border>
      <left style="thin">
        <color rgb="FFD0D6E4"/>
      </left>
      <right/>
      <top style="thin">
        <color rgb="FFD0D6E4"/>
      </top>
      <bottom style="medium">
        <color indexed="64"/>
      </bottom>
      <diagonal/>
    </border>
    <border>
      <left style="thin">
        <color rgb="FFD0D6E4"/>
      </left>
      <right style="thin">
        <color rgb="FFD0D6E4"/>
      </right>
      <top style="thin">
        <color rgb="FFD0D6E4"/>
      </top>
      <bottom style="medium">
        <color indexed="64"/>
      </bottom>
      <diagonal/>
    </border>
    <border>
      <left style="thin">
        <color rgb="FFD0D6E4"/>
      </left>
      <right style="medium">
        <color indexed="64"/>
      </right>
      <top style="thin">
        <color rgb="FFD0D6E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34">
    <xf numFmtId="0" fontId="0" fillId="0" borderId="0" xfId="0"/>
    <xf numFmtId="49" fontId="4" fillId="2" borderId="2" xfId="1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left" vertical="top"/>
    </xf>
    <xf numFmtId="49" fontId="4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left" vertical="top"/>
    </xf>
    <xf numFmtId="164" fontId="6" fillId="2" borderId="1" xfId="1" applyNumberFormat="1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left" vertical="top" wrapText="1"/>
    </xf>
    <xf numFmtId="165" fontId="5" fillId="4" borderId="1" xfId="5" applyNumberFormat="1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165" fontId="6" fillId="2" borderId="1" xfId="5" applyNumberFormat="1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43" fontId="6" fillId="2" borderId="1" xfId="5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7" fontId="6" fillId="4" borderId="1" xfId="0" applyNumberFormat="1" applyFont="1" applyFill="1" applyBorder="1" applyAlignment="1">
      <alignment horizontal="center" vertical="center" wrapText="1"/>
    </xf>
    <xf numFmtId="43" fontId="5" fillId="4" borderId="1" xfId="5" applyFont="1" applyFill="1" applyBorder="1" applyAlignment="1">
      <alignment horizontal="center" vertical="center" wrapText="1"/>
    </xf>
    <xf numFmtId="17" fontId="6" fillId="0" borderId="1" xfId="0" applyNumberFormat="1" applyFont="1" applyFill="1" applyBorder="1" applyAlignment="1">
      <alignment horizontal="center" vertical="center" wrapText="1"/>
    </xf>
    <xf numFmtId="43" fontId="6" fillId="0" borderId="1" xfId="5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/>
    </xf>
    <xf numFmtId="43" fontId="5" fillId="2" borderId="30" xfId="0" applyNumberFormat="1" applyFont="1" applyFill="1" applyBorder="1" applyAlignment="1">
      <alignment horizontal="center" vertical="center" wrapText="1"/>
    </xf>
    <xf numFmtId="43" fontId="5" fillId="2" borderId="29" xfId="0" applyNumberFormat="1" applyFont="1" applyFill="1" applyBorder="1" applyAlignment="1">
      <alignment horizontal="center" vertical="center" wrapText="1"/>
    </xf>
    <xf numFmtId="43" fontId="6" fillId="6" borderId="31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65" fontId="5" fillId="2" borderId="1" xfId="5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49" fontId="3" fillId="2" borderId="1" xfId="1" applyNumberFormat="1" applyFont="1" applyFill="1" applyBorder="1" applyAlignment="1">
      <alignment horizontal="left" vertical="top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3" fillId="0" borderId="1" xfId="1" applyNumberFormat="1" applyFont="1" applyBorder="1" applyAlignment="1">
      <alignment horizontal="left" vertical="top"/>
    </xf>
    <xf numFmtId="164" fontId="3" fillId="2" borderId="1" xfId="1" applyNumberFormat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 wrapText="1"/>
    </xf>
    <xf numFmtId="43" fontId="5" fillId="2" borderId="1" xfId="5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left" vertical="top"/>
    </xf>
    <xf numFmtId="9" fontId="6" fillId="4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165" fontId="10" fillId="8" borderId="1" xfId="5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9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top" wrapText="1"/>
    </xf>
    <xf numFmtId="165" fontId="6" fillId="2" borderId="1" xfId="5" applyNumberFormat="1" applyFont="1" applyFill="1" applyBorder="1" applyAlignment="1">
      <alignment horizontal="left" vertical="center" wrapText="1"/>
    </xf>
    <xf numFmtId="165" fontId="3" fillId="2" borderId="1" xfId="2" applyNumberFormat="1" applyFont="1" applyFill="1" applyBorder="1" applyAlignment="1">
      <alignment horizontal="left" vertical="center" wrapText="1"/>
    </xf>
    <xf numFmtId="165" fontId="5" fillId="2" borderId="1" xfId="2" applyNumberFormat="1" applyFont="1" applyFill="1" applyBorder="1" applyAlignment="1">
      <alignment horizontal="left" vertical="center" wrapText="1"/>
    </xf>
    <xf numFmtId="49" fontId="4" fillId="5" borderId="1" xfId="1" applyNumberFormat="1" applyFont="1" applyFill="1" applyBorder="1" applyAlignment="1">
      <alignment horizontal="left" vertical="top" wrapText="1"/>
    </xf>
    <xf numFmtId="165" fontId="5" fillId="5" borderId="1" xfId="2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9" fontId="6" fillId="5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top" wrapText="1"/>
    </xf>
    <xf numFmtId="165" fontId="10" fillId="2" borderId="1" xfId="5" applyNumberFormat="1" applyFont="1" applyFill="1" applyBorder="1" applyAlignment="1">
      <alignment horizontal="center" vertical="center" wrapText="1"/>
    </xf>
    <xf numFmtId="43" fontId="11" fillId="2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3" fontId="10" fillId="2" borderId="1" xfId="5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left" vertical="top"/>
    </xf>
    <xf numFmtId="49" fontId="4" fillId="4" borderId="1" xfId="1" applyNumberFormat="1" applyFont="1" applyFill="1" applyBorder="1" applyAlignment="1">
      <alignment horizontal="left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 wrapText="1"/>
    </xf>
    <xf numFmtId="9" fontId="6" fillId="2" borderId="1" xfId="3" applyFont="1" applyFill="1" applyBorder="1" applyAlignment="1">
      <alignment horizontal="center" vertical="center" wrapText="1"/>
    </xf>
    <xf numFmtId="165" fontId="5" fillId="8" borderId="1" xfId="5" applyNumberFormat="1" applyFont="1" applyFill="1" applyBorder="1" applyAlignment="1">
      <alignment horizontal="center" vertical="center" wrapText="1"/>
    </xf>
    <xf numFmtId="17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5" fillId="0" borderId="1" xfId="1" applyNumberFormat="1" applyFont="1" applyBorder="1" applyAlignment="1">
      <alignment horizontal="left" vertical="top"/>
    </xf>
    <xf numFmtId="49" fontId="5" fillId="0" borderId="1" xfId="1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9" fontId="13" fillId="8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5" fillId="6" borderId="1" xfId="5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9" fontId="13" fillId="6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6" fillId="7" borderId="1" xfId="5" applyNumberFormat="1" applyFont="1" applyFill="1" applyBorder="1" applyAlignment="1">
      <alignment horizontal="center" vertical="center" wrapText="1"/>
    </xf>
    <xf numFmtId="9" fontId="6" fillId="7" borderId="1" xfId="0" applyNumberFormat="1" applyFont="1" applyFill="1" applyBorder="1" applyAlignment="1">
      <alignment horizontal="center" vertical="center" wrapText="1"/>
    </xf>
    <xf numFmtId="17" fontId="6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left" vertical="center" wrapText="1"/>
    </xf>
    <xf numFmtId="165" fontId="6" fillId="2" borderId="1" xfId="2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49" fontId="5" fillId="4" borderId="1" xfId="1" applyNumberFormat="1" applyFont="1" applyFill="1" applyBorder="1" applyAlignment="1">
      <alignment horizontal="left" vertical="center" wrapText="1"/>
    </xf>
    <xf numFmtId="165" fontId="5" fillId="0" borderId="1" xfId="2" applyNumberFormat="1" applyFont="1" applyFill="1" applyBorder="1" applyAlignment="1">
      <alignment horizontal="left"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5" fontId="6" fillId="4" borderId="1" xfId="2" applyNumberFormat="1" applyFont="1" applyFill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6" fillId="8" borderId="1" xfId="1" applyNumberFormat="1" applyFont="1" applyFill="1" applyBorder="1" applyAlignment="1">
      <alignment horizontal="left" vertical="center" wrapText="1"/>
    </xf>
    <xf numFmtId="165" fontId="5" fillId="8" borderId="1" xfId="0" applyNumberFormat="1" applyFont="1" applyFill="1" applyBorder="1" applyAlignment="1">
      <alignment horizontal="left" vertical="center" wrapText="1"/>
    </xf>
    <xf numFmtId="164" fontId="6" fillId="7" borderId="1" xfId="1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64" fontId="6" fillId="4" borderId="1" xfId="1" applyNumberFormat="1" applyFont="1" applyFill="1" applyBorder="1" applyAlignment="1">
      <alignment horizontal="left" vertical="top"/>
    </xf>
    <xf numFmtId="164" fontId="5" fillId="4" borderId="1" xfId="1" applyNumberFormat="1" applyFont="1" applyFill="1" applyBorder="1" applyAlignment="1">
      <alignment horizontal="left" vertical="top"/>
    </xf>
    <xf numFmtId="164" fontId="6" fillId="8" borderId="1" xfId="1" applyNumberFormat="1" applyFont="1" applyFill="1" applyBorder="1" applyAlignment="1">
      <alignment horizontal="left" vertical="top"/>
    </xf>
    <xf numFmtId="10" fontId="6" fillId="8" borderId="1" xfId="0" applyNumberFormat="1" applyFont="1" applyFill="1" applyBorder="1" applyAlignment="1">
      <alignment horizontal="center" vertical="center" wrapText="1"/>
    </xf>
    <xf numFmtId="43" fontId="5" fillId="0" borderId="1" xfId="5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43" fontId="5" fillId="6" borderId="27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 wrapText="1"/>
    </xf>
    <xf numFmtId="165" fontId="4" fillId="5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vertical="top" wrapText="1"/>
    </xf>
    <xf numFmtId="165" fontId="6" fillId="6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6" fillId="2" borderId="1" xfId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right" vertical="top" wrapText="1"/>
    </xf>
    <xf numFmtId="165" fontId="3" fillId="2" borderId="1" xfId="4" applyNumberFormat="1" applyFont="1" applyFill="1" applyBorder="1" applyAlignment="1">
      <alignment horizontal="right" vertical="top" wrapText="1"/>
    </xf>
    <xf numFmtId="165" fontId="3" fillId="2" borderId="1" xfId="4" applyNumberFormat="1" applyFont="1" applyFill="1" applyBorder="1" applyAlignment="1">
      <alignment vertical="top" wrapText="1"/>
    </xf>
    <xf numFmtId="165" fontId="5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top" wrapText="1"/>
    </xf>
    <xf numFmtId="0" fontId="5" fillId="2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0" fontId="6" fillId="6" borderId="13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3" fillId="5" borderId="1" xfId="1" applyNumberFormat="1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168" fontId="6" fillId="2" borderId="0" xfId="0" applyNumberFormat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top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6" fillId="6" borderId="0" xfId="0" applyNumberFormat="1" applyFont="1" applyFill="1" applyBorder="1" applyAlignment="1">
      <alignment horizontal="left" vertical="center" wrapText="1"/>
    </xf>
    <xf numFmtId="165" fontId="6" fillId="6" borderId="0" xfId="0" applyNumberFormat="1" applyFont="1" applyFill="1" applyBorder="1" applyAlignment="1">
      <alignment horizontal="center" vertical="center" wrapText="1"/>
    </xf>
    <xf numFmtId="39" fontId="6" fillId="2" borderId="27" xfId="2" applyNumberFormat="1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0" fontId="6" fillId="6" borderId="11" xfId="0" applyFont="1" applyFill="1" applyBorder="1" applyAlignment="1">
      <alignment horizontal="left" vertical="center" wrapText="1"/>
    </xf>
    <xf numFmtId="0" fontId="6" fillId="6" borderId="12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6" fillId="6" borderId="25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0" fontId="6" fillId="6" borderId="26" xfId="0" applyFont="1" applyFill="1" applyBorder="1" applyAlignment="1">
      <alignment horizontal="left" vertical="center" wrapText="1"/>
    </xf>
    <xf numFmtId="0" fontId="6" fillId="6" borderId="27" xfId="0" applyFont="1" applyFill="1" applyBorder="1" applyAlignment="1">
      <alignment horizontal="left" vertical="center" wrapText="1"/>
    </xf>
    <xf numFmtId="0" fontId="6" fillId="6" borderId="28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2" borderId="32" xfId="1" applyNumberFormat="1" applyFont="1" applyFill="1" applyBorder="1" applyAlignment="1">
      <alignment horizontal="left" vertical="center" wrapText="1"/>
    </xf>
    <xf numFmtId="164" fontId="4" fillId="2" borderId="33" xfId="1" applyNumberFormat="1" applyFont="1" applyFill="1" applyBorder="1" applyAlignment="1">
      <alignment horizontal="left" vertical="center" wrapText="1"/>
    </xf>
    <xf numFmtId="164" fontId="4" fillId="2" borderId="34" xfId="1" applyNumberFormat="1" applyFont="1" applyFill="1" applyBorder="1" applyAlignment="1">
      <alignment horizontal="left" vertical="center" wrapText="1"/>
    </xf>
    <xf numFmtId="164" fontId="4" fillId="2" borderId="3" xfId="1" applyNumberFormat="1" applyFont="1" applyFill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left" vertical="center" wrapText="1"/>
    </xf>
    <xf numFmtId="164" fontId="4" fillId="2" borderId="5" xfId="1" applyNumberFormat="1" applyFont="1" applyFill="1" applyBorder="1" applyAlignment="1">
      <alignment horizontal="left" vertical="center" wrapText="1"/>
    </xf>
  </cellXfs>
  <cellStyles count="6">
    <cellStyle name="Comma" xfId="2" builtinId="3"/>
    <cellStyle name="Comma 3" xfId="5" xr:uid="{00000000-0005-0000-0000-000001000000}"/>
    <cellStyle name="Millares 3" xfId="4" xr:uid="{00000000-0005-0000-0000-000002000000}"/>
    <cellStyle name="Normal" xfId="0" builtinId="0"/>
    <cellStyle name="Normal 2" xfId="1" xr:uid="{00000000-0005-0000-0000-000004000000}"/>
    <cellStyle name="Percent" xfId="3" builtinId="5"/>
  </cellStyles>
  <dxfs count="216"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ont>
        <b/>
        <i val="0"/>
        <u/>
      </font>
    </dxf>
    <dxf>
      <font>
        <b/>
        <i val="0"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33"/>
  <sheetViews>
    <sheetView tabSelected="1" topLeftCell="A64" zoomScaleNormal="100" workbookViewId="0">
      <selection activeCell="Q65" sqref="Q65"/>
    </sheetView>
  </sheetViews>
  <sheetFormatPr defaultColWidth="8" defaultRowHeight="11.25" x14ac:dyDescent="0.25"/>
  <cols>
    <col min="1" max="1" width="3.7109375" style="22" customWidth="1"/>
    <col min="2" max="2" width="11.42578125" style="23" customWidth="1"/>
    <col min="3" max="3" width="40.85546875" style="142" customWidth="1"/>
    <col min="4" max="4" width="11.42578125" style="142" customWidth="1"/>
    <col min="5" max="5" width="15.42578125" style="143" customWidth="1"/>
    <col min="6" max="6" width="9.7109375" style="143" customWidth="1"/>
    <col min="7" max="8" width="7.42578125" style="143" customWidth="1"/>
    <col min="9" max="9" width="9.28515625" style="143" customWidth="1"/>
    <col min="10" max="10" width="7.42578125" style="143" customWidth="1"/>
    <col min="11" max="12" width="8.140625" style="143" customWidth="1"/>
    <col min="13" max="13" width="8.140625" style="6" customWidth="1"/>
    <col min="14" max="14" width="8.140625" style="143" customWidth="1"/>
    <col min="15" max="15" width="14.85546875" style="144" customWidth="1"/>
    <col min="16" max="116" width="8" style="23"/>
    <col min="117" max="117" width="2.85546875" style="23" customWidth="1"/>
    <col min="118" max="118" width="4.5703125" style="23" customWidth="1"/>
    <col min="119" max="119" width="8.85546875" style="23" customWidth="1"/>
    <col min="120" max="120" width="47.7109375" style="23" customWidth="1"/>
    <col min="121" max="121" width="18.42578125" style="23" customWidth="1"/>
    <col min="122" max="122" width="12.42578125" style="23" customWidth="1"/>
    <col min="123" max="123" width="17.85546875" style="23" customWidth="1"/>
    <col min="124" max="124" width="11.7109375" style="23" customWidth="1"/>
    <col min="125" max="125" width="10.140625" style="23" customWidth="1"/>
    <col min="126" max="126" width="19.140625" style="23" customWidth="1"/>
    <col min="127" max="127" width="0" style="23" hidden="1" customWidth="1"/>
    <col min="128" max="128" width="13.42578125" style="23" customWidth="1"/>
    <col min="129" max="129" width="43.28515625" style="23" customWidth="1"/>
    <col min="130" max="372" width="8" style="23"/>
    <col min="373" max="373" width="2.85546875" style="23" customWidth="1"/>
    <col min="374" max="374" width="4.5703125" style="23" customWidth="1"/>
    <col min="375" max="375" width="8.85546875" style="23" customWidth="1"/>
    <col min="376" max="376" width="47.7109375" style="23" customWidth="1"/>
    <col min="377" max="377" width="18.42578125" style="23" customWidth="1"/>
    <col min="378" max="378" width="12.42578125" style="23" customWidth="1"/>
    <col min="379" max="379" width="17.85546875" style="23" customWidth="1"/>
    <col min="380" max="380" width="11.7109375" style="23" customWidth="1"/>
    <col min="381" max="381" width="10.140625" style="23" customWidth="1"/>
    <col min="382" max="382" width="19.140625" style="23" customWidth="1"/>
    <col min="383" max="383" width="0" style="23" hidden="1" customWidth="1"/>
    <col min="384" max="384" width="13.42578125" style="23" customWidth="1"/>
    <col min="385" max="385" width="43.28515625" style="23" customWidth="1"/>
    <col min="386" max="628" width="8" style="23"/>
    <col min="629" max="629" width="2.85546875" style="23" customWidth="1"/>
    <col min="630" max="630" width="4.5703125" style="23" customWidth="1"/>
    <col min="631" max="631" width="8.85546875" style="23" customWidth="1"/>
    <col min="632" max="632" width="47.7109375" style="23" customWidth="1"/>
    <col min="633" max="633" width="18.42578125" style="23" customWidth="1"/>
    <col min="634" max="634" width="12.42578125" style="23" customWidth="1"/>
    <col min="635" max="635" width="17.85546875" style="23" customWidth="1"/>
    <col min="636" max="636" width="11.7109375" style="23" customWidth="1"/>
    <col min="637" max="637" width="10.140625" style="23" customWidth="1"/>
    <col min="638" max="638" width="19.140625" style="23" customWidth="1"/>
    <col min="639" max="639" width="0" style="23" hidden="1" customWidth="1"/>
    <col min="640" max="640" width="13.42578125" style="23" customWidth="1"/>
    <col min="641" max="641" width="43.28515625" style="23" customWidth="1"/>
    <col min="642" max="884" width="8" style="23"/>
    <col min="885" max="885" width="2.85546875" style="23" customWidth="1"/>
    <col min="886" max="886" width="4.5703125" style="23" customWidth="1"/>
    <col min="887" max="887" width="8.85546875" style="23" customWidth="1"/>
    <col min="888" max="888" width="47.7109375" style="23" customWidth="1"/>
    <col min="889" max="889" width="18.42578125" style="23" customWidth="1"/>
    <col min="890" max="890" width="12.42578125" style="23" customWidth="1"/>
    <col min="891" max="891" width="17.85546875" style="23" customWidth="1"/>
    <col min="892" max="892" width="11.7109375" style="23" customWidth="1"/>
    <col min="893" max="893" width="10.140625" style="23" customWidth="1"/>
    <col min="894" max="894" width="19.140625" style="23" customWidth="1"/>
    <col min="895" max="895" width="0" style="23" hidden="1" customWidth="1"/>
    <col min="896" max="896" width="13.42578125" style="23" customWidth="1"/>
    <col min="897" max="897" width="43.28515625" style="23" customWidth="1"/>
    <col min="898" max="1140" width="8" style="23"/>
    <col min="1141" max="1141" width="2.85546875" style="23" customWidth="1"/>
    <col min="1142" max="1142" width="4.5703125" style="23" customWidth="1"/>
    <col min="1143" max="1143" width="8.85546875" style="23" customWidth="1"/>
    <col min="1144" max="1144" width="47.7109375" style="23" customWidth="1"/>
    <col min="1145" max="1145" width="18.42578125" style="23" customWidth="1"/>
    <col min="1146" max="1146" width="12.42578125" style="23" customWidth="1"/>
    <col min="1147" max="1147" width="17.85546875" style="23" customWidth="1"/>
    <col min="1148" max="1148" width="11.7109375" style="23" customWidth="1"/>
    <col min="1149" max="1149" width="10.140625" style="23" customWidth="1"/>
    <col min="1150" max="1150" width="19.140625" style="23" customWidth="1"/>
    <col min="1151" max="1151" width="0" style="23" hidden="1" customWidth="1"/>
    <col min="1152" max="1152" width="13.42578125" style="23" customWidth="1"/>
    <col min="1153" max="1153" width="43.28515625" style="23" customWidth="1"/>
    <col min="1154" max="1396" width="8" style="23"/>
    <col min="1397" max="1397" width="2.85546875" style="23" customWidth="1"/>
    <col min="1398" max="1398" width="4.5703125" style="23" customWidth="1"/>
    <col min="1399" max="1399" width="8.85546875" style="23" customWidth="1"/>
    <col min="1400" max="1400" width="47.7109375" style="23" customWidth="1"/>
    <col min="1401" max="1401" width="18.42578125" style="23" customWidth="1"/>
    <col min="1402" max="1402" width="12.42578125" style="23" customWidth="1"/>
    <col min="1403" max="1403" width="17.85546875" style="23" customWidth="1"/>
    <col min="1404" max="1404" width="11.7109375" style="23" customWidth="1"/>
    <col min="1405" max="1405" width="10.140625" style="23" customWidth="1"/>
    <col min="1406" max="1406" width="19.140625" style="23" customWidth="1"/>
    <col min="1407" max="1407" width="0" style="23" hidden="1" customWidth="1"/>
    <col min="1408" max="1408" width="13.42578125" style="23" customWidth="1"/>
    <col min="1409" max="1409" width="43.28515625" style="23" customWidth="1"/>
    <col min="1410" max="1652" width="8" style="23"/>
    <col min="1653" max="1653" width="2.85546875" style="23" customWidth="1"/>
    <col min="1654" max="1654" width="4.5703125" style="23" customWidth="1"/>
    <col min="1655" max="1655" width="8.85546875" style="23" customWidth="1"/>
    <col min="1656" max="1656" width="47.7109375" style="23" customWidth="1"/>
    <col min="1657" max="1657" width="18.42578125" style="23" customWidth="1"/>
    <col min="1658" max="1658" width="12.42578125" style="23" customWidth="1"/>
    <col min="1659" max="1659" width="17.85546875" style="23" customWidth="1"/>
    <col min="1660" max="1660" width="11.7109375" style="23" customWidth="1"/>
    <col min="1661" max="1661" width="10.140625" style="23" customWidth="1"/>
    <col min="1662" max="1662" width="19.140625" style="23" customWidth="1"/>
    <col min="1663" max="1663" width="0" style="23" hidden="1" customWidth="1"/>
    <col min="1664" max="1664" width="13.42578125" style="23" customWidth="1"/>
    <col min="1665" max="1665" width="43.28515625" style="23" customWidth="1"/>
    <col min="1666" max="1908" width="8" style="23"/>
    <col min="1909" max="1909" width="2.85546875" style="23" customWidth="1"/>
    <col min="1910" max="1910" width="4.5703125" style="23" customWidth="1"/>
    <col min="1911" max="1911" width="8.85546875" style="23" customWidth="1"/>
    <col min="1912" max="1912" width="47.7109375" style="23" customWidth="1"/>
    <col min="1913" max="1913" width="18.42578125" style="23" customWidth="1"/>
    <col min="1914" max="1914" width="12.42578125" style="23" customWidth="1"/>
    <col min="1915" max="1915" width="17.85546875" style="23" customWidth="1"/>
    <col min="1916" max="1916" width="11.7109375" style="23" customWidth="1"/>
    <col min="1917" max="1917" width="10.140625" style="23" customWidth="1"/>
    <col min="1918" max="1918" width="19.140625" style="23" customWidth="1"/>
    <col min="1919" max="1919" width="0" style="23" hidden="1" customWidth="1"/>
    <col min="1920" max="1920" width="13.42578125" style="23" customWidth="1"/>
    <col min="1921" max="1921" width="43.28515625" style="23" customWidth="1"/>
    <col min="1922" max="2164" width="8" style="23"/>
    <col min="2165" max="2165" width="2.85546875" style="23" customWidth="1"/>
    <col min="2166" max="2166" width="4.5703125" style="23" customWidth="1"/>
    <col min="2167" max="2167" width="8.85546875" style="23" customWidth="1"/>
    <col min="2168" max="2168" width="47.7109375" style="23" customWidth="1"/>
    <col min="2169" max="2169" width="18.42578125" style="23" customWidth="1"/>
    <col min="2170" max="2170" width="12.42578125" style="23" customWidth="1"/>
    <col min="2171" max="2171" width="17.85546875" style="23" customWidth="1"/>
    <col min="2172" max="2172" width="11.7109375" style="23" customWidth="1"/>
    <col min="2173" max="2173" width="10.140625" style="23" customWidth="1"/>
    <col min="2174" max="2174" width="19.140625" style="23" customWidth="1"/>
    <col min="2175" max="2175" width="0" style="23" hidden="1" customWidth="1"/>
    <col min="2176" max="2176" width="13.42578125" style="23" customWidth="1"/>
    <col min="2177" max="2177" width="43.28515625" style="23" customWidth="1"/>
    <col min="2178" max="2420" width="8" style="23"/>
    <col min="2421" max="2421" width="2.85546875" style="23" customWidth="1"/>
    <col min="2422" max="2422" width="4.5703125" style="23" customWidth="1"/>
    <col min="2423" max="2423" width="8.85546875" style="23" customWidth="1"/>
    <col min="2424" max="2424" width="47.7109375" style="23" customWidth="1"/>
    <col min="2425" max="2425" width="18.42578125" style="23" customWidth="1"/>
    <col min="2426" max="2426" width="12.42578125" style="23" customWidth="1"/>
    <col min="2427" max="2427" width="17.85546875" style="23" customWidth="1"/>
    <col min="2428" max="2428" width="11.7109375" style="23" customWidth="1"/>
    <col min="2429" max="2429" width="10.140625" style="23" customWidth="1"/>
    <col min="2430" max="2430" width="19.140625" style="23" customWidth="1"/>
    <col min="2431" max="2431" width="0" style="23" hidden="1" customWidth="1"/>
    <col min="2432" max="2432" width="13.42578125" style="23" customWidth="1"/>
    <col min="2433" max="2433" width="43.28515625" style="23" customWidth="1"/>
    <col min="2434" max="2676" width="8" style="23"/>
    <col min="2677" max="2677" width="2.85546875" style="23" customWidth="1"/>
    <col min="2678" max="2678" width="4.5703125" style="23" customWidth="1"/>
    <col min="2679" max="2679" width="8.85546875" style="23" customWidth="1"/>
    <col min="2680" max="2680" width="47.7109375" style="23" customWidth="1"/>
    <col min="2681" max="2681" width="18.42578125" style="23" customWidth="1"/>
    <col min="2682" max="2682" width="12.42578125" style="23" customWidth="1"/>
    <col min="2683" max="2683" width="17.85546875" style="23" customWidth="1"/>
    <col min="2684" max="2684" width="11.7109375" style="23" customWidth="1"/>
    <col min="2685" max="2685" width="10.140625" style="23" customWidth="1"/>
    <col min="2686" max="2686" width="19.140625" style="23" customWidth="1"/>
    <col min="2687" max="2687" width="0" style="23" hidden="1" customWidth="1"/>
    <col min="2688" max="2688" width="13.42578125" style="23" customWidth="1"/>
    <col min="2689" max="2689" width="43.28515625" style="23" customWidth="1"/>
    <col min="2690" max="2932" width="8" style="23"/>
    <col min="2933" max="2933" width="2.85546875" style="23" customWidth="1"/>
    <col min="2934" max="2934" width="4.5703125" style="23" customWidth="1"/>
    <col min="2935" max="2935" width="8.85546875" style="23" customWidth="1"/>
    <col min="2936" max="2936" width="47.7109375" style="23" customWidth="1"/>
    <col min="2937" max="2937" width="18.42578125" style="23" customWidth="1"/>
    <col min="2938" max="2938" width="12.42578125" style="23" customWidth="1"/>
    <col min="2939" max="2939" width="17.85546875" style="23" customWidth="1"/>
    <col min="2940" max="2940" width="11.7109375" style="23" customWidth="1"/>
    <col min="2941" max="2941" width="10.140625" style="23" customWidth="1"/>
    <col min="2942" max="2942" width="19.140625" style="23" customWidth="1"/>
    <col min="2943" max="2943" width="0" style="23" hidden="1" customWidth="1"/>
    <col min="2944" max="2944" width="13.42578125" style="23" customWidth="1"/>
    <col min="2945" max="2945" width="43.28515625" style="23" customWidth="1"/>
    <col min="2946" max="3188" width="8" style="23"/>
    <col min="3189" max="3189" width="2.85546875" style="23" customWidth="1"/>
    <col min="3190" max="3190" width="4.5703125" style="23" customWidth="1"/>
    <col min="3191" max="3191" width="8.85546875" style="23" customWidth="1"/>
    <col min="3192" max="3192" width="47.7109375" style="23" customWidth="1"/>
    <col min="3193" max="3193" width="18.42578125" style="23" customWidth="1"/>
    <col min="3194" max="3194" width="12.42578125" style="23" customWidth="1"/>
    <col min="3195" max="3195" width="17.85546875" style="23" customWidth="1"/>
    <col min="3196" max="3196" width="11.7109375" style="23" customWidth="1"/>
    <col min="3197" max="3197" width="10.140625" style="23" customWidth="1"/>
    <col min="3198" max="3198" width="19.140625" style="23" customWidth="1"/>
    <col min="3199" max="3199" width="0" style="23" hidden="1" customWidth="1"/>
    <col min="3200" max="3200" width="13.42578125" style="23" customWidth="1"/>
    <col min="3201" max="3201" width="43.28515625" style="23" customWidth="1"/>
    <col min="3202" max="3444" width="8" style="23"/>
    <col min="3445" max="3445" width="2.85546875" style="23" customWidth="1"/>
    <col min="3446" max="3446" width="4.5703125" style="23" customWidth="1"/>
    <col min="3447" max="3447" width="8.85546875" style="23" customWidth="1"/>
    <col min="3448" max="3448" width="47.7109375" style="23" customWidth="1"/>
    <col min="3449" max="3449" width="18.42578125" style="23" customWidth="1"/>
    <col min="3450" max="3450" width="12.42578125" style="23" customWidth="1"/>
    <col min="3451" max="3451" width="17.85546875" style="23" customWidth="1"/>
    <col min="3452" max="3452" width="11.7109375" style="23" customWidth="1"/>
    <col min="3453" max="3453" width="10.140625" style="23" customWidth="1"/>
    <col min="3454" max="3454" width="19.140625" style="23" customWidth="1"/>
    <col min="3455" max="3455" width="0" style="23" hidden="1" customWidth="1"/>
    <col min="3456" max="3456" width="13.42578125" style="23" customWidth="1"/>
    <col min="3457" max="3457" width="43.28515625" style="23" customWidth="1"/>
    <col min="3458" max="3700" width="8" style="23"/>
    <col min="3701" max="3701" width="2.85546875" style="23" customWidth="1"/>
    <col min="3702" max="3702" width="4.5703125" style="23" customWidth="1"/>
    <col min="3703" max="3703" width="8.85546875" style="23" customWidth="1"/>
    <col min="3704" max="3704" width="47.7109375" style="23" customWidth="1"/>
    <col min="3705" max="3705" width="18.42578125" style="23" customWidth="1"/>
    <col min="3706" max="3706" width="12.42578125" style="23" customWidth="1"/>
    <col min="3707" max="3707" width="17.85546875" style="23" customWidth="1"/>
    <col min="3708" max="3708" width="11.7109375" style="23" customWidth="1"/>
    <col min="3709" max="3709" width="10.140625" style="23" customWidth="1"/>
    <col min="3710" max="3710" width="19.140625" style="23" customWidth="1"/>
    <col min="3711" max="3711" width="0" style="23" hidden="1" customWidth="1"/>
    <col min="3712" max="3712" width="13.42578125" style="23" customWidth="1"/>
    <col min="3713" max="3713" width="43.28515625" style="23" customWidth="1"/>
    <col min="3714" max="3956" width="8" style="23"/>
    <col min="3957" max="3957" width="2.85546875" style="23" customWidth="1"/>
    <col min="3958" max="3958" width="4.5703125" style="23" customWidth="1"/>
    <col min="3959" max="3959" width="8.85546875" style="23" customWidth="1"/>
    <col min="3960" max="3960" width="47.7109375" style="23" customWidth="1"/>
    <col min="3961" max="3961" width="18.42578125" style="23" customWidth="1"/>
    <col min="3962" max="3962" width="12.42578125" style="23" customWidth="1"/>
    <col min="3963" max="3963" width="17.85546875" style="23" customWidth="1"/>
    <col min="3964" max="3964" width="11.7109375" style="23" customWidth="1"/>
    <col min="3965" max="3965" width="10.140625" style="23" customWidth="1"/>
    <col min="3966" max="3966" width="19.140625" style="23" customWidth="1"/>
    <col min="3967" max="3967" width="0" style="23" hidden="1" customWidth="1"/>
    <col min="3968" max="3968" width="13.42578125" style="23" customWidth="1"/>
    <col min="3969" max="3969" width="43.28515625" style="23" customWidth="1"/>
    <col min="3970" max="4212" width="8" style="23"/>
    <col min="4213" max="4213" width="2.85546875" style="23" customWidth="1"/>
    <col min="4214" max="4214" width="4.5703125" style="23" customWidth="1"/>
    <col min="4215" max="4215" width="8.85546875" style="23" customWidth="1"/>
    <col min="4216" max="4216" width="47.7109375" style="23" customWidth="1"/>
    <col min="4217" max="4217" width="18.42578125" style="23" customWidth="1"/>
    <col min="4218" max="4218" width="12.42578125" style="23" customWidth="1"/>
    <col min="4219" max="4219" width="17.85546875" style="23" customWidth="1"/>
    <col min="4220" max="4220" width="11.7109375" style="23" customWidth="1"/>
    <col min="4221" max="4221" width="10.140625" style="23" customWidth="1"/>
    <col min="4222" max="4222" width="19.140625" style="23" customWidth="1"/>
    <col min="4223" max="4223" width="0" style="23" hidden="1" customWidth="1"/>
    <col min="4224" max="4224" width="13.42578125" style="23" customWidth="1"/>
    <col min="4225" max="4225" width="43.28515625" style="23" customWidth="1"/>
    <col min="4226" max="4468" width="8" style="23"/>
    <col min="4469" max="4469" width="2.85546875" style="23" customWidth="1"/>
    <col min="4470" max="4470" width="4.5703125" style="23" customWidth="1"/>
    <col min="4471" max="4471" width="8.85546875" style="23" customWidth="1"/>
    <col min="4472" max="4472" width="47.7109375" style="23" customWidth="1"/>
    <col min="4473" max="4473" width="18.42578125" style="23" customWidth="1"/>
    <col min="4474" max="4474" width="12.42578125" style="23" customWidth="1"/>
    <col min="4475" max="4475" width="17.85546875" style="23" customWidth="1"/>
    <col min="4476" max="4476" width="11.7109375" style="23" customWidth="1"/>
    <col min="4477" max="4477" width="10.140625" style="23" customWidth="1"/>
    <col min="4478" max="4478" width="19.140625" style="23" customWidth="1"/>
    <col min="4479" max="4479" width="0" style="23" hidden="1" customWidth="1"/>
    <col min="4480" max="4480" width="13.42578125" style="23" customWidth="1"/>
    <col min="4481" max="4481" width="43.28515625" style="23" customWidth="1"/>
    <col min="4482" max="4724" width="8" style="23"/>
    <col min="4725" max="4725" width="2.85546875" style="23" customWidth="1"/>
    <col min="4726" max="4726" width="4.5703125" style="23" customWidth="1"/>
    <col min="4727" max="4727" width="8.85546875" style="23" customWidth="1"/>
    <col min="4728" max="4728" width="47.7109375" style="23" customWidth="1"/>
    <col min="4729" max="4729" width="18.42578125" style="23" customWidth="1"/>
    <col min="4730" max="4730" width="12.42578125" style="23" customWidth="1"/>
    <col min="4731" max="4731" width="17.85546875" style="23" customWidth="1"/>
    <col min="4732" max="4732" width="11.7109375" style="23" customWidth="1"/>
    <col min="4733" max="4733" width="10.140625" style="23" customWidth="1"/>
    <col min="4734" max="4734" width="19.140625" style="23" customWidth="1"/>
    <col min="4735" max="4735" width="0" style="23" hidden="1" customWidth="1"/>
    <col min="4736" max="4736" width="13.42578125" style="23" customWidth="1"/>
    <col min="4737" max="4737" width="43.28515625" style="23" customWidth="1"/>
    <col min="4738" max="4980" width="8" style="23"/>
    <col min="4981" max="4981" width="2.85546875" style="23" customWidth="1"/>
    <col min="4982" max="4982" width="4.5703125" style="23" customWidth="1"/>
    <col min="4983" max="4983" width="8.85546875" style="23" customWidth="1"/>
    <col min="4984" max="4984" width="47.7109375" style="23" customWidth="1"/>
    <col min="4985" max="4985" width="18.42578125" style="23" customWidth="1"/>
    <col min="4986" max="4986" width="12.42578125" style="23" customWidth="1"/>
    <col min="4987" max="4987" width="17.85546875" style="23" customWidth="1"/>
    <col min="4988" max="4988" width="11.7109375" style="23" customWidth="1"/>
    <col min="4989" max="4989" width="10.140625" style="23" customWidth="1"/>
    <col min="4990" max="4990" width="19.140625" style="23" customWidth="1"/>
    <col min="4991" max="4991" width="0" style="23" hidden="1" customWidth="1"/>
    <col min="4992" max="4992" width="13.42578125" style="23" customWidth="1"/>
    <col min="4993" max="4993" width="43.28515625" style="23" customWidth="1"/>
    <col min="4994" max="5236" width="8" style="23"/>
    <col min="5237" max="5237" width="2.85546875" style="23" customWidth="1"/>
    <col min="5238" max="5238" width="4.5703125" style="23" customWidth="1"/>
    <col min="5239" max="5239" width="8.85546875" style="23" customWidth="1"/>
    <col min="5240" max="5240" width="47.7109375" style="23" customWidth="1"/>
    <col min="5241" max="5241" width="18.42578125" style="23" customWidth="1"/>
    <col min="5242" max="5242" width="12.42578125" style="23" customWidth="1"/>
    <col min="5243" max="5243" width="17.85546875" style="23" customWidth="1"/>
    <col min="5244" max="5244" width="11.7109375" style="23" customWidth="1"/>
    <col min="5245" max="5245" width="10.140625" style="23" customWidth="1"/>
    <col min="5246" max="5246" width="19.140625" style="23" customWidth="1"/>
    <col min="5247" max="5247" width="0" style="23" hidden="1" customWidth="1"/>
    <col min="5248" max="5248" width="13.42578125" style="23" customWidth="1"/>
    <col min="5249" max="5249" width="43.28515625" style="23" customWidth="1"/>
    <col min="5250" max="5492" width="8" style="23"/>
    <col min="5493" max="5493" width="2.85546875" style="23" customWidth="1"/>
    <col min="5494" max="5494" width="4.5703125" style="23" customWidth="1"/>
    <col min="5495" max="5495" width="8.85546875" style="23" customWidth="1"/>
    <col min="5496" max="5496" width="47.7109375" style="23" customWidth="1"/>
    <col min="5497" max="5497" width="18.42578125" style="23" customWidth="1"/>
    <col min="5498" max="5498" width="12.42578125" style="23" customWidth="1"/>
    <col min="5499" max="5499" width="17.85546875" style="23" customWidth="1"/>
    <col min="5500" max="5500" width="11.7109375" style="23" customWidth="1"/>
    <col min="5501" max="5501" width="10.140625" style="23" customWidth="1"/>
    <col min="5502" max="5502" width="19.140625" style="23" customWidth="1"/>
    <col min="5503" max="5503" width="0" style="23" hidden="1" customWidth="1"/>
    <col min="5504" max="5504" width="13.42578125" style="23" customWidth="1"/>
    <col min="5505" max="5505" width="43.28515625" style="23" customWidth="1"/>
    <col min="5506" max="5748" width="8" style="23"/>
    <col min="5749" max="5749" width="2.85546875" style="23" customWidth="1"/>
    <col min="5750" max="5750" width="4.5703125" style="23" customWidth="1"/>
    <col min="5751" max="5751" width="8.85546875" style="23" customWidth="1"/>
    <col min="5752" max="5752" width="47.7109375" style="23" customWidth="1"/>
    <col min="5753" max="5753" width="18.42578125" style="23" customWidth="1"/>
    <col min="5754" max="5754" width="12.42578125" style="23" customWidth="1"/>
    <col min="5755" max="5755" width="17.85546875" style="23" customWidth="1"/>
    <col min="5756" max="5756" width="11.7109375" style="23" customWidth="1"/>
    <col min="5757" max="5757" width="10.140625" style="23" customWidth="1"/>
    <col min="5758" max="5758" width="19.140625" style="23" customWidth="1"/>
    <col min="5759" max="5759" width="0" style="23" hidden="1" customWidth="1"/>
    <col min="5760" max="5760" width="13.42578125" style="23" customWidth="1"/>
    <col min="5761" max="5761" width="43.28515625" style="23" customWidth="1"/>
    <col min="5762" max="6004" width="8" style="23"/>
    <col min="6005" max="6005" width="2.85546875" style="23" customWidth="1"/>
    <col min="6006" max="6006" width="4.5703125" style="23" customWidth="1"/>
    <col min="6007" max="6007" width="8.85546875" style="23" customWidth="1"/>
    <col min="6008" max="6008" width="47.7109375" style="23" customWidth="1"/>
    <col min="6009" max="6009" width="18.42578125" style="23" customWidth="1"/>
    <col min="6010" max="6010" width="12.42578125" style="23" customWidth="1"/>
    <col min="6011" max="6011" width="17.85546875" style="23" customWidth="1"/>
    <col min="6012" max="6012" width="11.7109375" style="23" customWidth="1"/>
    <col min="6013" max="6013" width="10.140625" style="23" customWidth="1"/>
    <col min="6014" max="6014" width="19.140625" style="23" customWidth="1"/>
    <col min="6015" max="6015" width="0" style="23" hidden="1" customWidth="1"/>
    <col min="6016" max="6016" width="13.42578125" style="23" customWidth="1"/>
    <col min="6017" max="6017" width="43.28515625" style="23" customWidth="1"/>
    <col min="6018" max="6260" width="8" style="23"/>
    <col min="6261" max="6261" width="2.85546875" style="23" customWidth="1"/>
    <col min="6262" max="6262" width="4.5703125" style="23" customWidth="1"/>
    <col min="6263" max="6263" width="8.85546875" style="23" customWidth="1"/>
    <col min="6264" max="6264" width="47.7109375" style="23" customWidth="1"/>
    <col min="6265" max="6265" width="18.42578125" style="23" customWidth="1"/>
    <col min="6266" max="6266" width="12.42578125" style="23" customWidth="1"/>
    <col min="6267" max="6267" width="17.85546875" style="23" customWidth="1"/>
    <col min="6268" max="6268" width="11.7109375" style="23" customWidth="1"/>
    <col min="6269" max="6269" width="10.140625" style="23" customWidth="1"/>
    <col min="6270" max="6270" width="19.140625" style="23" customWidth="1"/>
    <col min="6271" max="6271" width="0" style="23" hidden="1" customWidth="1"/>
    <col min="6272" max="6272" width="13.42578125" style="23" customWidth="1"/>
    <col min="6273" max="6273" width="43.28515625" style="23" customWidth="1"/>
    <col min="6274" max="6516" width="8" style="23"/>
    <col min="6517" max="6517" width="2.85546875" style="23" customWidth="1"/>
    <col min="6518" max="6518" width="4.5703125" style="23" customWidth="1"/>
    <col min="6519" max="6519" width="8.85546875" style="23" customWidth="1"/>
    <col min="6520" max="6520" width="47.7109375" style="23" customWidth="1"/>
    <col min="6521" max="6521" width="18.42578125" style="23" customWidth="1"/>
    <col min="6522" max="6522" width="12.42578125" style="23" customWidth="1"/>
    <col min="6523" max="6523" width="17.85546875" style="23" customWidth="1"/>
    <col min="6524" max="6524" width="11.7109375" style="23" customWidth="1"/>
    <col min="6525" max="6525" width="10.140625" style="23" customWidth="1"/>
    <col min="6526" max="6526" width="19.140625" style="23" customWidth="1"/>
    <col min="6527" max="6527" width="0" style="23" hidden="1" customWidth="1"/>
    <col min="6528" max="6528" width="13.42578125" style="23" customWidth="1"/>
    <col min="6529" max="6529" width="43.28515625" style="23" customWidth="1"/>
    <col min="6530" max="6772" width="8" style="23"/>
    <col min="6773" max="6773" width="2.85546875" style="23" customWidth="1"/>
    <col min="6774" max="6774" width="4.5703125" style="23" customWidth="1"/>
    <col min="6775" max="6775" width="8.85546875" style="23" customWidth="1"/>
    <col min="6776" max="6776" width="47.7109375" style="23" customWidth="1"/>
    <col min="6777" max="6777" width="18.42578125" style="23" customWidth="1"/>
    <col min="6778" max="6778" width="12.42578125" style="23" customWidth="1"/>
    <col min="6779" max="6779" width="17.85546875" style="23" customWidth="1"/>
    <col min="6780" max="6780" width="11.7109375" style="23" customWidth="1"/>
    <col min="6781" max="6781" width="10.140625" style="23" customWidth="1"/>
    <col min="6782" max="6782" width="19.140625" style="23" customWidth="1"/>
    <col min="6783" max="6783" width="0" style="23" hidden="1" customWidth="1"/>
    <col min="6784" max="6784" width="13.42578125" style="23" customWidth="1"/>
    <col min="6785" max="6785" width="43.28515625" style="23" customWidth="1"/>
    <col min="6786" max="7028" width="8" style="23"/>
    <col min="7029" max="7029" width="2.85546875" style="23" customWidth="1"/>
    <col min="7030" max="7030" width="4.5703125" style="23" customWidth="1"/>
    <col min="7031" max="7031" width="8.85546875" style="23" customWidth="1"/>
    <col min="7032" max="7032" width="47.7109375" style="23" customWidth="1"/>
    <col min="7033" max="7033" width="18.42578125" style="23" customWidth="1"/>
    <col min="7034" max="7034" width="12.42578125" style="23" customWidth="1"/>
    <col min="7035" max="7035" width="17.85546875" style="23" customWidth="1"/>
    <col min="7036" max="7036" width="11.7109375" style="23" customWidth="1"/>
    <col min="7037" max="7037" width="10.140625" style="23" customWidth="1"/>
    <col min="7038" max="7038" width="19.140625" style="23" customWidth="1"/>
    <col min="7039" max="7039" width="0" style="23" hidden="1" customWidth="1"/>
    <col min="7040" max="7040" width="13.42578125" style="23" customWidth="1"/>
    <col min="7041" max="7041" width="43.28515625" style="23" customWidth="1"/>
    <col min="7042" max="7284" width="8" style="23"/>
    <col min="7285" max="7285" width="2.85546875" style="23" customWidth="1"/>
    <col min="7286" max="7286" width="4.5703125" style="23" customWidth="1"/>
    <col min="7287" max="7287" width="8.85546875" style="23" customWidth="1"/>
    <col min="7288" max="7288" width="47.7109375" style="23" customWidth="1"/>
    <col min="7289" max="7289" width="18.42578125" style="23" customWidth="1"/>
    <col min="7290" max="7290" width="12.42578125" style="23" customWidth="1"/>
    <col min="7291" max="7291" width="17.85546875" style="23" customWidth="1"/>
    <col min="7292" max="7292" width="11.7109375" style="23" customWidth="1"/>
    <col min="7293" max="7293" width="10.140625" style="23" customWidth="1"/>
    <col min="7294" max="7294" width="19.140625" style="23" customWidth="1"/>
    <col min="7295" max="7295" width="0" style="23" hidden="1" customWidth="1"/>
    <col min="7296" max="7296" width="13.42578125" style="23" customWidth="1"/>
    <col min="7297" max="7297" width="43.28515625" style="23" customWidth="1"/>
    <col min="7298" max="7540" width="8" style="23"/>
    <col min="7541" max="7541" width="2.85546875" style="23" customWidth="1"/>
    <col min="7542" max="7542" width="4.5703125" style="23" customWidth="1"/>
    <col min="7543" max="7543" width="8.85546875" style="23" customWidth="1"/>
    <col min="7544" max="7544" width="47.7109375" style="23" customWidth="1"/>
    <col min="7545" max="7545" width="18.42578125" style="23" customWidth="1"/>
    <col min="7546" max="7546" width="12.42578125" style="23" customWidth="1"/>
    <col min="7547" max="7547" width="17.85546875" style="23" customWidth="1"/>
    <col min="7548" max="7548" width="11.7109375" style="23" customWidth="1"/>
    <col min="7549" max="7549" width="10.140625" style="23" customWidth="1"/>
    <col min="7550" max="7550" width="19.140625" style="23" customWidth="1"/>
    <col min="7551" max="7551" width="0" style="23" hidden="1" customWidth="1"/>
    <col min="7552" max="7552" width="13.42578125" style="23" customWidth="1"/>
    <col min="7553" max="7553" width="43.28515625" style="23" customWidth="1"/>
    <col min="7554" max="7796" width="8" style="23"/>
    <col min="7797" max="7797" width="2.85546875" style="23" customWidth="1"/>
    <col min="7798" max="7798" width="4.5703125" style="23" customWidth="1"/>
    <col min="7799" max="7799" width="8.85546875" style="23" customWidth="1"/>
    <col min="7800" max="7800" width="47.7109375" style="23" customWidth="1"/>
    <col min="7801" max="7801" width="18.42578125" style="23" customWidth="1"/>
    <col min="7802" max="7802" width="12.42578125" style="23" customWidth="1"/>
    <col min="7803" max="7803" width="17.85546875" style="23" customWidth="1"/>
    <col min="7804" max="7804" width="11.7109375" style="23" customWidth="1"/>
    <col min="7805" max="7805" width="10.140625" style="23" customWidth="1"/>
    <col min="7806" max="7806" width="19.140625" style="23" customWidth="1"/>
    <col min="7807" max="7807" width="0" style="23" hidden="1" customWidth="1"/>
    <col min="7808" max="7808" width="13.42578125" style="23" customWidth="1"/>
    <col min="7809" max="7809" width="43.28515625" style="23" customWidth="1"/>
    <col min="7810" max="8052" width="8" style="23"/>
    <col min="8053" max="8053" width="2.85546875" style="23" customWidth="1"/>
    <col min="8054" max="8054" width="4.5703125" style="23" customWidth="1"/>
    <col min="8055" max="8055" width="8.85546875" style="23" customWidth="1"/>
    <col min="8056" max="8056" width="47.7109375" style="23" customWidth="1"/>
    <col min="8057" max="8057" width="18.42578125" style="23" customWidth="1"/>
    <col min="8058" max="8058" width="12.42578125" style="23" customWidth="1"/>
    <col min="8059" max="8059" width="17.85546875" style="23" customWidth="1"/>
    <col min="8060" max="8060" width="11.7109375" style="23" customWidth="1"/>
    <col min="8061" max="8061" width="10.140625" style="23" customWidth="1"/>
    <col min="8062" max="8062" width="19.140625" style="23" customWidth="1"/>
    <col min="8063" max="8063" width="0" style="23" hidden="1" customWidth="1"/>
    <col min="8064" max="8064" width="13.42578125" style="23" customWidth="1"/>
    <col min="8065" max="8065" width="43.28515625" style="23" customWidth="1"/>
    <col min="8066" max="8308" width="8" style="23"/>
    <col min="8309" max="8309" width="2.85546875" style="23" customWidth="1"/>
    <col min="8310" max="8310" width="4.5703125" style="23" customWidth="1"/>
    <col min="8311" max="8311" width="8.85546875" style="23" customWidth="1"/>
    <col min="8312" max="8312" width="47.7109375" style="23" customWidth="1"/>
    <col min="8313" max="8313" width="18.42578125" style="23" customWidth="1"/>
    <col min="8314" max="8314" width="12.42578125" style="23" customWidth="1"/>
    <col min="8315" max="8315" width="17.85546875" style="23" customWidth="1"/>
    <col min="8316" max="8316" width="11.7109375" style="23" customWidth="1"/>
    <col min="8317" max="8317" width="10.140625" style="23" customWidth="1"/>
    <col min="8318" max="8318" width="19.140625" style="23" customWidth="1"/>
    <col min="8319" max="8319" width="0" style="23" hidden="1" customWidth="1"/>
    <col min="8320" max="8320" width="13.42578125" style="23" customWidth="1"/>
    <col min="8321" max="8321" width="43.28515625" style="23" customWidth="1"/>
    <col min="8322" max="8564" width="8" style="23"/>
    <col min="8565" max="8565" width="2.85546875" style="23" customWidth="1"/>
    <col min="8566" max="8566" width="4.5703125" style="23" customWidth="1"/>
    <col min="8567" max="8567" width="8.85546875" style="23" customWidth="1"/>
    <col min="8568" max="8568" width="47.7109375" style="23" customWidth="1"/>
    <col min="8569" max="8569" width="18.42578125" style="23" customWidth="1"/>
    <col min="8570" max="8570" width="12.42578125" style="23" customWidth="1"/>
    <col min="8571" max="8571" width="17.85546875" style="23" customWidth="1"/>
    <col min="8572" max="8572" width="11.7109375" style="23" customWidth="1"/>
    <col min="8573" max="8573" width="10.140625" style="23" customWidth="1"/>
    <col min="8574" max="8574" width="19.140625" style="23" customWidth="1"/>
    <col min="8575" max="8575" width="0" style="23" hidden="1" customWidth="1"/>
    <col min="8576" max="8576" width="13.42578125" style="23" customWidth="1"/>
    <col min="8577" max="8577" width="43.28515625" style="23" customWidth="1"/>
    <col min="8578" max="8820" width="8" style="23"/>
    <col min="8821" max="8821" width="2.85546875" style="23" customWidth="1"/>
    <col min="8822" max="8822" width="4.5703125" style="23" customWidth="1"/>
    <col min="8823" max="8823" width="8.85546875" style="23" customWidth="1"/>
    <col min="8824" max="8824" width="47.7109375" style="23" customWidth="1"/>
    <col min="8825" max="8825" width="18.42578125" style="23" customWidth="1"/>
    <col min="8826" max="8826" width="12.42578125" style="23" customWidth="1"/>
    <col min="8827" max="8827" width="17.85546875" style="23" customWidth="1"/>
    <col min="8828" max="8828" width="11.7109375" style="23" customWidth="1"/>
    <col min="8829" max="8829" width="10.140625" style="23" customWidth="1"/>
    <col min="8830" max="8830" width="19.140625" style="23" customWidth="1"/>
    <col min="8831" max="8831" width="0" style="23" hidden="1" customWidth="1"/>
    <col min="8832" max="8832" width="13.42578125" style="23" customWidth="1"/>
    <col min="8833" max="8833" width="43.28515625" style="23" customWidth="1"/>
    <col min="8834" max="9076" width="8" style="23"/>
    <col min="9077" max="9077" width="2.85546875" style="23" customWidth="1"/>
    <col min="9078" max="9078" width="4.5703125" style="23" customWidth="1"/>
    <col min="9079" max="9079" width="8.85546875" style="23" customWidth="1"/>
    <col min="9080" max="9080" width="47.7109375" style="23" customWidth="1"/>
    <col min="9081" max="9081" width="18.42578125" style="23" customWidth="1"/>
    <col min="9082" max="9082" width="12.42578125" style="23" customWidth="1"/>
    <col min="9083" max="9083" width="17.85546875" style="23" customWidth="1"/>
    <col min="9084" max="9084" width="11.7109375" style="23" customWidth="1"/>
    <col min="9085" max="9085" width="10.140625" style="23" customWidth="1"/>
    <col min="9086" max="9086" width="19.140625" style="23" customWidth="1"/>
    <col min="9087" max="9087" width="0" style="23" hidden="1" customWidth="1"/>
    <col min="9088" max="9088" width="13.42578125" style="23" customWidth="1"/>
    <col min="9089" max="9089" width="43.28515625" style="23" customWidth="1"/>
    <col min="9090" max="9332" width="8" style="23"/>
    <col min="9333" max="9333" width="2.85546875" style="23" customWidth="1"/>
    <col min="9334" max="9334" width="4.5703125" style="23" customWidth="1"/>
    <col min="9335" max="9335" width="8.85546875" style="23" customWidth="1"/>
    <col min="9336" max="9336" width="47.7109375" style="23" customWidth="1"/>
    <col min="9337" max="9337" width="18.42578125" style="23" customWidth="1"/>
    <col min="9338" max="9338" width="12.42578125" style="23" customWidth="1"/>
    <col min="9339" max="9339" width="17.85546875" style="23" customWidth="1"/>
    <col min="9340" max="9340" width="11.7109375" style="23" customWidth="1"/>
    <col min="9341" max="9341" width="10.140625" style="23" customWidth="1"/>
    <col min="9342" max="9342" width="19.140625" style="23" customWidth="1"/>
    <col min="9343" max="9343" width="0" style="23" hidden="1" customWidth="1"/>
    <col min="9344" max="9344" width="13.42578125" style="23" customWidth="1"/>
    <col min="9345" max="9345" width="43.28515625" style="23" customWidth="1"/>
    <col min="9346" max="9588" width="8" style="23"/>
    <col min="9589" max="9589" width="2.85546875" style="23" customWidth="1"/>
    <col min="9590" max="9590" width="4.5703125" style="23" customWidth="1"/>
    <col min="9591" max="9591" width="8.85546875" style="23" customWidth="1"/>
    <col min="9592" max="9592" width="47.7109375" style="23" customWidth="1"/>
    <col min="9593" max="9593" width="18.42578125" style="23" customWidth="1"/>
    <col min="9594" max="9594" width="12.42578125" style="23" customWidth="1"/>
    <col min="9595" max="9595" width="17.85546875" style="23" customWidth="1"/>
    <col min="9596" max="9596" width="11.7109375" style="23" customWidth="1"/>
    <col min="9597" max="9597" width="10.140625" style="23" customWidth="1"/>
    <col min="9598" max="9598" width="19.140625" style="23" customWidth="1"/>
    <col min="9599" max="9599" width="0" style="23" hidden="1" customWidth="1"/>
    <col min="9600" max="9600" width="13.42578125" style="23" customWidth="1"/>
    <col min="9601" max="9601" width="43.28515625" style="23" customWidth="1"/>
    <col min="9602" max="9844" width="8" style="23"/>
    <col min="9845" max="9845" width="2.85546875" style="23" customWidth="1"/>
    <col min="9846" max="9846" width="4.5703125" style="23" customWidth="1"/>
    <col min="9847" max="9847" width="8.85546875" style="23" customWidth="1"/>
    <col min="9848" max="9848" width="47.7109375" style="23" customWidth="1"/>
    <col min="9849" max="9849" width="18.42578125" style="23" customWidth="1"/>
    <col min="9850" max="9850" width="12.42578125" style="23" customWidth="1"/>
    <col min="9851" max="9851" width="17.85546875" style="23" customWidth="1"/>
    <col min="9852" max="9852" width="11.7109375" style="23" customWidth="1"/>
    <col min="9853" max="9853" width="10.140625" style="23" customWidth="1"/>
    <col min="9854" max="9854" width="19.140625" style="23" customWidth="1"/>
    <col min="9855" max="9855" width="0" style="23" hidden="1" customWidth="1"/>
    <col min="9856" max="9856" width="13.42578125" style="23" customWidth="1"/>
    <col min="9857" max="9857" width="43.28515625" style="23" customWidth="1"/>
    <col min="9858" max="10100" width="8" style="23"/>
    <col min="10101" max="10101" width="2.85546875" style="23" customWidth="1"/>
    <col min="10102" max="10102" width="4.5703125" style="23" customWidth="1"/>
    <col min="10103" max="10103" width="8.85546875" style="23" customWidth="1"/>
    <col min="10104" max="10104" width="47.7109375" style="23" customWidth="1"/>
    <col min="10105" max="10105" width="18.42578125" style="23" customWidth="1"/>
    <col min="10106" max="10106" width="12.42578125" style="23" customWidth="1"/>
    <col min="10107" max="10107" width="17.85546875" style="23" customWidth="1"/>
    <col min="10108" max="10108" width="11.7109375" style="23" customWidth="1"/>
    <col min="10109" max="10109" width="10.140625" style="23" customWidth="1"/>
    <col min="10110" max="10110" width="19.140625" style="23" customWidth="1"/>
    <col min="10111" max="10111" width="0" style="23" hidden="1" customWidth="1"/>
    <col min="10112" max="10112" width="13.42578125" style="23" customWidth="1"/>
    <col min="10113" max="10113" width="43.28515625" style="23" customWidth="1"/>
    <col min="10114" max="10356" width="8" style="23"/>
    <col min="10357" max="10357" width="2.85546875" style="23" customWidth="1"/>
    <col min="10358" max="10358" width="4.5703125" style="23" customWidth="1"/>
    <col min="10359" max="10359" width="8.85546875" style="23" customWidth="1"/>
    <col min="10360" max="10360" width="47.7109375" style="23" customWidth="1"/>
    <col min="10361" max="10361" width="18.42578125" style="23" customWidth="1"/>
    <col min="10362" max="10362" width="12.42578125" style="23" customWidth="1"/>
    <col min="10363" max="10363" width="17.85546875" style="23" customWidth="1"/>
    <col min="10364" max="10364" width="11.7109375" style="23" customWidth="1"/>
    <col min="10365" max="10365" width="10.140625" style="23" customWidth="1"/>
    <col min="10366" max="10366" width="19.140625" style="23" customWidth="1"/>
    <col min="10367" max="10367" width="0" style="23" hidden="1" customWidth="1"/>
    <col min="10368" max="10368" width="13.42578125" style="23" customWidth="1"/>
    <col min="10369" max="10369" width="43.28515625" style="23" customWidth="1"/>
    <col min="10370" max="10612" width="8" style="23"/>
    <col min="10613" max="10613" width="2.85546875" style="23" customWidth="1"/>
    <col min="10614" max="10614" width="4.5703125" style="23" customWidth="1"/>
    <col min="10615" max="10615" width="8.85546875" style="23" customWidth="1"/>
    <col min="10616" max="10616" width="47.7109375" style="23" customWidth="1"/>
    <col min="10617" max="10617" width="18.42578125" style="23" customWidth="1"/>
    <col min="10618" max="10618" width="12.42578125" style="23" customWidth="1"/>
    <col min="10619" max="10619" width="17.85546875" style="23" customWidth="1"/>
    <col min="10620" max="10620" width="11.7109375" style="23" customWidth="1"/>
    <col min="10621" max="10621" width="10.140625" style="23" customWidth="1"/>
    <col min="10622" max="10622" width="19.140625" style="23" customWidth="1"/>
    <col min="10623" max="10623" width="0" style="23" hidden="1" customWidth="1"/>
    <col min="10624" max="10624" width="13.42578125" style="23" customWidth="1"/>
    <col min="10625" max="10625" width="43.28515625" style="23" customWidth="1"/>
    <col min="10626" max="10868" width="8" style="23"/>
    <col min="10869" max="10869" width="2.85546875" style="23" customWidth="1"/>
    <col min="10870" max="10870" width="4.5703125" style="23" customWidth="1"/>
    <col min="10871" max="10871" width="8.85546875" style="23" customWidth="1"/>
    <col min="10872" max="10872" width="47.7109375" style="23" customWidth="1"/>
    <col min="10873" max="10873" width="18.42578125" style="23" customWidth="1"/>
    <col min="10874" max="10874" width="12.42578125" style="23" customWidth="1"/>
    <col min="10875" max="10875" width="17.85546875" style="23" customWidth="1"/>
    <col min="10876" max="10876" width="11.7109375" style="23" customWidth="1"/>
    <col min="10877" max="10877" width="10.140625" style="23" customWidth="1"/>
    <col min="10878" max="10878" width="19.140625" style="23" customWidth="1"/>
    <col min="10879" max="10879" width="0" style="23" hidden="1" customWidth="1"/>
    <col min="10880" max="10880" width="13.42578125" style="23" customWidth="1"/>
    <col min="10881" max="10881" width="43.28515625" style="23" customWidth="1"/>
    <col min="10882" max="11124" width="8" style="23"/>
    <col min="11125" max="11125" width="2.85546875" style="23" customWidth="1"/>
    <col min="11126" max="11126" width="4.5703125" style="23" customWidth="1"/>
    <col min="11127" max="11127" width="8.85546875" style="23" customWidth="1"/>
    <col min="11128" max="11128" width="47.7109375" style="23" customWidth="1"/>
    <col min="11129" max="11129" width="18.42578125" style="23" customWidth="1"/>
    <col min="11130" max="11130" width="12.42578125" style="23" customWidth="1"/>
    <col min="11131" max="11131" width="17.85546875" style="23" customWidth="1"/>
    <col min="11132" max="11132" width="11.7109375" style="23" customWidth="1"/>
    <col min="11133" max="11133" width="10.140625" style="23" customWidth="1"/>
    <col min="11134" max="11134" width="19.140625" style="23" customWidth="1"/>
    <col min="11135" max="11135" width="0" style="23" hidden="1" customWidth="1"/>
    <col min="11136" max="11136" width="13.42578125" style="23" customWidth="1"/>
    <col min="11137" max="11137" width="43.28515625" style="23" customWidth="1"/>
    <col min="11138" max="11380" width="8" style="23"/>
    <col min="11381" max="11381" width="2.85546875" style="23" customWidth="1"/>
    <col min="11382" max="11382" width="4.5703125" style="23" customWidth="1"/>
    <col min="11383" max="11383" width="8.85546875" style="23" customWidth="1"/>
    <col min="11384" max="11384" width="47.7109375" style="23" customWidth="1"/>
    <col min="11385" max="11385" width="18.42578125" style="23" customWidth="1"/>
    <col min="11386" max="11386" width="12.42578125" style="23" customWidth="1"/>
    <col min="11387" max="11387" width="17.85546875" style="23" customWidth="1"/>
    <col min="11388" max="11388" width="11.7109375" style="23" customWidth="1"/>
    <col min="11389" max="11389" width="10.140625" style="23" customWidth="1"/>
    <col min="11390" max="11390" width="19.140625" style="23" customWidth="1"/>
    <col min="11391" max="11391" width="0" style="23" hidden="1" customWidth="1"/>
    <col min="11392" max="11392" width="13.42578125" style="23" customWidth="1"/>
    <col min="11393" max="11393" width="43.28515625" style="23" customWidth="1"/>
    <col min="11394" max="11636" width="8" style="23"/>
    <col min="11637" max="11637" width="2.85546875" style="23" customWidth="1"/>
    <col min="11638" max="11638" width="4.5703125" style="23" customWidth="1"/>
    <col min="11639" max="11639" width="8.85546875" style="23" customWidth="1"/>
    <col min="11640" max="11640" width="47.7109375" style="23" customWidth="1"/>
    <col min="11641" max="11641" width="18.42578125" style="23" customWidth="1"/>
    <col min="11642" max="11642" width="12.42578125" style="23" customWidth="1"/>
    <col min="11643" max="11643" width="17.85546875" style="23" customWidth="1"/>
    <col min="11644" max="11644" width="11.7109375" style="23" customWidth="1"/>
    <col min="11645" max="11645" width="10.140625" style="23" customWidth="1"/>
    <col min="11646" max="11646" width="19.140625" style="23" customWidth="1"/>
    <col min="11647" max="11647" width="0" style="23" hidden="1" customWidth="1"/>
    <col min="11648" max="11648" width="13.42578125" style="23" customWidth="1"/>
    <col min="11649" max="11649" width="43.28515625" style="23" customWidth="1"/>
    <col min="11650" max="11892" width="8" style="23"/>
    <col min="11893" max="11893" width="2.85546875" style="23" customWidth="1"/>
    <col min="11894" max="11894" width="4.5703125" style="23" customWidth="1"/>
    <col min="11895" max="11895" width="8.85546875" style="23" customWidth="1"/>
    <col min="11896" max="11896" width="47.7109375" style="23" customWidth="1"/>
    <col min="11897" max="11897" width="18.42578125" style="23" customWidth="1"/>
    <col min="11898" max="11898" width="12.42578125" style="23" customWidth="1"/>
    <col min="11899" max="11899" width="17.85546875" style="23" customWidth="1"/>
    <col min="11900" max="11900" width="11.7109375" style="23" customWidth="1"/>
    <col min="11901" max="11901" width="10.140625" style="23" customWidth="1"/>
    <col min="11902" max="11902" width="19.140625" style="23" customWidth="1"/>
    <col min="11903" max="11903" width="0" style="23" hidden="1" customWidth="1"/>
    <col min="11904" max="11904" width="13.42578125" style="23" customWidth="1"/>
    <col min="11905" max="11905" width="43.28515625" style="23" customWidth="1"/>
    <col min="11906" max="12148" width="8" style="23"/>
    <col min="12149" max="12149" width="2.85546875" style="23" customWidth="1"/>
    <col min="12150" max="12150" width="4.5703125" style="23" customWidth="1"/>
    <col min="12151" max="12151" width="8.85546875" style="23" customWidth="1"/>
    <col min="12152" max="12152" width="47.7109375" style="23" customWidth="1"/>
    <col min="12153" max="12153" width="18.42578125" style="23" customWidth="1"/>
    <col min="12154" max="12154" width="12.42578125" style="23" customWidth="1"/>
    <col min="12155" max="12155" width="17.85546875" style="23" customWidth="1"/>
    <col min="12156" max="12156" width="11.7109375" style="23" customWidth="1"/>
    <col min="12157" max="12157" width="10.140625" style="23" customWidth="1"/>
    <col min="12158" max="12158" width="19.140625" style="23" customWidth="1"/>
    <col min="12159" max="12159" width="0" style="23" hidden="1" customWidth="1"/>
    <col min="12160" max="12160" width="13.42578125" style="23" customWidth="1"/>
    <col min="12161" max="12161" width="43.28515625" style="23" customWidth="1"/>
    <col min="12162" max="12404" width="8" style="23"/>
    <col min="12405" max="12405" width="2.85546875" style="23" customWidth="1"/>
    <col min="12406" max="12406" width="4.5703125" style="23" customWidth="1"/>
    <col min="12407" max="12407" width="8.85546875" style="23" customWidth="1"/>
    <col min="12408" max="12408" width="47.7109375" style="23" customWidth="1"/>
    <col min="12409" max="12409" width="18.42578125" style="23" customWidth="1"/>
    <col min="12410" max="12410" width="12.42578125" style="23" customWidth="1"/>
    <col min="12411" max="12411" width="17.85546875" style="23" customWidth="1"/>
    <col min="12412" max="12412" width="11.7109375" style="23" customWidth="1"/>
    <col min="12413" max="12413" width="10.140625" style="23" customWidth="1"/>
    <col min="12414" max="12414" width="19.140625" style="23" customWidth="1"/>
    <col min="12415" max="12415" width="0" style="23" hidden="1" customWidth="1"/>
    <col min="12416" max="12416" width="13.42578125" style="23" customWidth="1"/>
    <col min="12417" max="12417" width="43.28515625" style="23" customWidth="1"/>
    <col min="12418" max="12660" width="8" style="23"/>
    <col min="12661" max="12661" width="2.85546875" style="23" customWidth="1"/>
    <col min="12662" max="12662" width="4.5703125" style="23" customWidth="1"/>
    <col min="12663" max="12663" width="8.85546875" style="23" customWidth="1"/>
    <col min="12664" max="12664" width="47.7109375" style="23" customWidth="1"/>
    <col min="12665" max="12665" width="18.42578125" style="23" customWidth="1"/>
    <col min="12666" max="12666" width="12.42578125" style="23" customWidth="1"/>
    <col min="12667" max="12667" width="17.85546875" style="23" customWidth="1"/>
    <col min="12668" max="12668" width="11.7109375" style="23" customWidth="1"/>
    <col min="12669" max="12669" width="10.140625" style="23" customWidth="1"/>
    <col min="12670" max="12670" width="19.140625" style="23" customWidth="1"/>
    <col min="12671" max="12671" width="0" style="23" hidden="1" customWidth="1"/>
    <col min="12672" max="12672" width="13.42578125" style="23" customWidth="1"/>
    <col min="12673" max="12673" width="43.28515625" style="23" customWidth="1"/>
    <col min="12674" max="12916" width="8" style="23"/>
    <col min="12917" max="12917" width="2.85546875" style="23" customWidth="1"/>
    <col min="12918" max="12918" width="4.5703125" style="23" customWidth="1"/>
    <col min="12919" max="12919" width="8.85546875" style="23" customWidth="1"/>
    <col min="12920" max="12920" width="47.7109375" style="23" customWidth="1"/>
    <col min="12921" max="12921" width="18.42578125" style="23" customWidth="1"/>
    <col min="12922" max="12922" width="12.42578125" style="23" customWidth="1"/>
    <col min="12923" max="12923" width="17.85546875" style="23" customWidth="1"/>
    <col min="12924" max="12924" width="11.7109375" style="23" customWidth="1"/>
    <col min="12925" max="12925" width="10.140625" style="23" customWidth="1"/>
    <col min="12926" max="12926" width="19.140625" style="23" customWidth="1"/>
    <col min="12927" max="12927" width="0" style="23" hidden="1" customWidth="1"/>
    <col min="12928" max="12928" width="13.42578125" style="23" customWidth="1"/>
    <col min="12929" max="12929" width="43.28515625" style="23" customWidth="1"/>
    <col min="12930" max="13172" width="8" style="23"/>
    <col min="13173" max="13173" width="2.85546875" style="23" customWidth="1"/>
    <col min="13174" max="13174" width="4.5703125" style="23" customWidth="1"/>
    <col min="13175" max="13175" width="8.85546875" style="23" customWidth="1"/>
    <col min="13176" max="13176" width="47.7109375" style="23" customWidth="1"/>
    <col min="13177" max="13177" width="18.42578125" style="23" customWidth="1"/>
    <col min="13178" max="13178" width="12.42578125" style="23" customWidth="1"/>
    <col min="13179" max="13179" width="17.85546875" style="23" customWidth="1"/>
    <col min="13180" max="13180" width="11.7109375" style="23" customWidth="1"/>
    <col min="13181" max="13181" width="10.140625" style="23" customWidth="1"/>
    <col min="13182" max="13182" width="19.140625" style="23" customWidth="1"/>
    <col min="13183" max="13183" width="0" style="23" hidden="1" customWidth="1"/>
    <col min="13184" max="13184" width="13.42578125" style="23" customWidth="1"/>
    <col min="13185" max="13185" width="43.28515625" style="23" customWidth="1"/>
    <col min="13186" max="13428" width="8" style="23"/>
    <col min="13429" max="13429" width="2.85546875" style="23" customWidth="1"/>
    <col min="13430" max="13430" width="4.5703125" style="23" customWidth="1"/>
    <col min="13431" max="13431" width="8.85546875" style="23" customWidth="1"/>
    <col min="13432" max="13432" width="47.7109375" style="23" customWidth="1"/>
    <col min="13433" max="13433" width="18.42578125" style="23" customWidth="1"/>
    <col min="13434" max="13434" width="12.42578125" style="23" customWidth="1"/>
    <col min="13435" max="13435" width="17.85546875" style="23" customWidth="1"/>
    <col min="13436" max="13436" width="11.7109375" style="23" customWidth="1"/>
    <col min="13437" max="13437" width="10.140625" style="23" customWidth="1"/>
    <col min="13438" max="13438" width="19.140625" style="23" customWidth="1"/>
    <col min="13439" max="13439" width="0" style="23" hidden="1" customWidth="1"/>
    <col min="13440" max="13440" width="13.42578125" style="23" customWidth="1"/>
    <col min="13441" max="13441" width="43.28515625" style="23" customWidth="1"/>
    <col min="13442" max="13684" width="8" style="23"/>
    <col min="13685" max="13685" width="2.85546875" style="23" customWidth="1"/>
    <col min="13686" max="13686" width="4.5703125" style="23" customWidth="1"/>
    <col min="13687" max="13687" width="8.85546875" style="23" customWidth="1"/>
    <col min="13688" max="13688" width="47.7109375" style="23" customWidth="1"/>
    <col min="13689" max="13689" width="18.42578125" style="23" customWidth="1"/>
    <col min="13690" max="13690" width="12.42578125" style="23" customWidth="1"/>
    <col min="13691" max="13691" width="17.85546875" style="23" customWidth="1"/>
    <col min="13692" max="13692" width="11.7109375" style="23" customWidth="1"/>
    <col min="13693" max="13693" width="10.140625" style="23" customWidth="1"/>
    <col min="13694" max="13694" width="19.140625" style="23" customWidth="1"/>
    <col min="13695" max="13695" width="0" style="23" hidden="1" customWidth="1"/>
    <col min="13696" max="13696" width="13.42578125" style="23" customWidth="1"/>
    <col min="13697" max="13697" width="43.28515625" style="23" customWidth="1"/>
    <col min="13698" max="13940" width="8" style="23"/>
    <col min="13941" max="13941" width="2.85546875" style="23" customWidth="1"/>
    <col min="13942" max="13942" width="4.5703125" style="23" customWidth="1"/>
    <col min="13943" max="13943" width="8.85546875" style="23" customWidth="1"/>
    <col min="13944" max="13944" width="47.7109375" style="23" customWidth="1"/>
    <col min="13945" max="13945" width="18.42578125" style="23" customWidth="1"/>
    <col min="13946" max="13946" width="12.42578125" style="23" customWidth="1"/>
    <col min="13947" max="13947" width="17.85546875" style="23" customWidth="1"/>
    <col min="13948" max="13948" width="11.7109375" style="23" customWidth="1"/>
    <col min="13949" max="13949" width="10.140625" style="23" customWidth="1"/>
    <col min="13950" max="13950" width="19.140625" style="23" customWidth="1"/>
    <col min="13951" max="13951" width="0" style="23" hidden="1" customWidth="1"/>
    <col min="13952" max="13952" width="13.42578125" style="23" customWidth="1"/>
    <col min="13953" max="13953" width="43.28515625" style="23" customWidth="1"/>
    <col min="13954" max="14196" width="8" style="23"/>
    <col min="14197" max="14197" width="2.85546875" style="23" customWidth="1"/>
    <col min="14198" max="14198" width="4.5703125" style="23" customWidth="1"/>
    <col min="14199" max="14199" width="8.85546875" style="23" customWidth="1"/>
    <col min="14200" max="14200" width="47.7109375" style="23" customWidth="1"/>
    <col min="14201" max="14201" width="18.42578125" style="23" customWidth="1"/>
    <col min="14202" max="14202" width="12.42578125" style="23" customWidth="1"/>
    <col min="14203" max="14203" width="17.85546875" style="23" customWidth="1"/>
    <col min="14204" max="14204" width="11.7109375" style="23" customWidth="1"/>
    <col min="14205" max="14205" width="10.140625" style="23" customWidth="1"/>
    <col min="14206" max="14206" width="19.140625" style="23" customWidth="1"/>
    <col min="14207" max="14207" width="0" style="23" hidden="1" customWidth="1"/>
    <col min="14208" max="14208" width="13.42578125" style="23" customWidth="1"/>
    <col min="14209" max="14209" width="43.28515625" style="23" customWidth="1"/>
    <col min="14210" max="14452" width="8" style="23"/>
    <col min="14453" max="14453" width="2.85546875" style="23" customWidth="1"/>
    <col min="14454" max="14454" width="4.5703125" style="23" customWidth="1"/>
    <col min="14455" max="14455" width="8.85546875" style="23" customWidth="1"/>
    <col min="14456" max="14456" width="47.7109375" style="23" customWidth="1"/>
    <col min="14457" max="14457" width="18.42578125" style="23" customWidth="1"/>
    <col min="14458" max="14458" width="12.42578125" style="23" customWidth="1"/>
    <col min="14459" max="14459" width="17.85546875" style="23" customWidth="1"/>
    <col min="14460" max="14460" width="11.7109375" style="23" customWidth="1"/>
    <col min="14461" max="14461" width="10.140625" style="23" customWidth="1"/>
    <col min="14462" max="14462" width="19.140625" style="23" customWidth="1"/>
    <col min="14463" max="14463" width="0" style="23" hidden="1" customWidth="1"/>
    <col min="14464" max="14464" width="13.42578125" style="23" customWidth="1"/>
    <col min="14465" max="14465" width="43.28515625" style="23" customWidth="1"/>
    <col min="14466" max="14708" width="8" style="23"/>
    <col min="14709" max="14709" width="2.85546875" style="23" customWidth="1"/>
    <col min="14710" max="14710" width="4.5703125" style="23" customWidth="1"/>
    <col min="14711" max="14711" width="8.85546875" style="23" customWidth="1"/>
    <col min="14712" max="14712" width="47.7109375" style="23" customWidth="1"/>
    <col min="14713" max="14713" width="18.42578125" style="23" customWidth="1"/>
    <col min="14714" max="14714" width="12.42578125" style="23" customWidth="1"/>
    <col min="14715" max="14715" width="17.85546875" style="23" customWidth="1"/>
    <col min="14716" max="14716" width="11.7109375" style="23" customWidth="1"/>
    <col min="14717" max="14717" width="10.140625" style="23" customWidth="1"/>
    <col min="14718" max="14718" width="19.140625" style="23" customWidth="1"/>
    <col min="14719" max="14719" width="0" style="23" hidden="1" customWidth="1"/>
    <col min="14720" max="14720" width="13.42578125" style="23" customWidth="1"/>
    <col min="14721" max="14721" width="43.28515625" style="23" customWidth="1"/>
    <col min="14722" max="14964" width="8" style="23"/>
    <col min="14965" max="14965" width="2.85546875" style="23" customWidth="1"/>
    <col min="14966" max="14966" width="4.5703125" style="23" customWidth="1"/>
    <col min="14967" max="14967" width="8.85546875" style="23" customWidth="1"/>
    <col min="14968" max="14968" width="47.7109375" style="23" customWidth="1"/>
    <col min="14969" max="14969" width="18.42578125" style="23" customWidth="1"/>
    <col min="14970" max="14970" width="12.42578125" style="23" customWidth="1"/>
    <col min="14971" max="14971" width="17.85546875" style="23" customWidth="1"/>
    <col min="14972" max="14972" width="11.7109375" style="23" customWidth="1"/>
    <col min="14973" max="14973" width="10.140625" style="23" customWidth="1"/>
    <col min="14974" max="14974" width="19.140625" style="23" customWidth="1"/>
    <col min="14975" max="14975" width="0" style="23" hidden="1" customWidth="1"/>
    <col min="14976" max="14976" width="13.42578125" style="23" customWidth="1"/>
    <col min="14977" max="14977" width="43.28515625" style="23" customWidth="1"/>
    <col min="14978" max="15220" width="8" style="23"/>
    <col min="15221" max="15221" width="2.85546875" style="23" customWidth="1"/>
    <col min="15222" max="15222" width="4.5703125" style="23" customWidth="1"/>
    <col min="15223" max="15223" width="8.85546875" style="23" customWidth="1"/>
    <col min="15224" max="15224" width="47.7109375" style="23" customWidth="1"/>
    <col min="15225" max="15225" width="18.42578125" style="23" customWidth="1"/>
    <col min="15226" max="15226" width="12.42578125" style="23" customWidth="1"/>
    <col min="15227" max="15227" width="17.85546875" style="23" customWidth="1"/>
    <col min="15228" max="15228" width="11.7109375" style="23" customWidth="1"/>
    <col min="15229" max="15229" width="10.140625" style="23" customWidth="1"/>
    <col min="15230" max="15230" width="19.140625" style="23" customWidth="1"/>
    <col min="15231" max="15231" width="0" style="23" hidden="1" customWidth="1"/>
    <col min="15232" max="15232" width="13.42578125" style="23" customWidth="1"/>
    <col min="15233" max="15233" width="43.28515625" style="23" customWidth="1"/>
    <col min="15234" max="15476" width="8" style="23"/>
    <col min="15477" max="15477" width="2.85546875" style="23" customWidth="1"/>
    <col min="15478" max="15478" width="4.5703125" style="23" customWidth="1"/>
    <col min="15479" max="15479" width="8.85546875" style="23" customWidth="1"/>
    <col min="15480" max="15480" width="47.7109375" style="23" customWidth="1"/>
    <col min="15481" max="15481" width="18.42578125" style="23" customWidth="1"/>
    <col min="15482" max="15482" width="12.42578125" style="23" customWidth="1"/>
    <col min="15483" max="15483" width="17.85546875" style="23" customWidth="1"/>
    <col min="15484" max="15484" width="11.7109375" style="23" customWidth="1"/>
    <col min="15485" max="15485" width="10.140625" style="23" customWidth="1"/>
    <col min="15486" max="15486" width="19.140625" style="23" customWidth="1"/>
    <col min="15487" max="15487" width="0" style="23" hidden="1" customWidth="1"/>
    <col min="15488" max="15488" width="13.42578125" style="23" customWidth="1"/>
    <col min="15489" max="15489" width="43.28515625" style="23" customWidth="1"/>
    <col min="15490" max="15732" width="8" style="23"/>
    <col min="15733" max="15733" width="2.85546875" style="23" customWidth="1"/>
    <col min="15734" max="15734" width="4.5703125" style="23" customWidth="1"/>
    <col min="15735" max="15735" width="8.85546875" style="23" customWidth="1"/>
    <col min="15736" max="15736" width="47.7109375" style="23" customWidth="1"/>
    <col min="15737" max="15737" width="18.42578125" style="23" customWidth="1"/>
    <col min="15738" max="15738" width="12.42578125" style="23" customWidth="1"/>
    <col min="15739" max="15739" width="17.85546875" style="23" customWidth="1"/>
    <col min="15740" max="15740" width="11.7109375" style="23" customWidth="1"/>
    <col min="15741" max="15741" width="10.140625" style="23" customWidth="1"/>
    <col min="15742" max="15742" width="19.140625" style="23" customWidth="1"/>
    <col min="15743" max="15743" width="0" style="23" hidden="1" customWidth="1"/>
    <col min="15744" max="15744" width="13.42578125" style="23" customWidth="1"/>
    <col min="15745" max="15745" width="43.28515625" style="23" customWidth="1"/>
    <col min="15746" max="15988" width="8" style="23"/>
    <col min="15989" max="15989" width="2.85546875" style="23" customWidth="1"/>
    <col min="15990" max="15990" width="4.5703125" style="23" customWidth="1"/>
    <col min="15991" max="15991" width="8.85546875" style="23" customWidth="1"/>
    <col min="15992" max="15992" width="47.7109375" style="23" customWidth="1"/>
    <col min="15993" max="15993" width="18.42578125" style="23" customWidth="1"/>
    <col min="15994" max="15994" width="12.42578125" style="23" customWidth="1"/>
    <col min="15995" max="15995" width="17.85546875" style="23" customWidth="1"/>
    <col min="15996" max="15996" width="11.7109375" style="23" customWidth="1"/>
    <col min="15997" max="15997" width="10.140625" style="23" customWidth="1"/>
    <col min="15998" max="15998" width="19.140625" style="23" customWidth="1"/>
    <col min="15999" max="15999" width="0" style="23" hidden="1" customWidth="1"/>
    <col min="16000" max="16000" width="13.42578125" style="23" customWidth="1"/>
    <col min="16001" max="16001" width="43.28515625" style="23" customWidth="1"/>
    <col min="16002" max="16384" width="8" style="23"/>
  </cols>
  <sheetData>
    <row r="1" spans="1:15" x14ac:dyDescent="0.25">
      <c r="A1" s="192" t="s">
        <v>105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/>
    </row>
    <row r="2" spans="1:15" x14ac:dyDescent="0.25">
      <c r="A2" s="195" t="s">
        <v>32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7"/>
    </row>
    <row r="3" spans="1:15" ht="11.25" customHeight="1" x14ac:dyDescent="0.25">
      <c r="A3" s="195" t="s">
        <v>24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7"/>
    </row>
    <row r="4" spans="1:15" x14ac:dyDescent="0.25">
      <c r="A4" s="198" t="s">
        <v>33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</row>
    <row r="5" spans="1:15" x14ac:dyDescent="0.25">
      <c r="A5" s="201" t="s">
        <v>34</v>
      </c>
      <c r="B5" s="202"/>
      <c r="C5" s="202"/>
      <c r="D5" s="202"/>
      <c r="E5" s="203"/>
      <c r="F5" s="204" t="s">
        <v>88</v>
      </c>
      <c r="G5" s="205"/>
      <c r="H5" s="205"/>
      <c r="I5" s="205"/>
      <c r="J5" s="205"/>
      <c r="K5" s="205"/>
      <c r="L5" s="205"/>
      <c r="M5" s="205"/>
      <c r="N5" s="205"/>
      <c r="O5" s="206"/>
    </row>
    <row r="6" spans="1:15" x14ac:dyDescent="0.25">
      <c r="A6" s="208" t="s">
        <v>35</v>
      </c>
      <c r="B6" s="209"/>
      <c r="C6" s="209"/>
      <c r="D6" s="209"/>
      <c r="E6" s="210"/>
      <c r="F6" s="211" t="s">
        <v>89</v>
      </c>
      <c r="G6" s="209"/>
      <c r="H6" s="209"/>
      <c r="I6" s="209"/>
      <c r="J6" s="209"/>
      <c r="K6" s="209"/>
      <c r="L6" s="209"/>
      <c r="M6" s="209"/>
      <c r="N6" s="209"/>
      <c r="O6" s="212"/>
    </row>
    <row r="7" spans="1:15" x14ac:dyDescent="0.25">
      <c r="A7" s="213" t="s">
        <v>115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5"/>
    </row>
    <row r="8" spans="1:15" ht="12" thickBot="1" x14ac:dyDescent="0.3">
      <c r="A8" s="216" t="s">
        <v>36</v>
      </c>
      <c r="B8" s="217"/>
      <c r="C8" s="218"/>
      <c r="D8" s="219" t="s">
        <v>141</v>
      </c>
      <c r="E8" s="220"/>
      <c r="F8" s="221"/>
      <c r="G8" s="24"/>
      <c r="H8" s="25"/>
      <c r="I8" s="168" t="s">
        <v>37</v>
      </c>
      <c r="J8" s="145"/>
      <c r="K8" s="190">
        <v>70628</v>
      </c>
      <c r="L8" s="147"/>
      <c r="M8" s="146"/>
      <c r="N8" s="148"/>
      <c r="O8" s="26"/>
    </row>
    <row r="9" spans="1:15" x14ac:dyDescent="0.25">
      <c r="A9" s="27"/>
      <c r="B9" s="178"/>
      <c r="C9" s="28"/>
      <c r="D9" s="28"/>
      <c r="E9" s="29"/>
      <c r="F9" s="29"/>
      <c r="G9" s="29"/>
      <c r="H9" s="29"/>
      <c r="I9" s="29"/>
      <c r="J9" s="29"/>
      <c r="K9" s="29"/>
      <c r="L9" s="29"/>
      <c r="M9" s="30"/>
      <c r="N9" s="31"/>
      <c r="O9" s="32"/>
    </row>
    <row r="10" spans="1:15" x14ac:dyDescent="0.25">
      <c r="A10" s="222" t="s">
        <v>38</v>
      </c>
      <c r="B10" s="223" t="s">
        <v>39</v>
      </c>
      <c r="C10" s="224" t="s">
        <v>40</v>
      </c>
      <c r="D10" s="225" t="s">
        <v>41</v>
      </c>
      <c r="E10" s="225" t="s">
        <v>42</v>
      </c>
      <c r="F10" s="225" t="s">
        <v>43</v>
      </c>
      <c r="G10" s="225" t="s">
        <v>91</v>
      </c>
      <c r="H10" s="225"/>
      <c r="I10" s="225"/>
      <c r="J10" s="225"/>
      <c r="K10" s="225" t="s">
        <v>44</v>
      </c>
      <c r="L10" s="225" t="s">
        <v>45</v>
      </c>
      <c r="M10" s="175"/>
      <c r="N10" s="175"/>
      <c r="O10" s="225" t="s">
        <v>46</v>
      </c>
    </row>
    <row r="11" spans="1:15" ht="33.75" x14ac:dyDescent="0.25">
      <c r="A11" s="222"/>
      <c r="B11" s="223"/>
      <c r="C11" s="223"/>
      <c r="D11" s="226"/>
      <c r="E11" s="226"/>
      <c r="F11" s="226"/>
      <c r="G11" s="172" t="s">
        <v>47</v>
      </c>
      <c r="H11" s="172" t="s">
        <v>48</v>
      </c>
      <c r="I11" s="172" t="s">
        <v>118</v>
      </c>
      <c r="J11" s="172" t="s">
        <v>119</v>
      </c>
      <c r="K11" s="226"/>
      <c r="L11" s="226"/>
      <c r="M11" s="172" t="s">
        <v>49</v>
      </c>
      <c r="N11" s="172" t="s">
        <v>50</v>
      </c>
      <c r="O11" s="226"/>
    </row>
    <row r="12" spans="1:15" s="21" customFormat="1" x14ac:dyDescent="0.25">
      <c r="A12" s="171"/>
      <c r="B12" s="34"/>
      <c r="C12" s="34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5"/>
    </row>
    <row r="13" spans="1:15" x14ac:dyDescent="0.25">
      <c r="A13" s="171"/>
      <c r="B13" s="65"/>
      <c r="C13" s="207" t="s">
        <v>51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</row>
    <row r="14" spans="1:15" s="21" customFormat="1" x14ac:dyDescent="0.25">
      <c r="A14" s="171"/>
      <c r="B14" s="67"/>
      <c r="C14" s="19"/>
      <c r="D14" s="19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37"/>
    </row>
    <row r="15" spans="1:15" ht="33.75" x14ac:dyDescent="0.25">
      <c r="A15" s="38"/>
      <c r="B15" s="40"/>
      <c r="C15" s="173" t="s">
        <v>52</v>
      </c>
      <c r="D15" s="116"/>
      <c r="E15" s="187"/>
      <c r="F15" s="39"/>
      <c r="G15" s="39"/>
      <c r="H15" s="39"/>
      <c r="I15" s="39"/>
      <c r="J15" s="39"/>
      <c r="K15" s="39"/>
      <c r="L15" s="39"/>
      <c r="M15" s="39"/>
      <c r="N15" s="39"/>
      <c r="O15" s="41" t="s">
        <v>96</v>
      </c>
    </row>
    <row r="16" spans="1:15" x14ac:dyDescent="0.25">
      <c r="A16" s="171"/>
      <c r="B16" s="2"/>
      <c r="C16" s="3"/>
      <c r="D16" s="12"/>
      <c r="E16" s="176"/>
      <c r="F16" s="176"/>
      <c r="G16" s="43"/>
      <c r="H16" s="43"/>
      <c r="I16" s="176"/>
      <c r="J16" s="176"/>
      <c r="K16" s="9"/>
      <c r="L16" s="176"/>
      <c r="M16" s="176"/>
      <c r="N16" s="176"/>
      <c r="O16" s="44"/>
    </row>
    <row r="17" spans="1:15" x14ac:dyDescent="0.25">
      <c r="A17" s="176"/>
      <c r="B17" s="40"/>
      <c r="C17" s="174" t="s">
        <v>57</v>
      </c>
      <c r="D17" s="40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6"/>
    </row>
    <row r="18" spans="1:15" s="47" customFormat="1" x14ac:dyDescent="0.25">
      <c r="A18" s="176"/>
      <c r="B18" s="4"/>
      <c r="C18" s="48"/>
      <c r="D18" s="49"/>
      <c r="E18" s="50"/>
      <c r="F18" s="50"/>
      <c r="G18" s="176"/>
      <c r="H18" s="176"/>
      <c r="I18" s="176"/>
      <c r="J18" s="43"/>
      <c r="K18" s="16"/>
      <c r="L18" s="50"/>
      <c r="M18" s="176"/>
      <c r="N18" s="50"/>
      <c r="O18" s="51"/>
    </row>
    <row r="19" spans="1:15" x14ac:dyDescent="0.25">
      <c r="A19" s="171"/>
      <c r="B19" s="52"/>
      <c r="C19" s="3" t="s">
        <v>56</v>
      </c>
      <c r="D19" s="45">
        <f>SUM(D18:D18)</f>
        <v>0</v>
      </c>
      <c r="E19" s="176"/>
      <c r="F19" s="176"/>
      <c r="G19" s="43"/>
      <c r="H19" s="43"/>
      <c r="I19" s="43"/>
      <c r="J19" s="43"/>
      <c r="K19" s="9"/>
      <c r="L19" s="176"/>
      <c r="M19" s="176"/>
      <c r="N19" s="176"/>
      <c r="O19" s="44"/>
    </row>
    <row r="20" spans="1:15" x14ac:dyDescent="0.25">
      <c r="A20" s="171"/>
      <c r="B20" s="52"/>
      <c r="C20" s="3"/>
      <c r="D20" s="45"/>
      <c r="E20" s="176"/>
      <c r="F20" s="176"/>
      <c r="G20" s="43"/>
      <c r="H20" s="43"/>
      <c r="I20" s="43"/>
      <c r="J20" s="43"/>
      <c r="K20" s="9"/>
      <c r="L20" s="176"/>
      <c r="M20" s="176"/>
      <c r="N20" s="176"/>
      <c r="O20" s="44"/>
    </row>
    <row r="21" spans="1:15" x14ac:dyDescent="0.25">
      <c r="A21" s="171"/>
      <c r="B21" s="52"/>
      <c r="C21" s="3"/>
      <c r="D21" s="55"/>
      <c r="E21" s="176"/>
      <c r="F21" s="176"/>
      <c r="G21" s="43"/>
      <c r="H21" s="43"/>
      <c r="I21" s="43"/>
      <c r="J21" s="43"/>
      <c r="K21" s="9"/>
      <c r="L21" s="176"/>
      <c r="M21" s="176"/>
      <c r="N21" s="176"/>
      <c r="O21" s="44"/>
    </row>
    <row r="22" spans="1:15" x14ac:dyDescent="0.25">
      <c r="A22" s="171"/>
      <c r="B22" s="56"/>
      <c r="C22" s="7" t="s">
        <v>61</v>
      </c>
      <c r="D22" s="15"/>
      <c r="E22" s="39"/>
      <c r="F22" s="39"/>
      <c r="G22" s="57"/>
      <c r="H22" s="57"/>
      <c r="I22" s="57"/>
      <c r="J22" s="57"/>
      <c r="K22" s="14"/>
      <c r="L22" s="39"/>
      <c r="M22" s="39"/>
      <c r="N22" s="39"/>
      <c r="O22" s="41"/>
    </row>
    <row r="23" spans="1:15" ht="33.75" x14ac:dyDescent="0.25">
      <c r="A23" s="171"/>
      <c r="B23" s="48" t="s">
        <v>116</v>
      </c>
      <c r="C23" s="48" t="s">
        <v>117</v>
      </c>
      <c r="D23" s="10">
        <f>3820+300</f>
        <v>4120</v>
      </c>
      <c r="E23" s="176" t="s">
        <v>68</v>
      </c>
      <c r="F23" s="176" t="s">
        <v>55</v>
      </c>
      <c r="G23" s="43"/>
      <c r="H23" s="43"/>
      <c r="I23" s="43"/>
      <c r="J23" s="43">
        <v>1</v>
      </c>
      <c r="K23" s="9">
        <v>43466</v>
      </c>
      <c r="L23" s="176"/>
      <c r="M23" s="176"/>
      <c r="N23" s="176"/>
      <c r="O23" s="176"/>
    </row>
    <row r="24" spans="1:15" ht="63.75" customHeight="1" x14ac:dyDescent="0.25">
      <c r="A24" s="171"/>
      <c r="B24" s="164" t="s">
        <v>103</v>
      </c>
      <c r="C24" s="48" t="s">
        <v>30</v>
      </c>
      <c r="D24" s="10">
        <v>600</v>
      </c>
      <c r="E24" s="176" t="s">
        <v>68</v>
      </c>
      <c r="F24" s="176" t="s">
        <v>55</v>
      </c>
      <c r="G24" s="43"/>
      <c r="H24" s="43"/>
      <c r="I24" s="43"/>
      <c r="J24" s="43">
        <v>1</v>
      </c>
      <c r="K24" s="9">
        <v>43160</v>
      </c>
      <c r="L24" s="176"/>
      <c r="M24" s="176"/>
      <c r="N24" s="176"/>
      <c r="O24" s="169" t="s">
        <v>98</v>
      </c>
    </row>
    <row r="25" spans="1:15" x14ac:dyDescent="0.25">
      <c r="A25" s="171"/>
      <c r="B25" s="48"/>
      <c r="C25" s="3" t="s">
        <v>63</v>
      </c>
      <c r="D25" s="45">
        <f>SUM(D23:D24)</f>
        <v>4720</v>
      </c>
      <c r="E25" s="176"/>
      <c r="F25" s="176"/>
      <c r="G25" s="43"/>
      <c r="H25" s="43"/>
      <c r="I25" s="43"/>
      <c r="J25" s="43"/>
      <c r="K25" s="9"/>
      <c r="L25" s="176"/>
      <c r="M25" s="176"/>
      <c r="N25" s="176"/>
      <c r="O25" s="44"/>
    </row>
    <row r="26" spans="1:15" x14ac:dyDescent="0.25">
      <c r="A26" s="171"/>
      <c r="B26" s="48"/>
      <c r="C26" s="48"/>
      <c r="D26" s="12"/>
      <c r="E26" s="176"/>
      <c r="F26" s="176"/>
      <c r="G26" s="43"/>
      <c r="H26" s="43"/>
      <c r="I26" s="43"/>
      <c r="J26" s="43"/>
      <c r="K26" s="9"/>
      <c r="L26" s="176"/>
      <c r="M26" s="176"/>
      <c r="N26" s="176"/>
      <c r="O26" s="44"/>
    </row>
    <row r="27" spans="1:15" x14ac:dyDescent="0.25">
      <c r="A27" s="38"/>
      <c r="B27" s="179"/>
      <c r="C27" s="58" t="s">
        <v>64</v>
      </c>
      <c r="D27" s="59">
        <f>+D19++D25</f>
        <v>4720</v>
      </c>
      <c r="E27" s="60"/>
      <c r="F27" s="60"/>
      <c r="G27" s="61"/>
      <c r="H27" s="61"/>
      <c r="I27" s="61"/>
      <c r="J27" s="61"/>
      <c r="K27" s="60"/>
      <c r="L27" s="62"/>
      <c r="M27" s="62"/>
      <c r="N27" s="62"/>
      <c r="O27" s="63"/>
    </row>
    <row r="28" spans="1:15" x14ac:dyDescent="0.25">
      <c r="A28" s="176"/>
      <c r="B28" s="67"/>
      <c r="C28" s="64"/>
      <c r="D28" s="12"/>
      <c r="E28" s="176"/>
      <c r="F28" s="176"/>
      <c r="G28" s="43"/>
      <c r="H28" s="43"/>
      <c r="I28" s="43"/>
      <c r="J28" s="43"/>
      <c r="K28" s="9"/>
      <c r="L28" s="176"/>
      <c r="M28" s="176"/>
      <c r="N28" s="176"/>
      <c r="O28" s="20"/>
    </row>
    <row r="29" spans="1:15" x14ac:dyDescent="0.25">
      <c r="A29" s="171"/>
      <c r="B29" s="65"/>
      <c r="C29" s="170" t="s">
        <v>65</v>
      </c>
      <c r="D29" s="65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66"/>
    </row>
    <row r="30" spans="1:15" x14ac:dyDescent="0.25">
      <c r="A30" s="171"/>
      <c r="B30" s="67"/>
      <c r="C30" s="19"/>
      <c r="D30" s="67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20"/>
    </row>
    <row r="31" spans="1:15" x14ac:dyDescent="0.25">
      <c r="A31" s="171"/>
      <c r="B31" s="40"/>
      <c r="C31" s="173" t="s">
        <v>66</v>
      </c>
      <c r="D31" s="40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6"/>
    </row>
    <row r="32" spans="1:15" x14ac:dyDescent="0.25">
      <c r="A32" s="171"/>
      <c r="B32" s="67"/>
      <c r="C32" s="19"/>
      <c r="D32" s="67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20"/>
    </row>
    <row r="33" spans="1:15" s="21" customFormat="1" x14ac:dyDescent="0.25">
      <c r="A33" s="171"/>
      <c r="B33" s="53" t="s">
        <v>21</v>
      </c>
      <c r="C33" s="42" t="s">
        <v>67</v>
      </c>
      <c r="D33" s="10">
        <v>5971</v>
      </c>
      <c r="E33" s="176" t="s">
        <v>62</v>
      </c>
      <c r="F33" s="68" t="s">
        <v>59</v>
      </c>
      <c r="G33" s="43"/>
      <c r="H33" s="43"/>
      <c r="I33" s="43">
        <v>1</v>
      </c>
      <c r="J33" s="43"/>
      <c r="K33" s="9">
        <v>43221</v>
      </c>
      <c r="L33" s="176"/>
      <c r="M33" s="176"/>
      <c r="N33" s="176"/>
      <c r="O33" s="20"/>
    </row>
    <row r="34" spans="1:15" x14ac:dyDescent="0.25">
      <c r="A34" s="171"/>
      <c r="B34" s="67"/>
      <c r="C34" s="19"/>
      <c r="D34" s="69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20"/>
    </row>
    <row r="35" spans="1:15" x14ac:dyDescent="0.25">
      <c r="A35" s="171"/>
      <c r="B35" s="67"/>
      <c r="C35" s="19" t="s">
        <v>56</v>
      </c>
      <c r="D35" s="70">
        <f>SUM(D33:D33)</f>
        <v>5971</v>
      </c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20"/>
    </row>
    <row r="36" spans="1:15" x14ac:dyDescent="0.25">
      <c r="A36" s="171"/>
      <c r="B36" s="67"/>
      <c r="C36" s="19"/>
      <c r="D36" s="67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20"/>
    </row>
    <row r="37" spans="1:15" x14ac:dyDescent="0.25">
      <c r="A37" s="171"/>
      <c r="B37" s="40"/>
      <c r="C37" s="71" t="s">
        <v>57</v>
      </c>
      <c r="D37" s="40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46"/>
    </row>
    <row r="38" spans="1:15" ht="45" x14ac:dyDescent="0.25">
      <c r="A38" s="171"/>
      <c r="B38" s="4" t="s">
        <v>0</v>
      </c>
      <c r="C38" s="72" t="s">
        <v>97</v>
      </c>
      <c r="D38" s="10">
        <v>10000</v>
      </c>
      <c r="E38" s="176" t="s">
        <v>69</v>
      </c>
      <c r="F38" s="176" t="s">
        <v>59</v>
      </c>
      <c r="G38" s="43">
        <v>1</v>
      </c>
      <c r="H38" s="43"/>
      <c r="I38" s="43"/>
      <c r="J38" s="43"/>
      <c r="K38" s="9">
        <v>43252</v>
      </c>
      <c r="L38" s="176"/>
      <c r="M38" s="176"/>
      <c r="N38" s="176"/>
      <c r="O38" s="227"/>
    </row>
    <row r="39" spans="1:15" ht="33.75" x14ac:dyDescent="0.25">
      <c r="A39" s="171"/>
      <c r="B39" s="228" t="s">
        <v>13</v>
      </c>
      <c r="C39" s="1" t="s">
        <v>14</v>
      </c>
      <c r="D39" s="49"/>
      <c r="E39" s="176"/>
      <c r="F39" s="176"/>
      <c r="G39" s="89"/>
      <c r="H39" s="43"/>
      <c r="I39" s="176"/>
      <c r="J39" s="89"/>
      <c r="K39" s="9"/>
      <c r="L39" s="176"/>
      <c r="M39" s="176"/>
      <c r="N39" s="176"/>
      <c r="O39" s="227"/>
    </row>
    <row r="40" spans="1:15" ht="45" x14ac:dyDescent="0.25">
      <c r="A40" s="171"/>
      <c r="B40" s="229"/>
      <c r="C40" s="48" t="s">
        <v>108</v>
      </c>
      <c r="D40" s="49">
        <v>7500</v>
      </c>
      <c r="E40" s="176" t="s">
        <v>58</v>
      </c>
      <c r="F40" s="176" t="s">
        <v>55</v>
      </c>
      <c r="G40" s="89"/>
      <c r="H40" s="89">
        <v>1</v>
      </c>
      <c r="I40" s="176"/>
      <c r="J40" s="89"/>
      <c r="K40" s="9">
        <v>43160</v>
      </c>
      <c r="L40" s="176"/>
      <c r="M40" s="176"/>
      <c r="N40" s="176"/>
      <c r="O40" s="227"/>
    </row>
    <row r="41" spans="1:15" ht="33.75" x14ac:dyDescent="0.25">
      <c r="A41" s="171"/>
      <c r="B41" s="229"/>
      <c r="C41" s="48" t="s">
        <v>109</v>
      </c>
      <c r="D41" s="49">
        <v>7500</v>
      </c>
      <c r="E41" s="176" t="s">
        <v>58</v>
      </c>
      <c r="F41" s="176" t="s">
        <v>55</v>
      </c>
      <c r="G41" s="89"/>
      <c r="H41" s="89">
        <v>1</v>
      </c>
      <c r="I41" s="176"/>
      <c r="J41" s="89"/>
      <c r="K41" s="9">
        <v>43221</v>
      </c>
      <c r="L41" s="176"/>
      <c r="M41" s="176"/>
      <c r="N41" s="176"/>
      <c r="O41" s="227"/>
    </row>
    <row r="42" spans="1:15" ht="56.25" x14ac:dyDescent="0.25">
      <c r="A42" s="171"/>
      <c r="B42" s="229"/>
      <c r="C42" s="48" t="s">
        <v>113</v>
      </c>
      <c r="D42" s="49">
        <v>5000</v>
      </c>
      <c r="E42" s="176" t="s">
        <v>58</v>
      </c>
      <c r="F42" s="176" t="s">
        <v>55</v>
      </c>
      <c r="G42" s="89"/>
      <c r="H42" s="89">
        <v>1</v>
      </c>
      <c r="I42" s="176"/>
      <c r="J42" s="89"/>
      <c r="K42" s="9">
        <v>43160</v>
      </c>
      <c r="L42" s="176"/>
      <c r="M42" s="176"/>
      <c r="N42" s="176"/>
      <c r="O42" s="227"/>
    </row>
    <row r="43" spans="1:15" ht="56.25" x14ac:dyDescent="0.25">
      <c r="A43" s="171"/>
      <c r="B43" s="230"/>
      <c r="C43" s="48" t="s">
        <v>114</v>
      </c>
      <c r="D43" s="49">
        <v>5000</v>
      </c>
      <c r="E43" s="176" t="s">
        <v>58</v>
      </c>
      <c r="F43" s="176" t="s">
        <v>55</v>
      </c>
      <c r="G43" s="89"/>
      <c r="H43" s="89">
        <v>1</v>
      </c>
      <c r="I43" s="176"/>
      <c r="J43" s="89"/>
      <c r="K43" s="9">
        <v>43252</v>
      </c>
      <c r="L43" s="176"/>
      <c r="M43" s="176"/>
      <c r="N43" s="176"/>
      <c r="O43" s="227"/>
    </row>
    <row r="44" spans="1:15" ht="33.75" x14ac:dyDescent="0.25">
      <c r="A44" s="171"/>
      <c r="B44" s="231" t="s">
        <v>15</v>
      </c>
      <c r="C44" s="3" t="s">
        <v>16</v>
      </c>
      <c r="D44" s="49"/>
      <c r="E44" s="176"/>
      <c r="F44" s="176"/>
      <c r="G44" s="89"/>
      <c r="H44" s="89"/>
      <c r="I44" s="176"/>
      <c r="J44" s="89"/>
      <c r="K44" s="9"/>
      <c r="L44" s="176"/>
      <c r="M44" s="176"/>
      <c r="N44" s="176"/>
      <c r="O44" s="176"/>
    </row>
    <row r="45" spans="1:15" ht="33.75" x14ac:dyDescent="0.25">
      <c r="A45" s="171"/>
      <c r="B45" s="232"/>
      <c r="C45" s="48" t="s">
        <v>106</v>
      </c>
      <c r="D45" s="49">
        <v>3105</v>
      </c>
      <c r="E45" s="176" t="s">
        <v>69</v>
      </c>
      <c r="F45" s="176" t="s">
        <v>59</v>
      </c>
      <c r="G45" s="89"/>
      <c r="H45" s="89">
        <v>1</v>
      </c>
      <c r="I45" s="176"/>
      <c r="J45" s="89"/>
      <c r="K45" s="9">
        <v>43160</v>
      </c>
      <c r="L45" s="176"/>
      <c r="M45" s="176"/>
      <c r="N45" s="176"/>
      <c r="O45" s="176"/>
    </row>
    <row r="46" spans="1:15" ht="22.5" x14ac:dyDescent="0.25">
      <c r="A46" s="171"/>
      <c r="B46" s="232"/>
      <c r="C46" s="48" t="s">
        <v>107</v>
      </c>
      <c r="D46" s="49">
        <v>920</v>
      </c>
      <c r="E46" s="176" t="s">
        <v>69</v>
      </c>
      <c r="F46" s="176" t="s">
        <v>59</v>
      </c>
      <c r="G46" s="89"/>
      <c r="H46" s="89">
        <v>1</v>
      </c>
      <c r="I46" s="176"/>
      <c r="J46" s="89"/>
      <c r="K46" s="9">
        <v>43160</v>
      </c>
      <c r="L46" s="176"/>
      <c r="M46" s="176"/>
      <c r="N46" s="176"/>
      <c r="O46" s="176"/>
    </row>
    <row r="47" spans="1:15" ht="33.75" x14ac:dyDescent="0.25">
      <c r="A47" s="171"/>
      <c r="B47" s="233"/>
      <c r="C47" s="48" t="s">
        <v>110</v>
      </c>
      <c r="D47" s="49">
        <v>3105</v>
      </c>
      <c r="E47" s="176" t="s">
        <v>69</v>
      </c>
      <c r="F47" s="176" t="s">
        <v>59</v>
      </c>
      <c r="G47" s="89"/>
      <c r="H47" s="89">
        <v>1</v>
      </c>
      <c r="I47" s="176"/>
      <c r="J47" s="89"/>
      <c r="K47" s="9">
        <v>43191</v>
      </c>
      <c r="L47" s="176"/>
      <c r="M47" s="176"/>
      <c r="N47" s="176"/>
      <c r="O47" s="176"/>
    </row>
    <row r="48" spans="1:15" s="21" customFormat="1" ht="29.25" customHeight="1" x14ac:dyDescent="0.25">
      <c r="A48" s="171"/>
      <c r="B48" s="4" t="s">
        <v>26</v>
      </c>
      <c r="C48" s="74" t="s">
        <v>92</v>
      </c>
      <c r="D48" s="10">
        <v>12496.06</v>
      </c>
      <c r="E48" s="176" t="s">
        <v>58</v>
      </c>
      <c r="F48" s="176" t="s">
        <v>59</v>
      </c>
      <c r="G48" s="43"/>
      <c r="H48" s="43"/>
      <c r="I48" s="43">
        <v>1</v>
      </c>
      <c r="J48" s="43"/>
      <c r="K48" s="9">
        <v>43160</v>
      </c>
      <c r="L48" s="176"/>
      <c r="M48" s="176"/>
      <c r="N48" s="176"/>
      <c r="O48" s="20"/>
    </row>
    <row r="49" spans="1:15" x14ac:dyDescent="0.25">
      <c r="A49" s="171"/>
      <c r="B49" s="4"/>
      <c r="C49" s="48"/>
      <c r="D49" s="49"/>
      <c r="E49" s="176"/>
      <c r="F49" s="176"/>
      <c r="G49" s="43"/>
      <c r="H49" s="43"/>
      <c r="I49" s="150"/>
      <c r="J49" s="150"/>
      <c r="K49" s="9"/>
      <c r="L49" s="150"/>
      <c r="M49" s="150"/>
      <c r="N49" s="150"/>
      <c r="O49" s="149"/>
    </row>
    <row r="50" spans="1:15" x14ac:dyDescent="0.25">
      <c r="A50" s="171"/>
      <c r="B50" s="4"/>
      <c r="C50" s="3" t="s">
        <v>56</v>
      </c>
      <c r="D50" s="75">
        <f>SUM(D38:D48)</f>
        <v>54626.06</v>
      </c>
      <c r="E50" s="176"/>
      <c r="F50" s="176"/>
      <c r="G50" s="43"/>
      <c r="H50" s="43"/>
      <c r="I50" s="43"/>
      <c r="J50" s="150"/>
      <c r="K50" s="9"/>
      <c r="L50" s="150"/>
      <c r="M50" s="150"/>
      <c r="N50" s="150"/>
      <c r="O50" s="149"/>
    </row>
    <row r="51" spans="1:15" x14ac:dyDescent="0.25">
      <c r="A51" s="171"/>
      <c r="B51" s="52"/>
      <c r="C51" s="3"/>
      <c r="D51" s="75"/>
      <c r="E51" s="166"/>
      <c r="F51" s="176"/>
      <c r="G51" s="43"/>
      <c r="H51" s="43"/>
      <c r="I51" s="43"/>
      <c r="J51" s="150"/>
      <c r="K51" s="9"/>
      <c r="L51" s="151"/>
      <c r="M51" s="150"/>
      <c r="N51" s="151"/>
      <c r="O51" s="152"/>
    </row>
    <row r="52" spans="1:15" x14ac:dyDescent="0.25">
      <c r="A52" s="171"/>
      <c r="B52" s="52"/>
      <c r="C52" s="3"/>
      <c r="D52" s="75"/>
      <c r="E52" s="176"/>
      <c r="F52" s="176"/>
      <c r="G52" s="43"/>
      <c r="H52" s="43"/>
      <c r="I52" s="43"/>
      <c r="J52" s="150"/>
      <c r="K52" s="9"/>
      <c r="L52" s="151"/>
      <c r="M52" s="150"/>
      <c r="N52" s="151"/>
      <c r="O52" s="152"/>
    </row>
    <row r="53" spans="1:15" x14ac:dyDescent="0.25">
      <c r="A53" s="171"/>
      <c r="B53" s="180"/>
      <c r="C53" s="76" t="s">
        <v>60</v>
      </c>
      <c r="D53" s="77"/>
      <c r="E53" s="78"/>
      <c r="F53" s="78"/>
      <c r="G53" s="79"/>
      <c r="H53" s="79"/>
      <c r="I53" s="79"/>
      <c r="J53" s="153"/>
      <c r="K53" s="11"/>
      <c r="L53" s="154"/>
      <c r="M53" s="154"/>
      <c r="N53" s="154"/>
      <c r="O53" s="155"/>
    </row>
    <row r="54" spans="1:15" x14ac:dyDescent="0.25">
      <c r="A54" s="171"/>
      <c r="B54" s="4"/>
      <c r="C54" s="48"/>
      <c r="D54" s="156"/>
      <c r="E54" s="176"/>
      <c r="F54" s="176"/>
      <c r="G54" s="43"/>
      <c r="H54" s="134"/>
      <c r="I54" s="134"/>
      <c r="J54" s="134"/>
      <c r="K54" s="9"/>
      <c r="L54" s="134"/>
      <c r="M54" s="67"/>
      <c r="N54" s="134"/>
      <c r="O54" s="152"/>
    </row>
    <row r="55" spans="1:15" ht="22.5" x14ac:dyDescent="0.25">
      <c r="A55" s="171"/>
      <c r="B55" s="4" t="s">
        <v>25</v>
      </c>
      <c r="C55" s="48" t="s">
        <v>99</v>
      </c>
      <c r="D55" s="10">
        <v>3367</v>
      </c>
      <c r="E55" s="176" t="s">
        <v>58</v>
      </c>
      <c r="F55" s="176" t="s">
        <v>59</v>
      </c>
      <c r="G55" s="43">
        <v>1</v>
      </c>
      <c r="H55" s="43"/>
      <c r="I55" s="43"/>
      <c r="J55" s="43"/>
      <c r="K55" s="9">
        <v>43221</v>
      </c>
      <c r="L55" s="176"/>
      <c r="M55" s="176"/>
      <c r="N55" s="176"/>
      <c r="O55" s="20"/>
    </row>
    <row r="56" spans="1:15" x14ac:dyDescent="0.25">
      <c r="A56" s="38"/>
      <c r="B56" s="133"/>
      <c r="C56" s="64" t="s">
        <v>56</v>
      </c>
      <c r="D56" s="81">
        <f>+D54+D55</f>
        <v>3367</v>
      </c>
      <c r="E56" s="68"/>
      <c r="F56" s="82"/>
      <c r="G56" s="43"/>
      <c r="H56" s="43"/>
      <c r="I56" s="43"/>
      <c r="J56" s="43"/>
      <c r="K56" s="68"/>
      <c r="L56" s="50"/>
      <c r="M56" s="176"/>
      <c r="N56" s="50"/>
      <c r="O56" s="83"/>
    </row>
    <row r="57" spans="1:15" x14ac:dyDescent="0.25">
      <c r="A57" s="171"/>
      <c r="B57" s="67"/>
      <c r="C57" s="19"/>
      <c r="D57" s="84"/>
      <c r="E57" s="85"/>
      <c r="F57" s="68"/>
      <c r="G57" s="43"/>
      <c r="H57" s="43"/>
      <c r="I57" s="43"/>
      <c r="J57" s="43"/>
      <c r="K57" s="68"/>
      <c r="L57" s="176"/>
      <c r="M57" s="176"/>
      <c r="N57" s="176"/>
      <c r="O57" s="44"/>
    </row>
    <row r="58" spans="1:15" s="21" customFormat="1" ht="45" x14ac:dyDescent="0.25">
      <c r="A58" s="171"/>
      <c r="B58" s="86"/>
      <c r="C58" s="87" t="s">
        <v>70</v>
      </c>
      <c r="D58" s="15"/>
      <c r="E58" s="39"/>
      <c r="F58" s="39"/>
      <c r="G58" s="88"/>
      <c r="H58" s="57"/>
      <c r="I58" s="88"/>
      <c r="J58" s="88"/>
      <c r="K58" s="14"/>
      <c r="L58" s="39"/>
      <c r="M58" s="39"/>
      <c r="N58" s="39"/>
      <c r="O58" s="41" t="s">
        <v>53</v>
      </c>
    </row>
    <row r="59" spans="1:15" s="21" customFormat="1" ht="55.5" customHeight="1" x14ac:dyDescent="0.25">
      <c r="A59" s="171"/>
      <c r="B59" s="167" t="s">
        <v>18</v>
      </c>
      <c r="C59" s="72" t="s">
        <v>19</v>
      </c>
      <c r="D59" s="49">
        <v>1950</v>
      </c>
      <c r="E59" s="176" t="s">
        <v>68</v>
      </c>
      <c r="F59" s="176" t="s">
        <v>55</v>
      </c>
      <c r="G59" s="89">
        <v>0.72</v>
      </c>
      <c r="H59" s="43"/>
      <c r="I59" s="176"/>
      <c r="J59" s="89">
        <v>0.28000000000000003</v>
      </c>
      <c r="K59" s="9">
        <v>43191</v>
      </c>
      <c r="L59" s="176"/>
      <c r="M59" s="176"/>
      <c r="N59" s="176"/>
      <c r="O59" s="44" t="s">
        <v>98</v>
      </c>
    </row>
    <row r="60" spans="1:15" s="21" customFormat="1" ht="33.75" x14ac:dyDescent="0.25">
      <c r="A60" s="171"/>
      <c r="B60" s="165" t="s">
        <v>121</v>
      </c>
      <c r="C60" s="80" t="s">
        <v>120</v>
      </c>
      <c r="D60" s="49">
        <f>3390+800</f>
        <v>4190</v>
      </c>
      <c r="E60" s="176" t="s">
        <v>68</v>
      </c>
      <c r="F60" s="176" t="s">
        <v>55</v>
      </c>
      <c r="G60" s="89">
        <v>1</v>
      </c>
      <c r="H60" s="43"/>
      <c r="I60" s="176"/>
      <c r="J60" s="89"/>
      <c r="K60" s="9">
        <v>43252</v>
      </c>
      <c r="L60" s="176"/>
      <c r="M60" s="176"/>
      <c r="N60" s="176"/>
      <c r="O60" s="44"/>
    </row>
    <row r="61" spans="1:15" s="21" customFormat="1" ht="22.5" x14ac:dyDescent="0.25">
      <c r="A61" s="171"/>
      <c r="B61" s="165" t="s">
        <v>20</v>
      </c>
      <c r="C61" s="80" t="s">
        <v>122</v>
      </c>
      <c r="D61" s="49">
        <v>1200</v>
      </c>
      <c r="E61" s="176" t="s">
        <v>90</v>
      </c>
      <c r="F61" s="176" t="s">
        <v>55</v>
      </c>
      <c r="G61" s="89">
        <v>1</v>
      </c>
      <c r="H61" s="43"/>
      <c r="I61" s="176"/>
      <c r="J61" s="89"/>
      <c r="K61" s="9" t="s">
        <v>123</v>
      </c>
      <c r="L61" s="176"/>
      <c r="M61" s="176"/>
      <c r="N61" s="176"/>
      <c r="O61" s="44"/>
    </row>
    <row r="62" spans="1:15" s="21" customFormat="1" ht="95.25" customHeight="1" x14ac:dyDescent="0.25">
      <c r="A62" s="171"/>
      <c r="B62" s="165" t="s">
        <v>124</v>
      </c>
      <c r="C62" s="80" t="s">
        <v>125</v>
      </c>
      <c r="D62" s="49">
        <v>20080</v>
      </c>
      <c r="E62" s="176" t="s">
        <v>90</v>
      </c>
      <c r="F62" s="176" t="s">
        <v>55</v>
      </c>
      <c r="G62" s="89">
        <v>1</v>
      </c>
      <c r="H62" s="43"/>
      <c r="I62" s="176"/>
      <c r="J62" s="89"/>
      <c r="K62" s="9">
        <v>43160</v>
      </c>
      <c r="L62" s="176"/>
      <c r="M62" s="176"/>
      <c r="N62" s="176"/>
      <c r="O62" s="44"/>
    </row>
    <row r="63" spans="1:15" s="21" customFormat="1" ht="77.25" customHeight="1" x14ac:dyDescent="0.25">
      <c r="A63" s="171"/>
      <c r="B63" s="165" t="s">
        <v>126</v>
      </c>
      <c r="C63" s="80" t="s">
        <v>127</v>
      </c>
      <c r="D63" s="49">
        <v>7220</v>
      </c>
      <c r="E63" s="176" t="s">
        <v>68</v>
      </c>
      <c r="F63" s="176" t="s">
        <v>55</v>
      </c>
      <c r="G63" s="89">
        <v>1</v>
      </c>
      <c r="H63" s="43"/>
      <c r="I63" s="176"/>
      <c r="J63" s="89"/>
      <c r="K63" s="9">
        <v>43160</v>
      </c>
      <c r="L63" s="176"/>
      <c r="M63" s="176"/>
      <c r="N63" s="176"/>
      <c r="O63" s="44"/>
    </row>
    <row r="64" spans="1:15" s="21" customFormat="1" ht="90" x14ac:dyDescent="0.25">
      <c r="A64" s="171"/>
      <c r="B64" s="177" t="s">
        <v>128</v>
      </c>
      <c r="C64" s="80" t="s">
        <v>129</v>
      </c>
      <c r="D64" s="49">
        <v>18000</v>
      </c>
      <c r="E64" s="176" t="s">
        <v>68</v>
      </c>
      <c r="F64" s="176" t="s">
        <v>55</v>
      </c>
      <c r="G64" s="89">
        <v>1</v>
      </c>
      <c r="H64" s="43"/>
      <c r="I64" s="176"/>
      <c r="J64" s="89"/>
      <c r="K64" s="9">
        <v>43160</v>
      </c>
      <c r="L64" s="176"/>
      <c r="M64" s="176"/>
      <c r="N64" s="176"/>
      <c r="O64" s="44"/>
    </row>
    <row r="65" spans="1:17" s="21" customFormat="1" ht="90" x14ac:dyDescent="0.25">
      <c r="A65" s="171"/>
      <c r="B65" s="165" t="s">
        <v>131</v>
      </c>
      <c r="C65" s="80" t="s">
        <v>130</v>
      </c>
      <c r="D65" s="49">
        <v>9265</v>
      </c>
      <c r="E65" s="176" t="s">
        <v>90</v>
      </c>
      <c r="F65" s="176" t="s">
        <v>55</v>
      </c>
      <c r="G65" s="89">
        <v>1</v>
      </c>
      <c r="H65" s="43"/>
      <c r="I65" s="176"/>
      <c r="J65" s="89"/>
      <c r="K65" s="9">
        <v>43160</v>
      </c>
      <c r="L65" s="176"/>
      <c r="M65" s="176"/>
      <c r="N65" s="176"/>
      <c r="O65" s="44"/>
    </row>
    <row r="66" spans="1:17" s="21" customFormat="1" ht="78.75" x14ac:dyDescent="0.25">
      <c r="A66" s="171"/>
      <c r="B66" s="165" t="s">
        <v>1</v>
      </c>
      <c r="C66" s="80" t="s">
        <v>132</v>
      </c>
      <c r="D66" s="49">
        <v>14950</v>
      </c>
      <c r="E66" s="176" t="s">
        <v>68</v>
      </c>
      <c r="F66" s="176" t="s">
        <v>55</v>
      </c>
      <c r="G66" s="89"/>
      <c r="H66" s="43">
        <v>1</v>
      </c>
      <c r="I66" s="176"/>
      <c r="J66" s="89"/>
      <c r="K66" s="9">
        <v>43160</v>
      </c>
      <c r="L66" s="176"/>
      <c r="M66" s="176"/>
      <c r="N66" s="176"/>
      <c r="O66" s="44" t="s">
        <v>135</v>
      </c>
    </row>
    <row r="67" spans="1:17" s="21" customFormat="1" ht="33.75" x14ac:dyDescent="0.25">
      <c r="A67" s="171"/>
      <c r="B67" s="164" t="s">
        <v>12</v>
      </c>
      <c r="C67" s="48" t="s">
        <v>133</v>
      </c>
      <c r="D67" s="49">
        <v>47709</v>
      </c>
      <c r="E67" s="176" t="s">
        <v>90</v>
      </c>
      <c r="F67" s="176" t="s">
        <v>55</v>
      </c>
      <c r="G67" s="89">
        <v>0.31</v>
      </c>
      <c r="H67" s="43"/>
      <c r="I67" s="43">
        <v>0.69</v>
      </c>
      <c r="J67" s="89"/>
      <c r="K67" s="9"/>
      <c r="L67" s="176"/>
      <c r="M67" s="176"/>
      <c r="N67" s="176"/>
      <c r="O67" s="44" t="s">
        <v>134</v>
      </c>
      <c r="P67" s="185"/>
      <c r="Q67" s="185"/>
    </row>
    <row r="68" spans="1:17" s="21" customFormat="1" x14ac:dyDescent="0.25">
      <c r="A68" s="171"/>
      <c r="B68" s="90"/>
      <c r="C68" s="91"/>
      <c r="D68" s="49"/>
      <c r="E68" s="176"/>
      <c r="F68" s="176"/>
      <c r="G68" s="43"/>
      <c r="H68" s="43"/>
      <c r="I68" s="92"/>
      <c r="J68" s="89"/>
      <c r="K68" s="9"/>
      <c r="L68" s="176"/>
      <c r="M68" s="176"/>
      <c r="N68" s="176"/>
      <c r="O68" s="44"/>
    </row>
    <row r="69" spans="1:17" s="21" customFormat="1" x14ac:dyDescent="0.25">
      <c r="A69" s="171"/>
      <c r="B69" s="67"/>
      <c r="C69" s="19" t="s">
        <v>71</v>
      </c>
      <c r="D69" s="45">
        <f>SUM(D59:D68)</f>
        <v>124564</v>
      </c>
      <c r="E69" s="176"/>
      <c r="F69" s="176"/>
      <c r="G69" s="43"/>
      <c r="H69" s="43"/>
      <c r="I69" s="43"/>
      <c r="J69" s="43"/>
      <c r="K69" s="9"/>
      <c r="L69" s="176"/>
      <c r="M69" s="176"/>
      <c r="N69" s="176"/>
      <c r="O69" s="20"/>
    </row>
    <row r="70" spans="1:17" s="21" customFormat="1" x14ac:dyDescent="0.25">
      <c r="A70" s="171"/>
      <c r="B70" s="67"/>
      <c r="C70" s="19"/>
      <c r="D70" s="45"/>
      <c r="E70" s="176"/>
      <c r="F70" s="176"/>
      <c r="G70" s="43"/>
      <c r="H70" s="43"/>
      <c r="I70" s="43"/>
      <c r="J70" s="43"/>
      <c r="K70" s="9"/>
      <c r="L70" s="176"/>
      <c r="M70" s="176"/>
      <c r="N70" s="176"/>
      <c r="O70" s="20"/>
    </row>
    <row r="71" spans="1:17" s="21" customFormat="1" x14ac:dyDescent="0.25">
      <c r="A71" s="171"/>
      <c r="B71" s="181"/>
      <c r="C71" s="58" t="s">
        <v>72</v>
      </c>
      <c r="D71" s="93">
        <f>+D69+D50+D56+D35</f>
        <v>188528.06</v>
      </c>
      <c r="E71" s="62"/>
      <c r="F71" s="62"/>
      <c r="G71" s="61"/>
      <c r="H71" s="61"/>
      <c r="I71" s="61"/>
      <c r="J71" s="61"/>
      <c r="K71" s="94"/>
      <c r="L71" s="62"/>
      <c r="M71" s="62"/>
      <c r="N71" s="62"/>
      <c r="O71" s="95"/>
    </row>
    <row r="72" spans="1:17" s="21" customFormat="1" x14ac:dyDescent="0.25">
      <c r="A72" s="171"/>
      <c r="B72" s="67"/>
      <c r="C72" s="64"/>
      <c r="D72" s="12"/>
      <c r="E72" s="176"/>
      <c r="F72" s="176"/>
      <c r="G72" s="43"/>
      <c r="H72" s="43"/>
      <c r="I72" s="43"/>
      <c r="J72" s="43"/>
      <c r="K72" s="9"/>
      <c r="L72" s="176"/>
      <c r="M72" s="176"/>
      <c r="N72" s="176"/>
      <c r="O72" s="20"/>
    </row>
    <row r="73" spans="1:17" x14ac:dyDescent="0.25">
      <c r="A73" s="171"/>
      <c r="B73" s="98"/>
      <c r="C73" s="97" t="s">
        <v>73</v>
      </c>
      <c r="D73" s="98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66"/>
    </row>
    <row r="74" spans="1:17" x14ac:dyDescent="0.25">
      <c r="A74" s="171"/>
      <c r="B74" s="40"/>
      <c r="C74" s="71" t="s">
        <v>61</v>
      </c>
      <c r="D74" s="40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46"/>
    </row>
    <row r="75" spans="1:17" s="21" customFormat="1" ht="45" x14ac:dyDescent="0.25">
      <c r="A75" s="171"/>
      <c r="B75" s="99" t="s">
        <v>27</v>
      </c>
      <c r="C75" s="100" t="s">
        <v>136</v>
      </c>
      <c r="D75" s="73">
        <v>1600</v>
      </c>
      <c r="E75" s="176" t="s">
        <v>68</v>
      </c>
      <c r="F75" s="176" t="s">
        <v>59</v>
      </c>
      <c r="G75" s="43">
        <v>1</v>
      </c>
      <c r="H75" s="43"/>
      <c r="I75" s="176"/>
      <c r="J75" s="176"/>
      <c r="K75" s="9">
        <v>43374</v>
      </c>
      <c r="L75" s="176"/>
      <c r="M75" s="176"/>
      <c r="N75" s="176"/>
      <c r="O75" s="44" t="s">
        <v>53</v>
      </c>
    </row>
    <row r="76" spans="1:17" s="21" customFormat="1" x14ac:dyDescent="0.25">
      <c r="A76" s="101"/>
      <c r="B76" s="182"/>
      <c r="C76" s="58" t="s">
        <v>74</v>
      </c>
      <c r="D76" s="93">
        <f>SUM(D75:D75)</f>
        <v>1600</v>
      </c>
      <c r="E76" s="102"/>
      <c r="F76" s="102"/>
      <c r="G76" s="103"/>
      <c r="H76" s="103"/>
      <c r="I76" s="103"/>
      <c r="J76" s="103"/>
      <c r="K76" s="102"/>
      <c r="L76" s="102"/>
      <c r="M76" s="102"/>
      <c r="N76" s="102"/>
      <c r="O76" s="104"/>
    </row>
    <row r="77" spans="1:17" s="21" customFormat="1" x14ac:dyDescent="0.25">
      <c r="A77" s="101"/>
      <c r="B77" s="183"/>
      <c r="C77" s="64"/>
      <c r="D77" s="106"/>
      <c r="E77" s="107"/>
      <c r="F77" s="107"/>
      <c r="G77" s="108"/>
      <c r="H77" s="108"/>
      <c r="I77" s="108"/>
      <c r="J77" s="108"/>
      <c r="K77" s="105"/>
      <c r="L77" s="105"/>
      <c r="M77" s="109"/>
      <c r="N77" s="105"/>
      <c r="O77" s="110"/>
    </row>
    <row r="78" spans="1:17" x14ac:dyDescent="0.25">
      <c r="A78" s="171"/>
      <c r="B78" s="65"/>
      <c r="C78" s="170" t="s">
        <v>75</v>
      </c>
      <c r="D78" s="111"/>
      <c r="E78" s="36"/>
      <c r="F78" s="36"/>
      <c r="G78" s="112"/>
      <c r="H78" s="112"/>
      <c r="I78" s="36"/>
      <c r="J78" s="36"/>
      <c r="K78" s="113"/>
      <c r="L78" s="36"/>
      <c r="M78" s="36"/>
      <c r="N78" s="36"/>
      <c r="O78" s="66"/>
    </row>
    <row r="79" spans="1:17" s="47" customFormat="1" x14ac:dyDescent="0.25">
      <c r="A79" s="171"/>
      <c r="B79" s="133"/>
      <c r="C79" s="114"/>
      <c r="D79" s="13"/>
      <c r="E79" s="50"/>
      <c r="F79" s="50"/>
      <c r="G79" s="115"/>
      <c r="H79" s="115"/>
      <c r="I79" s="50"/>
      <c r="J79" s="50"/>
      <c r="K79" s="16"/>
      <c r="L79" s="50"/>
      <c r="M79" s="176"/>
      <c r="N79" s="50"/>
      <c r="O79" s="51"/>
    </row>
    <row r="80" spans="1:17" x14ac:dyDescent="0.25">
      <c r="A80" s="38"/>
      <c r="B80" s="40"/>
      <c r="C80" s="174" t="s">
        <v>57</v>
      </c>
      <c r="D80" s="116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46"/>
    </row>
    <row r="81" spans="1:15" x14ac:dyDescent="0.25">
      <c r="A81" s="38"/>
      <c r="B81" s="5" t="s">
        <v>2</v>
      </c>
      <c r="C81" s="54" t="s">
        <v>95</v>
      </c>
      <c r="D81" s="117">
        <v>2000</v>
      </c>
      <c r="E81" s="176" t="s">
        <v>58</v>
      </c>
      <c r="F81" s="176" t="s">
        <v>76</v>
      </c>
      <c r="G81" s="115">
        <v>1</v>
      </c>
      <c r="H81" s="43"/>
      <c r="I81" s="50"/>
      <c r="J81" s="50"/>
      <c r="K81" s="9">
        <v>43160</v>
      </c>
      <c r="L81" s="50"/>
      <c r="M81" s="176"/>
      <c r="N81" s="50"/>
      <c r="O81" s="51"/>
    </row>
    <row r="82" spans="1:15" x14ac:dyDescent="0.25">
      <c r="A82" s="38"/>
      <c r="B82" s="118" t="s">
        <v>3</v>
      </c>
      <c r="C82" s="118" t="s">
        <v>94</v>
      </c>
      <c r="D82" s="49">
        <v>4000</v>
      </c>
      <c r="E82" s="176" t="s">
        <v>58</v>
      </c>
      <c r="F82" s="176" t="s">
        <v>76</v>
      </c>
      <c r="G82" s="43">
        <v>1</v>
      </c>
      <c r="H82" s="50"/>
      <c r="I82" s="50"/>
      <c r="J82" s="50"/>
      <c r="K82" s="9">
        <v>43160</v>
      </c>
      <c r="L82" s="50"/>
      <c r="M82" s="176"/>
      <c r="N82" s="50"/>
      <c r="O82" s="51"/>
    </row>
    <row r="83" spans="1:15" ht="33.75" x14ac:dyDescent="0.25">
      <c r="A83" s="38"/>
      <c r="B83" s="5" t="s">
        <v>4</v>
      </c>
      <c r="C83" s="158" t="s">
        <v>93</v>
      </c>
      <c r="D83" s="49">
        <v>4000</v>
      </c>
      <c r="E83" s="176" t="s">
        <v>58</v>
      </c>
      <c r="F83" s="176" t="s">
        <v>76</v>
      </c>
      <c r="G83" s="43"/>
      <c r="H83" s="115">
        <v>1</v>
      </c>
      <c r="I83" s="50"/>
      <c r="J83" s="50"/>
      <c r="K83" s="9">
        <v>43221</v>
      </c>
      <c r="L83" s="50"/>
      <c r="M83" s="176"/>
      <c r="N83" s="50"/>
      <c r="O83" s="51"/>
    </row>
    <row r="84" spans="1:15" x14ac:dyDescent="0.25">
      <c r="A84" s="38"/>
      <c r="B84" s="99" t="s">
        <v>28</v>
      </c>
      <c r="C84" s="18" t="s">
        <v>29</v>
      </c>
      <c r="D84" s="49">
        <v>6000</v>
      </c>
      <c r="E84" s="176" t="s">
        <v>58</v>
      </c>
      <c r="F84" s="176" t="s">
        <v>76</v>
      </c>
      <c r="G84" s="43">
        <v>1</v>
      </c>
      <c r="H84" s="115"/>
      <c r="I84" s="50"/>
      <c r="J84" s="50"/>
      <c r="K84" s="9">
        <v>43344</v>
      </c>
      <c r="L84" s="50"/>
      <c r="M84" s="176"/>
      <c r="N84" s="50"/>
      <c r="O84" s="51"/>
    </row>
    <row r="85" spans="1:15" x14ac:dyDescent="0.25">
      <c r="A85" s="38"/>
      <c r="B85" s="119"/>
      <c r="C85" s="119"/>
      <c r="D85" s="49"/>
      <c r="E85" s="176"/>
      <c r="F85" s="157"/>
      <c r="G85" s="159"/>
      <c r="H85" s="160"/>
      <c r="I85" s="160"/>
      <c r="J85" s="157"/>
      <c r="K85" s="157"/>
      <c r="L85" s="157"/>
      <c r="M85" s="157"/>
      <c r="N85" s="160"/>
      <c r="O85" s="161"/>
    </row>
    <row r="86" spans="1:15" x14ac:dyDescent="0.25">
      <c r="A86" s="38"/>
      <c r="B86" s="119"/>
      <c r="C86" s="18" t="s">
        <v>77</v>
      </c>
      <c r="D86" s="120">
        <f>SUM(D81:D84)</f>
        <v>16000</v>
      </c>
      <c r="E86" s="50"/>
      <c r="F86" s="50"/>
      <c r="G86" s="50"/>
      <c r="H86" s="50"/>
      <c r="I86" s="50"/>
      <c r="J86" s="50"/>
      <c r="K86" s="50"/>
      <c r="L86" s="50"/>
      <c r="M86" s="176"/>
      <c r="N86" s="50"/>
      <c r="O86" s="51"/>
    </row>
    <row r="87" spans="1:15" x14ac:dyDescent="0.25">
      <c r="A87" s="38"/>
      <c r="B87" s="119"/>
      <c r="C87" s="18"/>
      <c r="D87" s="120"/>
      <c r="E87" s="50"/>
      <c r="F87" s="50"/>
      <c r="G87" s="50"/>
      <c r="H87" s="50"/>
      <c r="I87" s="50"/>
      <c r="J87" s="50"/>
      <c r="K87" s="50"/>
      <c r="L87" s="50"/>
      <c r="M87" s="176"/>
      <c r="N87" s="50"/>
      <c r="O87" s="51"/>
    </row>
    <row r="88" spans="1:15" x14ac:dyDescent="0.25">
      <c r="A88" s="38"/>
      <c r="B88" s="121"/>
      <c r="C88" s="122" t="s">
        <v>78</v>
      </c>
      <c r="D88" s="116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46"/>
    </row>
    <row r="89" spans="1:15" s="21" customFormat="1" x14ac:dyDescent="0.25">
      <c r="A89" s="38"/>
      <c r="B89" s="5" t="s">
        <v>5</v>
      </c>
      <c r="C89" s="54" t="s">
        <v>6</v>
      </c>
      <c r="D89" s="49">
        <v>200</v>
      </c>
      <c r="E89" s="176" t="s">
        <v>62</v>
      </c>
      <c r="F89" s="176" t="s">
        <v>76</v>
      </c>
      <c r="G89" s="43">
        <v>1</v>
      </c>
      <c r="H89" s="176"/>
      <c r="I89" s="176"/>
      <c r="J89" s="176"/>
      <c r="K89" s="9">
        <v>43344</v>
      </c>
      <c r="L89" s="176"/>
      <c r="M89" s="176"/>
      <c r="N89" s="176"/>
      <c r="O89" s="20"/>
    </row>
    <row r="90" spans="1:15" ht="22.5" x14ac:dyDescent="0.25">
      <c r="A90" s="38"/>
      <c r="B90" s="5" t="s">
        <v>7</v>
      </c>
      <c r="C90" s="54" t="s">
        <v>100</v>
      </c>
      <c r="D90" s="49">
        <v>1600</v>
      </c>
      <c r="E90" s="176" t="s">
        <v>58</v>
      </c>
      <c r="F90" s="176" t="s">
        <v>76</v>
      </c>
      <c r="G90" s="43">
        <v>1</v>
      </c>
      <c r="H90" s="115"/>
      <c r="I90" s="50"/>
      <c r="J90" s="50"/>
      <c r="K90" s="9">
        <v>43405</v>
      </c>
      <c r="L90" s="50"/>
      <c r="M90" s="176"/>
      <c r="N90" s="50"/>
      <c r="O90" s="51"/>
    </row>
    <row r="91" spans="1:15" s="47" customFormat="1" x14ac:dyDescent="0.25">
      <c r="A91" s="38"/>
      <c r="B91" s="119"/>
      <c r="C91" s="119"/>
      <c r="D91" s="49"/>
      <c r="E91" s="176"/>
      <c r="F91" s="176"/>
      <c r="G91" s="176"/>
      <c r="H91" s="176"/>
      <c r="I91" s="176"/>
      <c r="J91" s="50"/>
      <c r="K91" s="50"/>
      <c r="L91" s="50"/>
      <c r="M91" s="176"/>
      <c r="N91" s="50"/>
      <c r="O91" s="51"/>
    </row>
    <row r="92" spans="1:15" s="47" customFormat="1" x14ac:dyDescent="0.25">
      <c r="A92" s="38"/>
      <c r="B92" s="119"/>
      <c r="C92" s="18" t="s">
        <v>77</v>
      </c>
      <c r="D92" s="123">
        <f>SUM(D89:D91)</f>
        <v>1800</v>
      </c>
      <c r="E92" s="50"/>
      <c r="F92" s="50"/>
      <c r="G92" s="50"/>
      <c r="H92" s="50"/>
      <c r="I92" s="50"/>
      <c r="J92" s="50"/>
      <c r="K92" s="50"/>
      <c r="L92" s="50"/>
      <c r="M92" s="176"/>
      <c r="N92" s="50"/>
      <c r="O92" s="51"/>
    </row>
    <row r="93" spans="1:15" s="47" customFormat="1" x14ac:dyDescent="0.25">
      <c r="A93" s="38"/>
      <c r="B93" s="119"/>
      <c r="C93" s="119"/>
      <c r="D93" s="124"/>
      <c r="E93" s="50"/>
      <c r="F93" s="50"/>
      <c r="G93" s="50"/>
      <c r="H93" s="50"/>
      <c r="I93" s="50"/>
      <c r="J93" s="50"/>
      <c r="K93" s="50"/>
      <c r="L93" s="50"/>
      <c r="M93" s="176"/>
      <c r="N93" s="50"/>
      <c r="O93" s="51"/>
    </row>
    <row r="94" spans="1:15" s="47" customFormat="1" x14ac:dyDescent="0.25">
      <c r="A94" s="38"/>
      <c r="B94" s="125"/>
      <c r="C94" s="175" t="s">
        <v>61</v>
      </c>
      <c r="D94" s="126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46"/>
    </row>
    <row r="95" spans="1:15" s="21" customFormat="1" x14ac:dyDescent="0.25">
      <c r="A95" s="38"/>
      <c r="B95" s="118" t="s">
        <v>22</v>
      </c>
      <c r="C95" s="67" t="s">
        <v>137</v>
      </c>
      <c r="D95" s="49">
        <v>800</v>
      </c>
      <c r="E95" s="176" t="s">
        <v>62</v>
      </c>
      <c r="F95" s="176" t="s">
        <v>76</v>
      </c>
      <c r="G95" s="43">
        <v>1</v>
      </c>
      <c r="H95" s="176"/>
      <c r="I95" s="176"/>
      <c r="J95" s="176"/>
      <c r="K95" s="9">
        <v>43435</v>
      </c>
      <c r="L95" s="176"/>
      <c r="M95" s="176"/>
      <c r="N95" s="176"/>
      <c r="O95" s="20"/>
    </row>
    <row r="96" spans="1:15" s="21" customFormat="1" ht="33.75" x14ac:dyDescent="0.25">
      <c r="A96" s="38"/>
      <c r="B96" s="5" t="s">
        <v>31</v>
      </c>
      <c r="C96" s="54" t="s">
        <v>101</v>
      </c>
      <c r="D96" s="49">
        <v>417</v>
      </c>
      <c r="E96" s="176" t="s">
        <v>62</v>
      </c>
      <c r="F96" s="176" t="s">
        <v>76</v>
      </c>
      <c r="G96" s="43">
        <v>1</v>
      </c>
      <c r="H96" s="176"/>
      <c r="I96" s="176"/>
      <c r="J96" s="176"/>
      <c r="K96" s="9">
        <v>43160</v>
      </c>
      <c r="L96" s="176"/>
      <c r="M96" s="176"/>
      <c r="N96" s="176"/>
      <c r="O96" s="20"/>
    </row>
    <row r="97" spans="1:15" s="21" customFormat="1" ht="45" x14ac:dyDescent="0.25">
      <c r="A97" s="38"/>
      <c r="B97" s="5" t="s">
        <v>111</v>
      </c>
      <c r="C97" s="54" t="s">
        <v>138</v>
      </c>
      <c r="D97" s="49">
        <v>2000</v>
      </c>
      <c r="E97" s="176" t="s">
        <v>68</v>
      </c>
      <c r="F97" s="176" t="s">
        <v>76</v>
      </c>
      <c r="G97" s="43">
        <v>1</v>
      </c>
      <c r="H97" s="176"/>
      <c r="I97" s="176"/>
      <c r="J97" s="176"/>
      <c r="K97" s="9">
        <v>43435</v>
      </c>
      <c r="L97" s="176"/>
      <c r="M97" s="176"/>
      <c r="N97" s="176"/>
      <c r="O97" s="44" t="s">
        <v>53</v>
      </c>
    </row>
    <row r="98" spans="1:15" s="21" customFormat="1" x14ac:dyDescent="0.25">
      <c r="A98" s="38"/>
      <c r="B98" s="118"/>
      <c r="C98" s="67"/>
      <c r="D98" s="49"/>
      <c r="E98" s="176"/>
      <c r="F98" s="176"/>
      <c r="G98" s="43"/>
      <c r="H98" s="176"/>
      <c r="I98" s="176"/>
      <c r="J98" s="176"/>
      <c r="K98" s="9"/>
      <c r="L98" s="176"/>
      <c r="M98" s="176"/>
      <c r="N98" s="176"/>
      <c r="O98" s="20"/>
    </row>
    <row r="99" spans="1:15" s="21" customFormat="1" ht="45" x14ac:dyDescent="0.25">
      <c r="A99" s="38"/>
      <c r="B99" s="99" t="s">
        <v>8</v>
      </c>
      <c r="C99" s="186" t="s">
        <v>102</v>
      </c>
      <c r="D99" s="49">
        <v>10500</v>
      </c>
      <c r="E99" s="176" t="s">
        <v>62</v>
      </c>
      <c r="F99" s="176" t="s">
        <v>76</v>
      </c>
      <c r="G99" s="43">
        <v>1</v>
      </c>
      <c r="H99" s="176"/>
      <c r="I99" s="176"/>
      <c r="J99" s="176"/>
      <c r="K99" s="9">
        <v>43344</v>
      </c>
      <c r="L99" s="176"/>
      <c r="M99" s="176"/>
      <c r="N99" s="176"/>
      <c r="O99" s="44" t="s">
        <v>53</v>
      </c>
    </row>
    <row r="100" spans="1:15" s="21" customFormat="1" ht="33.75" x14ac:dyDescent="0.25">
      <c r="A100" s="38"/>
      <c r="B100" s="99" t="s">
        <v>112</v>
      </c>
      <c r="C100" s="186" t="s">
        <v>140</v>
      </c>
      <c r="D100" s="49">
        <v>22500</v>
      </c>
      <c r="E100" s="176" t="s">
        <v>68</v>
      </c>
      <c r="F100" s="176" t="s">
        <v>139</v>
      </c>
      <c r="G100" s="43">
        <v>1</v>
      </c>
      <c r="H100" s="176"/>
      <c r="I100" s="176"/>
      <c r="J100" s="176"/>
      <c r="K100" s="9">
        <v>43435</v>
      </c>
      <c r="L100" s="176"/>
      <c r="M100" s="176"/>
      <c r="N100" s="176"/>
      <c r="O100" s="44"/>
    </row>
    <row r="101" spans="1:15" s="21" customFormat="1" x14ac:dyDescent="0.25">
      <c r="A101" s="38"/>
      <c r="B101" s="118"/>
      <c r="C101" s="171"/>
      <c r="D101" s="49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  <c r="O101" s="20"/>
    </row>
    <row r="102" spans="1:15" s="47" customFormat="1" x14ac:dyDescent="0.25">
      <c r="A102" s="38"/>
      <c r="B102" s="128" t="s">
        <v>9</v>
      </c>
      <c r="C102" s="128" t="s">
        <v>10</v>
      </c>
      <c r="D102" s="49"/>
      <c r="E102" s="176"/>
      <c r="F102" s="176"/>
      <c r="G102" s="43"/>
      <c r="H102" s="176"/>
      <c r="I102" s="176"/>
      <c r="J102" s="50"/>
      <c r="K102" s="50"/>
      <c r="L102" s="50"/>
      <c r="M102" s="176"/>
      <c r="N102" s="50"/>
      <c r="O102" s="51"/>
    </row>
    <row r="103" spans="1:15" s="47" customFormat="1" x14ac:dyDescent="0.25">
      <c r="A103" s="38"/>
      <c r="B103" s="119" t="s">
        <v>23</v>
      </c>
      <c r="C103" s="119" t="s">
        <v>79</v>
      </c>
      <c r="D103" s="49">
        <v>3600</v>
      </c>
      <c r="E103" s="176" t="s">
        <v>68</v>
      </c>
      <c r="F103" s="176" t="s">
        <v>76</v>
      </c>
      <c r="G103" s="43">
        <v>1</v>
      </c>
      <c r="H103" s="176"/>
      <c r="I103" s="176"/>
      <c r="J103" s="50"/>
      <c r="K103" s="16">
        <v>43160</v>
      </c>
      <c r="L103" s="50"/>
      <c r="M103" s="176"/>
      <c r="N103" s="50"/>
      <c r="O103" s="51"/>
    </row>
    <row r="104" spans="1:15" s="47" customFormat="1" x14ac:dyDescent="0.25">
      <c r="A104" s="38"/>
      <c r="B104" s="119"/>
      <c r="C104" s="119"/>
      <c r="D104" s="49"/>
      <c r="E104" s="176"/>
      <c r="F104" s="176"/>
      <c r="G104" s="176"/>
      <c r="H104" s="176"/>
      <c r="I104" s="176"/>
      <c r="J104" s="50"/>
      <c r="K104" s="50"/>
      <c r="L104" s="50"/>
      <c r="M104" s="176"/>
      <c r="N104" s="50"/>
      <c r="O104" s="51"/>
    </row>
    <row r="105" spans="1:15" s="47" customFormat="1" x14ac:dyDescent="0.25">
      <c r="A105" s="38"/>
      <c r="B105" s="129"/>
      <c r="C105" s="18" t="s">
        <v>77</v>
      </c>
      <c r="D105" s="70">
        <f>SUM(D95:D104)</f>
        <v>39817</v>
      </c>
      <c r="E105" s="176"/>
      <c r="F105" s="176"/>
      <c r="G105" s="176"/>
      <c r="H105" s="176"/>
      <c r="I105" s="176"/>
      <c r="J105" s="50"/>
      <c r="K105" s="50"/>
      <c r="L105" s="50"/>
      <c r="M105" s="176"/>
      <c r="N105" s="50"/>
      <c r="O105" s="51"/>
    </row>
    <row r="106" spans="1:15" s="47" customFormat="1" x14ac:dyDescent="0.25">
      <c r="A106" s="38"/>
      <c r="B106" s="129"/>
      <c r="C106" s="18"/>
      <c r="D106" s="69"/>
      <c r="E106" s="176"/>
      <c r="F106" s="176"/>
      <c r="G106" s="176"/>
      <c r="H106" s="176"/>
      <c r="I106" s="176"/>
      <c r="J106" s="50"/>
      <c r="K106" s="50"/>
      <c r="L106" s="50"/>
      <c r="M106" s="176"/>
      <c r="N106" s="50"/>
      <c r="O106" s="51"/>
    </row>
    <row r="107" spans="1:15" s="47" customFormat="1" x14ac:dyDescent="0.25">
      <c r="A107" s="38"/>
      <c r="B107" s="130"/>
      <c r="C107" s="58" t="s">
        <v>80</v>
      </c>
      <c r="D107" s="131">
        <f>+D105+D92+D86</f>
        <v>57617</v>
      </c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95"/>
    </row>
    <row r="108" spans="1:15" s="21" customFormat="1" x14ac:dyDescent="0.25">
      <c r="A108" s="171"/>
      <c r="B108" s="5"/>
      <c r="C108" s="19"/>
      <c r="D108" s="55"/>
      <c r="E108" s="176"/>
      <c r="F108" s="176"/>
      <c r="G108" s="43"/>
      <c r="H108" s="89"/>
      <c r="I108" s="176"/>
      <c r="J108" s="176"/>
      <c r="K108" s="9"/>
      <c r="L108" s="176"/>
      <c r="M108" s="176"/>
      <c r="N108" s="176"/>
      <c r="O108" s="20"/>
    </row>
    <row r="109" spans="1:15" x14ac:dyDescent="0.25">
      <c r="A109" s="171"/>
      <c r="B109" s="132"/>
      <c r="C109" s="207" t="s">
        <v>81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</row>
    <row r="110" spans="1:15" x14ac:dyDescent="0.25">
      <c r="A110" s="171"/>
      <c r="B110" s="127"/>
      <c r="C110" s="19"/>
      <c r="D110" s="55"/>
      <c r="E110" s="176"/>
      <c r="F110" s="176"/>
      <c r="G110" s="43"/>
      <c r="H110" s="89"/>
      <c r="I110" s="176"/>
      <c r="J110" s="176"/>
      <c r="K110" s="9"/>
      <c r="L110" s="176"/>
      <c r="M110" s="176"/>
      <c r="N110" s="176"/>
      <c r="O110" s="20"/>
    </row>
    <row r="111" spans="1:15" x14ac:dyDescent="0.25">
      <c r="A111" s="171"/>
      <c r="B111" s="173"/>
      <c r="C111" s="173" t="s">
        <v>52</v>
      </c>
      <c r="D111" s="15"/>
      <c r="E111" s="39"/>
      <c r="F111" s="39"/>
      <c r="G111" s="57"/>
      <c r="H111" s="88"/>
      <c r="I111" s="39"/>
      <c r="J111" s="39"/>
      <c r="K111" s="14"/>
      <c r="L111" s="39"/>
      <c r="M111" s="39"/>
      <c r="N111" s="39"/>
      <c r="O111" s="46"/>
    </row>
    <row r="112" spans="1:15" x14ac:dyDescent="0.25">
      <c r="A112" s="171"/>
      <c r="B112" s="133"/>
      <c r="C112" s="134"/>
      <c r="D112" s="10"/>
      <c r="E112" s="176"/>
      <c r="F112" s="176"/>
      <c r="G112" s="43"/>
      <c r="H112" s="89"/>
      <c r="I112" s="176"/>
      <c r="J112" s="176"/>
      <c r="K112" s="9"/>
      <c r="L112" s="176"/>
      <c r="M112" s="176"/>
      <c r="N112" s="9"/>
      <c r="O112" s="44"/>
    </row>
    <row r="113" spans="1:15" x14ac:dyDescent="0.25">
      <c r="A113" s="171"/>
      <c r="B113" s="127"/>
      <c r="C113" s="19" t="s">
        <v>77</v>
      </c>
      <c r="D113" s="45">
        <f>SUM(D112:D112)</f>
        <v>0</v>
      </c>
      <c r="E113" s="176"/>
      <c r="F113" s="176"/>
      <c r="G113" s="43"/>
      <c r="H113" s="89"/>
      <c r="I113" s="176"/>
      <c r="J113" s="176"/>
      <c r="K113" s="9"/>
      <c r="L113" s="176"/>
      <c r="M113" s="176"/>
      <c r="N113" s="9"/>
      <c r="O113" s="20"/>
    </row>
    <row r="114" spans="1:15" x14ac:dyDescent="0.25">
      <c r="A114" s="171"/>
      <c r="B114" s="127"/>
      <c r="C114" s="19"/>
      <c r="D114" s="10"/>
      <c r="E114" s="176"/>
      <c r="F114" s="176"/>
      <c r="G114" s="43"/>
      <c r="H114" s="89"/>
      <c r="I114" s="176"/>
      <c r="J114" s="176"/>
      <c r="K114" s="9"/>
      <c r="L114" s="176"/>
      <c r="M114" s="176"/>
      <c r="N114" s="9"/>
      <c r="O114" s="20"/>
    </row>
    <row r="115" spans="1:15" x14ac:dyDescent="0.25">
      <c r="A115" s="171"/>
      <c r="B115" s="135"/>
      <c r="C115" s="173" t="s">
        <v>17</v>
      </c>
      <c r="D115" s="15"/>
      <c r="E115" s="39"/>
      <c r="F115" s="39"/>
      <c r="G115" s="57"/>
      <c r="H115" s="88"/>
      <c r="I115" s="39"/>
      <c r="J115" s="39"/>
      <c r="K115" s="14"/>
      <c r="L115" s="39"/>
      <c r="M115" s="39"/>
      <c r="N115" s="39"/>
      <c r="O115" s="46"/>
    </row>
    <row r="116" spans="1:15" x14ac:dyDescent="0.25">
      <c r="A116" s="171"/>
      <c r="B116" s="99"/>
      <c r="C116" s="19" t="s">
        <v>77</v>
      </c>
      <c r="D116" s="45">
        <f>+D115</f>
        <v>0</v>
      </c>
      <c r="E116" s="176"/>
      <c r="F116" s="176"/>
      <c r="G116" s="43"/>
      <c r="H116" s="89"/>
      <c r="I116" s="176"/>
      <c r="J116" s="176"/>
      <c r="K116" s="9"/>
      <c r="L116" s="176"/>
      <c r="M116" s="176"/>
      <c r="N116" s="176"/>
      <c r="O116" s="20"/>
    </row>
    <row r="117" spans="1:15" x14ac:dyDescent="0.25">
      <c r="A117" s="171"/>
      <c r="B117" s="99"/>
      <c r="C117" s="19"/>
      <c r="D117" s="45"/>
      <c r="E117" s="176"/>
      <c r="F117" s="176"/>
      <c r="G117" s="43"/>
      <c r="H117" s="89"/>
      <c r="I117" s="176"/>
      <c r="J117" s="176"/>
      <c r="K117" s="9"/>
      <c r="L117" s="176"/>
      <c r="M117" s="176"/>
      <c r="N117" s="176"/>
      <c r="O117" s="20"/>
    </row>
    <row r="118" spans="1:15" x14ac:dyDescent="0.25">
      <c r="A118" s="171"/>
      <c r="B118" s="136"/>
      <c r="C118" s="173" t="s">
        <v>61</v>
      </c>
      <c r="D118" s="8"/>
      <c r="E118" s="39"/>
      <c r="F118" s="39"/>
      <c r="G118" s="57"/>
      <c r="H118" s="88"/>
      <c r="I118" s="39"/>
      <c r="J118" s="39"/>
      <c r="K118" s="14"/>
      <c r="L118" s="39"/>
      <c r="M118" s="39"/>
      <c r="N118" s="39"/>
      <c r="O118" s="20"/>
    </row>
    <row r="119" spans="1:15" ht="45" x14ac:dyDescent="0.25">
      <c r="A119" s="171"/>
      <c r="B119" s="67" t="s">
        <v>11</v>
      </c>
      <c r="C119" s="67" t="s">
        <v>104</v>
      </c>
      <c r="D119" s="10">
        <v>12000</v>
      </c>
      <c r="E119" s="176" t="s">
        <v>54</v>
      </c>
      <c r="F119" s="176" t="s">
        <v>59</v>
      </c>
      <c r="G119" s="43">
        <v>1</v>
      </c>
      <c r="H119" s="89">
        <v>0</v>
      </c>
      <c r="I119" s="176"/>
      <c r="J119" s="176"/>
      <c r="K119" s="9">
        <v>43160</v>
      </c>
      <c r="L119" s="176"/>
      <c r="M119" s="176"/>
      <c r="N119" s="176"/>
      <c r="O119" s="44" t="s">
        <v>53</v>
      </c>
    </row>
    <row r="120" spans="1:15" x14ac:dyDescent="0.25">
      <c r="A120" s="171"/>
      <c r="B120" s="99"/>
      <c r="C120" s="19" t="s">
        <v>82</v>
      </c>
      <c r="D120" s="45">
        <f>+D119</f>
        <v>12000</v>
      </c>
      <c r="E120" s="176"/>
      <c r="F120" s="176"/>
      <c r="G120" s="43"/>
      <c r="H120" s="89"/>
      <c r="I120" s="176"/>
      <c r="J120" s="176"/>
      <c r="K120" s="9"/>
      <c r="L120" s="176"/>
      <c r="M120" s="176"/>
      <c r="N120" s="176"/>
      <c r="O120" s="20"/>
    </row>
    <row r="121" spans="1:15" x14ac:dyDescent="0.25">
      <c r="A121" s="171"/>
      <c r="B121" s="99"/>
      <c r="C121" s="19"/>
      <c r="D121" s="45"/>
      <c r="E121" s="176"/>
      <c r="F121" s="176"/>
      <c r="G121" s="43"/>
      <c r="H121" s="89"/>
      <c r="I121" s="176"/>
      <c r="J121" s="176"/>
      <c r="K121" s="9"/>
      <c r="L121" s="176"/>
      <c r="M121" s="176"/>
      <c r="N121" s="176"/>
      <c r="O121" s="20"/>
    </row>
    <row r="122" spans="1:15" x14ac:dyDescent="0.25">
      <c r="A122" s="171"/>
      <c r="B122" s="137"/>
      <c r="C122" s="58" t="s">
        <v>83</v>
      </c>
      <c r="D122" s="93">
        <f>+D120+D116+D113</f>
        <v>12000</v>
      </c>
      <c r="E122" s="62"/>
      <c r="F122" s="62"/>
      <c r="G122" s="61"/>
      <c r="H122" s="138"/>
      <c r="I122" s="62"/>
      <c r="J122" s="62"/>
      <c r="K122" s="94"/>
      <c r="L122" s="62"/>
      <c r="M122" s="62"/>
      <c r="N122" s="62"/>
      <c r="O122" s="95"/>
    </row>
    <row r="123" spans="1:15" x14ac:dyDescent="0.25">
      <c r="A123" s="171"/>
      <c r="B123" s="127"/>
      <c r="C123" s="114"/>
      <c r="D123" s="139"/>
      <c r="E123" s="176"/>
      <c r="F123" s="176"/>
      <c r="G123" s="43"/>
      <c r="H123" s="89"/>
      <c r="I123" s="176"/>
      <c r="J123" s="176"/>
      <c r="K123" s="9"/>
      <c r="L123" s="176"/>
      <c r="M123" s="176"/>
      <c r="N123" s="176"/>
      <c r="O123" s="20"/>
    </row>
    <row r="124" spans="1:15" ht="20.25" customHeight="1" x14ac:dyDescent="0.25">
      <c r="A124" s="171"/>
      <c r="B124" s="132"/>
      <c r="C124" s="207" t="s">
        <v>84</v>
      </c>
      <c r="D124" s="207"/>
      <c r="E124" s="207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</row>
    <row r="125" spans="1:15" x14ac:dyDescent="0.25">
      <c r="A125" s="171"/>
      <c r="B125" s="127"/>
      <c r="C125" s="114" t="s">
        <v>57</v>
      </c>
      <c r="D125" s="139"/>
      <c r="E125" s="176"/>
      <c r="F125" s="176"/>
      <c r="G125" s="43"/>
      <c r="H125" s="89"/>
      <c r="I125" s="176"/>
      <c r="J125" s="176"/>
      <c r="K125" s="9"/>
      <c r="L125" s="176"/>
      <c r="M125" s="176"/>
      <c r="N125" s="176"/>
      <c r="O125" s="20"/>
    </row>
    <row r="126" spans="1:15" s="21" customFormat="1" x14ac:dyDescent="0.25">
      <c r="A126" s="140"/>
      <c r="B126" s="67"/>
      <c r="C126" s="67" t="s">
        <v>85</v>
      </c>
      <c r="D126" s="45">
        <v>0</v>
      </c>
      <c r="E126" s="17"/>
      <c r="F126" s="176"/>
      <c r="G126" s="43"/>
      <c r="H126" s="43"/>
      <c r="I126" s="176"/>
      <c r="J126" s="176"/>
      <c r="K126" s="9"/>
      <c r="L126" s="176"/>
      <c r="M126" s="176"/>
      <c r="N126" s="176"/>
      <c r="O126" s="20"/>
    </row>
    <row r="127" spans="1:15" s="21" customFormat="1" x14ac:dyDescent="0.25">
      <c r="A127" s="140"/>
      <c r="B127" s="67"/>
      <c r="C127" s="67"/>
      <c r="D127" s="45"/>
      <c r="E127" s="176"/>
      <c r="F127" s="176"/>
      <c r="G127" s="43"/>
      <c r="H127" s="43"/>
      <c r="I127" s="176"/>
      <c r="J127" s="176"/>
      <c r="K127" s="9"/>
      <c r="L127" s="176"/>
      <c r="M127" s="176"/>
      <c r="N127" s="176"/>
      <c r="O127" s="20"/>
    </row>
    <row r="128" spans="1:15" s="21" customFormat="1" x14ac:dyDescent="0.25">
      <c r="A128" s="140"/>
      <c r="B128" s="181"/>
      <c r="C128" s="58" t="s">
        <v>86</v>
      </c>
      <c r="D128" s="93">
        <f>SUM(D126)</f>
        <v>0</v>
      </c>
      <c r="E128" s="62"/>
      <c r="F128" s="62"/>
      <c r="G128" s="61"/>
      <c r="H128" s="61"/>
      <c r="I128" s="62"/>
      <c r="J128" s="62"/>
      <c r="K128" s="94"/>
      <c r="L128" s="62"/>
      <c r="M128" s="62"/>
      <c r="N128" s="62"/>
      <c r="O128" s="95"/>
    </row>
    <row r="129" spans="1:15" s="21" customFormat="1" x14ac:dyDescent="0.25">
      <c r="A129" s="140"/>
      <c r="B129" s="67"/>
      <c r="C129" s="67"/>
      <c r="D129" s="45"/>
      <c r="E129" s="176"/>
      <c r="F129" s="176"/>
      <c r="G129" s="43"/>
      <c r="H129" s="43"/>
      <c r="I129" s="176"/>
      <c r="J129" s="176"/>
      <c r="K129" s="9"/>
      <c r="L129" s="176"/>
      <c r="M129" s="176"/>
      <c r="N129" s="176"/>
      <c r="O129" s="20"/>
    </row>
    <row r="130" spans="1:15" x14ac:dyDescent="0.25">
      <c r="A130" s="141"/>
      <c r="B130" s="184"/>
      <c r="C130" s="173" t="s">
        <v>87</v>
      </c>
      <c r="D130" s="162">
        <f>+D27+D71+D76+D107+D122+D128</f>
        <v>264465.06</v>
      </c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63"/>
    </row>
    <row r="133" spans="1:15" x14ac:dyDescent="0.25">
      <c r="C133" s="191" t="s">
        <v>142</v>
      </c>
      <c r="D133" s="188"/>
      <c r="E133" s="189"/>
    </row>
  </sheetData>
  <mergeCells count="27">
    <mergeCell ref="O38:O43"/>
    <mergeCell ref="C109:O109"/>
    <mergeCell ref="C124:O124"/>
    <mergeCell ref="B39:B43"/>
    <mergeCell ref="B44:B47"/>
    <mergeCell ref="C13:O13"/>
    <mergeCell ref="A6:E6"/>
    <mergeCell ref="F6:O6"/>
    <mergeCell ref="A7:O7"/>
    <mergeCell ref="A8:C8"/>
    <mergeCell ref="D8:F8"/>
    <mergeCell ref="A10:A11"/>
    <mergeCell ref="B10:B11"/>
    <mergeCell ref="C10:C11"/>
    <mergeCell ref="D10:D11"/>
    <mergeCell ref="E10:E11"/>
    <mergeCell ref="F10:F11"/>
    <mergeCell ref="G10:J10"/>
    <mergeCell ref="K10:K11"/>
    <mergeCell ref="L10:L11"/>
    <mergeCell ref="O10:O11"/>
    <mergeCell ref="A1:O1"/>
    <mergeCell ref="A2:O2"/>
    <mergeCell ref="A3:O3"/>
    <mergeCell ref="A4:O4"/>
    <mergeCell ref="A5:E5"/>
    <mergeCell ref="F5:O5"/>
  </mergeCells>
  <conditionalFormatting sqref="C18 C67 C16">
    <cfRule type="expression" dxfId="215" priority="293">
      <formula>#REF!=4</formula>
    </cfRule>
    <cfRule type="expression" dxfId="214" priority="294">
      <formula>#REF!=3</formula>
    </cfRule>
    <cfRule type="expression" dxfId="213" priority="295">
      <formula>#REF!=2</formula>
    </cfRule>
    <cfRule type="expression" dxfId="212" priority="296">
      <formula>#REF!=1</formula>
    </cfRule>
  </conditionalFormatting>
  <conditionalFormatting sqref="B108:B110 B122:B125 B113:B115 B67 B16 B19:B22">
    <cfRule type="expression" dxfId="211" priority="289">
      <formula>#REF!=4</formula>
    </cfRule>
    <cfRule type="expression" dxfId="210" priority="290">
      <formula>#REF!=3</formula>
    </cfRule>
    <cfRule type="expression" dxfId="209" priority="291">
      <formula>#REF!=2</formula>
    </cfRule>
    <cfRule type="expression" dxfId="208" priority="292">
      <formula>#REF!=1</formula>
    </cfRule>
  </conditionalFormatting>
  <conditionalFormatting sqref="B49:B53">
    <cfRule type="expression" dxfId="207" priority="297">
      <formula>#REF!=4</formula>
    </cfRule>
    <cfRule type="expression" dxfId="206" priority="298">
      <formula>#REF!=3</formula>
    </cfRule>
    <cfRule type="expression" dxfId="205" priority="299">
      <formula>#REF!=2</formula>
    </cfRule>
    <cfRule type="expression" dxfId="204" priority="300">
      <formula>#REF!=1</formula>
    </cfRule>
  </conditionalFormatting>
  <conditionalFormatting sqref="B38">
    <cfRule type="expression" dxfId="203" priority="281">
      <formula>#REF!=4</formula>
    </cfRule>
    <cfRule type="expression" dxfId="202" priority="282">
      <formula>#REF!=3</formula>
    </cfRule>
    <cfRule type="expression" dxfId="201" priority="283">
      <formula>#REF!=2</formula>
    </cfRule>
    <cfRule type="expression" dxfId="200" priority="284">
      <formula>#REF!=1</formula>
    </cfRule>
  </conditionalFormatting>
  <conditionalFormatting sqref="C38 B25:C26">
    <cfRule type="expression" dxfId="199" priority="285">
      <formula>#REF!=4</formula>
    </cfRule>
    <cfRule type="expression" dxfId="198" priority="286">
      <formula>#REF!=3</formula>
    </cfRule>
    <cfRule type="expression" dxfId="197" priority="287">
      <formula>#REF!=2</formula>
    </cfRule>
    <cfRule type="expression" dxfId="196" priority="288">
      <formula>#REF!=1</formula>
    </cfRule>
  </conditionalFormatting>
  <conditionalFormatting sqref="C75">
    <cfRule type="expression" dxfId="195" priority="265">
      <formula>#REF!=4</formula>
    </cfRule>
    <cfRule type="expression" dxfId="194" priority="266">
      <formula>#REF!=3</formula>
    </cfRule>
    <cfRule type="expression" dxfId="193" priority="267">
      <formula>#REF!=2</formula>
    </cfRule>
    <cfRule type="expression" dxfId="192" priority="268">
      <formula>#REF!=1</formula>
    </cfRule>
  </conditionalFormatting>
  <conditionalFormatting sqref="B58">
    <cfRule type="expression" dxfId="191" priority="273">
      <formula>#REF!=4</formula>
    </cfRule>
    <cfRule type="expression" dxfId="190" priority="274">
      <formula>#REF!=3</formula>
    </cfRule>
    <cfRule type="expression" dxfId="189" priority="275">
      <formula>#REF!=2</formula>
    </cfRule>
    <cfRule type="expression" dxfId="188" priority="276">
      <formula>#REF!=1</formula>
    </cfRule>
  </conditionalFormatting>
  <conditionalFormatting sqref="C58">
    <cfRule type="expression" dxfId="187" priority="277">
      <formula>#REF!=4</formula>
    </cfRule>
    <cfRule type="expression" dxfId="186" priority="278">
      <formula>#REF!=3</formula>
    </cfRule>
    <cfRule type="expression" dxfId="185" priority="279">
      <formula>#REF!=2</formula>
    </cfRule>
    <cfRule type="expression" dxfId="184" priority="280">
      <formula>#REF!=1</formula>
    </cfRule>
  </conditionalFormatting>
  <conditionalFormatting sqref="B75">
    <cfRule type="expression" dxfId="183" priority="269">
      <formula>#REF!=4</formula>
    </cfRule>
    <cfRule type="expression" dxfId="182" priority="270">
      <formula>#REF!=3</formula>
    </cfRule>
    <cfRule type="expression" dxfId="181" priority="271">
      <formula>#REF!=2</formula>
    </cfRule>
    <cfRule type="expression" dxfId="180" priority="272">
      <formula>#REF!=1</formula>
    </cfRule>
  </conditionalFormatting>
  <conditionalFormatting sqref="C19:C22">
    <cfRule type="expression" dxfId="179" priority="261">
      <formula>#REF!=4</formula>
    </cfRule>
    <cfRule type="expression" dxfId="178" priority="262">
      <formula>#REF!=3</formula>
    </cfRule>
    <cfRule type="expression" dxfId="177" priority="263">
      <formula>#REF!=2</formula>
    </cfRule>
    <cfRule type="expression" dxfId="176" priority="264">
      <formula>#REF!=1</formula>
    </cfRule>
  </conditionalFormatting>
  <conditionalFormatting sqref="B18">
    <cfRule type="expression" dxfId="175" priority="229">
      <formula>#REF!=4</formula>
    </cfRule>
    <cfRule type="expression" dxfId="174" priority="230">
      <formula>#REF!=3</formula>
    </cfRule>
    <cfRule type="expression" dxfId="173" priority="231">
      <formula>#REF!=2</formula>
    </cfRule>
    <cfRule type="expression" dxfId="172" priority="232">
      <formula>#REF!=1</formula>
    </cfRule>
  </conditionalFormatting>
  <conditionalFormatting sqref="C49">
    <cfRule type="expression" dxfId="171" priority="257">
      <formula>#REF!=4</formula>
    </cfRule>
    <cfRule type="expression" dxfId="170" priority="258">
      <formula>#REF!=3</formula>
    </cfRule>
    <cfRule type="expression" dxfId="169" priority="259">
      <formula>#REF!=2</formula>
    </cfRule>
    <cfRule type="expression" dxfId="168" priority="260">
      <formula>#REF!=1</formula>
    </cfRule>
  </conditionalFormatting>
  <conditionalFormatting sqref="B88:C88 B105:B107">
    <cfRule type="expression" dxfId="167" priority="253">
      <formula>#REF!=4</formula>
    </cfRule>
    <cfRule type="expression" dxfId="166" priority="254">
      <formula>#REF!=3</formula>
    </cfRule>
    <cfRule type="expression" dxfId="165" priority="255">
      <formula>#REF!=2</formula>
    </cfRule>
    <cfRule type="expression" dxfId="164" priority="256">
      <formula>#REF!=1</formula>
    </cfRule>
  </conditionalFormatting>
  <conditionalFormatting sqref="C105:C106">
    <cfRule type="expression" dxfId="163" priority="249">
      <formula>#REF!=4</formula>
    </cfRule>
    <cfRule type="expression" dxfId="162" priority="250">
      <formula>#REF!=3</formula>
    </cfRule>
    <cfRule type="expression" dxfId="161" priority="251">
      <formula>#REF!=2</formula>
    </cfRule>
    <cfRule type="expression" dxfId="160" priority="252">
      <formula>#REF!=1</formula>
    </cfRule>
  </conditionalFormatting>
  <conditionalFormatting sqref="C86:C87">
    <cfRule type="expression" dxfId="159" priority="245">
      <formula>#REF!=4</formula>
    </cfRule>
    <cfRule type="expression" dxfId="158" priority="246">
      <formula>#REF!=3</formula>
    </cfRule>
    <cfRule type="expression" dxfId="157" priority="247">
      <formula>#REF!=2</formula>
    </cfRule>
    <cfRule type="expression" dxfId="156" priority="248">
      <formula>#REF!=1</formula>
    </cfRule>
  </conditionalFormatting>
  <conditionalFormatting sqref="B116:B118 B120:B121">
    <cfRule type="expression" dxfId="155" priority="237">
      <formula>#REF!=4</formula>
    </cfRule>
    <cfRule type="expression" dxfId="154" priority="238">
      <formula>#REF!=3</formula>
    </cfRule>
    <cfRule type="expression" dxfId="153" priority="239">
      <formula>#REF!=2</formula>
    </cfRule>
    <cfRule type="expression" dxfId="152" priority="240">
      <formula>#REF!=1</formula>
    </cfRule>
  </conditionalFormatting>
  <conditionalFormatting sqref="C92">
    <cfRule type="expression" dxfId="151" priority="241">
      <formula>#REF!=4</formula>
    </cfRule>
    <cfRule type="expression" dxfId="150" priority="242">
      <formula>#REF!=3</formula>
    </cfRule>
    <cfRule type="expression" dxfId="149" priority="243">
      <formula>#REF!=2</formula>
    </cfRule>
    <cfRule type="expression" dxfId="148" priority="244">
      <formula>#REF!=1</formula>
    </cfRule>
  </conditionalFormatting>
  <conditionalFormatting sqref="C50:C53">
    <cfRule type="expression" dxfId="147" priority="233">
      <formula>#REF!=4</formula>
    </cfRule>
    <cfRule type="expression" dxfId="146" priority="234">
      <formula>#REF!=3</formula>
    </cfRule>
    <cfRule type="expression" dxfId="145" priority="235">
      <formula>#REF!=2</formula>
    </cfRule>
    <cfRule type="expression" dxfId="144" priority="236">
      <formula>#REF!=1</formula>
    </cfRule>
  </conditionalFormatting>
  <conditionalFormatting sqref="C33">
    <cfRule type="expression" dxfId="143" priority="213">
      <formula>#REF!=4</formula>
    </cfRule>
    <cfRule type="expression" dxfId="142" priority="214">
      <formula>#REF!=3</formula>
    </cfRule>
    <cfRule type="expression" dxfId="141" priority="215">
      <formula>#REF!=2</formula>
    </cfRule>
    <cfRule type="expression" dxfId="140" priority="216">
      <formula>#REF!=1</formula>
    </cfRule>
  </conditionalFormatting>
  <conditionalFormatting sqref="B33">
    <cfRule type="expression" dxfId="139" priority="217">
      <formula>#REF!=4</formula>
    </cfRule>
    <cfRule type="expression" dxfId="138" priority="218">
      <formula>#REF!=3</formula>
    </cfRule>
    <cfRule type="expression" dxfId="137" priority="219">
      <formula>#REF!=2</formula>
    </cfRule>
    <cfRule type="expression" dxfId="136" priority="220">
      <formula>#REF!=1</formula>
    </cfRule>
  </conditionalFormatting>
  <conditionalFormatting sqref="B24">
    <cfRule type="expression" dxfId="135" priority="205">
      <formula>#REF!=4</formula>
    </cfRule>
    <cfRule type="expression" dxfId="134" priority="206">
      <formula>#REF!=3</formula>
    </cfRule>
    <cfRule type="expression" dxfId="133" priority="207">
      <formula>#REF!=2</formula>
    </cfRule>
    <cfRule type="expression" dxfId="132" priority="208">
      <formula>#REF!=1</formula>
    </cfRule>
  </conditionalFormatting>
  <conditionalFormatting sqref="C24">
    <cfRule type="expression" dxfId="131" priority="209">
      <formula>#REF!=4</formula>
    </cfRule>
    <cfRule type="expression" dxfId="130" priority="210">
      <formula>#REF!=3</formula>
    </cfRule>
    <cfRule type="expression" dxfId="129" priority="211">
      <formula>#REF!=2</formula>
    </cfRule>
    <cfRule type="expression" dxfId="128" priority="212">
      <formula>#REF!=1</formula>
    </cfRule>
  </conditionalFormatting>
  <conditionalFormatting sqref="C59">
    <cfRule type="expression" dxfId="127" priority="201">
      <formula>#REF!=4</formula>
    </cfRule>
    <cfRule type="expression" dxfId="126" priority="202">
      <formula>#REF!=3</formula>
    </cfRule>
    <cfRule type="expression" dxfId="125" priority="203">
      <formula>#REF!=2</formula>
    </cfRule>
    <cfRule type="expression" dxfId="124" priority="204">
      <formula>#REF!=1</formula>
    </cfRule>
  </conditionalFormatting>
  <conditionalFormatting sqref="B59">
    <cfRule type="expression" dxfId="123" priority="197">
      <formula>#REF!=4</formula>
    </cfRule>
    <cfRule type="expression" dxfId="122" priority="198">
      <formula>#REF!=3</formula>
    </cfRule>
    <cfRule type="expression" dxfId="121" priority="199">
      <formula>#REF!=2</formula>
    </cfRule>
    <cfRule type="expression" dxfId="120" priority="200">
      <formula>#REF!=1</formula>
    </cfRule>
  </conditionalFormatting>
  <conditionalFormatting sqref="C55">
    <cfRule type="expression" dxfId="119" priority="145">
      <formula>#REF!=4</formula>
    </cfRule>
    <cfRule type="expression" dxfId="118" priority="146">
      <formula>#REF!=3</formula>
    </cfRule>
    <cfRule type="expression" dxfId="117" priority="147">
      <formula>#REF!=2</formula>
    </cfRule>
    <cfRule type="expression" dxfId="116" priority="148">
      <formula>#REF!=1</formula>
    </cfRule>
  </conditionalFormatting>
  <conditionalFormatting sqref="C60:C66">
    <cfRule type="expression" dxfId="115" priority="185">
      <formula>#REF!=4</formula>
    </cfRule>
    <cfRule type="expression" dxfId="114" priority="186">
      <formula>#REF!=3</formula>
    </cfRule>
    <cfRule type="expression" dxfId="113" priority="187">
      <formula>#REF!=2</formula>
    </cfRule>
    <cfRule type="expression" dxfId="112" priority="188">
      <formula>#REF!=1</formula>
    </cfRule>
  </conditionalFormatting>
  <conditionalFormatting sqref="B60:B66">
    <cfRule type="expression" dxfId="111" priority="181">
      <formula>#REF!=4</formula>
    </cfRule>
    <cfRule type="expression" dxfId="110" priority="182">
      <formula>#REF!=3</formula>
    </cfRule>
    <cfRule type="expression" dxfId="109" priority="183">
      <formula>#REF!=2</formula>
    </cfRule>
    <cfRule type="expression" dxfId="108" priority="184">
      <formula>#REF!=1</formula>
    </cfRule>
  </conditionalFormatting>
  <conditionalFormatting sqref="C54">
    <cfRule type="expression" dxfId="107" priority="177">
      <formula>#REF!=4</formula>
    </cfRule>
    <cfRule type="expression" dxfId="106" priority="178">
      <formula>#REF!=3</formula>
    </cfRule>
    <cfRule type="expression" dxfId="105" priority="179">
      <formula>#REF!=2</formula>
    </cfRule>
    <cfRule type="expression" dxfId="104" priority="180">
      <formula>#REF!=1</formula>
    </cfRule>
  </conditionalFormatting>
  <conditionalFormatting sqref="B54">
    <cfRule type="expression" dxfId="103" priority="173">
      <formula>#REF!=4</formula>
    </cfRule>
    <cfRule type="expression" dxfId="102" priority="174">
      <formula>#REF!=3</formula>
    </cfRule>
    <cfRule type="expression" dxfId="101" priority="175">
      <formula>#REF!=2</formula>
    </cfRule>
    <cfRule type="expression" dxfId="100" priority="176">
      <formula>#REF!=1</formula>
    </cfRule>
  </conditionalFormatting>
  <conditionalFormatting sqref="B55">
    <cfRule type="expression" dxfId="99" priority="141">
      <formula>#REF!=4</formula>
    </cfRule>
    <cfRule type="expression" dxfId="98" priority="142">
      <formula>#REF!=3</formula>
    </cfRule>
    <cfRule type="expression" dxfId="97" priority="143">
      <formula>#REF!=2</formula>
    </cfRule>
    <cfRule type="expression" dxfId="96" priority="144">
      <formula>#REF!=1</formula>
    </cfRule>
  </conditionalFormatting>
  <conditionalFormatting sqref="B48">
    <cfRule type="expression" dxfId="95" priority="137">
      <formula>#REF!=4</formula>
    </cfRule>
    <cfRule type="expression" dxfId="94" priority="138">
      <formula>#REF!=3</formula>
    </cfRule>
    <cfRule type="expression" dxfId="93" priority="139">
      <formula>#REF!=2</formula>
    </cfRule>
    <cfRule type="expression" dxfId="92" priority="140">
      <formula>#REF!=1</formula>
    </cfRule>
  </conditionalFormatting>
  <conditionalFormatting sqref="C48">
    <cfRule type="expression" dxfId="91" priority="133">
      <formula>#REF!=4</formula>
    </cfRule>
    <cfRule type="expression" dxfId="90" priority="134">
      <formula>#REF!=3</formula>
    </cfRule>
    <cfRule type="expression" dxfId="89" priority="135">
      <formula>#REF!=2</formula>
    </cfRule>
    <cfRule type="expression" dxfId="88" priority="136">
      <formula>#REF!=1</formula>
    </cfRule>
  </conditionalFormatting>
  <conditionalFormatting sqref="B68">
    <cfRule type="expression" dxfId="87" priority="125">
      <formula>#REF!=4</formula>
    </cfRule>
    <cfRule type="expression" dxfId="86" priority="126">
      <formula>#REF!=3</formula>
    </cfRule>
    <cfRule type="expression" dxfId="85" priority="127">
      <formula>#REF!=2</formula>
    </cfRule>
    <cfRule type="expression" dxfId="84" priority="128">
      <formula>#REF!=1</formula>
    </cfRule>
  </conditionalFormatting>
  <conditionalFormatting sqref="C68">
    <cfRule type="expression" dxfId="83" priority="129">
      <formula>#REF!=4</formula>
    </cfRule>
    <cfRule type="expression" dxfId="82" priority="130">
      <formula>#REF!=3</formula>
    </cfRule>
    <cfRule type="expression" dxfId="81" priority="131">
      <formula>#REF!=2</formula>
    </cfRule>
    <cfRule type="expression" dxfId="80" priority="132">
      <formula>#REF!=1</formula>
    </cfRule>
  </conditionalFormatting>
  <conditionalFormatting sqref="B81">
    <cfRule type="expression" dxfId="79" priority="117">
      <formula>#REF!=4</formula>
    </cfRule>
    <cfRule type="expression" dxfId="78" priority="118">
      <formula>#REF!=3</formula>
    </cfRule>
    <cfRule type="expression" dxfId="77" priority="119">
      <formula>#REF!=2</formula>
    </cfRule>
    <cfRule type="expression" dxfId="76" priority="120">
      <formula>#REF!=1</formula>
    </cfRule>
  </conditionalFormatting>
  <conditionalFormatting sqref="C81">
    <cfRule type="expression" dxfId="75" priority="121">
      <formula>#REF!=4</formula>
    </cfRule>
    <cfRule type="expression" dxfId="74" priority="122">
      <formula>#REF!=3</formula>
    </cfRule>
    <cfRule type="expression" dxfId="73" priority="123">
      <formula>#REF!=2</formula>
    </cfRule>
    <cfRule type="expression" dxfId="72" priority="124">
      <formula>#REF!=1</formula>
    </cfRule>
  </conditionalFormatting>
  <conditionalFormatting sqref="B83">
    <cfRule type="expression" dxfId="71" priority="109">
      <formula>#REF!=4</formula>
    </cfRule>
    <cfRule type="expression" dxfId="70" priority="110">
      <formula>#REF!=3</formula>
    </cfRule>
    <cfRule type="expression" dxfId="69" priority="111">
      <formula>#REF!=2</formula>
    </cfRule>
    <cfRule type="expression" dxfId="68" priority="112">
      <formula>#REF!=1</formula>
    </cfRule>
  </conditionalFormatting>
  <conditionalFormatting sqref="C83">
    <cfRule type="expression" dxfId="67" priority="113">
      <formula>#REF!=4</formula>
    </cfRule>
    <cfRule type="expression" dxfId="66" priority="114">
      <formula>#REF!=3</formula>
    </cfRule>
    <cfRule type="expression" dxfId="65" priority="115">
      <formula>#REF!=2</formula>
    </cfRule>
    <cfRule type="expression" dxfId="64" priority="116">
      <formula>#REF!=1</formula>
    </cfRule>
  </conditionalFormatting>
  <conditionalFormatting sqref="B89">
    <cfRule type="expression" dxfId="63" priority="105">
      <formula>#REF!=4</formula>
    </cfRule>
    <cfRule type="expression" dxfId="62" priority="106">
      <formula>#REF!=3</formula>
    </cfRule>
    <cfRule type="expression" dxfId="61" priority="107">
      <formula>#REF!=2</formula>
    </cfRule>
    <cfRule type="expression" dxfId="60" priority="108">
      <formula>#REF!=1</formula>
    </cfRule>
  </conditionalFormatting>
  <conditionalFormatting sqref="C89">
    <cfRule type="expression" dxfId="59" priority="101">
      <formula>#REF!=4</formula>
    </cfRule>
    <cfRule type="expression" dxfId="58" priority="102">
      <formula>#REF!=3</formula>
    </cfRule>
    <cfRule type="expression" dxfId="57" priority="103">
      <formula>#REF!=2</formula>
    </cfRule>
    <cfRule type="expression" dxfId="56" priority="104">
      <formula>#REF!=1</formula>
    </cfRule>
  </conditionalFormatting>
  <conditionalFormatting sqref="B99:B100">
    <cfRule type="expression" dxfId="55" priority="61">
      <formula>#REF!=4</formula>
    </cfRule>
    <cfRule type="expression" dxfId="54" priority="62">
      <formula>#REF!=3</formula>
    </cfRule>
    <cfRule type="expression" dxfId="53" priority="63">
      <formula>#REF!=2</formula>
    </cfRule>
    <cfRule type="expression" dxfId="52" priority="64">
      <formula>#REF!=1</formula>
    </cfRule>
  </conditionalFormatting>
  <conditionalFormatting sqref="C99:C100">
    <cfRule type="expression" dxfId="51" priority="65">
      <formula>#REF!=4</formula>
    </cfRule>
    <cfRule type="expression" dxfId="50" priority="66">
      <formula>#REF!=3</formula>
    </cfRule>
    <cfRule type="expression" dxfId="49" priority="67">
      <formula>#REF!=2</formula>
    </cfRule>
    <cfRule type="expression" dxfId="48" priority="68">
      <formula>#REF!=1</formula>
    </cfRule>
  </conditionalFormatting>
  <conditionalFormatting sqref="C84">
    <cfRule type="expression" dxfId="47" priority="57">
      <formula>#REF!=4</formula>
    </cfRule>
    <cfRule type="expression" dxfId="46" priority="58">
      <formula>#REF!=3</formula>
    </cfRule>
    <cfRule type="expression" dxfId="45" priority="59">
      <formula>#REF!=2</formula>
    </cfRule>
    <cfRule type="expression" dxfId="44" priority="60">
      <formula>#REF!=1</formula>
    </cfRule>
  </conditionalFormatting>
  <conditionalFormatting sqref="B84">
    <cfRule type="expression" dxfId="43" priority="53">
      <formula>#REF!=4</formula>
    </cfRule>
    <cfRule type="expression" dxfId="42" priority="54">
      <formula>#REF!=3</formula>
    </cfRule>
    <cfRule type="expression" dxfId="41" priority="55">
      <formula>#REF!=2</formula>
    </cfRule>
    <cfRule type="expression" dxfId="40" priority="56">
      <formula>#REF!=1</formula>
    </cfRule>
  </conditionalFormatting>
  <conditionalFormatting sqref="B90">
    <cfRule type="expression" dxfId="39" priority="49">
      <formula>#REF!=4</formula>
    </cfRule>
    <cfRule type="expression" dxfId="38" priority="50">
      <formula>#REF!=3</formula>
    </cfRule>
    <cfRule type="expression" dxfId="37" priority="51">
      <formula>#REF!=2</formula>
    </cfRule>
    <cfRule type="expression" dxfId="36" priority="52">
      <formula>#REF!=1</formula>
    </cfRule>
  </conditionalFormatting>
  <conditionalFormatting sqref="C90">
    <cfRule type="expression" dxfId="35" priority="45">
      <formula>#REF!=4</formula>
    </cfRule>
    <cfRule type="expression" dxfId="34" priority="46">
      <formula>#REF!=3</formula>
    </cfRule>
    <cfRule type="expression" dxfId="33" priority="47">
      <formula>#REF!=2</formula>
    </cfRule>
    <cfRule type="expression" dxfId="32" priority="48">
      <formula>#REF!=1</formula>
    </cfRule>
  </conditionalFormatting>
  <conditionalFormatting sqref="B23:C23">
    <cfRule type="expression" dxfId="31" priority="33">
      <formula>#REF!=4</formula>
    </cfRule>
    <cfRule type="expression" dxfId="30" priority="34">
      <formula>#REF!=3</formula>
    </cfRule>
    <cfRule type="expression" dxfId="29" priority="35">
      <formula>#REF!=2</formula>
    </cfRule>
    <cfRule type="expression" dxfId="28" priority="36">
      <formula>#REF!=1</formula>
    </cfRule>
  </conditionalFormatting>
  <conditionalFormatting sqref="B39">
    <cfRule type="expression" dxfId="27" priority="29">
      <formula>#REF!=4</formula>
    </cfRule>
    <cfRule type="expression" dxfId="26" priority="30">
      <formula>#REF!=3</formula>
    </cfRule>
    <cfRule type="expression" dxfId="25" priority="31">
      <formula>#REF!=2</formula>
    </cfRule>
    <cfRule type="expression" dxfId="24" priority="32">
      <formula>#REF!=1</formula>
    </cfRule>
  </conditionalFormatting>
  <conditionalFormatting sqref="C39">
    <cfRule type="expression" dxfId="23" priority="25">
      <formula>#REF!=4</formula>
    </cfRule>
    <cfRule type="expression" dxfId="22" priority="26">
      <formula>#REF!=3</formula>
    </cfRule>
    <cfRule type="expression" dxfId="21" priority="27">
      <formula>#REF!=2</formula>
    </cfRule>
    <cfRule type="expression" dxfId="20" priority="28">
      <formula>#REF!=1</formula>
    </cfRule>
  </conditionalFormatting>
  <conditionalFormatting sqref="C42:C44">
    <cfRule type="expression" dxfId="19" priority="17">
      <formula>#REF!=4</formula>
    </cfRule>
    <cfRule type="expression" dxfId="18" priority="18">
      <formula>#REF!=3</formula>
    </cfRule>
    <cfRule type="expression" dxfId="17" priority="19">
      <formula>#REF!=2</formula>
    </cfRule>
    <cfRule type="expression" dxfId="16" priority="20">
      <formula>#REF!=1</formula>
    </cfRule>
  </conditionalFormatting>
  <conditionalFormatting sqref="C40:C41">
    <cfRule type="expression" dxfId="15" priority="13">
      <formula>#REF!=4</formula>
    </cfRule>
    <cfRule type="expression" dxfId="14" priority="14">
      <formula>#REF!=3</formula>
    </cfRule>
    <cfRule type="expression" dxfId="13" priority="15">
      <formula>#REF!=2</formula>
    </cfRule>
    <cfRule type="expression" dxfId="12" priority="16">
      <formula>#REF!=1</formula>
    </cfRule>
  </conditionalFormatting>
  <conditionalFormatting sqref="C45:C47">
    <cfRule type="expression" dxfId="11" priority="9">
      <formula>#REF!=4</formula>
    </cfRule>
    <cfRule type="expression" dxfId="10" priority="10">
      <formula>#REF!=3</formula>
    </cfRule>
    <cfRule type="expression" dxfId="9" priority="11">
      <formula>#REF!=2</formula>
    </cfRule>
    <cfRule type="expression" dxfId="8" priority="12">
      <formula>#REF!=1</formula>
    </cfRule>
  </conditionalFormatting>
  <conditionalFormatting sqref="B96:B97">
    <cfRule type="expression" dxfId="7" priority="5">
      <formula>#REF!=4</formula>
    </cfRule>
    <cfRule type="expression" dxfId="6" priority="6">
      <formula>#REF!=3</formula>
    </cfRule>
    <cfRule type="expression" dxfId="5" priority="7">
      <formula>#REF!=2</formula>
    </cfRule>
    <cfRule type="expression" dxfId="4" priority="8">
      <formula>#REF!=1</formula>
    </cfRule>
  </conditionalFormatting>
  <conditionalFormatting sqref="C96:C97">
    <cfRule type="expression" dxfId="3" priority="1">
      <formula>#REF!=4</formula>
    </cfRule>
    <cfRule type="expression" dxfId="2" priority="2">
      <formula>#REF!=3</formula>
    </cfRule>
    <cfRule type="expression" dxfId="1" priority="3">
      <formula>#REF!=2</formula>
    </cfRule>
    <cfRule type="expression" dxfId="0" priority="4">
      <formula>#REF!=1</formula>
    </cfRule>
  </conditionalFormatting>
  <pageMargins left="0.7" right="0.7" top="0.75" bottom="0.75" header="0.3" footer="0.3"/>
  <pageSetup scale="6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PDA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Mena Duarte, Alejandro</cp:lastModifiedBy>
  <cp:lastPrinted>2018-02-28T17:44:32Z</cp:lastPrinted>
  <dcterms:created xsi:type="dcterms:W3CDTF">2017-01-19T17:36:20Z</dcterms:created>
  <dcterms:modified xsi:type="dcterms:W3CDTF">2018-03-06T23:23:25Z</dcterms:modified>
</cp:coreProperties>
</file>