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LOPEZ\Documents\DATA.IDB\Documents\(1) WORK\(1) CO-X1018\(2) CO-L1133 BAQ\002 Modificación Operación\Documentos modificacion\2017 08 30 Documentos Modificación\"/>
    </mc:Choice>
  </mc:AlternateContent>
  <bookViews>
    <workbookView xWindow="0" yWindow="0" windowWidth="23040" windowHeight="10428" activeTab="1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</sheets>
  <definedNames>
    <definedName name="_xlnm._FilterDatabase" localSheetId="2" hidden="1">'Detalle Plan de Adquisiciones'!$U$4:$U$9</definedName>
    <definedName name="_xlnm.Criteria" localSheetId="2">'Detalle Plan de Adquisiciones'!$J$5:$J$9</definedName>
  </definedNames>
  <calcPr calcId="171027"/>
</workbook>
</file>

<file path=xl/calcChain.xml><?xml version="1.0" encoding="utf-8"?>
<calcChain xmlns="http://schemas.openxmlformats.org/spreadsheetml/2006/main">
  <c r="B27" i="2" l="1"/>
  <c r="B16" i="2"/>
  <c r="B26" i="2" l="1"/>
  <c r="B25" i="2"/>
  <c r="B14" i="2" l="1"/>
  <c r="B13" i="2"/>
  <c r="B11" i="2" l="1"/>
  <c r="B12" i="2" l="1"/>
  <c r="C27" i="2" l="1"/>
  <c r="C26" i="2"/>
  <c r="B24" i="2"/>
  <c r="B20" i="2"/>
  <c r="C25" i="2" l="1"/>
  <c r="C12" i="2"/>
  <c r="C13" i="2"/>
  <c r="C15" i="2"/>
  <c r="C17" i="2"/>
  <c r="C18" i="2"/>
  <c r="C19" i="2"/>
  <c r="C16" i="2"/>
  <c r="C14" i="2"/>
  <c r="C11" i="2"/>
  <c r="A27" i="2"/>
  <c r="A26" i="2"/>
  <c r="A25" i="2"/>
  <c r="A24" i="2"/>
  <c r="C20" i="2" l="1"/>
  <c r="B28" i="2"/>
  <c r="C28" i="2" s="1"/>
  <c r="C24" i="2"/>
</calcChain>
</file>

<file path=xl/sharedStrings.xml><?xml version="1.0" encoding="utf-8"?>
<sst xmlns="http://schemas.openxmlformats.org/spreadsheetml/2006/main" count="311" uniqueCount="142">
  <si>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</si>
  <si>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</si>
  <si>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</si>
  <si>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</si>
  <si>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</si>
  <si>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</si>
  <si>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</si>
  <si>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</si>
  <si>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</si>
  <si>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</si>
  <si>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</si>
  <si>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</si>
  <si>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</si>
  <si>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</si>
  <si>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</si>
  <si>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</si>
  <si>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</si>
  <si>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</si>
  <si>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</si>
  <si>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</si>
  <si>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</si>
  <si>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</si>
  <si>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</si>
  <si>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</si>
  <si>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Rechazo de Ofertas</t>
  </si>
  <si>
    <t>Contrato En Ejecución</t>
  </si>
  <si>
    <t>Contrato Terminado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</si>
  <si>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</si>
  <si>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</si>
  <si>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</si>
  <si>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</si>
  <si>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</si>
  <si>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</si>
  <si>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</si>
  <si>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</si>
  <si>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</si>
  <si>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</si>
  <si>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</si>
  <si>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</si>
  <si>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</si>
  <si>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</si>
  <si>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</si>
  <si>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</si>
  <si>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</si>
  <si>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</si>
  <si>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</si>
  <si>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</si>
  <si>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Especificaciones Técnicas</t>
  </si>
  <si>
    <t>Suministro e instalación de plantas y equipos</t>
  </si>
  <si>
    <t>Suministro e instalación de sist. de información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</si>
  <si>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</si>
  <si>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</si>
  <si>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</si>
  <si>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</si>
  <si>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</si>
  <si>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</si>
  <si>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</si>
  <si>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</si>
  <si>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</si>
  <si>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</si>
  <si>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</si>
  <si>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</si>
  <si>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</si>
  <si>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</si>
  <si>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</si>
  <si>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</si>
  <si>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</si>
  <si>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</si>
  <si>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</si>
  <si>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</si>
  <si>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</si>
  <si>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</si>
  <si>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</si>
  <si>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</si>
  <si>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</si>
  <si>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</si>
  <si>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</si>
  <si>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</si>
  <si>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</si>
  <si>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</si>
  <si>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</si>
  <si>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</si>
  <si>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</si>
  <si>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</si>
  <si>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</si>
  <si>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</si>
  <si>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</si>
  <si>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</si>
  <si>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</si>
  <si>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</si>
  <si>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</si>
  <si>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</si>
  <si>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</si>
  <si>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</si>
  <si>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</si>
  <si>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</si>
  <si>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</si>
  <si>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Componente 1. Mejora de la Gestión Fiscal</t>
  </si>
  <si>
    <t>Componente 2. Desarrollo Urbano</t>
  </si>
  <si>
    <t>Administración, Auditoría, Monitoreo y Evaluación</t>
  </si>
  <si>
    <t>Findeter</t>
  </si>
  <si>
    <t>SI</t>
  </si>
  <si>
    <t>Entidades Territoriales</t>
  </si>
  <si>
    <t>ET</t>
  </si>
  <si>
    <t>Consultoría para la actualización del catastro</t>
  </si>
  <si>
    <t>Componente 1: Mejora de la Gestión Fiscal</t>
  </si>
  <si>
    <t>Componente 2: Desarrollo Urbano</t>
  </si>
  <si>
    <t>Administración, auditoría, Monitoreo y Evaluación</t>
  </si>
  <si>
    <t>Empresa Operadora del Servicio de Acueducto</t>
  </si>
  <si>
    <t>Especialista de Adquisiciones</t>
  </si>
  <si>
    <t>Especialista Financiero</t>
  </si>
  <si>
    <t>Evaluación Intermedia</t>
  </si>
  <si>
    <t>Selección Basada en la Calidad y Costo </t>
  </si>
  <si>
    <t>Consultoría para el diseño e implementación del Sistema Integrado de Gestión Financiera</t>
  </si>
  <si>
    <t>Componente 3. Mejora de los Servicios Públicos y  Servicios Sociales</t>
  </si>
  <si>
    <t>Componente 3: Mejora de los Servicios Públicos y Servicios Sociales</t>
  </si>
  <si>
    <t>Coordinador del Programa</t>
  </si>
  <si>
    <t>Versión ( 1-2017) :</t>
  </si>
  <si>
    <t>Se trata de varias licitaciones</t>
  </si>
  <si>
    <t>Vivienda de bajos ingresos mejorada</t>
  </si>
  <si>
    <t>Alcaldía de Barranquilla</t>
  </si>
  <si>
    <t>Vías construidas o readecuadas</t>
  </si>
  <si>
    <t>Alcaldía de Barranquilla / Gobernación del Atlántico</t>
  </si>
  <si>
    <t>Plazas y parques barriales y urbanos recuperados / readecuados</t>
  </si>
  <si>
    <t>Alcaldía de Barranquilla / Área Metopolitana</t>
  </si>
  <si>
    <t>Redes de servicios públicos construidas o rehabilitadas</t>
  </si>
  <si>
    <t>Instituciones educativas y culturales construidas o mejoradas</t>
  </si>
  <si>
    <t>Instituciones de salud construidas o mejoradas</t>
  </si>
  <si>
    <t xml:space="preserve">Estudio de alternativas para el Diseño Sistema Integrado de Gestión Financiera </t>
  </si>
  <si>
    <t>Estudios y diseños de equipamientos deportivos / recreativos</t>
  </si>
  <si>
    <t>Auditoría Estados Financieros Auditados 2017</t>
  </si>
  <si>
    <t>Auditoría Estados Financieros Auditados 2015</t>
  </si>
  <si>
    <t>Auditoría Estados Financieros Auditados 2016</t>
  </si>
  <si>
    <t>Área Metropolitana de Barranquilla</t>
  </si>
  <si>
    <t>Distrito de Barranquilla</t>
  </si>
  <si>
    <t>Departamento del Atlántico</t>
  </si>
  <si>
    <t>Municipios del Área Metropolitana de Barranquilla</t>
  </si>
  <si>
    <t>Empresas Descentralizadas y de Servicios Públicos</t>
  </si>
  <si>
    <t>AM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</si>
  <si>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préstamo; solo utilizar los componentes principales y no los sub-componentes</t>
    </r>
  </si>
  <si>
    <t>Auditoría Estados Financieros Auditados 2018</t>
  </si>
  <si>
    <t>Enlace Electrónico Requerido # 4 del documento de Modificación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</si>
</sst>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4" fontId="35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49" fontId="22" fillId="0" borderId="10" xfId="38" applyNumberFormat="1" applyFont="1" applyFill="1" applyBorder="1" applyAlignment="1">
      <alignment vertical="center" wrapText="1"/>
    </xf>
    <xf numFmtId="43" fontId="22" fillId="0" borderId="10" xfId="44" applyFont="1" applyFill="1" applyBorder="1" applyAlignment="1">
      <alignment vertical="center" wrapText="1"/>
    </xf>
    <xf numFmtId="43" fontId="22" fillId="0" borderId="15" xfId="44" applyFont="1" applyFill="1" applyBorder="1" applyAlignment="1">
      <alignment vertical="center" wrapText="1"/>
    </xf>
    <xf numFmtId="9" fontId="22" fillId="0" borderId="10" xfId="38" applyNumberFormat="1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65" fontId="22" fillId="0" borderId="10" xfId="44" applyNumberFormat="1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/>
    </xf>
    <xf numFmtId="0" fontId="22" fillId="0" borderId="15" xfId="38" applyFont="1" applyFill="1" applyBorder="1" applyAlignment="1">
      <alignment vertical="center"/>
    </xf>
    <xf numFmtId="0" fontId="0" fillId="0" borderId="0" xfId="0" applyAlignment="1"/>
    <xf numFmtId="0" fontId="22" fillId="0" borderId="0" xfId="38" applyFont="1" applyFill="1" applyBorder="1" applyAlignment="1">
      <alignment vertical="center"/>
    </xf>
    <xf numFmtId="0" fontId="36" fillId="0" borderId="31" xfId="0" applyFont="1" applyBorder="1"/>
    <xf numFmtId="0" fontId="36" fillId="0" borderId="32" xfId="0" applyFont="1" applyBorder="1"/>
    <xf numFmtId="0" fontId="36" fillId="0" borderId="33" xfId="0" applyFont="1" applyBorder="1"/>
    <xf numFmtId="0" fontId="22" fillId="0" borderId="11" xfId="38" applyFont="1" applyFill="1" applyBorder="1" applyAlignment="1">
      <alignment vertical="center" wrapText="1"/>
    </xf>
    <xf numFmtId="0" fontId="33" fillId="0" borderId="0" xfId="0" applyFont="1"/>
    <xf numFmtId="0" fontId="33" fillId="0" borderId="0" xfId="0" applyFont="1" applyAlignment="1"/>
    <xf numFmtId="4" fontId="33" fillId="0" borderId="0" xfId="0" applyNumberFormat="1" applyFont="1"/>
    <xf numFmtId="10" fontId="33" fillId="0" borderId="0" xfId="0" applyNumberFormat="1" applyFont="1"/>
    <xf numFmtId="0" fontId="1" fillId="0" borderId="0" xfId="38" applyFont="1"/>
    <xf numFmtId="49" fontId="22" fillId="0" borderId="15" xfId="38" applyNumberFormat="1" applyFont="1" applyFill="1" applyBorder="1" applyAlignment="1">
      <alignment vertical="center" wrapText="1"/>
    </xf>
    <xf numFmtId="49" fontId="22" fillId="0" borderId="0" xfId="38" applyNumberFormat="1" applyFont="1" applyFill="1" applyBorder="1" applyAlignment="1">
      <alignment vertical="center" wrapText="1"/>
    </xf>
    <xf numFmtId="9" fontId="22" fillId="0" borderId="0" xfId="38" applyNumberFormat="1" applyFont="1" applyFill="1" applyBorder="1" applyAlignment="1">
      <alignment vertical="center" wrapText="1"/>
    </xf>
    <xf numFmtId="14" fontId="22" fillId="0" borderId="0" xfId="38" applyNumberFormat="1" applyFont="1" applyFill="1" applyBorder="1" applyAlignment="1">
      <alignment vertical="center" wrapText="1"/>
    </xf>
    <xf numFmtId="1" fontId="22" fillId="0" borderId="10" xfId="38" applyNumberFormat="1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49" fontId="22" fillId="0" borderId="12" xfId="38" applyNumberFormat="1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/>
    </xf>
    <xf numFmtId="0" fontId="22" fillId="0" borderId="12" xfId="38" applyFont="1" applyFill="1" applyBorder="1" applyAlignment="1">
      <alignment vertical="center" wrapText="1"/>
    </xf>
    <xf numFmtId="9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9" fontId="22" fillId="0" borderId="15" xfId="38" applyNumberFormat="1" applyFont="1" applyFill="1" applyBorder="1" applyAlignment="1">
      <alignment vertical="center" wrapText="1"/>
    </xf>
    <xf numFmtId="14" fontId="22" fillId="0" borderId="15" xfId="38" applyNumberFormat="1" applyFont="1" applyFill="1" applyBorder="1" applyAlignment="1">
      <alignment vertical="center" wrapText="1"/>
    </xf>
    <xf numFmtId="165" fontId="22" fillId="0" borderId="12" xfId="44" applyNumberFormat="1" applyFont="1" applyFill="1" applyBorder="1" applyAlignment="1">
      <alignment vertical="center" wrapText="1"/>
    </xf>
    <xf numFmtId="1" fontId="22" fillId="0" borderId="12" xfId="38" applyNumberFormat="1" applyFont="1" applyFill="1" applyBorder="1" applyAlignment="1">
      <alignment vertical="center" wrapText="1"/>
    </xf>
    <xf numFmtId="165" fontId="22" fillId="0" borderId="15" xfId="44" applyNumberFormat="1" applyFont="1" applyFill="1" applyBorder="1" applyAlignment="1">
      <alignment vertical="center" wrapText="1"/>
    </xf>
    <xf numFmtId="1" fontId="22" fillId="0" borderId="15" xfId="38" applyNumberFormat="1" applyFont="1" applyFill="1" applyBorder="1" applyAlignment="1">
      <alignment vertical="center" wrapText="1"/>
    </xf>
    <xf numFmtId="0" fontId="22" fillId="0" borderId="38" xfId="38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/>
    </xf>
    <xf numFmtId="4" fontId="22" fillId="0" borderId="39" xfId="38" applyNumberFormat="1" applyFont="1" applyFill="1" applyBorder="1" applyAlignment="1">
      <alignment vertical="center" wrapText="1"/>
    </xf>
    <xf numFmtId="10" fontId="22" fillId="0" borderId="39" xfId="38" applyNumberFormat="1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14" fontId="22" fillId="0" borderId="15" xfId="1" applyNumberFormat="1" applyFont="1" applyFill="1" applyBorder="1" applyAlignment="1">
      <alignment horizontal="left" vertical="center" wrapText="1"/>
    </xf>
    <xf numFmtId="14" fontId="22" fillId="0" borderId="16" xfId="1" applyNumberFormat="1" applyFont="1" applyFill="1" applyBorder="1" applyAlignment="1">
      <alignment horizontal="left" vertical="center" wrapText="1"/>
    </xf>
    <xf numFmtId="0" fontId="22" fillId="0" borderId="17" xfId="1" applyFont="1" applyBorder="1" applyAlignment="1" applyProtection="1">
      <alignment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41" xfId="38" applyFont="1" applyFill="1" applyBorder="1" applyAlignment="1">
      <alignment vertical="center" wrapText="1"/>
    </xf>
    <xf numFmtId="0" fontId="22" fillId="0" borderId="42" xfId="38" applyFont="1" applyFill="1" applyBorder="1" applyAlignment="1">
      <alignment vertical="center" wrapText="1"/>
    </xf>
    <xf numFmtId="0" fontId="22" fillId="0" borderId="37" xfId="38" applyFont="1" applyFill="1" applyBorder="1" applyAlignment="1">
      <alignment vertical="center" wrapText="1"/>
    </xf>
    <xf numFmtId="43" fontId="22" fillId="0" borderId="0" xfId="44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0" fontId="22" fillId="0" borderId="44" xfId="38" applyFont="1" applyFill="1" applyBorder="1" applyAlignment="1">
      <alignment vertical="center" wrapText="1"/>
    </xf>
    <xf numFmtId="4" fontId="22" fillId="0" borderId="44" xfId="38" applyNumberFormat="1" applyFont="1" applyFill="1" applyBorder="1" applyAlignment="1">
      <alignment vertical="center" wrapText="1"/>
    </xf>
    <xf numFmtId="0" fontId="36" fillId="0" borderId="32" xfId="0" applyFont="1" applyBorder="1" applyAlignment="1">
      <alignment wrapText="1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indent="1"/>
    </xf>
    <xf numFmtId="0" fontId="22" fillId="0" borderId="0" xfId="1" applyFont="1" applyBorder="1" applyAlignment="1">
      <alignment vertical="center"/>
    </xf>
    <xf numFmtId="0" fontId="39" fillId="0" borderId="0" xfId="38" applyFont="1"/>
    <xf numFmtId="0" fontId="38" fillId="0" borderId="0" xfId="1" applyFont="1" applyFill="1" applyBorder="1" applyAlignment="1">
      <alignment vertical="center" wrapText="1"/>
    </xf>
    <xf numFmtId="0" fontId="39" fillId="0" borderId="0" xfId="38" applyFont="1" applyBorder="1"/>
    <xf numFmtId="0" fontId="37" fillId="0" borderId="0" xfId="0" applyFont="1"/>
    <xf numFmtId="44" fontId="33" fillId="0" borderId="0" xfId="45" applyFont="1"/>
    <xf numFmtId="0" fontId="40" fillId="0" borderId="14" xfId="38" applyFont="1" applyFill="1" applyBorder="1" applyAlignment="1">
      <alignment vertical="center" wrapText="1"/>
    </xf>
    <xf numFmtId="43" fontId="22" fillId="0" borderId="12" xfId="44" applyFont="1" applyFill="1" applyBorder="1" applyAlignment="1">
      <alignment vertical="center" wrapText="1"/>
    </xf>
    <xf numFmtId="14" fontId="22" fillId="0" borderId="12" xfId="38" applyNumberFormat="1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9" fontId="22" fillId="0" borderId="2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43" fontId="22" fillId="0" borderId="20" xfId="44" applyFont="1" applyFill="1" applyBorder="1" applyAlignment="1">
      <alignment vertical="center" wrapText="1"/>
    </xf>
    <xf numFmtId="14" fontId="22" fillId="0" borderId="20" xfId="38" applyNumberFormat="1" applyFont="1" applyFill="1" applyBorder="1" applyAlignment="1">
      <alignment vertical="center" wrapText="1"/>
    </xf>
    <xf numFmtId="0" fontId="22" fillId="0" borderId="27" xfId="38" applyFont="1" applyFill="1" applyBorder="1" applyAlignment="1">
      <alignment vertical="center" wrapText="1"/>
    </xf>
    <xf numFmtId="8" fontId="33" fillId="0" borderId="0" xfId="0" applyNumberFormat="1" applyFont="1"/>
    <xf numFmtId="0" fontId="33" fillId="0" borderId="0" xfId="0" applyFont="1" applyFill="1"/>
    <xf numFmtId="0" fontId="40" fillId="0" borderId="13" xfId="38" applyFont="1" applyFill="1" applyBorder="1" applyAlignment="1">
      <alignment vertical="center" wrapText="1"/>
    </xf>
    <xf numFmtId="0" fontId="29" fillId="24" borderId="46" xfId="1" applyFont="1" applyFill="1" applyBorder="1" applyAlignment="1">
      <alignment horizontal="center" vertical="center"/>
    </xf>
    <xf numFmtId="0" fontId="29" fillId="24" borderId="25" xfId="1" applyFont="1" applyFill="1" applyBorder="1" applyAlignment="1">
      <alignment horizontal="center" vertical="center" wrapText="1"/>
    </xf>
    <xf numFmtId="0" fontId="22" fillId="0" borderId="47" xfId="38" applyFont="1" applyFill="1" applyBorder="1" applyAlignment="1">
      <alignment vertical="center" wrapText="1"/>
    </xf>
    <xf numFmtId="0" fontId="22" fillId="0" borderId="48" xfId="38" applyFont="1" applyFill="1" applyBorder="1" applyAlignment="1">
      <alignment vertical="center" wrapText="1"/>
    </xf>
    <xf numFmtId="0" fontId="22" fillId="0" borderId="49" xfId="38" applyFont="1" applyFill="1" applyBorder="1" applyAlignment="1">
      <alignment vertical="center" wrapText="1"/>
    </xf>
    <xf numFmtId="0" fontId="22" fillId="0" borderId="50" xfId="1" applyFont="1" applyBorder="1" applyAlignment="1">
      <alignment vertical="center"/>
    </xf>
    <xf numFmtId="0" fontId="29" fillId="24" borderId="31" xfId="1" applyFont="1" applyFill="1" applyBorder="1" applyAlignment="1">
      <alignment horizontal="center" vertical="center"/>
    </xf>
    <xf numFmtId="0" fontId="22" fillId="0" borderId="42" xfId="38" applyFont="1" applyFill="1" applyBorder="1" applyAlignment="1">
      <alignment horizontal="left" vertical="center" wrapText="1" indent="1"/>
    </xf>
    <xf numFmtId="0" fontId="22" fillId="0" borderId="45" xfId="38" applyFont="1" applyFill="1" applyBorder="1" applyAlignment="1">
      <alignment horizontal="left" vertical="center" wrapText="1" indent="1"/>
    </xf>
    <xf numFmtId="0" fontId="22" fillId="0" borderId="43" xfId="38" applyFont="1" applyFill="1" applyBorder="1" applyAlignment="1">
      <alignment vertical="center" wrapText="1"/>
    </xf>
    <xf numFmtId="0" fontId="22" fillId="0" borderId="34" xfId="1" applyFont="1" applyBorder="1" applyAlignment="1">
      <alignment horizontal="center" vertical="center"/>
    </xf>
    <xf numFmtId="0" fontId="22" fillId="0" borderId="35" xfId="1" applyFont="1" applyBorder="1" applyAlignment="1">
      <alignment horizontal="center" vertical="center"/>
    </xf>
    <xf numFmtId="0" fontId="22" fillId="0" borderId="36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2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4" fillId="24" borderId="28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</cellXfs>
  <cellStyles count="4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Currency" xfId="45" builtinId="4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itle 2" xfId="41" xr:uid="{00000000-0005-0000-0000-00002A000000}"/>
    <cellStyle name="Total 2" xfId="42" xr:uid="{00000000-0005-0000-0000-00002B000000}"/>
    <cellStyle name="Warning Text 2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D14" sqref="D14"/>
    </sheetView>
  </sheetViews>
  <sheetFormatPr defaultRowHeight="14.4" x14ac:dyDescent="0.3"/>
  <cols>
    <col min="2" max="2" width="55" customWidth="1"/>
    <col min="3" max="3" width="47" customWidth="1"/>
    <col min="4" max="4" width="30.88671875" bestFit="1" customWidth="1"/>
  </cols>
  <sheetData>
    <row r="1" spans="2:4" ht="15" thickBot="1" x14ac:dyDescent="0.35">
      <c r="B1" s="25"/>
      <c r="C1" s="25"/>
      <c r="D1" s="25"/>
    </row>
    <row r="2" spans="2:4" ht="15" thickBot="1" x14ac:dyDescent="0.35">
      <c r="B2" s="131" t="s">
        <v>81</v>
      </c>
      <c r="C2" s="137" t="s">
        <v>76</v>
      </c>
      <c r="D2" s="132" t="s">
        <v>77</v>
      </c>
    </row>
    <row r="3" spans="2:4" x14ac:dyDescent="0.3">
      <c r="B3" s="141" t="s">
        <v>100</v>
      </c>
      <c r="C3" s="101" t="s">
        <v>100</v>
      </c>
      <c r="D3" s="133" t="s">
        <v>100</v>
      </c>
    </row>
    <row r="4" spans="2:4" x14ac:dyDescent="0.3">
      <c r="B4" s="142"/>
      <c r="C4" s="102" t="s">
        <v>102</v>
      </c>
      <c r="D4" s="134" t="s">
        <v>103</v>
      </c>
    </row>
    <row r="5" spans="2:4" x14ac:dyDescent="0.3">
      <c r="B5" s="142"/>
      <c r="C5" s="138" t="s">
        <v>135</v>
      </c>
      <c r="D5" s="134"/>
    </row>
    <row r="6" spans="2:4" x14ac:dyDescent="0.3">
      <c r="B6" s="142"/>
      <c r="C6" s="138" t="s">
        <v>136</v>
      </c>
      <c r="D6" s="134"/>
    </row>
    <row r="7" spans="2:4" s="7" customFormat="1" x14ac:dyDescent="0.3">
      <c r="B7" s="142"/>
      <c r="C7" s="139" t="s">
        <v>134</v>
      </c>
      <c r="D7" s="135"/>
    </row>
    <row r="8" spans="2:4" s="7" customFormat="1" x14ac:dyDescent="0.3">
      <c r="B8" s="142"/>
      <c r="C8" s="102" t="s">
        <v>133</v>
      </c>
      <c r="D8" s="135" t="s">
        <v>138</v>
      </c>
    </row>
    <row r="9" spans="2:4" ht="15" thickBot="1" x14ac:dyDescent="0.35">
      <c r="B9" s="143"/>
      <c r="C9" s="140" t="s">
        <v>137</v>
      </c>
      <c r="D9" s="136"/>
    </row>
    <row r="10" spans="2:4" s="7" customFormat="1" x14ac:dyDescent="0.3">
      <c r="B10" s="110"/>
      <c r="C10" s="111"/>
      <c r="D10" s="112"/>
    </row>
    <row r="12" spans="2:4" ht="49.5" customHeight="1" x14ac:dyDescent="0.3">
      <c r="B12" s="146" t="s">
        <v>78</v>
      </c>
      <c r="C12" s="146"/>
      <c r="D12" s="25"/>
    </row>
    <row r="13" spans="2:4" ht="15" thickBot="1" x14ac:dyDescent="0.35">
      <c r="B13" s="25"/>
      <c r="C13" s="25"/>
      <c r="D13" s="25"/>
    </row>
    <row r="14" spans="2:4" ht="15" thickBot="1" x14ac:dyDescent="0.35">
      <c r="B14" s="26" t="s">
        <v>79</v>
      </c>
      <c r="C14" s="27" t="s">
        <v>80</v>
      </c>
      <c r="D14" s="28"/>
    </row>
    <row r="15" spans="2:4" x14ac:dyDescent="0.3">
      <c r="B15" s="144" t="s">
        <v>101</v>
      </c>
      <c r="C15" s="63" t="s">
        <v>97</v>
      </c>
      <c r="D15" s="28"/>
    </row>
    <row r="16" spans="2:4" x14ac:dyDescent="0.3">
      <c r="B16" s="144"/>
      <c r="C16" s="64" t="s">
        <v>98</v>
      </c>
      <c r="D16" s="25"/>
    </row>
    <row r="17" spans="2:4" ht="27.6" x14ac:dyDescent="0.3">
      <c r="B17" s="144"/>
      <c r="C17" s="109" t="s">
        <v>114</v>
      </c>
      <c r="D17" s="25"/>
    </row>
    <row r="18" spans="2:4" ht="15" thickBot="1" x14ac:dyDescent="0.35">
      <c r="B18" s="145"/>
      <c r="C18" s="65" t="s">
        <v>99</v>
      </c>
    </row>
    <row r="20" spans="2:4" ht="54" customHeight="1" x14ac:dyDescent="0.3">
      <c r="B20" s="147" t="s">
        <v>139</v>
      </c>
      <c r="C20" s="148"/>
    </row>
  </sheetData>
  <mergeCells count="4">
    <mergeCell ref="B3:B9"/>
    <mergeCell ref="B15:B18"/>
    <mergeCell ref="B12:C12"/>
    <mergeCell ref="B20:C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11"/>
  <sheetViews>
    <sheetView tabSelected="1" zoomScaleNormal="100" workbookViewId="0">
      <selection activeCell="E5" sqref="E5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  <col min="4" max="4" width="9.109375" style="67"/>
    <col min="5" max="5" width="13.6640625" style="67" bestFit="1" customWidth="1"/>
    <col min="6" max="6" width="9.109375" style="67"/>
    <col min="7" max="7" width="11.5546875" style="67" bestFit="1" customWidth="1"/>
    <col min="8" max="54" width="9.109375" style="67"/>
  </cols>
  <sheetData>
    <row r="1" spans="1:3" ht="31.8" customHeight="1" thickBot="1" x14ac:dyDescent="0.35">
      <c r="A1" s="153" t="s">
        <v>55</v>
      </c>
      <c r="B1" s="153"/>
      <c r="C1" s="153"/>
    </row>
    <row r="2" spans="1:3" ht="15.6" x14ac:dyDescent="0.3">
      <c r="A2" s="149" t="s">
        <v>56</v>
      </c>
      <c r="B2" s="150"/>
      <c r="C2" s="151"/>
    </row>
    <row r="3" spans="1:3" ht="15.6" x14ac:dyDescent="0.3">
      <c r="A3" s="14" t="s">
        <v>57</v>
      </c>
      <c r="B3" s="15" t="s">
        <v>58</v>
      </c>
      <c r="C3" s="16" t="s">
        <v>59</v>
      </c>
    </row>
    <row r="4" spans="1:3" ht="15" thickBot="1" x14ac:dyDescent="0.35">
      <c r="A4" s="17" t="s">
        <v>60</v>
      </c>
      <c r="B4" s="97">
        <v>42210</v>
      </c>
      <c r="C4" s="98">
        <v>43193</v>
      </c>
    </row>
    <row r="5" spans="1:3" ht="15" thickBot="1" x14ac:dyDescent="0.35">
      <c r="A5" s="152"/>
      <c r="B5" s="152"/>
      <c r="C5" s="152"/>
    </row>
    <row r="6" spans="1:3" ht="15.6" x14ac:dyDescent="0.3">
      <c r="A6" s="149" t="s">
        <v>61</v>
      </c>
      <c r="B6" s="150"/>
      <c r="C6" s="151"/>
    </row>
    <row r="7" spans="1:3" ht="15" thickBot="1" x14ac:dyDescent="0.35">
      <c r="A7" s="17" t="s">
        <v>117</v>
      </c>
      <c r="B7" s="154" t="s">
        <v>141</v>
      </c>
      <c r="C7" s="155"/>
    </row>
    <row r="8" spans="1:3" ht="15" thickBot="1" x14ac:dyDescent="0.35">
      <c r="A8" s="152"/>
      <c r="B8" s="152"/>
      <c r="C8" s="152"/>
    </row>
    <row r="9" spans="1:3" ht="15.6" x14ac:dyDescent="0.3">
      <c r="A9" s="149" t="s">
        <v>62</v>
      </c>
      <c r="B9" s="150"/>
      <c r="C9" s="151"/>
    </row>
    <row r="10" spans="1:3" ht="31.2" x14ac:dyDescent="0.3">
      <c r="A10" s="14" t="s">
        <v>63</v>
      </c>
      <c r="B10" s="15" t="s">
        <v>64</v>
      </c>
      <c r="C10" s="16" t="s">
        <v>65</v>
      </c>
    </row>
    <row r="11" spans="1:3" x14ac:dyDescent="0.3">
      <c r="A11" s="18" t="s">
        <v>66</v>
      </c>
      <c r="B11" s="19">
        <f>'Detalle Plan de Adquisiciones'!G5+'Detalle Plan de Adquisiciones'!G6+'Detalle Plan de Adquisiciones'!G7+'Detalle Plan de Adquisiciones'!G8+'Detalle Plan de Adquisiciones'!G9+'Detalle Plan de Adquisiciones'!G10</f>
        <v>91500000</v>
      </c>
      <c r="C11" s="20">
        <f>B11</f>
        <v>91500000</v>
      </c>
    </row>
    <row r="12" spans="1:3" x14ac:dyDescent="0.3">
      <c r="A12" s="18" t="s">
        <v>67</v>
      </c>
      <c r="B12" s="19">
        <f>+SUM('Detalle Plan de Adquisiciones'!G15)</f>
        <v>0</v>
      </c>
      <c r="C12" s="33">
        <f t="shared" ref="C12:C19" si="0">B12</f>
        <v>0</v>
      </c>
    </row>
    <row r="13" spans="1:3" x14ac:dyDescent="0.3">
      <c r="A13" s="18" t="s">
        <v>68</v>
      </c>
      <c r="B13" s="19">
        <f>+'Detalle Plan de Adquisiciones'!G20</f>
        <v>0</v>
      </c>
      <c r="C13" s="33">
        <f t="shared" si="0"/>
        <v>0</v>
      </c>
    </row>
    <row r="14" spans="1:3" x14ac:dyDescent="0.3">
      <c r="A14" s="18" t="s">
        <v>69</v>
      </c>
      <c r="B14" s="19">
        <f>+'Detalle Plan de Adquisiciones'!G45</f>
        <v>0</v>
      </c>
      <c r="C14" s="33">
        <f t="shared" si="0"/>
        <v>0</v>
      </c>
    </row>
    <row r="15" spans="1:3" x14ac:dyDescent="0.3">
      <c r="A15" s="18" t="s">
        <v>70</v>
      </c>
      <c r="B15" s="19">
        <v>0</v>
      </c>
      <c r="C15" s="33">
        <f t="shared" si="0"/>
        <v>0</v>
      </c>
    </row>
    <row r="16" spans="1:3" x14ac:dyDescent="0.3">
      <c r="A16" s="18" t="s">
        <v>71</v>
      </c>
      <c r="B16" s="19">
        <f>+SUM('Detalle Plan de Adquisiciones'!G25:G28)+SUM('Detalle Plan de Adquisiciones'!F38:F40)+'Detalle Plan de Adquisiciones'!G29+'Detalle Plan de Adquisiciones'!G30+'Detalle Plan de Adquisiciones'!G31+'Detalle Plan de Adquisiciones'!G33+'Detalle Plan de Adquisiciones'!G32</f>
        <v>8130000</v>
      </c>
      <c r="C16" s="33">
        <f t="shared" si="0"/>
        <v>8130000</v>
      </c>
    </row>
    <row r="17" spans="1:7" x14ac:dyDescent="0.3">
      <c r="A17" s="21" t="s">
        <v>72</v>
      </c>
      <c r="B17" s="19">
        <v>0</v>
      </c>
      <c r="C17" s="33">
        <f t="shared" si="0"/>
        <v>0</v>
      </c>
    </row>
    <row r="18" spans="1:7" x14ac:dyDescent="0.3">
      <c r="A18" s="18" t="s">
        <v>73</v>
      </c>
      <c r="B18" s="19">
        <v>0</v>
      </c>
      <c r="C18" s="33">
        <f t="shared" si="0"/>
        <v>0</v>
      </c>
    </row>
    <row r="19" spans="1:7" x14ac:dyDescent="0.3">
      <c r="A19" s="21" t="s">
        <v>74</v>
      </c>
      <c r="B19" s="19">
        <v>0</v>
      </c>
      <c r="C19" s="33">
        <f t="shared" si="0"/>
        <v>0</v>
      </c>
    </row>
    <row r="20" spans="1:7" ht="16.2" thickBot="1" x14ac:dyDescent="0.35">
      <c r="A20" s="22" t="s">
        <v>75</v>
      </c>
      <c r="B20" s="23">
        <f>SUM(B11:B19)</f>
        <v>99630000</v>
      </c>
      <c r="C20" s="24">
        <f>B20</f>
        <v>99630000</v>
      </c>
      <c r="E20" s="117"/>
    </row>
    <row r="21" spans="1:7" ht="15" thickBot="1" x14ac:dyDescent="0.35"/>
    <row r="22" spans="1:7" ht="15.6" x14ac:dyDescent="0.3">
      <c r="A22" s="149" t="s">
        <v>86</v>
      </c>
      <c r="B22" s="150"/>
      <c r="C22" s="151"/>
    </row>
    <row r="23" spans="1:7" ht="31.2" x14ac:dyDescent="0.3">
      <c r="A23" s="29" t="s">
        <v>87</v>
      </c>
      <c r="B23" s="30" t="s">
        <v>64</v>
      </c>
      <c r="C23" s="31" t="s">
        <v>65</v>
      </c>
    </row>
    <row r="24" spans="1:7" x14ac:dyDescent="0.3">
      <c r="A24" s="34" t="str">
        <f>'Estructura del Proyecto'!C15</f>
        <v>Componente 1. Mejora de la Gestión Fiscal</v>
      </c>
      <c r="B24" s="32">
        <f>+SUM('Detalle Plan de Adquisiciones'!G20:G20)+SUM('Detalle Plan de Adquisiciones'!G25:G27)</f>
        <v>5000000</v>
      </c>
      <c r="C24" s="33">
        <f>B24</f>
        <v>5000000</v>
      </c>
    </row>
    <row r="25" spans="1:7" x14ac:dyDescent="0.3">
      <c r="A25" s="34" t="str">
        <f>'Estructura del Proyecto'!C16</f>
        <v>Componente 2. Desarrollo Urbano</v>
      </c>
      <c r="B25" s="32">
        <f>+'Detalle Plan de Adquisiciones'!G5+'Detalle Plan de Adquisiciones'!G6+'Detalle Plan de Adquisiciones'!G7</f>
        <v>71000000</v>
      </c>
      <c r="C25" s="33">
        <f t="shared" ref="C25:C27" si="1">B25</f>
        <v>71000000</v>
      </c>
    </row>
    <row r="26" spans="1:7" ht="27.6" x14ac:dyDescent="0.3">
      <c r="A26" s="99" t="str">
        <f>'Estructura del Proyecto'!C17</f>
        <v>Componente 3. Mejora de los Servicios Públicos y  Servicios Sociales</v>
      </c>
      <c r="B26" s="32">
        <f>'Detalle Plan de Adquisiciones'!G8+'Detalle Plan de Adquisiciones'!G9+'Detalle Plan de Adquisiciones'!G10+'Detalle Plan de Adquisiciones'!G28</f>
        <v>22000000</v>
      </c>
      <c r="C26" s="33">
        <f t="shared" si="1"/>
        <v>22000000</v>
      </c>
    </row>
    <row r="27" spans="1:7" x14ac:dyDescent="0.3">
      <c r="A27" s="34" t="str">
        <f>'Estructura del Proyecto'!C18</f>
        <v>Administración, Auditoría, Monitoreo y Evaluación</v>
      </c>
      <c r="B27" s="32">
        <f>'Detalle Plan de Adquisiciones'!F38+'Detalle Plan de Adquisiciones'!F39+'Detalle Plan de Adquisiciones'!F40+'Detalle Plan de Adquisiciones'!G29+'Detalle Plan de Adquisiciones'!G30+'Detalle Plan de Adquisiciones'!G31+'Detalle Plan de Adquisiciones'!G33+'Detalle Plan de Adquisiciones'!G32</f>
        <v>1630000</v>
      </c>
      <c r="C27" s="33">
        <f t="shared" si="1"/>
        <v>1630000</v>
      </c>
    </row>
    <row r="28" spans="1:7" ht="16.2" thickBot="1" x14ac:dyDescent="0.35">
      <c r="A28" s="35" t="s">
        <v>75</v>
      </c>
      <c r="B28" s="36">
        <f>SUM(B24:B27)</f>
        <v>99630000</v>
      </c>
      <c r="C28" s="37">
        <f>B28</f>
        <v>99630000</v>
      </c>
    </row>
    <row r="29" spans="1:7" x14ac:dyDescent="0.3">
      <c r="E29" s="129"/>
      <c r="G29" s="128"/>
    </row>
    <row r="30" spans="1:7" s="67" customFormat="1" x14ac:dyDescent="0.3"/>
    <row r="31" spans="1:7" s="67" customFormat="1" x14ac:dyDescent="0.3"/>
    <row r="32" spans="1:7" s="67" customFormat="1" x14ac:dyDescent="0.3"/>
    <row r="33" s="67" customFormat="1" x14ac:dyDescent="0.3"/>
    <row r="34" s="67" customFormat="1" x14ac:dyDescent="0.3"/>
    <row r="35" s="67" customFormat="1" x14ac:dyDescent="0.3"/>
    <row r="36" s="67" customFormat="1" x14ac:dyDescent="0.3"/>
    <row r="37" s="67" customFormat="1" x14ac:dyDescent="0.3"/>
    <row r="38" s="67" customFormat="1" x14ac:dyDescent="0.3"/>
    <row r="39" s="67" customFormat="1" x14ac:dyDescent="0.3"/>
    <row r="40" s="67" customFormat="1" x14ac:dyDescent="0.3"/>
    <row r="41" s="67" customFormat="1" x14ac:dyDescent="0.3"/>
    <row r="42" s="67" customFormat="1" x14ac:dyDescent="0.3"/>
    <row r="43" s="67" customFormat="1" x14ac:dyDescent="0.3"/>
    <row r="44" s="67" customFormat="1" x14ac:dyDescent="0.3"/>
    <row r="45" s="67" customFormat="1" x14ac:dyDescent="0.3"/>
    <row r="46" s="67" customFormat="1" x14ac:dyDescent="0.3"/>
    <row r="47" s="67" customFormat="1" x14ac:dyDescent="0.3"/>
    <row r="48" s="67" customFormat="1" x14ac:dyDescent="0.3"/>
    <row r="49" s="67" customFormat="1" x14ac:dyDescent="0.3"/>
    <row r="50" s="67" customFormat="1" x14ac:dyDescent="0.3"/>
    <row r="51" s="67" customFormat="1" x14ac:dyDescent="0.3"/>
    <row r="52" s="67" customFormat="1" x14ac:dyDescent="0.3"/>
    <row r="53" s="67" customFormat="1" x14ac:dyDescent="0.3"/>
    <row r="54" s="67" customFormat="1" x14ac:dyDescent="0.3"/>
    <row r="55" s="67" customFormat="1" x14ac:dyDescent="0.3"/>
    <row r="56" s="67" customFormat="1" x14ac:dyDescent="0.3"/>
    <row r="57" s="67" customFormat="1" x14ac:dyDescent="0.3"/>
    <row r="58" s="67" customFormat="1" x14ac:dyDescent="0.3"/>
    <row r="59" s="67" customFormat="1" x14ac:dyDescent="0.3"/>
    <row r="60" s="67" customFormat="1" x14ac:dyDescent="0.3"/>
    <row r="61" s="67" customFormat="1" x14ac:dyDescent="0.3"/>
    <row r="62" s="67" customFormat="1" x14ac:dyDescent="0.3"/>
    <row r="63" s="67" customFormat="1" x14ac:dyDescent="0.3"/>
    <row r="64" s="67" customFormat="1" x14ac:dyDescent="0.3"/>
    <row r="65" s="67" customFormat="1" x14ac:dyDescent="0.3"/>
    <row r="66" s="67" customFormat="1" x14ac:dyDescent="0.3"/>
    <row r="67" s="67" customFormat="1" x14ac:dyDescent="0.3"/>
    <row r="68" s="67" customFormat="1" x14ac:dyDescent="0.3"/>
    <row r="69" s="67" customFormat="1" x14ac:dyDescent="0.3"/>
    <row r="70" s="67" customFormat="1" x14ac:dyDescent="0.3"/>
    <row r="71" s="67" customFormat="1" x14ac:dyDescent="0.3"/>
    <row r="72" s="67" customFormat="1" x14ac:dyDescent="0.3"/>
    <row r="73" s="67" customFormat="1" x14ac:dyDescent="0.3"/>
    <row r="74" s="67" customFormat="1" x14ac:dyDescent="0.3"/>
    <row r="75" s="67" customFormat="1" x14ac:dyDescent="0.3"/>
    <row r="76" s="67" customFormat="1" x14ac:dyDescent="0.3"/>
    <row r="77" s="67" customFormat="1" x14ac:dyDescent="0.3"/>
    <row r="78" s="67" customFormat="1" x14ac:dyDescent="0.3"/>
    <row r="79" s="67" customFormat="1" x14ac:dyDescent="0.3"/>
    <row r="80" s="67" customFormat="1" x14ac:dyDescent="0.3"/>
    <row r="81" s="67" customFormat="1" x14ac:dyDescent="0.3"/>
    <row r="82" s="67" customFormat="1" x14ac:dyDescent="0.3"/>
    <row r="83" s="67" customFormat="1" x14ac:dyDescent="0.3"/>
    <row r="84" s="67" customFormat="1" x14ac:dyDescent="0.3"/>
    <row r="85" s="67" customFormat="1" x14ac:dyDescent="0.3"/>
    <row r="86" s="67" customFormat="1" x14ac:dyDescent="0.3"/>
    <row r="87" s="67" customFormat="1" x14ac:dyDescent="0.3"/>
    <row r="88" s="67" customFormat="1" x14ac:dyDescent="0.3"/>
    <row r="89" s="67" customFormat="1" x14ac:dyDescent="0.3"/>
    <row r="90" s="67" customFormat="1" x14ac:dyDescent="0.3"/>
    <row r="91" s="67" customFormat="1" x14ac:dyDescent="0.3"/>
    <row r="92" s="67" customFormat="1" x14ac:dyDescent="0.3"/>
    <row r="93" s="67" customFormat="1" x14ac:dyDescent="0.3"/>
    <row r="94" s="67" customFormat="1" x14ac:dyDescent="0.3"/>
    <row r="95" s="67" customFormat="1" x14ac:dyDescent="0.3"/>
    <row r="96" s="67" customFormat="1" x14ac:dyDescent="0.3"/>
    <row r="97" s="67" customFormat="1" x14ac:dyDescent="0.3"/>
    <row r="98" s="67" customFormat="1" x14ac:dyDescent="0.3"/>
    <row r="99" s="67" customFormat="1" x14ac:dyDescent="0.3"/>
    <row r="100" s="67" customFormat="1" x14ac:dyDescent="0.3"/>
    <row r="101" s="67" customFormat="1" x14ac:dyDescent="0.3"/>
    <row r="102" s="67" customFormat="1" x14ac:dyDescent="0.3"/>
    <row r="103" s="67" customFormat="1" x14ac:dyDescent="0.3"/>
    <row r="104" s="67" customFormat="1" x14ac:dyDescent="0.3"/>
    <row r="105" s="67" customFormat="1" x14ac:dyDescent="0.3"/>
    <row r="106" s="67" customFormat="1" x14ac:dyDescent="0.3"/>
    <row r="107" s="67" customFormat="1" x14ac:dyDescent="0.3"/>
    <row r="108" s="67" customFormat="1" x14ac:dyDescent="0.3"/>
    <row r="109" s="67" customFormat="1" x14ac:dyDescent="0.3"/>
    <row r="110" s="67" customFormat="1" x14ac:dyDescent="0.3"/>
    <row r="111" s="67" customFormat="1" x14ac:dyDescent="0.3"/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ignoredErrors>
    <ignoredError sqref="B2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208"/>
  <sheetViews>
    <sheetView zoomScale="70" zoomScaleNormal="70" workbookViewId="0">
      <selection activeCell="A9" sqref="A9"/>
    </sheetView>
  </sheetViews>
  <sheetFormatPr defaultRowHeight="14.4" x14ac:dyDescent="0.3"/>
  <cols>
    <col min="1" max="1" width="41" bestFit="1" customWidth="1"/>
    <col min="2" max="2" width="15.6640625" customWidth="1"/>
    <col min="3" max="3" width="102.88671875" style="61" bestFit="1" customWidth="1"/>
    <col min="4" max="4" width="36.6640625" customWidth="1"/>
    <col min="5" max="6" width="12.88671875" customWidth="1"/>
    <col min="7" max="7" width="15.6640625" style="40" customWidth="1"/>
    <col min="8" max="9" width="15.6640625" style="42" customWidth="1"/>
    <col min="10" max="10" width="61.88671875" customWidth="1"/>
    <col min="11" max="11" width="26.44140625" customWidth="1"/>
    <col min="12" max="12" width="15.5546875" customWidth="1"/>
    <col min="13" max="13" width="15" customWidth="1"/>
    <col min="14" max="14" width="14.88671875" customWidth="1"/>
    <col min="15" max="15" width="9.109375" customWidth="1"/>
    <col min="17" max="17" width="68.5546875" hidden="1" customWidth="1"/>
    <col min="18" max="18" width="57.44140625" hidden="1" customWidth="1"/>
    <col min="19" max="103" width="9.109375" style="67"/>
  </cols>
  <sheetData>
    <row r="1" spans="1:103" ht="16.2" thickBot="1" x14ac:dyDescent="0.35">
      <c r="A1" s="170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2"/>
      <c r="O1" s="1"/>
      <c r="P1" s="1"/>
      <c r="Q1" s="49"/>
      <c r="R1" s="50"/>
      <c r="S1" s="71"/>
      <c r="T1" s="71"/>
    </row>
    <row r="2" spans="1:103" ht="15.6" x14ac:dyDescent="0.3">
      <c r="A2" s="158" t="s">
        <v>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60"/>
      <c r="O2" s="1"/>
      <c r="P2" s="1"/>
      <c r="Q2" s="48" t="s">
        <v>91</v>
      </c>
      <c r="R2" s="50"/>
      <c r="S2" s="71"/>
      <c r="T2" s="71"/>
    </row>
    <row r="3" spans="1:103" ht="15" customHeight="1" x14ac:dyDescent="0.3">
      <c r="A3" s="168" t="s">
        <v>7</v>
      </c>
      <c r="B3" s="163" t="s">
        <v>8</v>
      </c>
      <c r="C3" s="161" t="s">
        <v>9</v>
      </c>
      <c r="D3" s="163" t="s">
        <v>2</v>
      </c>
      <c r="E3" s="163" t="s">
        <v>3</v>
      </c>
      <c r="F3" s="163" t="s">
        <v>4</v>
      </c>
      <c r="G3" s="161" t="s">
        <v>85</v>
      </c>
      <c r="H3" s="161"/>
      <c r="I3" s="161"/>
      <c r="J3" s="163" t="s">
        <v>95</v>
      </c>
      <c r="K3" s="163" t="s">
        <v>90</v>
      </c>
      <c r="L3" s="163" t="s">
        <v>10</v>
      </c>
      <c r="M3" s="163"/>
      <c r="N3" s="166" t="s">
        <v>92</v>
      </c>
      <c r="O3" s="1"/>
      <c r="P3" s="1"/>
      <c r="Q3" s="48" t="s">
        <v>88</v>
      </c>
      <c r="R3" s="50"/>
      <c r="S3" s="71"/>
      <c r="T3" s="71"/>
    </row>
    <row r="4" spans="1:103" ht="47.4" customHeight="1" thickBot="1" x14ac:dyDescent="0.35">
      <c r="A4" s="169"/>
      <c r="B4" s="164"/>
      <c r="C4" s="162"/>
      <c r="D4" s="164"/>
      <c r="E4" s="164"/>
      <c r="F4" s="164"/>
      <c r="G4" s="77" t="s">
        <v>94</v>
      </c>
      <c r="H4" s="78" t="s">
        <v>83</v>
      </c>
      <c r="I4" s="78" t="s">
        <v>84</v>
      </c>
      <c r="J4" s="164"/>
      <c r="K4" s="164"/>
      <c r="L4" s="79" t="s">
        <v>82</v>
      </c>
      <c r="M4" s="79" t="s">
        <v>6</v>
      </c>
      <c r="N4" s="167"/>
      <c r="O4" s="1"/>
      <c r="P4" s="1"/>
      <c r="Q4" s="51" t="s">
        <v>89</v>
      </c>
      <c r="R4" s="50"/>
      <c r="S4" s="71"/>
      <c r="T4" s="71"/>
    </row>
    <row r="5" spans="1:103" s="7" customFormat="1" ht="20.399999999999999" x14ac:dyDescent="0.3">
      <c r="A5" s="66" t="s">
        <v>120</v>
      </c>
      <c r="B5" s="80"/>
      <c r="C5" s="81" t="s">
        <v>119</v>
      </c>
      <c r="D5" s="82" t="s">
        <v>91</v>
      </c>
      <c r="E5" s="82">
        <v>1</v>
      </c>
      <c r="F5" s="82"/>
      <c r="G5" s="121">
        <v>10000000</v>
      </c>
      <c r="H5" s="83">
        <v>1</v>
      </c>
      <c r="I5" s="83">
        <v>0</v>
      </c>
      <c r="J5" s="82" t="s">
        <v>106</v>
      </c>
      <c r="K5" s="82" t="s">
        <v>91</v>
      </c>
      <c r="L5" s="120"/>
      <c r="M5" s="120">
        <v>42885</v>
      </c>
      <c r="N5" s="130" t="s">
        <v>118</v>
      </c>
      <c r="O5" s="2"/>
      <c r="P5" s="2"/>
      <c r="Q5" s="48"/>
      <c r="R5" s="50"/>
      <c r="S5" s="71"/>
      <c r="T5" s="71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</row>
    <row r="6" spans="1:103" s="7" customFormat="1" ht="36" customHeight="1" x14ac:dyDescent="0.3">
      <c r="A6" s="8" t="s">
        <v>122</v>
      </c>
      <c r="B6" s="53"/>
      <c r="C6" s="59" t="s">
        <v>121</v>
      </c>
      <c r="D6" s="9" t="s">
        <v>91</v>
      </c>
      <c r="E6" s="9">
        <v>1</v>
      </c>
      <c r="F6" s="9"/>
      <c r="G6" s="39">
        <v>38900000</v>
      </c>
      <c r="H6" s="56">
        <v>1</v>
      </c>
      <c r="I6" s="56">
        <v>0</v>
      </c>
      <c r="J6" s="9" t="s">
        <v>106</v>
      </c>
      <c r="K6" s="9" t="s">
        <v>91</v>
      </c>
      <c r="L6" s="57"/>
      <c r="M6" s="57">
        <v>42353</v>
      </c>
      <c r="N6" s="118" t="s">
        <v>118</v>
      </c>
      <c r="O6" s="2"/>
      <c r="P6" s="2"/>
      <c r="Q6" s="48"/>
      <c r="R6" s="50"/>
      <c r="S6" s="71"/>
      <c r="T6" s="71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</row>
    <row r="7" spans="1:103" s="7" customFormat="1" ht="20.399999999999999" x14ac:dyDescent="0.3">
      <c r="A7" s="8" t="s">
        <v>124</v>
      </c>
      <c r="B7" s="53"/>
      <c r="C7" s="59" t="s">
        <v>123</v>
      </c>
      <c r="D7" s="9" t="s">
        <v>91</v>
      </c>
      <c r="E7" s="9">
        <v>1</v>
      </c>
      <c r="F7" s="9"/>
      <c r="G7" s="39">
        <v>22100000</v>
      </c>
      <c r="H7" s="56">
        <v>1</v>
      </c>
      <c r="I7" s="56">
        <v>0</v>
      </c>
      <c r="J7" s="9" t="s">
        <v>106</v>
      </c>
      <c r="K7" s="9" t="s">
        <v>91</v>
      </c>
      <c r="L7" s="57"/>
      <c r="M7" s="57">
        <v>42353</v>
      </c>
      <c r="N7" s="118" t="s">
        <v>118</v>
      </c>
      <c r="O7" s="2"/>
      <c r="P7" s="2"/>
      <c r="Q7" s="48"/>
      <c r="R7" s="50"/>
      <c r="S7" s="71"/>
      <c r="T7" s="71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</row>
    <row r="8" spans="1:103" s="7" customFormat="1" x14ac:dyDescent="0.3">
      <c r="A8" s="8" t="s">
        <v>108</v>
      </c>
      <c r="B8" s="53"/>
      <c r="C8" s="59" t="s">
        <v>125</v>
      </c>
      <c r="D8" s="9" t="s">
        <v>91</v>
      </c>
      <c r="E8" s="9">
        <v>1</v>
      </c>
      <c r="F8" s="9"/>
      <c r="G8" s="39">
        <v>1000000</v>
      </c>
      <c r="H8" s="56">
        <v>1</v>
      </c>
      <c r="I8" s="56">
        <v>0</v>
      </c>
      <c r="J8" s="9" t="s">
        <v>115</v>
      </c>
      <c r="K8" s="9" t="s">
        <v>91</v>
      </c>
      <c r="L8" s="57"/>
      <c r="M8" s="57">
        <v>43193</v>
      </c>
      <c r="N8" s="10"/>
      <c r="O8" s="2"/>
      <c r="P8" s="2"/>
      <c r="Q8" s="48"/>
      <c r="R8" s="50"/>
      <c r="S8" s="71"/>
      <c r="T8" s="71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</row>
    <row r="9" spans="1:103" s="7" customFormat="1" ht="27.6" x14ac:dyDescent="0.3">
      <c r="A9" s="8" t="s">
        <v>122</v>
      </c>
      <c r="B9" s="53"/>
      <c r="C9" s="59" t="s">
        <v>126</v>
      </c>
      <c r="D9" s="9" t="s">
        <v>91</v>
      </c>
      <c r="E9" s="9">
        <v>1</v>
      </c>
      <c r="F9" s="9"/>
      <c r="G9" s="39">
        <v>18500000</v>
      </c>
      <c r="H9" s="56">
        <v>1</v>
      </c>
      <c r="I9" s="56">
        <v>0</v>
      </c>
      <c r="J9" s="9" t="s">
        <v>115</v>
      </c>
      <c r="K9" s="9" t="s">
        <v>91</v>
      </c>
      <c r="L9" s="57"/>
      <c r="M9" s="57">
        <v>42719</v>
      </c>
      <c r="N9" s="118" t="s">
        <v>118</v>
      </c>
      <c r="O9" s="2"/>
      <c r="P9" s="2"/>
      <c r="Q9" s="48"/>
      <c r="R9" s="50"/>
      <c r="S9" s="71"/>
      <c r="T9" s="71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</row>
    <row r="10" spans="1:103" s="116" customFormat="1" ht="15" thickBot="1" x14ac:dyDescent="0.35">
      <c r="A10" s="11" t="s">
        <v>124</v>
      </c>
      <c r="B10" s="72"/>
      <c r="C10" s="60" t="s">
        <v>127</v>
      </c>
      <c r="D10" s="12" t="s">
        <v>91</v>
      </c>
      <c r="E10" s="12">
        <v>1</v>
      </c>
      <c r="F10" s="12"/>
      <c r="G10" s="122">
        <v>1000000</v>
      </c>
      <c r="H10" s="85">
        <v>1</v>
      </c>
      <c r="I10" s="85">
        <v>0</v>
      </c>
      <c r="J10" s="12" t="s">
        <v>115</v>
      </c>
      <c r="K10" s="12" t="s">
        <v>91</v>
      </c>
      <c r="L10" s="86"/>
      <c r="M10" s="86">
        <v>43193</v>
      </c>
      <c r="N10" s="13"/>
      <c r="O10" s="113"/>
      <c r="P10" s="113"/>
      <c r="Q10" s="114"/>
      <c r="R10" s="115"/>
      <c r="S10" s="113"/>
      <c r="T10" s="113"/>
    </row>
    <row r="11" spans="1:103" ht="15" thickBot="1" x14ac:dyDescent="0.35">
      <c r="Q11" s="48" t="s">
        <v>24</v>
      </c>
      <c r="R11" s="51"/>
    </row>
    <row r="12" spans="1:103" ht="15.6" x14ac:dyDescent="0.3">
      <c r="A12" s="158" t="s">
        <v>11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60"/>
      <c r="O12" s="2"/>
      <c r="P12" s="2"/>
      <c r="Q12" s="48" t="s">
        <v>25</v>
      </c>
      <c r="R12" s="50"/>
      <c r="S12" s="71"/>
      <c r="T12" s="71"/>
    </row>
    <row r="13" spans="1:103" ht="15" customHeight="1" x14ac:dyDescent="0.3">
      <c r="A13" s="168" t="s">
        <v>7</v>
      </c>
      <c r="B13" s="163" t="s">
        <v>8</v>
      </c>
      <c r="C13" s="161" t="s">
        <v>9</v>
      </c>
      <c r="D13" s="163" t="s">
        <v>12</v>
      </c>
      <c r="E13" s="163" t="s">
        <v>3</v>
      </c>
      <c r="F13" s="163" t="s">
        <v>4</v>
      </c>
      <c r="G13" s="161" t="s">
        <v>85</v>
      </c>
      <c r="H13" s="161"/>
      <c r="I13" s="161"/>
      <c r="J13" s="163" t="s">
        <v>95</v>
      </c>
      <c r="K13" s="163" t="s">
        <v>90</v>
      </c>
      <c r="L13" s="163" t="s">
        <v>10</v>
      </c>
      <c r="M13" s="163"/>
      <c r="N13" s="166" t="s">
        <v>92</v>
      </c>
      <c r="O13" s="2"/>
      <c r="P13" s="2"/>
      <c r="Q13" s="48" t="s">
        <v>26</v>
      </c>
      <c r="R13" s="50"/>
      <c r="S13" s="71"/>
      <c r="T13" s="71"/>
    </row>
    <row r="14" spans="1:103" ht="36" customHeight="1" thickBot="1" x14ac:dyDescent="0.35">
      <c r="A14" s="169"/>
      <c r="B14" s="164"/>
      <c r="C14" s="162"/>
      <c r="D14" s="164"/>
      <c r="E14" s="164"/>
      <c r="F14" s="164"/>
      <c r="G14" s="77" t="s">
        <v>94</v>
      </c>
      <c r="H14" s="78" t="s">
        <v>83</v>
      </c>
      <c r="I14" s="78" t="s">
        <v>84</v>
      </c>
      <c r="J14" s="164"/>
      <c r="K14" s="164"/>
      <c r="L14" s="79" t="s">
        <v>82</v>
      </c>
      <c r="M14" s="79" t="s">
        <v>6</v>
      </c>
      <c r="N14" s="167"/>
      <c r="O14" s="2"/>
      <c r="P14" s="2"/>
      <c r="Q14" s="49"/>
      <c r="R14" s="50"/>
      <c r="S14" s="71"/>
      <c r="T14" s="71"/>
    </row>
    <row r="15" spans="1:103" ht="15" thickBot="1" x14ac:dyDescent="0.35">
      <c r="A15" s="91"/>
      <c r="B15" s="92"/>
      <c r="C15" s="93"/>
      <c r="D15" s="92"/>
      <c r="E15" s="92"/>
      <c r="F15" s="92"/>
      <c r="G15" s="94"/>
      <c r="H15" s="95"/>
      <c r="I15" s="95"/>
      <c r="J15" s="92"/>
      <c r="K15" s="92"/>
      <c r="L15" s="92"/>
      <c r="M15" s="92"/>
      <c r="N15" s="96"/>
      <c r="O15" s="2"/>
      <c r="P15" s="2"/>
      <c r="Q15" s="48" t="s">
        <v>29</v>
      </c>
      <c r="R15" s="50"/>
      <c r="S15" s="71"/>
      <c r="T15" s="71"/>
    </row>
    <row r="16" spans="1:103" ht="15" thickBot="1" x14ac:dyDescent="0.35">
      <c r="Q16" s="48" t="s">
        <v>28</v>
      </c>
      <c r="R16" s="51"/>
    </row>
    <row r="17" spans="1:103" ht="15.6" x14ac:dyDescent="0.3">
      <c r="A17" s="158" t="s">
        <v>13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60"/>
      <c r="O17" s="3"/>
      <c r="P17" s="3"/>
      <c r="Q17" s="48" t="s">
        <v>30</v>
      </c>
      <c r="R17" s="51"/>
    </row>
    <row r="18" spans="1:103" ht="15" customHeight="1" x14ac:dyDescent="0.3">
      <c r="A18" s="168" t="s">
        <v>7</v>
      </c>
      <c r="B18" s="163" t="s">
        <v>8</v>
      </c>
      <c r="C18" s="161" t="s">
        <v>9</v>
      </c>
      <c r="D18" s="163" t="s">
        <v>12</v>
      </c>
      <c r="E18" s="163" t="s">
        <v>3</v>
      </c>
      <c r="F18" s="163" t="s">
        <v>4</v>
      </c>
      <c r="G18" s="161" t="s">
        <v>85</v>
      </c>
      <c r="H18" s="161"/>
      <c r="I18" s="161"/>
      <c r="J18" s="163" t="s">
        <v>95</v>
      </c>
      <c r="K18" s="163" t="s">
        <v>90</v>
      </c>
      <c r="L18" s="163" t="s">
        <v>10</v>
      </c>
      <c r="M18" s="163"/>
      <c r="N18" s="166" t="s">
        <v>92</v>
      </c>
      <c r="O18" s="3"/>
      <c r="P18" s="3"/>
      <c r="Q18" s="48" t="s">
        <v>31</v>
      </c>
      <c r="R18" s="51"/>
    </row>
    <row r="19" spans="1:103" ht="36.75" customHeight="1" x14ac:dyDescent="0.3">
      <c r="A19" s="169"/>
      <c r="B19" s="164"/>
      <c r="C19" s="162"/>
      <c r="D19" s="164"/>
      <c r="E19" s="164"/>
      <c r="F19" s="164"/>
      <c r="G19" s="77" t="s">
        <v>94</v>
      </c>
      <c r="H19" s="78" t="s">
        <v>83</v>
      </c>
      <c r="I19" s="78" t="s">
        <v>84</v>
      </c>
      <c r="J19" s="164"/>
      <c r="K19" s="164"/>
      <c r="L19" s="79" t="s">
        <v>5</v>
      </c>
      <c r="M19" s="79" t="s">
        <v>6</v>
      </c>
      <c r="N19" s="167"/>
      <c r="O19" s="3"/>
      <c r="P19" s="3"/>
      <c r="Q19" s="48" t="s">
        <v>32</v>
      </c>
      <c r="R19" s="51"/>
    </row>
    <row r="20" spans="1:103" s="7" customFormat="1" ht="15" thickBot="1" x14ac:dyDescent="0.35">
      <c r="A20" s="105"/>
      <c r="B20" s="72"/>
      <c r="C20" s="60"/>
      <c r="D20" s="107"/>
      <c r="E20" s="12"/>
      <c r="F20" s="12"/>
      <c r="G20" s="108"/>
      <c r="H20" s="106"/>
      <c r="I20" s="106"/>
      <c r="J20" s="12"/>
      <c r="K20" s="12"/>
      <c r="L20" s="86"/>
      <c r="M20" s="12"/>
      <c r="N20" s="13"/>
      <c r="Q20" s="48"/>
      <c r="R20" s="51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</row>
    <row r="21" spans="1:103" ht="15" thickBot="1" x14ac:dyDescent="0.35">
      <c r="Q21" s="48" t="s">
        <v>33</v>
      </c>
      <c r="R21" s="51"/>
    </row>
    <row r="22" spans="1:103" ht="15.75" customHeight="1" x14ac:dyDescent="0.3">
      <c r="A22" s="158" t="s">
        <v>14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60"/>
      <c r="O22" s="4"/>
      <c r="P22" s="4"/>
      <c r="Q22" s="48" t="s">
        <v>27</v>
      </c>
      <c r="R22" s="51"/>
    </row>
    <row r="23" spans="1:103" ht="29.25" customHeight="1" x14ac:dyDescent="0.3">
      <c r="A23" s="168" t="s">
        <v>7</v>
      </c>
      <c r="B23" s="163" t="s">
        <v>8</v>
      </c>
      <c r="C23" s="161" t="s">
        <v>9</v>
      </c>
      <c r="D23" s="163" t="s">
        <v>12</v>
      </c>
      <c r="E23" s="165"/>
      <c r="F23" s="165"/>
      <c r="G23" s="161" t="s">
        <v>85</v>
      </c>
      <c r="H23" s="161"/>
      <c r="I23" s="161"/>
      <c r="J23" s="163" t="s">
        <v>95</v>
      </c>
      <c r="K23" s="163" t="s">
        <v>90</v>
      </c>
      <c r="L23" s="163" t="s">
        <v>10</v>
      </c>
      <c r="M23" s="163"/>
      <c r="N23" s="166" t="s">
        <v>92</v>
      </c>
      <c r="O23" s="4"/>
      <c r="P23" s="4"/>
      <c r="Q23" s="48" t="s">
        <v>91</v>
      </c>
      <c r="R23" s="51"/>
    </row>
    <row r="24" spans="1:103" ht="42" thickBot="1" x14ac:dyDescent="0.35">
      <c r="A24" s="169"/>
      <c r="B24" s="164"/>
      <c r="C24" s="162"/>
      <c r="D24" s="164"/>
      <c r="E24" s="164" t="s">
        <v>4</v>
      </c>
      <c r="F24" s="164"/>
      <c r="G24" s="79" t="s">
        <v>94</v>
      </c>
      <c r="H24" s="77" t="s">
        <v>83</v>
      </c>
      <c r="I24" s="78" t="s">
        <v>84</v>
      </c>
      <c r="J24" s="164"/>
      <c r="K24" s="164"/>
      <c r="L24" s="79" t="s">
        <v>15</v>
      </c>
      <c r="M24" s="79" t="s">
        <v>6</v>
      </c>
      <c r="N24" s="167"/>
      <c r="O24" s="4"/>
      <c r="P24" s="4"/>
      <c r="Q24" s="48" t="s">
        <v>34</v>
      </c>
      <c r="R24" s="51"/>
    </row>
    <row r="25" spans="1:103" s="7" customFormat="1" x14ac:dyDescent="0.3">
      <c r="A25" s="66" t="s">
        <v>124</v>
      </c>
      <c r="B25" s="80"/>
      <c r="C25" s="81" t="s">
        <v>104</v>
      </c>
      <c r="D25" s="82" t="s">
        <v>112</v>
      </c>
      <c r="E25" s="82"/>
      <c r="F25" s="82"/>
      <c r="G25" s="119">
        <v>3000000</v>
      </c>
      <c r="H25" s="83">
        <v>1</v>
      </c>
      <c r="I25" s="83">
        <v>0</v>
      </c>
      <c r="J25" s="82" t="s">
        <v>105</v>
      </c>
      <c r="K25" s="82" t="s">
        <v>89</v>
      </c>
      <c r="L25" s="120"/>
      <c r="M25" s="120">
        <v>43191</v>
      </c>
      <c r="N25" s="84"/>
      <c r="Q25" s="48"/>
      <c r="R25" s="51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</row>
    <row r="26" spans="1:103" s="7" customFormat="1" ht="27.6" x14ac:dyDescent="0.3">
      <c r="A26" s="8" t="s">
        <v>122</v>
      </c>
      <c r="B26" s="53"/>
      <c r="C26" s="59" t="s">
        <v>128</v>
      </c>
      <c r="D26" s="9" t="s">
        <v>112</v>
      </c>
      <c r="E26" s="9"/>
      <c r="F26" s="9"/>
      <c r="G26" s="54">
        <v>100000</v>
      </c>
      <c r="H26" s="56">
        <v>1</v>
      </c>
      <c r="I26" s="56">
        <v>0</v>
      </c>
      <c r="J26" s="9" t="s">
        <v>105</v>
      </c>
      <c r="K26" s="9" t="s">
        <v>89</v>
      </c>
      <c r="L26" s="57"/>
      <c r="M26" s="57">
        <v>43191</v>
      </c>
      <c r="N26" s="10"/>
      <c r="Q26" s="48"/>
      <c r="R26" s="51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</row>
    <row r="27" spans="1:103" s="7" customFormat="1" ht="27.6" x14ac:dyDescent="0.3">
      <c r="A27" s="8" t="s">
        <v>122</v>
      </c>
      <c r="B27" s="53"/>
      <c r="C27" s="59" t="s">
        <v>113</v>
      </c>
      <c r="D27" s="9" t="s">
        <v>91</v>
      </c>
      <c r="E27" s="9"/>
      <c r="F27" s="9"/>
      <c r="G27" s="54">
        <v>1900000</v>
      </c>
      <c r="H27" s="56">
        <v>1</v>
      </c>
      <c r="I27" s="56">
        <v>0</v>
      </c>
      <c r="J27" s="9" t="s">
        <v>105</v>
      </c>
      <c r="K27" s="9" t="s">
        <v>91</v>
      </c>
      <c r="L27" s="57"/>
      <c r="M27" s="57">
        <v>43193</v>
      </c>
      <c r="N27" s="10"/>
      <c r="Q27" s="48"/>
      <c r="R27" s="51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</row>
    <row r="28" spans="1:103" s="7" customFormat="1" x14ac:dyDescent="0.3">
      <c r="A28" s="8" t="s">
        <v>120</v>
      </c>
      <c r="B28" s="53"/>
      <c r="C28" s="59" t="s">
        <v>129</v>
      </c>
      <c r="D28" s="9" t="s">
        <v>91</v>
      </c>
      <c r="E28" s="9"/>
      <c r="F28" s="9"/>
      <c r="G28" s="54">
        <v>1500000</v>
      </c>
      <c r="H28" s="56">
        <v>1</v>
      </c>
      <c r="I28" s="56">
        <v>0</v>
      </c>
      <c r="J28" s="9" t="s">
        <v>115</v>
      </c>
      <c r="K28" s="9" t="s">
        <v>91</v>
      </c>
      <c r="L28" s="57"/>
      <c r="M28" s="57">
        <v>42719</v>
      </c>
      <c r="N28" s="10"/>
      <c r="Q28" s="52"/>
      <c r="R28" s="52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</row>
    <row r="29" spans="1:103" s="7" customFormat="1" x14ac:dyDescent="0.3">
      <c r="A29" s="8" t="s">
        <v>100</v>
      </c>
      <c r="B29" s="53"/>
      <c r="C29" s="59" t="s">
        <v>131</v>
      </c>
      <c r="D29" s="9" t="s">
        <v>91</v>
      </c>
      <c r="E29" s="9"/>
      <c r="F29" s="9"/>
      <c r="G29" s="54">
        <v>25000</v>
      </c>
      <c r="H29" s="56">
        <v>1</v>
      </c>
      <c r="I29" s="56">
        <v>0</v>
      </c>
      <c r="J29" s="9" t="s">
        <v>107</v>
      </c>
      <c r="K29" s="9" t="s">
        <v>89</v>
      </c>
      <c r="L29" s="57"/>
      <c r="M29" s="57">
        <v>42210</v>
      </c>
      <c r="N29" s="10"/>
      <c r="Q29" s="52"/>
      <c r="R29" s="52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</row>
    <row r="30" spans="1:103" s="7" customFormat="1" x14ac:dyDescent="0.3">
      <c r="A30" s="8" t="s">
        <v>100</v>
      </c>
      <c r="B30" s="123"/>
      <c r="C30" s="59" t="s">
        <v>132</v>
      </c>
      <c r="D30" s="124" t="s">
        <v>91</v>
      </c>
      <c r="E30" s="124"/>
      <c r="F30" s="124"/>
      <c r="G30" s="125">
        <v>35000</v>
      </c>
      <c r="H30" s="56">
        <v>1</v>
      </c>
      <c r="I30" s="56">
        <v>0</v>
      </c>
      <c r="J30" s="9" t="s">
        <v>107</v>
      </c>
      <c r="K30" s="124" t="s">
        <v>89</v>
      </c>
      <c r="L30" s="126"/>
      <c r="M30" s="126">
        <v>42370</v>
      </c>
      <c r="N30" s="127"/>
      <c r="Q30" s="52"/>
      <c r="R30" s="52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</row>
    <row r="31" spans="1:103" s="7" customFormat="1" x14ac:dyDescent="0.3">
      <c r="A31" s="8" t="s">
        <v>100</v>
      </c>
      <c r="B31" s="123"/>
      <c r="C31" s="59" t="s">
        <v>130</v>
      </c>
      <c r="D31" s="9" t="s">
        <v>91</v>
      </c>
      <c r="E31" s="9"/>
      <c r="F31" s="9"/>
      <c r="G31" s="54">
        <v>35000</v>
      </c>
      <c r="H31" s="56">
        <v>1</v>
      </c>
      <c r="I31" s="56">
        <v>0</v>
      </c>
      <c r="J31" s="9" t="s">
        <v>107</v>
      </c>
      <c r="K31" s="124" t="s">
        <v>89</v>
      </c>
      <c r="L31" s="126"/>
      <c r="M31" s="57">
        <v>42736</v>
      </c>
      <c r="N31" s="127"/>
      <c r="Q31" s="52"/>
      <c r="R31" s="52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</row>
    <row r="32" spans="1:103" s="7" customFormat="1" x14ac:dyDescent="0.3">
      <c r="A32" s="8" t="s">
        <v>100</v>
      </c>
      <c r="B32" s="123"/>
      <c r="C32" s="59" t="s">
        <v>140</v>
      </c>
      <c r="D32" s="9" t="s">
        <v>91</v>
      </c>
      <c r="E32" s="124"/>
      <c r="F32" s="124"/>
      <c r="G32" s="54">
        <v>35000</v>
      </c>
      <c r="H32" s="56">
        <v>1</v>
      </c>
      <c r="I32" s="56">
        <v>0</v>
      </c>
      <c r="J32" s="9" t="s">
        <v>107</v>
      </c>
      <c r="K32" s="124" t="s">
        <v>89</v>
      </c>
      <c r="L32" s="126"/>
      <c r="M32" s="126">
        <v>43101</v>
      </c>
      <c r="N32" s="127"/>
      <c r="Q32" s="52"/>
      <c r="R32" s="52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</row>
    <row r="33" spans="1:103" s="7" customFormat="1" ht="15" thickBot="1" x14ac:dyDescent="0.35">
      <c r="A33" s="11" t="s">
        <v>100</v>
      </c>
      <c r="B33" s="72"/>
      <c r="C33" s="60" t="s">
        <v>111</v>
      </c>
      <c r="D33" s="12" t="s">
        <v>91</v>
      </c>
      <c r="E33" s="12"/>
      <c r="F33" s="12"/>
      <c r="G33" s="55">
        <v>250000</v>
      </c>
      <c r="H33" s="85">
        <v>1</v>
      </c>
      <c r="I33" s="85">
        <v>0</v>
      </c>
      <c r="J33" s="12" t="s">
        <v>107</v>
      </c>
      <c r="K33" s="12" t="s">
        <v>89</v>
      </c>
      <c r="L33" s="86"/>
      <c r="M33" s="86">
        <v>42916</v>
      </c>
      <c r="N33" s="13"/>
      <c r="Q33" s="52"/>
      <c r="R33" s="52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</row>
    <row r="34" spans="1:103" s="7" customFormat="1" ht="15" thickBot="1" x14ac:dyDescent="0.35">
      <c r="A34" s="43"/>
      <c r="B34" s="73"/>
      <c r="C34" s="62"/>
      <c r="D34" s="43"/>
      <c r="E34" s="43"/>
      <c r="F34" s="43"/>
      <c r="G34" s="104"/>
      <c r="H34" s="74"/>
      <c r="I34" s="74"/>
      <c r="J34" s="43"/>
      <c r="K34" s="43"/>
      <c r="L34" s="75"/>
      <c r="M34" s="75"/>
      <c r="N34" s="43"/>
      <c r="Q34" s="52"/>
      <c r="R34" s="52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</row>
    <row r="35" spans="1:103" ht="15.6" x14ac:dyDescent="0.3">
      <c r="A35" s="158" t="s">
        <v>16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60"/>
      <c r="O35" s="5"/>
      <c r="P35" s="5"/>
      <c r="Q35" s="52" t="s">
        <v>38</v>
      </c>
      <c r="R35" s="52" t="s">
        <v>36</v>
      </c>
    </row>
    <row r="36" spans="1:103" ht="15" customHeight="1" x14ac:dyDescent="0.3">
      <c r="A36" s="168" t="s">
        <v>7</v>
      </c>
      <c r="B36" s="163" t="s">
        <v>8</v>
      </c>
      <c r="C36" s="161" t="s">
        <v>9</v>
      </c>
      <c r="D36" s="163" t="s">
        <v>12</v>
      </c>
      <c r="E36" s="163" t="s">
        <v>4</v>
      </c>
      <c r="F36" s="161" t="s">
        <v>85</v>
      </c>
      <c r="G36" s="161"/>
      <c r="H36" s="161"/>
      <c r="I36" s="156" t="s">
        <v>96</v>
      </c>
      <c r="J36" s="163" t="s">
        <v>95</v>
      </c>
      <c r="K36" s="163" t="s">
        <v>90</v>
      </c>
      <c r="L36" s="163" t="s">
        <v>10</v>
      </c>
      <c r="M36" s="163"/>
      <c r="N36" s="166" t="s">
        <v>92</v>
      </c>
      <c r="O36" s="5"/>
      <c r="P36" s="5"/>
      <c r="Q36" s="52" t="s">
        <v>35</v>
      </c>
      <c r="R36" s="52" t="s">
        <v>39</v>
      </c>
    </row>
    <row r="37" spans="1:103" ht="42" thickBot="1" x14ac:dyDescent="0.35">
      <c r="A37" s="169"/>
      <c r="B37" s="164"/>
      <c r="C37" s="162"/>
      <c r="D37" s="164"/>
      <c r="E37" s="164"/>
      <c r="F37" s="79" t="s">
        <v>94</v>
      </c>
      <c r="G37" s="77" t="s">
        <v>83</v>
      </c>
      <c r="H37" s="78" t="s">
        <v>84</v>
      </c>
      <c r="I37" s="157"/>
      <c r="J37" s="164"/>
      <c r="K37" s="164"/>
      <c r="L37" s="79" t="s">
        <v>17</v>
      </c>
      <c r="M37" s="79" t="s">
        <v>18</v>
      </c>
      <c r="N37" s="167"/>
      <c r="O37" s="5"/>
      <c r="P37" s="5"/>
      <c r="Q37" s="52" t="s">
        <v>37</v>
      </c>
      <c r="R37" s="52" t="s">
        <v>39</v>
      </c>
    </row>
    <row r="38" spans="1:103" x14ac:dyDescent="0.3">
      <c r="A38" s="66" t="s">
        <v>100</v>
      </c>
      <c r="B38" s="80"/>
      <c r="C38" s="81" t="s">
        <v>116</v>
      </c>
      <c r="D38" s="82" t="s">
        <v>53</v>
      </c>
      <c r="E38" s="82"/>
      <c r="F38" s="87">
        <v>420000</v>
      </c>
      <c r="G38" s="83">
        <v>1</v>
      </c>
      <c r="H38" s="83">
        <v>0</v>
      </c>
      <c r="I38" s="88"/>
      <c r="J38" s="103" t="s">
        <v>107</v>
      </c>
      <c r="K38" s="82" t="s">
        <v>89</v>
      </c>
      <c r="L38" s="120"/>
      <c r="M38" s="120">
        <v>42210</v>
      </c>
      <c r="N38" s="84"/>
      <c r="O38" s="5"/>
      <c r="P38" s="5"/>
      <c r="Q38" s="52" t="s">
        <v>40</v>
      </c>
      <c r="R38" s="52" t="s">
        <v>39</v>
      </c>
    </row>
    <row r="39" spans="1:103" x14ac:dyDescent="0.3">
      <c r="A39" s="8" t="s">
        <v>100</v>
      </c>
      <c r="B39" s="53"/>
      <c r="C39" s="59" t="s">
        <v>109</v>
      </c>
      <c r="D39" s="9" t="s">
        <v>53</v>
      </c>
      <c r="E39" s="9"/>
      <c r="F39" s="58">
        <v>415000</v>
      </c>
      <c r="G39" s="56">
        <v>1</v>
      </c>
      <c r="H39" s="56">
        <v>0</v>
      </c>
      <c r="I39" s="76"/>
      <c r="J39" s="9" t="s">
        <v>107</v>
      </c>
      <c r="K39" s="9" t="s">
        <v>89</v>
      </c>
      <c r="L39" s="57"/>
      <c r="M39" s="57">
        <v>42210</v>
      </c>
      <c r="N39" s="10"/>
      <c r="O39" s="5"/>
      <c r="P39" s="5"/>
      <c r="Q39" s="52"/>
      <c r="R39" s="52" t="s">
        <v>41</v>
      </c>
    </row>
    <row r="40" spans="1:103" ht="15" thickBot="1" x14ac:dyDescent="0.35">
      <c r="A40" s="11" t="s">
        <v>100</v>
      </c>
      <c r="B40" s="72"/>
      <c r="C40" s="60" t="s">
        <v>110</v>
      </c>
      <c r="D40" s="12" t="s">
        <v>53</v>
      </c>
      <c r="E40" s="12"/>
      <c r="F40" s="89">
        <v>415000</v>
      </c>
      <c r="G40" s="85">
        <v>1</v>
      </c>
      <c r="H40" s="85">
        <v>0</v>
      </c>
      <c r="I40" s="90"/>
      <c r="J40" s="12" t="s">
        <v>107</v>
      </c>
      <c r="K40" s="12" t="s">
        <v>89</v>
      </c>
      <c r="L40" s="86"/>
      <c r="M40" s="86">
        <v>42210</v>
      </c>
      <c r="N40" s="13"/>
      <c r="O40" s="5"/>
      <c r="P40" s="5"/>
      <c r="Q40" s="52"/>
      <c r="R40" s="52" t="s">
        <v>41</v>
      </c>
    </row>
    <row r="41" spans="1:103" ht="15" thickBot="1" x14ac:dyDescent="0.35">
      <c r="Q41" s="52" t="s">
        <v>44</v>
      </c>
      <c r="R41" s="52" t="s">
        <v>43</v>
      </c>
    </row>
    <row r="42" spans="1:103" ht="15.75" customHeight="1" x14ac:dyDescent="0.3">
      <c r="A42" s="158" t="s">
        <v>19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60"/>
      <c r="O42" s="6"/>
      <c r="P42" s="6"/>
      <c r="Q42" s="52" t="s">
        <v>45</v>
      </c>
      <c r="R42" s="52" t="s">
        <v>43</v>
      </c>
    </row>
    <row r="43" spans="1:103" ht="15" customHeight="1" x14ac:dyDescent="0.3">
      <c r="A43" s="168" t="s">
        <v>7</v>
      </c>
      <c r="B43" s="163" t="s">
        <v>8</v>
      </c>
      <c r="C43" s="161" t="s">
        <v>9</v>
      </c>
      <c r="D43" s="163" t="s">
        <v>12</v>
      </c>
      <c r="E43" s="165"/>
      <c r="F43" s="165"/>
      <c r="G43" s="161" t="s">
        <v>85</v>
      </c>
      <c r="H43" s="161"/>
      <c r="I43" s="161"/>
      <c r="J43" s="163" t="s">
        <v>95</v>
      </c>
      <c r="K43" s="163" t="s">
        <v>90</v>
      </c>
      <c r="L43" s="163" t="s">
        <v>10</v>
      </c>
      <c r="M43" s="163"/>
      <c r="N43" s="166" t="s">
        <v>92</v>
      </c>
      <c r="O43" s="6"/>
      <c r="P43" s="6"/>
      <c r="Q43" s="52"/>
      <c r="R43" s="52" t="s">
        <v>46</v>
      </c>
    </row>
    <row r="44" spans="1:103" ht="41.4" x14ac:dyDescent="0.3">
      <c r="A44" s="169"/>
      <c r="B44" s="164"/>
      <c r="C44" s="162"/>
      <c r="D44" s="164"/>
      <c r="E44" s="164" t="s">
        <v>4</v>
      </c>
      <c r="F44" s="164"/>
      <c r="G44" s="79" t="s">
        <v>94</v>
      </c>
      <c r="H44" s="77" t="s">
        <v>83</v>
      </c>
      <c r="I44" s="78" t="s">
        <v>84</v>
      </c>
      <c r="J44" s="164"/>
      <c r="K44" s="164"/>
      <c r="L44" s="79" t="s">
        <v>15</v>
      </c>
      <c r="M44" s="79" t="s">
        <v>6</v>
      </c>
      <c r="N44" s="167"/>
      <c r="O44" s="6"/>
      <c r="P44" s="6"/>
      <c r="Q44" s="52"/>
      <c r="R44" s="52" t="s">
        <v>46</v>
      </c>
    </row>
    <row r="45" spans="1:103" s="7" customFormat="1" ht="15" thickBot="1" x14ac:dyDescent="0.35">
      <c r="A45" s="11"/>
      <c r="B45" s="72"/>
      <c r="C45" s="60"/>
      <c r="D45" s="12"/>
      <c r="E45" s="100"/>
      <c r="F45" s="100"/>
      <c r="G45" s="89"/>
      <c r="H45" s="85"/>
      <c r="I45" s="85"/>
      <c r="J45" s="12"/>
      <c r="K45" s="12"/>
      <c r="L45" s="86"/>
      <c r="M45" s="86"/>
      <c r="N45" s="13"/>
      <c r="Q45" s="52"/>
      <c r="R45" s="52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</row>
    <row r="46" spans="1:103" s="7" customFormat="1" ht="15" thickBot="1" x14ac:dyDescent="0.35">
      <c r="A46" s="43"/>
      <c r="B46" s="43"/>
      <c r="C46" s="62"/>
      <c r="D46" s="43"/>
      <c r="E46" s="43"/>
      <c r="F46" s="43"/>
      <c r="G46" s="43"/>
      <c r="H46" s="44"/>
      <c r="I46" s="45"/>
      <c r="J46" s="45"/>
      <c r="K46" s="43"/>
      <c r="L46" s="43"/>
      <c r="M46" s="43"/>
      <c r="N46" s="43"/>
      <c r="Q46" s="52"/>
      <c r="R46" s="52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</row>
    <row r="47" spans="1:103" ht="15.75" customHeight="1" x14ac:dyDescent="0.3">
      <c r="A47" s="158" t="s">
        <v>20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60"/>
      <c r="O47" s="7"/>
      <c r="P47" s="7"/>
      <c r="Q47" s="52" t="s">
        <v>47</v>
      </c>
      <c r="R47" s="52" t="s">
        <v>36</v>
      </c>
    </row>
    <row r="48" spans="1:103" ht="15" customHeight="1" x14ac:dyDescent="0.3">
      <c r="A48" s="168" t="s">
        <v>7</v>
      </c>
      <c r="B48" s="163" t="s">
        <v>54</v>
      </c>
      <c r="C48" s="163" t="s">
        <v>9</v>
      </c>
      <c r="D48" s="163"/>
      <c r="E48" s="163" t="s">
        <v>4</v>
      </c>
      <c r="F48" s="163"/>
      <c r="G48" s="161" t="s">
        <v>85</v>
      </c>
      <c r="H48" s="161"/>
      <c r="I48" s="161"/>
      <c r="J48" s="163" t="s">
        <v>95</v>
      </c>
      <c r="K48" s="156" t="s">
        <v>21</v>
      </c>
      <c r="L48" s="163" t="s">
        <v>10</v>
      </c>
      <c r="M48" s="163"/>
      <c r="N48" s="167" t="s">
        <v>93</v>
      </c>
      <c r="O48" s="7"/>
      <c r="P48" s="7"/>
      <c r="Q48" s="52" t="s">
        <v>48</v>
      </c>
      <c r="R48" s="52" t="s">
        <v>36</v>
      </c>
    </row>
    <row r="49" spans="1:18" ht="87.75" customHeight="1" x14ac:dyDescent="0.3">
      <c r="A49" s="168"/>
      <c r="B49" s="163"/>
      <c r="C49" s="163"/>
      <c r="D49" s="163"/>
      <c r="E49" s="163"/>
      <c r="F49" s="163"/>
      <c r="G49" s="47" t="s">
        <v>94</v>
      </c>
      <c r="H49" s="38" t="s">
        <v>83</v>
      </c>
      <c r="I49" s="46" t="s">
        <v>84</v>
      </c>
      <c r="J49" s="163"/>
      <c r="K49" s="156"/>
      <c r="L49" s="38" t="s">
        <v>22</v>
      </c>
      <c r="M49" s="38" t="s">
        <v>23</v>
      </c>
      <c r="N49" s="173"/>
      <c r="O49" s="7"/>
      <c r="P49" s="7"/>
      <c r="Q49" s="52" t="s">
        <v>49</v>
      </c>
      <c r="R49" s="52" t="s">
        <v>36</v>
      </c>
    </row>
    <row r="50" spans="1:18" x14ac:dyDescent="0.3">
      <c r="A50" s="8"/>
      <c r="B50" s="9"/>
      <c r="C50" s="174"/>
      <c r="D50" s="174"/>
      <c r="E50" s="174"/>
      <c r="F50" s="174"/>
      <c r="G50" s="9"/>
      <c r="H50" s="9"/>
      <c r="I50" s="39"/>
      <c r="J50" s="41"/>
      <c r="K50" s="41"/>
      <c r="L50" s="9"/>
      <c r="M50" s="9"/>
      <c r="N50" s="10"/>
      <c r="O50" s="7"/>
      <c r="P50" s="7"/>
      <c r="Q50" s="49"/>
      <c r="R50" s="49"/>
    </row>
    <row r="51" spans="1:18" x14ac:dyDescent="0.3">
      <c r="Q51" s="49"/>
      <c r="R51" s="52" t="s">
        <v>39</v>
      </c>
    </row>
    <row r="52" spans="1:18" s="67" customFormat="1" x14ac:dyDescent="0.3">
      <c r="C52" s="68"/>
      <c r="G52" s="69"/>
      <c r="H52" s="70"/>
      <c r="I52" s="70"/>
      <c r="Q52" s="49"/>
      <c r="R52" s="52"/>
    </row>
    <row r="53" spans="1:18" s="67" customFormat="1" x14ac:dyDescent="0.3">
      <c r="C53" s="68"/>
      <c r="G53" s="69"/>
      <c r="H53" s="70"/>
      <c r="I53" s="70"/>
      <c r="Q53" s="49"/>
      <c r="R53" s="49"/>
    </row>
    <row r="54" spans="1:18" s="67" customFormat="1" x14ac:dyDescent="0.3">
      <c r="C54" s="68"/>
      <c r="G54" s="69"/>
      <c r="H54" s="70"/>
      <c r="I54" s="70"/>
      <c r="Q54" s="52" t="s">
        <v>50</v>
      </c>
      <c r="R54" s="52" t="s">
        <v>41</v>
      </c>
    </row>
    <row r="55" spans="1:18" s="67" customFormat="1" x14ac:dyDescent="0.3">
      <c r="C55" s="68"/>
      <c r="G55" s="69"/>
      <c r="H55" s="70"/>
      <c r="I55" s="70"/>
      <c r="Q55" s="49"/>
      <c r="R55" s="49"/>
    </row>
    <row r="56" spans="1:18" s="67" customFormat="1" x14ac:dyDescent="0.3">
      <c r="C56" s="68"/>
      <c r="G56" s="69"/>
      <c r="H56" s="70"/>
      <c r="I56" s="70"/>
      <c r="Q56" s="52" t="s">
        <v>51</v>
      </c>
      <c r="R56" s="52" t="s">
        <v>43</v>
      </c>
    </row>
    <row r="57" spans="1:18" s="67" customFormat="1" x14ac:dyDescent="0.3">
      <c r="C57" s="68"/>
      <c r="G57" s="69"/>
      <c r="H57" s="70"/>
      <c r="I57" s="70"/>
      <c r="Q57" s="52" t="s">
        <v>52</v>
      </c>
      <c r="R57" s="52" t="s">
        <v>43</v>
      </c>
    </row>
    <row r="58" spans="1:18" s="67" customFormat="1" x14ac:dyDescent="0.3">
      <c r="C58" s="68"/>
      <c r="G58" s="69"/>
      <c r="H58" s="70"/>
      <c r="I58" s="70"/>
      <c r="Q58" s="49"/>
      <c r="R58" s="49"/>
    </row>
    <row r="59" spans="1:18" s="67" customFormat="1" x14ac:dyDescent="0.3">
      <c r="C59" s="68"/>
      <c r="G59" s="69"/>
      <c r="H59" s="70"/>
      <c r="I59" s="70"/>
      <c r="Q59" s="51"/>
      <c r="R59" s="51"/>
    </row>
    <row r="60" spans="1:18" s="67" customFormat="1" x14ac:dyDescent="0.3">
      <c r="C60" s="68"/>
      <c r="G60" s="69"/>
      <c r="H60" s="70"/>
      <c r="I60" s="70"/>
      <c r="Q60" s="52" t="s">
        <v>42</v>
      </c>
      <c r="R60" s="49"/>
    </row>
    <row r="61" spans="1:18" s="67" customFormat="1" x14ac:dyDescent="0.3">
      <c r="C61" s="68"/>
      <c r="G61" s="69"/>
      <c r="H61" s="70"/>
      <c r="I61" s="70"/>
      <c r="Q61" s="52" t="s">
        <v>45</v>
      </c>
      <c r="R61" s="49"/>
    </row>
    <row r="62" spans="1:18" s="67" customFormat="1" x14ac:dyDescent="0.3">
      <c r="C62" s="68"/>
      <c r="G62" s="69"/>
      <c r="H62" s="70"/>
      <c r="I62" s="70"/>
      <c r="Q62" s="51"/>
      <c r="R62" s="51"/>
    </row>
    <row r="63" spans="1:18" s="67" customFormat="1" x14ac:dyDescent="0.3">
      <c r="C63" s="68"/>
      <c r="G63" s="69"/>
      <c r="H63" s="70"/>
      <c r="I63" s="70"/>
      <c r="Q63" s="51"/>
      <c r="R63" s="51"/>
    </row>
    <row r="64" spans="1:18" s="67" customFormat="1" x14ac:dyDescent="0.3">
      <c r="C64" s="68"/>
      <c r="G64" s="69"/>
      <c r="H64" s="70"/>
      <c r="I64" s="70"/>
      <c r="Q64" s="48" t="s">
        <v>33</v>
      </c>
      <c r="R64" s="49"/>
    </row>
    <row r="65" spans="3:18" s="67" customFormat="1" x14ac:dyDescent="0.3">
      <c r="C65" s="68"/>
      <c r="G65" s="69"/>
      <c r="H65" s="70"/>
      <c r="I65" s="70"/>
      <c r="Q65" s="48" t="s">
        <v>27</v>
      </c>
      <c r="R65" s="49"/>
    </row>
    <row r="66" spans="3:18" s="67" customFormat="1" x14ac:dyDescent="0.3">
      <c r="C66" s="68"/>
      <c r="G66" s="69"/>
      <c r="H66" s="70"/>
      <c r="I66" s="70"/>
      <c r="Q66" s="48" t="s">
        <v>53</v>
      </c>
      <c r="R66" s="49"/>
    </row>
    <row r="67" spans="3:18" s="67" customFormat="1" x14ac:dyDescent="0.3">
      <c r="C67" s="68"/>
      <c r="G67" s="69"/>
      <c r="H67" s="70"/>
      <c r="I67" s="70"/>
      <c r="Q67" s="48" t="s">
        <v>91</v>
      </c>
      <c r="R67" s="51"/>
    </row>
    <row r="68" spans="3:18" s="67" customFormat="1" x14ac:dyDescent="0.3">
      <c r="C68" s="68"/>
      <c r="G68" s="69"/>
      <c r="H68" s="70"/>
      <c r="I68" s="70"/>
    </row>
    <row r="69" spans="3:18" s="67" customFormat="1" x14ac:dyDescent="0.3">
      <c r="C69" s="68"/>
      <c r="G69" s="69"/>
      <c r="H69" s="70"/>
      <c r="I69" s="70"/>
    </row>
    <row r="70" spans="3:18" s="67" customFormat="1" x14ac:dyDescent="0.3">
      <c r="C70" s="68"/>
      <c r="G70" s="69"/>
      <c r="H70" s="70"/>
      <c r="I70" s="70"/>
    </row>
    <row r="71" spans="3:18" s="67" customFormat="1" x14ac:dyDescent="0.3">
      <c r="C71" s="68"/>
      <c r="G71" s="69"/>
      <c r="H71" s="70"/>
      <c r="I71" s="70"/>
    </row>
    <row r="72" spans="3:18" s="67" customFormat="1" x14ac:dyDescent="0.3">
      <c r="C72" s="68"/>
      <c r="G72" s="69"/>
      <c r="H72" s="70"/>
      <c r="I72" s="70"/>
    </row>
    <row r="73" spans="3:18" s="67" customFormat="1" x14ac:dyDescent="0.3">
      <c r="C73" s="68"/>
      <c r="G73" s="69"/>
      <c r="H73" s="70"/>
      <c r="I73" s="70"/>
    </row>
    <row r="74" spans="3:18" s="67" customFormat="1" x14ac:dyDescent="0.3">
      <c r="C74" s="68"/>
      <c r="G74" s="69"/>
      <c r="H74" s="70"/>
      <c r="I74" s="70"/>
    </row>
    <row r="75" spans="3:18" s="67" customFormat="1" x14ac:dyDescent="0.3">
      <c r="C75" s="68"/>
      <c r="G75" s="69"/>
      <c r="H75" s="70"/>
      <c r="I75" s="70"/>
    </row>
    <row r="76" spans="3:18" s="67" customFormat="1" x14ac:dyDescent="0.3">
      <c r="C76" s="68"/>
      <c r="G76" s="69"/>
      <c r="H76" s="70"/>
      <c r="I76" s="70"/>
    </row>
    <row r="77" spans="3:18" s="67" customFormat="1" x14ac:dyDescent="0.3">
      <c r="C77" s="68"/>
      <c r="G77" s="69"/>
      <c r="H77" s="70"/>
      <c r="I77" s="70"/>
    </row>
    <row r="78" spans="3:18" s="67" customFormat="1" x14ac:dyDescent="0.3">
      <c r="C78" s="68"/>
      <c r="G78" s="69"/>
      <c r="H78" s="70"/>
      <c r="I78" s="70"/>
    </row>
    <row r="79" spans="3:18" s="67" customFormat="1" x14ac:dyDescent="0.3">
      <c r="C79" s="68"/>
      <c r="G79" s="69"/>
      <c r="H79" s="70"/>
      <c r="I79" s="70"/>
    </row>
    <row r="80" spans="3:18" s="67" customFormat="1" x14ac:dyDescent="0.3">
      <c r="C80" s="68"/>
      <c r="G80" s="69"/>
      <c r="H80" s="70"/>
      <c r="I80" s="70"/>
    </row>
    <row r="81" spans="3:9" s="67" customFormat="1" x14ac:dyDescent="0.3">
      <c r="C81" s="68"/>
      <c r="G81" s="69"/>
      <c r="H81" s="70"/>
      <c r="I81" s="70"/>
    </row>
    <row r="82" spans="3:9" s="67" customFormat="1" x14ac:dyDescent="0.3">
      <c r="C82" s="68"/>
      <c r="G82" s="69"/>
      <c r="H82" s="70"/>
      <c r="I82" s="70"/>
    </row>
    <row r="83" spans="3:9" s="67" customFormat="1" x14ac:dyDescent="0.3">
      <c r="C83" s="68"/>
      <c r="G83" s="69"/>
      <c r="H83" s="70"/>
      <c r="I83" s="70"/>
    </row>
    <row r="84" spans="3:9" s="67" customFormat="1" x14ac:dyDescent="0.3">
      <c r="C84" s="68"/>
      <c r="G84" s="69"/>
      <c r="H84" s="70"/>
      <c r="I84" s="70"/>
    </row>
    <row r="85" spans="3:9" s="67" customFormat="1" x14ac:dyDescent="0.3">
      <c r="C85" s="68"/>
      <c r="G85" s="69"/>
      <c r="H85" s="70"/>
      <c r="I85" s="70"/>
    </row>
    <row r="86" spans="3:9" s="67" customFormat="1" x14ac:dyDescent="0.3">
      <c r="C86" s="68"/>
      <c r="G86" s="69"/>
      <c r="H86" s="70"/>
      <c r="I86" s="70"/>
    </row>
    <row r="87" spans="3:9" s="67" customFormat="1" x14ac:dyDescent="0.3">
      <c r="C87" s="68"/>
      <c r="G87" s="69"/>
      <c r="H87" s="70"/>
      <c r="I87" s="70"/>
    </row>
    <row r="88" spans="3:9" s="67" customFormat="1" x14ac:dyDescent="0.3">
      <c r="C88" s="68"/>
      <c r="G88" s="69"/>
      <c r="H88" s="70"/>
      <c r="I88" s="70"/>
    </row>
    <row r="89" spans="3:9" s="67" customFormat="1" x14ac:dyDescent="0.3">
      <c r="C89" s="68"/>
      <c r="G89" s="69"/>
      <c r="H89" s="70"/>
      <c r="I89" s="70"/>
    </row>
    <row r="90" spans="3:9" s="67" customFormat="1" x14ac:dyDescent="0.3">
      <c r="C90" s="68"/>
      <c r="G90" s="69"/>
      <c r="H90" s="70"/>
      <c r="I90" s="70"/>
    </row>
    <row r="91" spans="3:9" s="67" customFormat="1" x14ac:dyDescent="0.3">
      <c r="C91" s="68"/>
      <c r="G91" s="69"/>
      <c r="H91" s="70"/>
      <c r="I91" s="70"/>
    </row>
    <row r="92" spans="3:9" s="67" customFormat="1" x14ac:dyDescent="0.3">
      <c r="C92" s="68"/>
      <c r="G92" s="69"/>
      <c r="H92" s="70"/>
      <c r="I92" s="70"/>
    </row>
    <row r="93" spans="3:9" s="67" customFormat="1" x14ac:dyDescent="0.3">
      <c r="C93" s="68"/>
      <c r="G93" s="69"/>
      <c r="H93" s="70"/>
      <c r="I93" s="70"/>
    </row>
    <row r="94" spans="3:9" s="67" customFormat="1" x14ac:dyDescent="0.3">
      <c r="C94" s="68"/>
      <c r="G94" s="69"/>
      <c r="H94" s="70"/>
      <c r="I94" s="70"/>
    </row>
    <row r="95" spans="3:9" s="67" customFormat="1" x14ac:dyDescent="0.3">
      <c r="C95" s="68"/>
      <c r="G95" s="69"/>
      <c r="H95" s="70"/>
      <c r="I95" s="70"/>
    </row>
    <row r="96" spans="3:9" s="67" customFormat="1" x14ac:dyDescent="0.3">
      <c r="C96" s="68"/>
      <c r="G96" s="69"/>
      <c r="H96" s="70"/>
      <c r="I96" s="70"/>
    </row>
    <row r="97" spans="3:9" s="67" customFormat="1" x14ac:dyDescent="0.3">
      <c r="C97" s="68"/>
      <c r="G97" s="69"/>
      <c r="H97" s="70"/>
      <c r="I97" s="70"/>
    </row>
    <row r="98" spans="3:9" s="67" customFormat="1" x14ac:dyDescent="0.3">
      <c r="C98" s="68"/>
      <c r="G98" s="69"/>
      <c r="H98" s="70"/>
      <c r="I98" s="70"/>
    </row>
    <row r="99" spans="3:9" s="67" customFormat="1" x14ac:dyDescent="0.3">
      <c r="C99" s="68"/>
      <c r="G99" s="69"/>
      <c r="H99" s="70"/>
      <c r="I99" s="70"/>
    </row>
    <row r="100" spans="3:9" s="67" customFormat="1" x14ac:dyDescent="0.3">
      <c r="C100" s="68"/>
      <c r="G100" s="69"/>
      <c r="H100" s="70"/>
      <c r="I100" s="70"/>
    </row>
    <row r="101" spans="3:9" s="67" customFormat="1" x14ac:dyDescent="0.3">
      <c r="C101" s="68"/>
      <c r="G101" s="69"/>
      <c r="H101" s="70"/>
      <c r="I101" s="70"/>
    </row>
    <row r="102" spans="3:9" s="67" customFormat="1" x14ac:dyDescent="0.3">
      <c r="C102" s="68"/>
      <c r="G102" s="69"/>
      <c r="H102" s="70"/>
      <c r="I102" s="70"/>
    </row>
    <row r="103" spans="3:9" s="67" customFormat="1" x14ac:dyDescent="0.3">
      <c r="C103" s="68"/>
      <c r="G103" s="69"/>
      <c r="H103" s="70"/>
      <c r="I103" s="70"/>
    </row>
    <row r="104" spans="3:9" s="67" customFormat="1" x14ac:dyDescent="0.3">
      <c r="C104" s="68"/>
      <c r="G104" s="69"/>
      <c r="H104" s="70"/>
      <c r="I104" s="70"/>
    </row>
    <row r="105" spans="3:9" s="67" customFormat="1" x14ac:dyDescent="0.3">
      <c r="C105" s="68"/>
      <c r="G105" s="69"/>
      <c r="H105" s="70"/>
      <c r="I105" s="70"/>
    </row>
    <row r="106" spans="3:9" s="67" customFormat="1" x14ac:dyDescent="0.3">
      <c r="C106" s="68"/>
      <c r="G106" s="69"/>
      <c r="H106" s="70"/>
      <c r="I106" s="70"/>
    </row>
    <row r="107" spans="3:9" s="67" customFormat="1" x14ac:dyDescent="0.3">
      <c r="C107" s="68"/>
      <c r="G107" s="69"/>
      <c r="H107" s="70"/>
      <c r="I107" s="70"/>
    </row>
    <row r="108" spans="3:9" s="67" customFormat="1" x14ac:dyDescent="0.3">
      <c r="C108" s="68"/>
      <c r="G108" s="69"/>
      <c r="H108" s="70"/>
      <c r="I108" s="70"/>
    </row>
    <row r="109" spans="3:9" s="67" customFormat="1" x14ac:dyDescent="0.3">
      <c r="C109" s="68"/>
      <c r="G109" s="69"/>
      <c r="H109" s="70"/>
      <c r="I109" s="70"/>
    </row>
    <row r="110" spans="3:9" s="67" customFormat="1" x14ac:dyDescent="0.3">
      <c r="C110" s="68"/>
      <c r="G110" s="69"/>
      <c r="H110" s="70"/>
      <c r="I110" s="70"/>
    </row>
    <row r="111" spans="3:9" s="67" customFormat="1" x14ac:dyDescent="0.3">
      <c r="C111" s="68"/>
      <c r="G111" s="69"/>
      <c r="H111" s="70"/>
      <c r="I111" s="70"/>
    </row>
    <row r="112" spans="3:9" s="67" customFormat="1" x14ac:dyDescent="0.3">
      <c r="C112" s="68"/>
      <c r="G112" s="69"/>
      <c r="H112" s="70"/>
      <c r="I112" s="70"/>
    </row>
    <row r="113" spans="3:9" s="67" customFormat="1" x14ac:dyDescent="0.3">
      <c r="C113" s="68"/>
      <c r="G113" s="69"/>
      <c r="H113" s="70"/>
      <c r="I113" s="70"/>
    </row>
    <row r="114" spans="3:9" s="67" customFormat="1" x14ac:dyDescent="0.3">
      <c r="C114" s="68"/>
      <c r="G114" s="69"/>
      <c r="H114" s="70"/>
      <c r="I114" s="70"/>
    </row>
    <row r="115" spans="3:9" s="67" customFormat="1" x14ac:dyDescent="0.3">
      <c r="C115" s="68"/>
      <c r="G115" s="69"/>
      <c r="H115" s="70"/>
      <c r="I115" s="70"/>
    </row>
    <row r="116" spans="3:9" s="67" customFormat="1" x14ac:dyDescent="0.3">
      <c r="C116" s="68"/>
      <c r="G116" s="69"/>
      <c r="H116" s="70"/>
      <c r="I116" s="70"/>
    </row>
    <row r="117" spans="3:9" s="67" customFormat="1" x14ac:dyDescent="0.3">
      <c r="C117" s="68"/>
      <c r="G117" s="69"/>
      <c r="H117" s="70"/>
      <c r="I117" s="70"/>
    </row>
    <row r="118" spans="3:9" s="67" customFormat="1" x14ac:dyDescent="0.3">
      <c r="C118" s="68"/>
      <c r="G118" s="69"/>
      <c r="H118" s="70"/>
      <c r="I118" s="70"/>
    </row>
    <row r="119" spans="3:9" s="67" customFormat="1" x14ac:dyDescent="0.3">
      <c r="C119" s="68"/>
      <c r="G119" s="69"/>
      <c r="H119" s="70"/>
      <c r="I119" s="70"/>
    </row>
    <row r="120" spans="3:9" s="67" customFormat="1" x14ac:dyDescent="0.3">
      <c r="C120" s="68"/>
      <c r="G120" s="69"/>
      <c r="H120" s="70"/>
      <c r="I120" s="70"/>
    </row>
    <row r="121" spans="3:9" s="67" customFormat="1" x14ac:dyDescent="0.3">
      <c r="C121" s="68"/>
      <c r="G121" s="69"/>
      <c r="H121" s="70"/>
      <c r="I121" s="70"/>
    </row>
    <row r="122" spans="3:9" s="67" customFormat="1" x14ac:dyDescent="0.3">
      <c r="C122" s="68"/>
      <c r="G122" s="69"/>
      <c r="H122" s="70"/>
      <c r="I122" s="70"/>
    </row>
    <row r="123" spans="3:9" s="67" customFormat="1" x14ac:dyDescent="0.3">
      <c r="C123" s="68"/>
      <c r="G123" s="69"/>
      <c r="H123" s="70"/>
      <c r="I123" s="70"/>
    </row>
    <row r="124" spans="3:9" s="67" customFormat="1" x14ac:dyDescent="0.3">
      <c r="C124" s="68"/>
      <c r="G124" s="69"/>
      <c r="H124" s="70"/>
      <c r="I124" s="70"/>
    </row>
    <row r="125" spans="3:9" s="67" customFormat="1" x14ac:dyDescent="0.3">
      <c r="C125" s="68"/>
      <c r="G125" s="69"/>
      <c r="H125" s="70"/>
      <c r="I125" s="70"/>
    </row>
    <row r="126" spans="3:9" s="67" customFormat="1" x14ac:dyDescent="0.3">
      <c r="C126" s="68"/>
      <c r="G126" s="69"/>
      <c r="H126" s="70"/>
      <c r="I126" s="70"/>
    </row>
    <row r="127" spans="3:9" s="67" customFormat="1" x14ac:dyDescent="0.3">
      <c r="C127" s="68"/>
      <c r="G127" s="69"/>
      <c r="H127" s="70"/>
      <c r="I127" s="70"/>
    </row>
    <row r="128" spans="3:9" s="67" customFormat="1" x14ac:dyDescent="0.3">
      <c r="C128" s="68"/>
      <c r="G128" s="69"/>
      <c r="H128" s="70"/>
      <c r="I128" s="70"/>
    </row>
    <row r="129" spans="3:9" s="67" customFormat="1" x14ac:dyDescent="0.3">
      <c r="C129" s="68"/>
      <c r="G129" s="69"/>
      <c r="H129" s="70"/>
      <c r="I129" s="70"/>
    </row>
    <row r="130" spans="3:9" s="67" customFormat="1" x14ac:dyDescent="0.3">
      <c r="C130" s="68"/>
      <c r="G130" s="69"/>
      <c r="H130" s="70"/>
      <c r="I130" s="70"/>
    </row>
    <row r="131" spans="3:9" s="67" customFormat="1" x14ac:dyDescent="0.3">
      <c r="C131" s="68"/>
      <c r="G131" s="69"/>
      <c r="H131" s="70"/>
      <c r="I131" s="70"/>
    </row>
    <row r="132" spans="3:9" s="67" customFormat="1" x14ac:dyDescent="0.3">
      <c r="C132" s="68"/>
      <c r="G132" s="69"/>
      <c r="H132" s="70"/>
      <c r="I132" s="70"/>
    </row>
    <row r="133" spans="3:9" s="67" customFormat="1" x14ac:dyDescent="0.3">
      <c r="C133" s="68"/>
      <c r="G133" s="69"/>
      <c r="H133" s="70"/>
      <c r="I133" s="70"/>
    </row>
    <row r="134" spans="3:9" s="67" customFormat="1" x14ac:dyDescent="0.3">
      <c r="C134" s="68"/>
      <c r="G134" s="69"/>
      <c r="H134" s="70"/>
      <c r="I134" s="70"/>
    </row>
    <row r="135" spans="3:9" s="67" customFormat="1" x14ac:dyDescent="0.3">
      <c r="C135" s="68"/>
      <c r="G135" s="69"/>
      <c r="H135" s="70"/>
      <c r="I135" s="70"/>
    </row>
    <row r="136" spans="3:9" s="67" customFormat="1" x14ac:dyDescent="0.3">
      <c r="C136" s="68"/>
      <c r="G136" s="69"/>
      <c r="H136" s="70"/>
      <c r="I136" s="70"/>
    </row>
    <row r="137" spans="3:9" s="67" customFormat="1" x14ac:dyDescent="0.3">
      <c r="C137" s="68"/>
      <c r="G137" s="69"/>
      <c r="H137" s="70"/>
      <c r="I137" s="70"/>
    </row>
    <row r="138" spans="3:9" s="67" customFormat="1" x14ac:dyDescent="0.3">
      <c r="C138" s="68"/>
      <c r="G138" s="69"/>
      <c r="H138" s="70"/>
      <c r="I138" s="70"/>
    </row>
    <row r="139" spans="3:9" s="67" customFormat="1" x14ac:dyDescent="0.3">
      <c r="C139" s="68"/>
      <c r="G139" s="69"/>
      <c r="H139" s="70"/>
      <c r="I139" s="70"/>
    </row>
    <row r="140" spans="3:9" s="67" customFormat="1" x14ac:dyDescent="0.3">
      <c r="C140" s="68"/>
      <c r="G140" s="69"/>
      <c r="H140" s="70"/>
      <c r="I140" s="70"/>
    </row>
    <row r="141" spans="3:9" s="67" customFormat="1" x14ac:dyDescent="0.3">
      <c r="C141" s="68"/>
      <c r="G141" s="69"/>
      <c r="H141" s="70"/>
      <c r="I141" s="70"/>
    </row>
    <row r="142" spans="3:9" s="67" customFormat="1" x14ac:dyDescent="0.3">
      <c r="C142" s="68"/>
      <c r="G142" s="69"/>
      <c r="H142" s="70"/>
      <c r="I142" s="70"/>
    </row>
    <row r="143" spans="3:9" s="67" customFormat="1" x14ac:dyDescent="0.3">
      <c r="C143" s="68"/>
      <c r="G143" s="69"/>
      <c r="H143" s="70"/>
      <c r="I143" s="70"/>
    </row>
    <row r="144" spans="3:9" s="67" customFormat="1" x14ac:dyDescent="0.3">
      <c r="C144" s="68"/>
      <c r="G144" s="69"/>
      <c r="H144" s="70"/>
      <c r="I144" s="70"/>
    </row>
    <row r="145" spans="3:9" s="67" customFormat="1" x14ac:dyDescent="0.3">
      <c r="C145" s="68"/>
      <c r="G145" s="69"/>
      <c r="H145" s="70"/>
      <c r="I145" s="70"/>
    </row>
    <row r="146" spans="3:9" s="67" customFormat="1" x14ac:dyDescent="0.3">
      <c r="C146" s="68"/>
      <c r="G146" s="69"/>
      <c r="H146" s="70"/>
      <c r="I146" s="70"/>
    </row>
    <row r="147" spans="3:9" s="67" customFormat="1" x14ac:dyDescent="0.3">
      <c r="C147" s="68"/>
      <c r="G147" s="69"/>
      <c r="H147" s="70"/>
      <c r="I147" s="70"/>
    </row>
    <row r="148" spans="3:9" s="67" customFormat="1" x14ac:dyDescent="0.3">
      <c r="C148" s="68"/>
      <c r="G148" s="69"/>
      <c r="H148" s="70"/>
      <c r="I148" s="70"/>
    </row>
    <row r="149" spans="3:9" s="67" customFormat="1" x14ac:dyDescent="0.3">
      <c r="C149" s="68"/>
      <c r="G149" s="69"/>
      <c r="H149" s="70"/>
      <c r="I149" s="70"/>
    </row>
    <row r="150" spans="3:9" s="67" customFormat="1" x14ac:dyDescent="0.3">
      <c r="C150" s="68"/>
      <c r="G150" s="69"/>
      <c r="H150" s="70"/>
      <c r="I150" s="70"/>
    </row>
    <row r="151" spans="3:9" s="67" customFormat="1" x14ac:dyDescent="0.3">
      <c r="C151" s="68"/>
      <c r="G151" s="69"/>
      <c r="H151" s="70"/>
      <c r="I151" s="70"/>
    </row>
    <row r="152" spans="3:9" s="67" customFormat="1" x14ac:dyDescent="0.3">
      <c r="C152" s="68"/>
      <c r="G152" s="69"/>
      <c r="H152" s="70"/>
      <c r="I152" s="70"/>
    </row>
    <row r="153" spans="3:9" s="67" customFormat="1" x14ac:dyDescent="0.3">
      <c r="C153" s="68"/>
      <c r="G153" s="69"/>
      <c r="H153" s="70"/>
      <c r="I153" s="70"/>
    </row>
    <row r="154" spans="3:9" s="67" customFormat="1" x14ac:dyDescent="0.3">
      <c r="C154" s="68"/>
      <c r="G154" s="69"/>
      <c r="H154" s="70"/>
      <c r="I154" s="70"/>
    </row>
    <row r="155" spans="3:9" s="67" customFormat="1" x14ac:dyDescent="0.3">
      <c r="C155" s="68"/>
      <c r="G155" s="69"/>
      <c r="H155" s="70"/>
      <c r="I155" s="70"/>
    </row>
    <row r="156" spans="3:9" s="67" customFormat="1" x14ac:dyDescent="0.3">
      <c r="C156" s="68"/>
      <c r="G156" s="69"/>
      <c r="H156" s="70"/>
      <c r="I156" s="70"/>
    </row>
    <row r="157" spans="3:9" s="67" customFormat="1" x14ac:dyDescent="0.3">
      <c r="C157" s="68"/>
      <c r="G157" s="69"/>
      <c r="H157" s="70"/>
      <c r="I157" s="70"/>
    </row>
    <row r="158" spans="3:9" s="67" customFormat="1" x14ac:dyDescent="0.3">
      <c r="C158" s="68"/>
      <c r="G158" s="69"/>
      <c r="H158" s="70"/>
      <c r="I158" s="70"/>
    </row>
    <row r="159" spans="3:9" s="67" customFormat="1" x14ac:dyDescent="0.3">
      <c r="C159" s="68"/>
      <c r="G159" s="69"/>
      <c r="H159" s="70"/>
      <c r="I159" s="70"/>
    </row>
    <row r="160" spans="3:9" s="67" customFormat="1" x14ac:dyDescent="0.3">
      <c r="C160" s="68"/>
      <c r="G160" s="69"/>
      <c r="H160" s="70"/>
      <c r="I160" s="70"/>
    </row>
    <row r="161" spans="3:9" s="67" customFormat="1" x14ac:dyDescent="0.3">
      <c r="C161" s="68"/>
      <c r="G161" s="69"/>
      <c r="H161" s="70"/>
      <c r="I161" s="70"/>
    </row>
    <row r="162" spans="3:9" s="67" customFormat="1" x14ac:dyDescent="0.3">
      <c r="C162" s="68"/>
      <c r="G162" s="69"/>
      <c r="H162" s="70"/>
      <c r="I162" s="70"/>
    </row>
    <row r="163" spans="3:9" s="67" customFormat="1" x14ac:dyDescent="0.3">
      <c r="C163" s="68"/>
      <c r="G163" s="69"/>
      <c r="H163" s="70"/>
      <c r="I163" s="70"/>
    </row>
    <row r="164" spans="3:9" s="67" customFormat="1" x14ac:dyDescent="0.3">
      <c r="C164" s="68"/>
      <c r="G164" s="69"/>
      <c r="H164" s="70"/>
      <c r="I164" s="70"/>
    </row>
    <row r="165" spans="3:9" s="67" customFormat="1" x14ac:dyDescent="0.3">
      <c r="C165" s="68"/>
      <c r="G165" s="69"/>
      <c r="H165" s="70"/>
      <c r="I165" s="70"/>
    </row>
    <row r="166" spans="3:9" s="67" customFormat="1" x14ac:dyDescent="0.3">
      <c r="C166" s="68"/>
      <c r="G166" s="69"/>
      <c r="H166" s="70"/>
      <c r="I166" s="70"/>
    </row>
    <row r="167" spans="3:9" s="67" customFormat="1" x14ac:dyDescent="0.3">
      <c r="C167" s="68"/>
      <c r="G167" s="69"/>
      <c r="H167" s="70"/>
      <c r="I167" s="70"/>
    </row>
    <row r="168" spans="3:9" s="67" customFormat="1" x14ac:dyDescent="0.3">
      <c r="C168" s="68"/>
      <c r="G168" s="69"/>
      <c r="H168" s="70"/>
      <c r="I168" s="70"/>
    </row>
    <row r="169" spans="3:9" s="67" customFormat="1" x14ac:dyDescent="0.3">
      <c r="C169" s="68"/>
      <c r="G169" s="69"/>
      <c r="H169" s="70"/>
      <c r="I169" s="70"/>
    </row>
    <row r="170" spans="3:9" s="67" customFormat="1" x14ac:dyDescent="0.3">
      <c r="C170" s="68"/>
      <c r="G170" s="69"/>
      <c r="H170" s="70"/>
      <c r="I170" s="70"/>
    </row>
    <row r="171" spans="3:9" s="67" customFormat="1" x14ac:dyDescent="0.3">
      <c r="C171" s="68"/>
      <c r="G171" s="69"/>
      <c r="H171" s="70"/>
      <c r="I171" s="70"/>
    </row>
    <row r="172" spans="3:9" s="67" customFormat="1" x14ac:dyDescent="0.3">
      <c r="C172" s="68"/>
      <c r="G172" s="69"/>
      <c r="H172" s="70"/>
      <c r="I172" s="70"/>
    </row>
    <row r="173" spans="3:9" s="67" customFormat="1" x14ac:dyDescent="0.3">
      <c r="C173" s="68"/>
      <c r="G173" s="69"/>
      <c r="H173" s="70"/>
      <c r="I173" s="70"/>
    </row>
    <row r="174" spans="3:9" s="67" customFormat="1" x14ac:dyDescent="0.3">
      <c r="C174" s="68"/>
      <c r="G174" s="69"/>
      <c r="H174" s="70"/>
      <c r="I174" s="70"/>
    </row>
    <row r="175" spans="3:9" s="67" customFormat="1" x14ac:dyDescent="0.3">
      <c r="C175" s="68"/>
      <c r="G175" s="69"/>
      <c r="H175" s="70"/>
      <c r="I175" s="70"/>
    </row>
    <row r="176" spans="3:9" s="67" customFormat="1" x14ac:dyDescent="0.3">
      <c r="C176" s="68"/>
      <c r="G176" s="69"/>
      <c r="H176" s="70"/>
      <c r="I176" s="70"/>
    </row>
    <row r="177" spans="3:9" s="67" customFormat="1" x14ac:dyDescent="0.3">
      <c r="C177" s="68"/>
      <c r="G177" s="69"/>
      <c r="H177" s="70"/>
      <c r="I177" s="70"/>
    </row>
    <row r="178" spans="3:9" s="67" customFormat="1" x14ac:dyDescent="0.3">
      <c r="C178" s="68"/>
      <c r="G178" s="69"/>
      <c r="H178" s="70"/>
      <c r="I178" s="70"/>
    </row>
    <row r="179" spans="3:9" s="67" customFormat="1" x14ac:dyDescent="0.3">
      <c r="C179" s="68"/>
      <c r="G179" s="69"/>
      <c r="H179" s="70"/>
      <c r="I179" s="70"/>
    </row>
    <row r="180" spans="3:9" s="67" customFormat="1" x14ac:dyDescent="0.3">
      <c r="C180" s="68"/>
      <c r="G180" s="69"/>
      <c r="H180" s="70"/>
      <c r="I180" s="70"/>
    </row>
    <row r="181" spans="3:9" s="67" customFormat="1" x14ac:dyDescent="0.3">
      <c r="C181" s="68"/>
      <c r="G181" s="69"/>
      <c r="H181" s="70"/>
      <c r="I181" s="70"/>
    </row>
    <row r="182" spans="3:9" s="67" customFormat="1" x14ac:dyDescent="0.3">
      <c r="C182" s="68"/>
      <c r="G182" s="69"/>
      <c r="H182" s="70"/>
      <c r="I182" s="70"/>
    </row>
    <row r="183" spans="3:9" s="67" customFormat="1" x14ac:dyDescent="0.3">
      <c r="C183" s="68"/>
      <c r="G183" s="69"/>
      <c r="H183" s="70"/>
      <c r="I183" s="70"/>
    </row>
    <row r="184" spans="3:9" s="67" customFormat="1" x14ac:dyDescent="0.3">
      <c r="C184" s="68"/>
      <c r="G184" s="69"/>
      <c r="H184" s="70"/>
      <c r="I184" s="70"/>
    </row>
    <row r="185" spans="3:9" s="67" customFormat="1" x14ac:dyDescent="0.3">
      <c r="C185" s="68"/>
      <c r="G185" s="69"/>
      <c r="H185" s="70"/>
      <c r="I185" s="70"/>
    </row>
    <row r="186" spans="3:9" s="67" customFormat="1" x14ac:dyDescent="0.3">
      <c r="C186" s="68"/>
      <c r="G186" s="69"/>
      <c r="H186" s="70"/>
      <c r="I186" s="70"/>
    </row>
    <row r="187" spans="3:9" s="67" customFormat="1" x14ac:dyDescent="0.3">
      <c r="C187" s="68"/>
      <c r="G187" s="69"/>
      <c r="H187" s="70"/>
      <c r="I187" s="70"/>
    </row>
    <row r="188" spans="3:9" s="67" customFormat="1" x14ac:dyDescent="0.3">
      <c r="C188" s="68"/>
      <c r="G188" s="69"/>
      <c r="H188" s="70"/>
      <c r="I188" s="70"/>
    </row>
    <row r="189" spans="3:9" s="67" customFormat="1" x14ac:dyDescent="0.3">
      <c r="C189" s="68"/>
      <c r="G189" s="69"/>
      <c r="H189" s="70"/>
      <c r="I189" s="70"/>
    </row>
    <row r="190" spans="3:9" s="67" customFormat="1" x14ac:dyDescent="0.3">
      <c r="C190" s="68"/>
      <c r="G190" s="69"/>
      <c r="H190" s="70"/>
      <c r="I190" s="70"/>
    </row>
    <row r="191" spans="3:9" s="67" customFormat="1" x14ac:dyDescent="0.3">
      <c r="C191" s="68"/>
      <c r="G191" s="69"/>
      <c r="H191" s="70"/>
      <c r="I191" s="70"/>
    </row>
    <row r="192" spans="3:9" s="67" customFormat="1" x14ac:dyDescent="0.3">
      <c r="C192" s="68"/>
      <c r="G192" s="69"/>
      <c r="H192" s="70"/>
      <c r="I192" s="70"/>
    </row>
    <row r="193" spans="3:9" s="67" customFormat="1" x14ac:dyDescent="0.3">
      <c r="C193" s="68"/>
      <c r="G193" s="69"/>
      <c r="H193" s="70"/>
      <c r="I193" s="70"/>
    </row>
    <row r="194" spans="3:9" s="67" customFormat="1" x14ac:dyDescent="0.3">
      <c r="C194" s="68"/>
      <c r="G194" s="69"/>
      <c r="H194" s="70"/>
      <c r="I194" s="70"/>
    </row>
    <row r="195" spans="3:9" s="67" customFormat="1" x14ac:dyDescent="0.3">
      <c r="C195" s="68"/>
      <c r="G195" s="69"/>
      <c r="H195" s="70"/>
      <c r="I195" s="70"/>
    </row>
    <row r="196" spans="3:9" s="67" customFormat="1" x14ac:dyDescent="0.3">
      <c r="C196" s="68"/>
      <c r="G196" s="69"/>
      <c r="H196" s="70"/>
      <c r="I196" s="70"/>
    </row>
    <row r="197" spans="3:9" s="67" customFormat="1" x14ac:dyDescent="0.3">
      <c r="C197" s="68"/>
      <c r="G197" s="69"/>
      <c r="H197" s="70"/>
      <c r="I197" s="70"/>
    </row>
    <row r="198" spans="3:9" s="67" customFormat="1" x14ac:dyDescent="0.3">
      <c r="C198" s="68"/>
      <c r="G198" s="69"/>
      <c r="H198" s="70"/>
      <c r="I198" s="70"/>
    </row>
    <row r="199" spans="3:9" s="67" customFormat="1" x14ac:dyDescent="0.3">
      <c r="C199" s="68"/>
      <c r="G199" s="69"/>
      <c r="H199" s="70"/>
      <c r="I199" s="70"/>
    </row>
    <row r="200" spans="3:9" s="67" customFormat="1" x14ac:dyDescent="0.3">
      <c r="C200" s="68"/>
      <c r="G200" s="69"/>
      <c r="H200" s="70"/>
      <c r="I200" s="70"/>
    </row>
    <row r="201" spans="3:9" s="67" customFormat="1" x14ac:dyDescent="0.3">
      <c r="C201" s="68"/>
      <c r="G201" s="69"/>
      <c r="H201" s="70"/>
      <c r="I201" s="70"/>
    </row>
    <row r="202" spans="3:9" s="67" customFormat="1" x14ac:dyDescent="0.3">
      <c r="C202" s="68"/>
      <c r="G202" s="69"/>
      <c r="H202" s="70"/>
      <c r="I202" s="70"/>
    </row>
    <row r="203" spans="3:9" s="67" customFormat="1" x14ac:dyDescent="0.3">
      <c r="C203" s="68"/>
      <c r="G203" s="69"/>
      <c r="H203" s="70"/>
      <c r="I203" s="70"/>
    </row>
    <row r="204" spans="3:9" s="67" customFormat="1" x14ac:dyDescent="0.3">
      <c r="C204" s="68"/>
      <c r="G204" s="69"/>
      <c r="H204" s="70"/>
      <c r="I204" s="70"/>
    </row>
    <row r="205" spans="3:9" s="67" customFormat="1" x14ac:dyDescent="0.3">
      <c r="C205" s="68"/>
      <c r="G205" s="69"/>
      <c r="H205" s="70"/>
      <c r="I205" s="70"/>
    </row>
    <row r="206" spans="3:9" s="67" customFormat="1" x14ac:dyDescent="0.3">
      <c r="C206" s="68"/>
      <c r="G206" s="69"/>
      <c r="H206" s="70"/>
      <c r="I206" s="70"/>
    </row>
    <row r="207" spans="3:9" s="67" customFormat="1" x14ac:dyDescent="0.3">
      <c r="C207" s="68"/>
      <c r="G207" s="69"/>
      <c r="H207" s="70"/>
      <c r="I207" s="70"/>
    </row>
    <row r="208" spans="3:9" s="67" customFormat="1" x14ac:dyDescent="0.3">
      <c r="C208" s="68"/>
      <c r="G208" s="69"/>
      <c r="H208" s="70"/>
      <c r="I208" s="70"/>
    </row>
  </sheetData>
  <mergeCells count="85">
    <mergeCell ref="A47:N47"/>
    <mergeCell ref="G48:I48"/>
    <mergeCell ref="L48:M48"/>
    <mergeCell ref="N48:N49"/>
    <mergeCell ref="E50:F50"/>
    <mergeCell ref="C50:D50"/>
    <mergeCell ref="J48:J49"/>
    <mergeCell ref="K48:K49"/>
    <mergeCell ref="A48:A49"/>
    <mergeCell ref="B48:B49"/>
    <mergeCell ref="C48:D49"/>
    <mergeCell ref="E48:F49"/>
    <mergeCell ref="L43:M43"/>
    <mergeCell ref="E24:F24"/>
    <mergeCell ref="E44:F44"/>
    <mergeCell ref="A42:N42"/>
    <mergeCell ref="K43:K44"/>
    <mergeCell ref="N43:N44"/>
    <mergeCell ref="J43:J44"/>
    <mergeCell ref="A43:A44"/>
    <mergeCell ref="B43:B44"/>
    <mergeCell ref="C43:C44"/>
    <mergeCell ref="D43:D44"/>
    <mergeCell ref="E43:F43"/>
    <mergeCell ref="G43:I43"/>
    <mergeCell ref="J36:J37"/>
    <mergeCell ref="F36:H36"/>
    <mergeCell ref="K36:K37"/>
    <mergeCell ref="A12:N12"/>
    <mergeCell ref="A13:A14"/>
    <mergeCell ref="B13:B14"/>
    <mergeCell ref="C13:C14"/>
    <mergeCell ref="D13:D14"/>
    <mergeCell ref="E13:E14"/>
    <mergeCell ref="F13:F14"/>
    <mergeCell ref="J13:J14"/>
    <mergeCell ref="K13:K14"/>
    <mergeCell ref="L13:M13"/>
    <mergeCell ref="N13:N14"/>
    <mergeCell ref="G13:I13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E36:E37"/>
    <mergeCell ref="N18:N19"/>
    <mergeCell ref="A23:A24"/>
    <mergeCell ref="B23:B24"/>
    <mergeCell ref="C23:C24"/>
    <mergeCell ref="D23:D24"/>
    <mergeCell ref="J23:J24"/>
    <mergeCell ref="K23:K24"/>
    <mergeCell ref="D18:D19"/>
    <mergeCell ref="E18:E19"/>
    <mergeCell ref="F18:F19"/>
    <mergeCell ref="J18:J19"/>
    <mergeCell ref="A18:A19"/>
    <mergeCell ref="B18:B19"/>
    <mergeCell ref="L18:M18"/>
    <mergeCell ref="N23:N24"/>
    <mergeCell ref="I36:I37"/>
    <mergeCell ref="A17:N17"/>
    <mergeCell ref="C18:C19"/>
    <mergeCell ref="G18:I18"/>
    <mergeCell ref="K18:K19"/>
    <mergeCell ref="L36:M36"/>
    <mergeCell ref="L23:M23"/>
    <mergeCell ref="A22:N22"/>
    <mergeCell ref="G23:I23"/>
    <mergeCell ref="E23:F23"/>
    <mergeCell ref="N36:N37"/>
    <mergeCell ref="A35:N35"/>
    <mergeCell ref="A36:A37"/>
    <mergeCell ref="B36:B37"/>
    <mergeCell ref="C36:C37"/>
    <mergeCell ref="D36:D37"/>
  </mergeCells>
  <dataValidations count="8">
    <dataValidation type="list" allowBlank="1" showInputMessage="1" showErrorMessage="1" sqref="D38:D40" xr:uid="{00000000-0002-0000-0200-000000000000}">
      <formula1>$Q$64:$Q$67</formula1>
    </dataValidation>
    <dataValidation type="list" allowBlank="1" showInputMessage="1" showErrorMessage="1" sqref="K46" xr:uid="{00000000-0002-0000-0200-000001000000}">
      <formula1>$Q$2:$Q$3</formula1>
    </dataValidation>
    <dataValidation type="list" allowBlank="1" showInputMessage="1" showErrorMessage="1" sqref="D15" xr:uid="{00000000-0002-0000-0200-000002000000}">
      <formula1>$Q$15:$Q$19</formula1>
    </dataValidation>
    <dataValidation type="list" allowBlank="1" showInputMessage="1" showErrorMessage="1" sqref="K15 K38:K40 K20 K45 K5:K10 K25:K34" xr:uid="{00000000-0002-0000-0200-000003000000}">
      <formula1>$Q$2:$Q$4</formula1>
    </dataValidation>
    <dataValidation type="list" allowBlank="1" showInputMessage="1" showErrorMessage="1" sqref="D46" xr:uid="{00000000-0002-0000-0200-000004000000}">
      <formula1>$Q$21:$Q$27</formula1>
    </dataValidation>
    <dataValidation type="list" allowBlank="1" showInputMessage="1" showErrorMessage="1" sqref="D45 D20 D27:D34" xr:uid="{00000000-0002-0000-0200-000005000000}">
      <formula1>$Q$20:$Q$27</formula1>
    </dataValidation>
    <dataValidation type="list" allowBlank="1" showInputMessage="1" showErrorMessage="1" sqref="D5:D10" xr:uid="{00000000-0002-0000-0200-000006000000}">
      <formula1>$Q$24:$Q$26</formula1>
    </dataValidation>
    <dataValidation type="list" allowBlank="1" showInputMessage="1" showErrorMessage="1" sqref="D25:D26" xr:uid="{00000000-0002-0000-0200-000007000000}">
      <formula1>$Q$28:$Q$28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A33A9E3C8399C84088AA15CAEBFCC12E" ma:contentTypeVersion="1764" ma:contentTypeDescription="The base project type from which other project content types inherit their information." ma:contentTypeScope="" ma:versionID="2916b845ae9d152471b69805ccd3b44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ecfec409511871897336355281f0a8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L113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CSD/HUD</Division_x0020_or_x0020_Unit>
    <Other_x0020_Author xmlns="cdc7663a-08f0-4737-9e8c-148ce897a09c" xsi:nil="true"/>
    <IDBDocs_x0020_Number xmlns="cdc7663a-08f0-4737-9e8c-148ce897a09c">40653062</IDBDocs_x0020_Number>
    <Document_x0020_Author xmlns="cdc7663a-08f0-4737-9e8c-148ce897a09c">Gonzalez Herrera,Beatriz Maria</Document_x0020_Author>
    <Operation_x0020_Type xmlns="cdc7663a-08f0-4737-9e8c-148ce897a09c">LON</Operation_x0020_Type>
    <TaxCatchAll xmlns="cdc7663a-08f0-4737-9e8c-148ce897a09c">
      <Value>31</Value>
      <Value>10</Value>
      <Value>42</Value>
      <Value>41</Value>
      <Value>4</Value>
      <Value>27</Value>
    </TaxCatchAll>
    <Fiscal_x0020_Year_x0020_IDB xmlns="cdc7663a-08f0-4737-9e8c-148ce897a09c">2017</Fiscal_x0020_Year_x0020_IDB>
    <Project_x0020_Number xmlns="cdc7663a-08f0-4737-9e8c-148ce897a09c">CO-L1133</Project_x0020_Number>
    <Package_x0020_Code xmlns="cdc7663a-08f0-4737-9e8c-148ce897a09c" xsi:nil="true"/>
    <Migration_x0020_Info xmlns="cdc7663a-08f0-4737-9e8c-148ce897a09c">MS EXCELLoan Proposal0N</Migration_x0020_Info>
    <Approval_x0020_Number xmlns="cdc7663a-08f0-4737-9e8c-148ce897a09c">3392/OC-CO</Approval_x0020_Number>
    <Business_x0020_Area xmlns="cdc7663a-08f0-4737-9e8c-148ce897a09c">General Documents</Business_x0020_Area>
    <SISCOR_x0020_Number xmlns="cdc7663a-08f0-4737-9e8c-148ce897a09c" xsi:nil="true"/>
    <Identifier xmlns="cdc7663a-08f0-4737-9e8c-148ce897a09c"> TECFILE</Identifier>
    <Document_x0020_Language_x0020_IDB xmlns="cdc7663a-08f0-4737-9e8c-148ce897a09c">English</Document_x0020_Language_x0020_IDB>
    <Phase xmlns="cdc7663a-08f0-4737-9e8c-148ce897a09c">ACTIVE</Phase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HOUSING</TermName>
          <TermId xmlns="http://schemas.microsoft.com/office/infopath/2007/PartnerControls">d64eac7c-6cd0-4be4-b4cc-4d2eef10277e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>R0001245439</Record_x0020_Number>
    <_dlc_DocId xmlns="cdc7663a-08f0-4737-9e8c-148ce897a09c">EZSHARE-1291792719-35</_dlc_DocId>
    <_dlc_DocIdUrl xmlns="cdc7663a-08f0-4737-9e8c-148ce897a09c">
      <Url>https://idbg.sharepoint.com/teams/EZ-CO-LON/CO-L1133/_layouts/15/DocIdRedir.aspx?ID=EZSHARE-1291792719-35</Url>
      <Description>EZSHARE-1291792719-35</Description>
    </_dlc_DocIdUrl>
    <Related_x0020_SisCor_x0020_Number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588DFAD8-813F-4228-95F8-E056B36A5BAB}"/>
</file>

<file path=customXml/itemProps2.xml><?xml version="1.0" encoding="utf-8"?>
<ds:datastoreItem xmlns:ds="http://schemas.openxmlformats.org/officeDocument/2006/customXml" ds:itemID="{8F49BFE1-8C77-4E3C-A5CC-276A0EB73DC6}"/>
</file>

<file path=customXml/itemProps3.xml><?xml version="1.0" encoding="utf-8"?>
<ds:datastoreItem xmlns:ds="http://schemas.openxmlformats.org/officeDocument/2006/customXml" ds:itemID="{CDA8552E-4D27-4E07-80C6-AC4E47239C2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9c571b2f-e523-4ab2-ba2e-09e151a03ef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C4C1BBD-9283-4A48-8DFC-3B5C3098FF5A}"/>
</file>

<file path=customXml/itemProps5.xml><?xml version="1.0" encoding="utf-8"?>
<ds:datastoreItem xmlns:ds="http://schemas.openxmlformats.org/officeDocument/2006/customXml" ds:itemID="{14613436-8559-47AC-9FFE-35D229E49F71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0CAE2389-DE00-4C77-9EAB-6E82F27D332A}"/>
</file>

<file path=customXml/itemProps7.xml><?xml version="1.0" encoding="utf-8"?>
<ds:datastoreItem xmlns:ds="http://schemas.openxmlformats.org/officeDocument/2006/customXml" ds:itemID="{BD4FD1F1-F12E-4362-B8F2-2F8609CF33B4}"/>
</file>

<file path=customXml/itemProps8.xml><?xml version="1.0" encoding="utf-8"?>
<ds:datastoreItem xmlns:ds="http://schemas.openxmlformats.org/officeDocument/2006/customXml" ds:itemID="{DF5A0B71-9D8D-4011-BCFC-F3CC85C896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Estructura del Proyecto</vt:lpstr>
      <vt:lpstr>Plan de Adquisiciones</vt:lpstr>
      <vt:lpstr>Detalle Plan de Adquisiciones</vt:lpstr>
      <vt:lpstr>'Detalle Plan de Adquisiciones'!Criteria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Bruno Costa</dc:creator>
  <cp:lastModifiedBy>Natalia Lopez Aguilar</cp:lastModifiedBy>
  <dcterms:created xsi:type="dcterms:W3CDTF">2011-03-30T14:45:37Z</dcterms:created>
  <dcterms:modified xsi:type="dcterms:W3CDTF">2017-09-06T00:43:59Z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0x010100ACF722E9F6B0B149B0CD8BE2560A667200A33A9E3C8399C84088AA15CAEBFCC12E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>42;#HOUSING|d64eac7c-6cd0-4be4-b4cc-4d2eef10277e</vt:lpwstr>
  </property>
  <property fmtid="{D5CDD505-2E9C-101B-9397-08002B2CF9AE}" pid="8" name="Country">
    <vt:lpwstr>27;#Colombia|c7d386d6-75f3-4fc0-bde8-e021ccd68f5c</vt:lpwstr>
  </property>
  <property fmtid="{D5CDD505-2E9C-101B-9397-08002B2CF9AE}" pid="9" name="Fund IDB">
    <vt:lpwstr>31;#ORC|c028a4b2-ad8b-4cf4-9cac-a2ae6a778e23</vt:lpwstr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>41;#URBAN DEVELOPMENT AND HOUSING|d14615ee-683d-4ec6-a5cf-ae743c6c4ac1</vt:lpwstr>
  </property>
  <property fmtid="{D5CDD505-2E9C-101B-9397-08002B2CF9AE}" pid="14" name="Function Operations IDB">
    <vt:lpwstr>4;#Project Administration|751f71fd-1433-4702-a2db-ff12a4e45594</vt:lpwstr>
  </property>
  <property fmtid="{D5CDD505-2E9C-101B-9397-08002B2CF9AE}" pid="15" name="_dlc_DocIdItemGuid">
    <vt:lpwstr>e1ff048c-fb4c-48bf-a30e-fe0c154bc3c3</vt:lpwstr>
  </property>
  <property fmtid="{D5CDD505-2E9C-101B-9397-08002B2CF9AE}" pid="16" name="Disclosed">
    <vt:bool>true</vt:bool>
  </property>
</Properties>
</file>