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cassandraa\Desktop\Dossiers TSP\PPMs 2019 finalisés pour pubication\"/>
    </mc:Choice>
  </mc:AlternateContent>
  <xr:revisionPtr revIDLastSave="0" documentId="13_ncr:1_{55C8EF85-2ED8-4FFD-8425-7014A6357F8D}" xr6:coauthVersionLast="43" xr6:coauthVersionMax="43" xr10:uidLastSave="{00000000-0000-0000-0000-000000000000}"/>
  <bookViews>
    <workbookView xWindow="-120" yWindow="-120" windowWidth="29040" windowHeight="15840" tabRatio="833" xr2:uid="{00000000-000D-0000-FFFF-FFFF00000000}"/>
  </bookViews>
  <sheets>
    <sheet name="PPM3570" sheetId="14" r:id="rId1"/>
  </sheets>
  <externalReferences>
    <externalReference r:id="rId2"/>
    <externalReference r:id="rId3"/>
  </externalReferences>
  <definedNames>
    <definedName name="_xlnm._FilterDatabase" localSheetId="0" hidden="1">'PPM3570'!$A$37:$L$39</definedName>
    <definedName name="Catégorie">[1]Data!$B$3:$B$8</definedName>
    <definedName name="_xlnm.Print_Area" localSheetId="0">'PPM3570'!$A$1:$L$76</definedName>
  </definedNames>
  <calcPr calcId="191028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7" i="14" l="1"/>
  <c r="F43" i="14"/>
  <c r="F35" i="14"/>
  <c r="F23" i="14"/>
  <c r="F50" i="14" l="1"/>
  <c r="F48" i="14"/>
  <c r="F63" i="14" s="1"/>
  <c r="B48" i="14"/>
  <c r="I32" i="14"/>
  <c r="B32" i="14"/>
  <c r="I30" i="14"/>
  <c r="B30" i="1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Kirkagacli, Romina Emanuela</author>
  </authors>
  <commentList>
    <comment ref="D20" authorId="0" shapeId="0" xr:uid="{00000000-0006-0000-0000-000001000000}">
      <text>
        <r>
          <rPr>
            <b/>
            <sz val="11"/>
            <color indexed="81"/>
            <rFont val="Tahoma"/>
            <family val="2"/>
          </rPr>
          <t>Kirkagacli, Romina Emanuela:</t>
        </r>
        <r>
          <rPr>
            <sz val="11"/>
            <color indexed="81"/>
            <rFont val="Tahoma"/>
            <family val="2"/>
          </rPr>
          <t xml:space="preserve">
Le système national n'est pas d'application pour ces marchés. S'il s'agit d'une marché sà 100K, il s'agit d'un AOI</t>
        </r>
      </text>
    </comment>
    <comment ref="J20" authorId="0" shapeId="0" xr:uid="{00000000-0006-0000-0000-000002000000}">
      <text>
        <r>
          <rPr>
            <b/>
            <sz val="11"/>
            <color indexed="81"/>
            <rFont val="Tahoma"/>
            <family val="2"/>
          </rPr>
          <t>Kirkagacli, Romina Emanuela:</t>
        </r>
        <r>
          <rPr>
            <sz val="11"/>
            <color indexed="81"/>
            <rFont val="Tahoma"/>
            <family val="2"/>
          </rPr>
          <t xml:space="preserve">
Merci d'actualiser la date si le marché n'a pas encore été signé</t>
        </r>
      </text>
    </comment>
    <comment ref="C48" authorId="0" shapeId="0" xr:uid="{00000000-0006-0000-0000-000003000000}">
      <text>
        <r>
          <rPr>
            <b/>
            <sz val="11"/>
            <color indexed="81"/>
            <rFont val="Tahoma"/>
            <family val="2"/>
          </rPr>
          <t>Kirkagacli, Romina Emanuela:</t>
        </r>
        <r>
          <rPr>
            <sz val="11"/>
            <color indexed="81"/>
            <rFont val="Tahoma"/>
            <family val="2"/>
          </rPr>
          <t xml:space="preserve">
Ceci n'est pas un marché. A retirer du PPM</t>
        </r>
      </text>
    </comment>
    <comment ref="C59" authorId="0" shapeId="0" xr:uid="{00000000-0006-0000-0000-000004000000}">
      <text>
        <r>
          <rPr>
            <b/>
            <sz val="11"/>
            <color indexed="81"/>
            <rFont val="Tahoma"/>
            <family val="2"/>
          </rPr>
          <t>Kirkagacli, Romina Emanuela:</t>
        </r>
        <r>
          <rPr>
            <sz val="11"/>
            <color indexed="81"/>
            <rFont val="Tahoma"/>
            <family val="2"/>
          </rPr>
          <t xml:space="preserve">
Je ne comprends pas la nature de ce marché. Dans cette catégorie, il faut indiquer les dépenses opérationnelles qui correspondent à des marchés</t>
        </r>
      </text>
    </comment>
    <comment ref="C60" authorId="0" shapeId="0" xr:uid="{00000000-0006-0000-0000-000005000000}">
      <text>
        <r>
          <rPr>
            <b/>
            <sz val="11"/>
            <color indexed="81"/>
            <rFont val="Tahoma"/>
            <family val="2"/>
          </rPr>
          <t>Kirkagacli, Romina Emanuela:</t>
        </r>
        <r>
          <rPr>
            <sz val="11"/>
            <color indexed="81"/>
            <rFont val="Tahoma"/>
            <family val="2"/>
          </rPr>
          <t xml:space="preserve">
Ces sont des dépenses, pas des marchés - merci de retirer du PPM</t>
        </r>
      </text>
    </comment>
  </commentList>
</comments>
</file>

<file path=xl/sharedStrings.xml><?xml version="1.0" encoding="utf-8"?>
<sst xmlns="http://schemas.openxmlformats.org/spreadsheetml/2006/main" count="232" uniqueCount="114">
  <si>
    <t>Agence d'Exécution</t>
  </si>
  <si>
    <t>MINISTERE DES TRAVAUX PUBLICS, TRANSPORTS ET COMMUNICATIONS</t>
  </si>
  <si>
    <t>Unité d'Exécution</t>
  </si>
  <si>
    <t>Unité Centrale d'Execution (UCE)</t>
  </si>
  <si>
    <t>Numéro et nom du programme</t>
  </si>
  <si>
    <t>3570/GR-HA PROGRAMME D'APPUI AU SECTEUR DES TRANSPORTS EN HAITI V</t>
  </si>
  <si>
    <t xml:space="preserve">Date de préparation </t>
  </si>
  <si>
    <t>Période couverte par le PPM</t>
  </si>
  <si>
    <t>Janvier à décembre 2019</t>
  </si>
  <si>
    <t>BIENS ET SERVICES CONNEXES (B)</t>
  </si>
  <si>
    <t>Numéro de référence du marché (1)</t>
  </si>
  <si>
    <t>Composante et Activité</t>
  </si>
  <si>
    <t>Description du marché</t>
  </si>
  <si>
    <t>Méthode de de passation de marché (2)</t>
  </si>
  <si>
    <t>Révision                              Ex Ante ou Ex Post</t>
  </si>
  <si>
    <t>Montant estimatif</t>
  </si>
  <si>
    <t>Dates estimatives</t>
  </si>
  <si>
    <t>Commentaires                       ((Pour ED/SED (3)  préciser nom de la firme et clause de justification tirée des politiques de passation de marchés de la BID))</t>
  </si>
  <si>
    <t>Statut : En attente, en cours, adjugé, annulé, clôturé (4)</t>
  </si>
  <si>
    <t>Coût estimatif (USD):</t>
  </si>
  <si>
    <t xml:space="preserve"> % BID:</t>
  </si>
  <si>
    <t>% Contrepartie:</t>
  </si>
  <si>
    <t xml:space="preserve">Publication de l'avis spécifique (Biens - Travaux- SNC) ou de l'Appel à Manifestation d'intérêt  (Firmes) </t>
  </si>
  <si>
    <t>Date de signature du contrat</t>
  </si>
  <si>
    <t>TOTAL</t>
  </si>
  <si>
    <t>Travaux</t>
  </si>
  <si>
    <t>Publication de l'avis spécifique (Biens - Travaux- SNC) ou de l'Appel à Manifestation d'intérêt (Firmes )</t>
  </si>
  <si>
    <t>SERVICES NON CONSULTATIFS (S)</t>
  </si>
  <si>
    <t xml:space="preserve">Publication de l'avis spécifique (Biens - Travaux- SNC) ou de l'Appel à Manifestation d'intérêt   (Firmes) </t>
  </si>
  <si>
    <t>ED/001/3570/2018/001-FOR</t>
  </si>
  <si>
    <t>Composante 2. 3</t>
  </si>
  <si>
    <t xml:space="preserve">Communication et Formation </t>
  </si>
  <si>
    <t>National System</t>
  </si>
  <si>
    <t>en cours</t>
  </si>
  <si>
    <t>ED/001/08/3570/2019/ASTTM</t>
  </si>
  <si>
    <t>Composante 2.4</t>
  </si>
  <si>
    <t>Mise en œuvre Plan d'Action de Securité routière phase 2</t>
  </si>
  <si>
    <t>Ex ante</t>
  </si>
  <si>
    <t>Order&amp;Consia/ GN2350-9 Clause 3.10(a)</t>
  </si>
  <si>
    <t>Adjugé</t>
  </si>
  <si>
    <t>PAR RN5</t>
  </si>
  <si>
    <t>Ex Ante</t>
  </si>
  <si>
    <t>INSUCO</t>
  </si>
  <si>
    <t xml:space="preserve">BUREAUX DE SERVICES-CONSEILS    (CF)                                                                                                                                            </t>
  </si>
  <si>
    <t>Supervision RN5</t>
  </si>
  <si>
    <t>CECOM/TECHNIPLAN</t>
  </si>
  <si>
    <t>SED-AMO/3570/2018/00</t>
  </si>
  <si>
    <t>AMO aspects Géotechniques de constrution de la Tour de Controle de l'AITL</t>
  </si>
  <si>
    <t>Single Source Selection</t>
  </si>
  <si>
    <t>17 janvier 2018</t>
  </si>
  <si>
    <t>Egis Structure et Environnement.  Clause 3.10 (c )</t>
  </si>
  <si>
    <t>C1. Trx Publics et Supervision</t>
  </si>
  <si>
    <t>AMO Tour de Contrôle</t>
  </si>
  <si>
    <t>SFQC</t>
  </si>
  <si>
    <t>En cours</t>
  </si>
  <si>
    <t>Etudes detaillees Crf Joffre- Port de Paix et Port de Paix - Anse à Foleur</t>
  </si>
  <si>
    <t>Selection Based on the Consultants' Qualifications</t>
  </si>
  <si>
    <t>adjugé</t>
  </si>
  <si>
    <t>C3 : Etudes techniques</t>
  </si>
  <si>
    <t>Etudes Consia Phase 2 Sécurité Routière</t>
  </si>
  <si>
    <t xml:space="preserve"> Audit financiere</t>
  </si>
  <si>
    <t>Quality and Cost Based Selection</t>
  </si>
  <si>
    <t xml:space="preserve">CONSULTANTS INDIVIDUELS         (CI)                                                                                                                                                              </t>
  </si>
  <si>
    <t>Date d'aprobation des TDR et de la grille d'évaluation</t>
  </si>
  <si>
    <t>Date de siganture du contrat</t>
  </si>
  <si>
    <t>QCNI/3570/03/2019/001</t>
  </si>
  <si>
    <t>C3: P10  Suivi et Evaluation</t>
  </si>
  <si>
    <t>Evaluation finale du programme 3570</t>
  </si>
  <si>
    <t>QCNI</t>
  </si>
  <si>
    <t>En attente</t>
  </si>
  <si>
    <t>QCNI/2794/03/2019/001</t>
  </si>
  <si>
    <t>Evaluation finale du programme 2794</t>
  </si>
  <si>
    <t>QCII/2794/03/2019/002</t>
  </si>
  <si>
    <t>Evaluation finale 2663</t>
  </si>
  <si>
    <t>Qualitiy base selection</t>
  </si>
  <si>
    <t>DÉPENSES OPÉRATIONNELLES  (DO)</t>
  </si>
  <si>
    <t>Date de lancememt du marché</t>
  </si>
  <si>
    <t>Administration UCE/ Salaire du Personnel</t>
  </si>
  <si>
    <t>EN COURS</t>
  </si>
  <si>
    <t>Materiels Informatiques</t>
  </si>
  <si>
    <t>CP</t>
  </si>
  <si>
    <t>Ex Post</t>
  </si>
  <si>
    <t>EDH</t>
  </si>
  <si>
    <t>Perdiems</t>
  </si>
  <si>
    <t>Publicité</t>
  </si>
  <si>
    <t>Achat de véhicules</t>
  </si>
  <si>
    <t>location de véhicules</t>
  </si>
  <si>
    <t>Fourniture de bureaux</t>
  </si>
  <si>
    <r>
      <t xml:space="preserve">Service d'Entretien &amp; Acquisition de Pièces de rechange  </t>
    </r>
    <r>
      <rPr>
        <i/>
        <sz val="10"/>
        <rFont val="Calibri"/>
        <family val="2"/>
      </rPr>
      <t>(véhicules-Matériels informatiques-Réseau éléctrique-génératrices-Climatiseurs)</t>
    </r>
  </si>
  <si>
    <t>Shopping</t>
  </si>
  <si>
    <t>Location immeuble</t>
  </si>
  <si>
    <t>Direct Contracting</t>
  </si>
  <si>
    <t>M. Vieux 
Clause 3.6 (a)</t>
  </si>
  <si>
    <t>Mobiliers,Materiels et outils techniques, pneus</t>
  </si>
  <si>
    <t>Petite caisse (poste correspondance-elec-Orepa-Produits menagers &amp; collation…etc)</t>
  </si>
  <si>
    <t>Amenagement et equipement Nouveau local</t>
  </si>
  <si>
    <t>Frais Bancaires</t>
  </si>
  <si>
    <t>Total Dépenses operationnelles</t>
  </si>
  <si>
    <r>
      <rPr>
        <b/>
        <sz val="11"/>
        <rFont val="Times New Roman"/>
        <family val="1"/>
      </rPr>
      <t xml:space="preserve">(1) LE NUMERO DE REFERENCE </t>
    </r>
    <r>
      <rPr>
        <sz val="11"/>
        <rFont val="Times New Roman"/>
        <family val="1"/>
      </rPr>
      <t xml:space="preserve"> doit inclure les informations suivantes : Le numéro de l'opération; l'unité d'exécution; le type de marché (B, T, S, CF, CI,DO); la méthode de sélection; la séquence; l'année. </t>
    </r>
  </si>
  <si>
    <r>
      <rPr>
        <b/>
        <sz val="11"/>
        <rFont val="Times New Roman"/>
        <family val="1"/>
      </rPr>
      <t>(2) METHODE DE PDM</t>
    </r>
    <r>
      <rPr>
        <sz val="11"/>
        <rFont val="Times New Roman"/>
        <family val="1"/>
      </rPr>
      <t>- Biens et Travaux: AOI - Appel d'Offres International; AOIR - Appel d'Offres International Restreint; AON - Appel d'Offres National; CP - Comparaison de Prix; ED - Entente Directe; FA - Force Account (En régie); Bureaux de Services Conseils :  SFQC - Sélection fondée sur la qualité et le coût; SFQ - Sélection fondée sur la qualité; SCBD - Sélection dans le cadre d'un budget déterminé; SMC - Sélection au « moindre coût »; QC - Sélection fondée sur les qualifications des consultants; SED - Sélection par entente directe; Services de Consultants Individuels: QCNI - Sélection fondée sur les qualifications des consultants individuels nationaux; QCII - Sélection fondée sur les qualifications des consultants individuels internationaux.</t>
    </r>
  </si>
  <si>
    <r>
      <rPr>
        <b/>
        <sz val="11"/>
        <rFont val="Times New Roman"/>
        <family val="1"/>
      </rPr>
      <t>(3) ENTENTE DIRECTE</t>
    </r>
    <r>
      <rPr>
        <sz val="11"/>
        <rFont val="Times New Roman"/>
        <family val="1"/>
      </rPr>
      <t xml:space="preserve"> - Chaque contrat dans le quel la methode d'entente direct est proposée inclue le numero de la clause et l'alinea correspondant aux Politiques de Passation des Marches de la BID. Réferences: 3.6 (a) ou (b) ou (c) ou (d) des GN-2349-9 pour Biens, Services et Travaux; 3.10 (a) ou (b) ou (c) ou (d) des GN-2350-9 pour Firmes de Consultation; et 5.4 (a) ou (b) ou (c) ou (d) des GN-2350-9 pour Consultants Individuels.</t>
    </r>
  </si>
  <si>
    <r>
      <rPr>
        <b/>
        <sz val="11"/>
        <rFont val="Times New Roman"/>
        <family val="1"/>
      </rPr>
      <t>(4) STATUT</t>
    </r>
    <r>
      <rPr>
        <sz val="11"/>
        <rFont val="Times New Roman"/>
        <family val="1"/>
      </rPr>
      <t>: En attente - Processus pas encore commencé ; En cours - Processus de passation des marchés en cours ; Adjugé non-objection de la Banque obtenue pour l'adjudication ; Annulé - Processus annulé ; Clôturé - Contrat dûment exécuté - dernier paiement exécuté</t>
    </r>
  </si>
  <si>
    <t>SFQ</t>
  </si>
  <si>
    <t>Composante 1.3</t>
  </si>
  <si>
    <t>ED</t>
  </si>
  <si>
    <t>SFQ/DP/3570/2018/001</t>
  </si>
  <si>
    <t>SFQC/3570/2019/001-139</t>
  </si>
  <si>
    <t>PEESA</t>
  </si>
  <si>
    <t>SFQ/DP 001/05/3570/GR-HA</t>
  </si>
  <si>
    <t>ED/001/08/3570/ASTTM</t>
  </si>
  <si>
    <t>ORDER &amp; CONSIA/ GN2350-9 Clause 3.10(a)</t>
  </si>
  <si>
    <t>C3.4 Audits financières et environnementales</t>
  </si>
  <si>
    <t>Mérové Pierre</t>
  </si>
  <si>
    <t>SFQC/3570/2019/004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</si>
</sst>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.00_-;\-* #,##0.00_-;_-* &quot;-&quot;??_-;_-@_-"/>
  </numFmts>
  <fonts count="31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Calibri"/>
      <family val="2"/>
    </font>
    <font>
      <sz val="10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i/>
      <sz val="10"/>
      <name val="Calibri"/>
      <family val="2"/>
    </font>
    <font>
      <b/>
      <sz val="11"/>
      <color indexed="9"/>
      <name val="Times New Roman"/>
      <family val="1"/>
    </font>
    <font>
      <sz val="11"/>
      <color indexed="9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1"/>
      <color indexed="81"/>
      <name val="Tahoma"/>
      <family val="2"/>
    </font>
    <font>
      <b/>
      <sz val="11"/>
      <color indexed="81"/>
      <name val="Tahoma"/>
      <family val="2"/>
    </font>
    <font>
      <sz val="8"/>
      <name val="Times New Roman"/>
      <family val="1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sz val="10"/>
      <color theme="0"/>
      <name val="Arial"/>
      <family val="2"/>
    </font>
    <font>
      <sz val="10"/>
      <color rgb="FFFF0000"/>
      <name val="Calibri"/>
      <family val="2"/>
    </font>
    <font>
      <sz val="11"/>
      <color rgb="FFFF0000"/>
      <name val="Times New Roman"/>
      <family val="1"/>
    </font>
    <font>
      <i/>
      <sz val="9"/>
      <color rgb="FFFF0000"/>
      <name val="Calibri"/>
      <family val="2"/>
    </font>
    <font>
      <sz val="12"/>
      <name val="Calibri"/>
      <family val="2"/>
      <scheme val="minor"/>
    </font>
    <font>
      <i/>
      <sz val="10"/>
      <color theme="1"/>
      <name val="Times New Roman"/>
      <family val="1"/>
    </font>
    <font>
      <i/>
      <sz val="12"/>
      <color theme="1"/>
      <name val="Times New Roman"/>
      <family val="1"/>
    </font>
    <font>
      <i/>
      <sz val="9"/>
      <color theme="1"/>
      <name val="Times New Roman"/>
      <family val="1"/>
    </font>
    <font>
      <sz val="10"/>
      <color theme="1"/>
      <name val="Calibri"/>
      <family val="2"/>
    </font>
    <font>
      <i/>
      <sz val="10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0" fontId="5" fillId="0" borderId="0"/>
    <xf numFmtId="0" fontId="4" fillId="0" borderId="0"/>
    <xf numFmtId="0" fontId="4" fillId="0" borderId="0"/>
    <xf numFmtId="0" fontId="4" fillId="0" borderId="0"/>
    <xf numFmtId="9" fontId="14" fillId="0" borderId="0" applyFont="0" applyFill="0" applyBorder="0" applyAlignment="0" applyProtection="0"/>
  </cellStyleXfs>
  <cellXfs count="159">
    <xf numFmtId="0" fontId="0" fillId="0" borderId="0" xfId="0"/>
    <xf numFmtId="0" fontId="4" fillId="0" borderId="0" xfId="8"/>
    <xf numFmtId="0" fontId="3" fillId="0" borderId="1" xfId="0" applyNumberFormat="1" applyFont="1" applyFill="1" applyBorder="1" applyAlignment="1">
      <alignment horizontal="justify" vertical="distributed"/>
    </xf>
    <xf numFmtId="0" fontId="16" fillId="3" borderId="1" xfId="0" applyFont="1" applyFill="1" applyBorder="1"/>
    <xf numFmtId="0" fontId="16" fillId="3" borderId="1" xfId="0" applyFont="1" applyFill="1" applyBorder="1" applyAlignment="1">
      <alignment wrapText="1"/>
    </xf>
    <xf numFmtId="0" fontId="9" fillId="0" borderId="1" xfId="8" applyFont="1" applyFill="1" applyBorder="1" applyAlignment="1">
      <alignment vertical="center" wrapText="1"/>
    </xf>
    <xf numFmtId="0" fontId="17" fillId="0" borderId="0" xfId="0" applyFont="1"/>
    <xf numFmtId="0" fontId="18" fillId="0" borderId="0" xfId="0" applyNumberFormat="1" applyFont="1" applyBorder="1" applyAlignment="1">
      <alignment vertical="center" wrapText="1"/>
    </xf>
    <xf numFmtId="0" fontId="17" fillId="0" borderId="0" xfId="0" applyFont="1" applyBorder="1"/>
    <xf numFmtId="0" fontId="19" fillId="0" borderId="0" xfId="0" applyNumberFormat="1" applyFont="1" applyBorder="1" applyAlignment="1">
      <alignment vertical="distributed"/>
    </xf>
    <xf numFmtId="0" fontId="9" fillId="4" borderId="1" xfId="8" applyFont="1" applyFill="1" applyBorder="1"/>
    <xf numFmtId="0" fontId="8" fillId="2" borderId="2" xfId="8" applyFont="1" applyFill="1" applyBorder="1" applyAlignment="1">
      <alignment horizontal="center" vertical="center" wrapText="1"/>
    </xf>
    <xf numFmtId="43" fontId="9" fillId="0" borderId="1" xfId="5" applyFont="1" applyFill="1" applyBorder="1" applyAlignment="1">
      <alignment vertical="center" wrapText="1"/>
    </xf>
    <xf numFmtId="9" fontId="9" fillId="0" borderId="1" xfId="11" applyFont="1" applyFill="1" applyBorder="1" applyAlignment="1">
      <alignment horizontal="center" vertical="center" wrapText="1"/>
    </xf>
    <xf numFmtId="0" fontId="9" fillId="0" borderId="4" xfId="8" applyFont="1" applyFill="1" applyBorder="1" applyAlignment="1">
      <alignment vertical="center" wrapText="1"/>
    </xf>
    <xf numFmtId="0" fontId="19" fillId="0" borderId="0" xfId="8" applyFont="1" applyFill="1" applyBorder="1" applyAlignment="1">
      <alignment vertical="center" wrapText="1"/>
    </xf>
    <xf numFmtId="0" fontId="19" fillId="0" borderId="5" xfId="8" applyFont="1" applyFill="1" applyBorder="1" applyAlignment="1">
      <alignment vertical="center" wrapText="1"/>
    </xf>
    <xf numFmtId="0" fontId="17" fillId="0" borderId="6" xfId="0" applyFont="1" applyBorder="1"/>
    <xf numFmtId="0" fontId="17" fillId="0" borderId="1" xfId="0" applyFont="1" applyBorder="1" applyAlignment="1">
      <alignment horizontal="center"/>
    </xf>
    <xf numFmtId="0" fontId="17" fillId="0" borderId="1" xfId="0" applyFont="1" applyBorder="1"/>
    <xf numFmtId="0" fontId="10" fillId="5" borderId="5" xfId="8" applyFont="1" applyFill="1" applyBorder="1" applyAlignment="1">
      <alignment vertical="center" wrapText="1"/>
    </xf>
    <xf numFmtId="0" fontId="9" fillId="5" borderId="7" xfId="8" applyFont="1" applyFill="1" applyBorder="1" applyAlignment="1">
      <alignment vertical="center" wrapText="1"/>
    </xf>
    <xf numFmtId="0" fontId="9" fillId="5" borderId="8" xfId="8" applyFont="1" applyFill="1" applyBorder="1" applyAlignment="1">
      <alignment vertical="center" wrapText="1"/>
    </xf>
    <xf numFmtId="0" fontId="17" fillId="5" borderId="7" xfId="0" applyFont="1" applyFill="1" applyBorder="1"/>
    <xf numFmtId="0" fontId="20" fillId="0" borderId="0" xfId="0" applyFont="1"/>
    <xf numFmtId="0" fontId="9" fillId="5" borderId="0" xfId="8" applyFont="1" applyFill="1" applyBorder="1" applyAlignment="1">
      <alignment vertical="center" wrapText="1"/>
    </xf>
    <xf numFmtId="0" fontId="17" fillId="5" borderId="0" xfId="0" applyFont="1" applyFill="1"/>
    <xf numFmtId="49" fontId="4" fillId="0" borderId="0" xfId="8" applyNumberFormat="1" applyAlignment="1">
      <alignment horizontal="right"/>
    </xf>
    <xf numFmtId="43" fontId="17" fillId="0" borderId="0" xfId="0" applyNumberFormat="1" applyFont="1"/>
    <xf numFmtId="0" fontId="15" fillId="0" borderId="0" xfId="0" applyFont="1"/>
    <xf numFmtId="49" fontId="21" fillId="0" borderId="0" xfId="8" applyNumberFormat="1" applyFont="1" applyAlignment="1">
      <alignment horizontal="right"/>
    </xf>
    <xf numFmtId="17" fontId="22" fillId="0" borderId="6" xfId="0" applyNumberFormat="1" applyFont="1" applyFill="1" applyBorder="1" applyAlignment="1">
      <alignment horizontal="center" vertical="distributed"/>
    </xf>
    <xf numFmtId="0" fontId="23" fillId="0" borderId="1" xfId="8" applyFont="1" applyFill="1" applyBorder="1" applyAlignment="1">
      <alignment vertical="center" wrapText="1"/>
    </xf>
    <xf numFmtId="43" fontId="23" fillId="0" borderId="1" xfId="5" applyFont="1" applyFill="1" applyBorder="1" applyAlignment="1">
      <alignment vertical="center" wrapText="1"/>
    </xf>
    <xf numFmtId="9" fontId="23" fillId="0" borderId="1" xfId="11" applyFont="1" applyFill="1" applyBorder="1" applyAlignment="1">
      <alignment horizontal="center" vertical="center" wrapText="1"/>
    </xf>
    <xf numFmtId="0" fontId="22" fillId="0" borderId="1" xfId="0" applyNumberFormat="1" applyFont="1" applyFill="1" applyBorder="1" applyAlignment="1">
      <alignment horizontal="justify" vertical="distributed"/>
    </xf>
    <xf numFmtId="43" fontId="23" fillId="0" borderId="1" xfId="1" applyFont="1" applyFill="1" applyBorder="1" applyAlignment="1">
      <alignment vertical="center" wrapText="1"/>
    </xf>
    <xf numFmtId="0" fontId="24" fillId="0" borderId="1" xfId="0" applyFont="1" applyFill="1" applyBorder="1"/>
    <xf numFmtId="0" fontId="23" fillId="6" borderId="1" xfId="8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justify" vertical="distributed"/>
    </xf>
    <xf numFmtId="17" fontId="2" fillId="0" borderId="6" xfId="0" applyNumberFormat="1" applyFont="1" applyFill="1" applyBorder="1" applyAlignment="1">
      <alignment horizontal="center" vertical="distributed"/>
    </xf>
    <xf numFmtId="0" fontId="9" fillId="0" borderId="1" xfId="0" applyFont="1" applyBorder="1" applyAlignment="1">
      <alignment horizontal="center"/>
    </xf>
    <xf numFmtId="0" fontId="2" fillId="0" borderId="9" xfId="0" applyNumberFormat="1" applyFont="1" applyFill="1" applyBorder="1" applyAlignment="1">
      <alignment horizontal="justify" vertical="distributed"/>
    </xf>
    <xf numFmtId="0" fontId="2" fillId="0" borderId="1" xfId="0" applyNumberFormat="1" applyFont="1" applyFill="1" applyBorder="1" applyAlignment="1">
      <alignment horizontal="justify" vertical="distributed" wrapText="1"/>
    </xf>
    <xf numFmtId="9" fontId="9" fillId="0" borderId="1" xfId="11" applyFont="1" applyFill="1" applyBorder="1" applyAlignment="1">
      <alignment vertical="center" wrapText="1"/>
    </xf>
    <xf numFmtId="0" fontId="4" fillId="0" borderId="0" xfId="8" applyFont="1" applyFill="1"/>
    <xf numFmtId="49" fontId="4" fillId="0" borderId="0" xfId="8" applyNumberFormat="1" applyFont="1" applyFill="1" applyAlignment="1">
      <alignment horizontal="right"/>
    </xf>
    <xf numFmtId="0" fontId="20" fillId="0" borderId="0" xfId="0" applyFont="1" applyFill="1"/>
    <xf numFmtId="0" fontId="6" fillId="0" borderId="1" xfId="0" applyNumberFormat="1" applyFont="1" applyFill="1" applyBorder="1" applyAlignment="1">
      <alignment horizontal="justify" vertical="distributed" wrapText="1"/>
    </xf>
    <xf numFmtId="4" fontId="6" fillId="0" borderId="6" xfId="0" applyNumberFormat="1" applyFont="1" applyFill="1" applyBorder="1" applyAlignment="1">
      <alignment horizontal="center" vertical="center"/>
    </xf>
    <xf numFmtId="9" fontId="6" fillId="0" borderId="1" xfId="11" applyFont="1" applyFill="1" applyBorder="1" applyAlignment="1">
      <alignment vertical="center" wrapText="1"/>
    </xf>
    <xf numFmtId="17" fontId="6" fillId="0" borderId="6" xfId="0" applyNumberFormat="1" applyFont="1" applyFill="1" applyBorder="1" applyAlignment="1">
      <alignment horizontal="center" vertical="distributed"/>
    </xf>
    <xf numFmtId="0" fontId="6" fillId="0" borderId="1" xfId="8" applyFont="1" applyFill="1" applyBorder="1" applyAlignment="1">
      <alignment horizontal="center" vertical="center"/>
    </xf>
    <xf numFmtId="9" fontId="6" fillId="0" borderId="10" xfId="11" applyFont="1" applyFill="1" applyBorder="1" applyAlignment="1">
      <alignment vertical="center" wrapText="1"/>
    </xf>
    <xf numFmtId="0" fontId="6" fillId="0" borderId="11" xfId="8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wrapText="1"/>
    </xf>
    <xf numFmtId="0" fontId="2" fillId="0" borderId="1" xfId="0" applyNumberFormat="1" applyFont="1" applyFill="1" applyBorder="1" applyAlignment="1">
      <alignment horizontal="justify" vertical="center"/>
    </xf>
    <xf numFmtId="0" fontId="9" fillId="0" borderId="1" xfId="0" applyFont="1" applyFill="1" applyBorder="1" applyAlignment="1">
      <alignment horizontal="center" vertical="center"/>
    </xf>
    <xf numFmtId="0" fontId="20" fillId="0" borderId="0" xfId="0" applyFont="1" applyFill="1" applyAlignment="1">
      <alignment vertical="center"/>
    </xf>
    <xf numFmtId="49" fontId="4" fillId="0" borderId="0" xfId="8" applyNumberFormat="1" applyFont="1" applyFill="1" applyAlignment="1">
      <alignment horizontal="right" vertical="center"/>
    </xf>
    <xf numFmtId="17" fontId="9" fillId="0" borderId="1" xfId="8" applyNumberFormat="1" applyFont="1" applyFill="1" applyBorder="1" applyAlignment="1">
      <alignment vertical="center" wrapText="1"/>
    </xf>
    <xf numFmtId="0" fontId="19" fillId="0" borderId="6" xfId="0" applyFont="1" applyFill="1" applyBorder="1" applyAlignment="1">
      <alignment horizontal="justify" vertical="center"/>
    </xf>
    <xf numFmtId="43" fontId="19" fillId="0" borderId="12" xfId="0" applyNumberFormat="1" applyFont="1" applyFill="1" applyBorder="1" applyAlignment="1">
      <alignment horizontal="justify" vertical="center"/>
    </xf>
    <xf numFmtId="0" fontId="9" fillId="0" borderId="1" xfId="0" applyFont="1" applyFill="1" applyBorder="1" applyAlignment="1">
      <alignment vertical="center"/>
    </xf>
    <xf numFmtId="0" fontId="25" fillId="0" borderId="6" xfId="0" applyFont="1" applyFill="1" applyBorder="1" applyAlignment="1">
      <alignment horizontal="justify" vertical="center"/>
    </xf>
    <xf numFmtId="43" fontId="2" fillId="0" borderId="1" xfId="5" applyFont="1" applyFill="1" applyBorder="1" applyAlignment="1">
      <alignment horizontal="justify" vertical="center"/>
    </xf>
    <xf numFmtId="0" fontId="9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/>
    <xf numFmtId="0" fontId="23" fillId="0" borderId="0" xfId="0" applyFont="1"/>
    <xf numFmtId="164" fontId="23" fillId="0" borderId="0" xfId="0" applyNumberFormat="1" applyFont="1"/>
    <xf numFmtId="0" fontId="9" fillId="0" borderId="0" xfId="0" applyFont="1"/>
    <xf numFmtId="43" fontId="19" fillId="0" borderId="10" xfId="0" applyNumberFormat="1" applyFont="1" applyFill="1" applyBorder="1" applyAlignment="1">
      <alignment horizontal="justify" vertical="distributed"/>
    </xf>
    <xf numFmtId="0" fontId="2" fillId="0" borderId="2" xfId="8" applyFont="1" applyFill="1" applyBorder="1" applyAlignment="1">
      <alignment vertical="center" wrapText="1"/>
    </xf>
    <xf numFmtId="4" fontId="6" fillId="0" borderId="1" xfId="0" applyNumberFormat="1" applyFont="1" applyFill="1" applyBorder="1" applyAlignment="1">
      <alignment horizontal="right" vertical="center"/>
    </xf>
    <xf numFmtId="0" fontId="2" fillId="0" borderId="13" xfId="0" applyNumberFormat="1" applyFont="1" applyFill="1" applyBorder="1" applyAlignment="1">
      <alignment horizontal="justify" vertical="distributed" wrapText="1"/>
    </xf>
    <xf numFmtId="43" fontId="9" fillId="0" borderId="13" xfId="5" applyFont="1" applyFill="1" applyBorder="1" applyAlignment="1">
      <alignment vertical="center" wrapText="1"/>
    </xf>
    <xf numFmtId="0" fontId="9" fillId="0" borderId="1" xfId="0" applyFont="1" applyBorder="1" applyAlignment="1">
      <alignment horizontal="center" wrapText="1"/>
    </xf>
    <xf numFmtId="0" fontId="19" fillId="7" borderId="1" xfId="0" applyFont="1" applyFill="1" applyBorder="1" applyAlignment="1">
      <alignment horizontal="justify" vertical="distributed"/>
    </xf>
    <xf numFmtId="0" fontId="13" fillId="0" borderId="1" xfId="0" applyFont="1" applyBorder="1" applyAlignment="1">
      <alignment horizontal="center"/>
    </xf>
    <xf numFmtId="43" fontId="9" fillId="0" borderId="1" xfId="1" applyFont="1" applyFill="1" applyBorder="1" applyAlignment="1">
      <alignment vertical="center" wrapText="1"/>
    </xf>
    <xf numFmtId="17" fontId="9" fillId="0" borderId="4" xfId="8" applyNumberFormat="1" applyFont="1" applyFill="1" applyBorder="1" applyAlignment="1">
      <alignment vertical="center" wrapText="1"/>
    </xf>
    <xf numFmtId="0" fontId="9" fillId="0" borderId="13" xfId="8" applyFont="1" applyFill="1" applyBorder="1" applyAlignment="1">
      <alignment horizontal="center" vertical="center" wrapText="1"/>
    </xf>
    <xf numFmtId="0" fontId="8" fillId="2" borderId="4" xfId="8" applyFont="1" applyFill="1" applyBorder="1" applyAlignment="1">
      <alignment horizontal="center" vertical="center" wrapText="1"/>
    </xf>
    <xf numFmtId="0" fontId="8" fillId="2" borderId="1" xfId="8" applyFont="1" applyFill="1" applyBorder="1" applyAlignment="1">
      <alignment horizontal="center" vertical="center" wrapText="1"/>
    </xf>
    <xf numFmtId="0" fontId="8" fillId="0" borderId="0" xfId="8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 wrapText="1"/>
    </xf>
    <xf numFmtId="0" fontId="10" fillId="5" borderId="1" xfId="8" applyFont="1" applyFill="1" applyBorder="1" applyAlignment="1">
      <alignment vertical="center" wrapText="1"/>
    </xf>
    <xf numFmtId="0" fontId="9" fillId="5" borderId="1" xfId="8" applyFont="1" applyFill="1" applyBorder="1" applyAlignment="1">
      <alignment horizontal="left" vertical="center" wrapText="1"/>
    </xf>
    <xf numFmtId="0" fontId="8" fillId="0" borderId="0" xfId="8" applyFont="1" applyFill="1" applyBorder="1" applyAlignment="1">
      <alignment horizontal="center" vertical="center" wrapText="1"/>
    </xf>
    <xf numFmtId="0" fontId="9" fillId="5" borderId="4" xfId="8" applyFont="1" applyFill="1" applyBorder="1" applyAlignment="1">
      <alignment horizontal="center" vertical="center" wrapText="1"/>
    </xf>
    <xf numFmtId="0" fontId="9" fillId="5" borderId="14" xfId="8" applyFont="1" applyFill="1" applyBorder="1" applyAlignment="1">
      <alignment horizontal="center" vertical="center" wrapText="1"/>
    </xf>
    <xf numFmtId="0" fontId="9" fillId="5" borderId="10" xfId="8" applyFont="1" applyFill="1" applyBorder="1" applyAlignment="1">
      <alignment horizontal="center" vertical="center" wrapText="1"/>
    </xf>
    <xf numFmtId="0" fontId="9" fillId="5" borderId="1" xfId="8" applyFont="1" applyFill="1" applyBorder="1" applyAlignment="1">
      <alignment vertical="center" wrapText="1"/>
    </xf>
    <xf numFmtId="0" fontId="9" fillId="5" borderId="1" xfId="8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13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 wrapText="1"/>
    </xf>
    <xf numFmtId="0" fontId="8" fillId="2" borderId="15" xfId="8" applyFont="1" applyFill="1" applyBorder="1" applyAlignment="1">
      <alignment horizontal="center" vertical="center" wrapText="1"/>
    </xf>
    <xf numFmtId="0" fontId="8" fillId="2" borderId="3" xfId="8" applyFont="1" applyFill="1" applyBorder="1" applyAlignment="1">
      <alignment horizontal="center" vertical="center" wrapText="1"/>
    </xf>
    <xf numFmtId="0" fontId="8" fillId="2" borderId="6" xfId="8" applyFont="1" applyFill="1" applyBorder="1" applyAlignment="1">
      <alignment horizontal="center" vertical="center" wrapText="1"/>
    </xf>
    <xf numFmtId="0" fontId="8" fillId="2" borderId="1" xfId="8" applyFont="1" applyFill="1" applyBorder="1" applyAlignment="1">
      <alignment horizontal="center" vertical="center" wrapText="1"/>
    </xf>
    <xf numFmtId="0" fontId="8" fillId="2" borderId="13" xfId="8" applyFont="1" applyFill="1" applyBorder="1" applyAlignment="1">
      <alignment horizontal="center" vertical="center" wrapText="1"/>
    </xf>
    <xf numFmtId="0" fontId="8" fillId="2" borderId="16" xfId="8" applyFont="1" applyFill="1" applyBorder="1" applyAlignment="1">
      <alignment horizontal="center" vertical="center"/>
    </xf>
    <xf numFmtId="0" fontId="8" fillId="2" borderId="17" xfId="8" applyFont="1" applyFill="1" applyBorder="1" applyAlignment="1">
      <alignment horizontal="center" vertical="center"/>
    </xf>
    <xf numFmtId="0" fontId="8" fillId="2" borderId="12" xfId="8" applyFont="1" applyFill="1" applyBorder="1" applyAlignment="1">
      <alignment horizontal="center" vertical="center"/>
    </xf>
    <xf numFmtId="0" fontId="8" fillId="2" borderId="4" xfId="8" applyFont="1" applyFill="1" applyBorder="1" applyAlignment="1">
      <alignment horizontal="center" vertical="center"/>
    </xf>
    <xf numFmtId="0" fontId="8" fillId="2" borderId="14" xfId="8" applyFont="1" applyFill="1" applyBorder="1" applyAlignment="1">
      <alignment horizontal="center" vertical="center"/>
    </xf>
    <xf numFmtId="0" fontId="8" fillId="2" borderId="10" xfId="8" applyFont="1" applyFill="1" applyBorder="1" applyAlignment="1">
      <alignment horizontal="center" vertical="center"/>
    </xf>
    <xf numFmtId="0" fontId="8" fillId="0" borderId="0" xfId="8" applyFont="1" applyFill="1" applyBorder="1" applyAlignment="1">
      <alignment horizontal="center" vertical="center"/>
    </xf>
    <xf numFmtId="0" fontId="10" fillId="5" borderId="1" xfId="8" applyFont="1" applyFill="1" applyBorder="1" applyAlignment="1">
      <alignment vertical="center" wrapText="1"/>
    </xf>
    <xf numFmtId="0" fontId="8" fillId="2" borderId="16" xfId="8" applyFont="1" applyFill="1" applyBorder="1" applyAlignment="1">
      <alignment horizontal="center" vertical="center" wrapText="1"/>
    </xf>
    <xf numFmtId="0" fontId="8" fillId="2" borderId="4" xfId="8" applyFont="1" applyFill="1" applyBorder="1" applyAlignment="1">
      <alignment horizontal="center" vertical="center" wrapText="1"/>
    </xf>
    <xf numFmtId="0" fontId="7" fillId="2" borderId="1" xfId="8" applyFont="1" applyFill="1" applyBorder="1" applyAlignment="1">
      <alignment horizontal="left" vertical="center" wrapText="1"/>
    </xf>
    <xf numFmtId="0" fontId="9" fillId="0" borderId="25" xfId="8" applyFont="1" applyFill="1" applyBorder="1" applyAlignment="1">
      <alignment horizontal="center" vertical="center" wrapText="1"/>
    </xf>
    <xf numFmtId="0" fontId="9" fillId="0" borderId="26" xfId="8" applyFont="1" applyFill="1" applyBorder="1" applyAlignment="1">
      <alignment horizontal="center" vertical="center" wrapText="1"/>
    </xf>
    <xf numFmtId="0" fontId="9" fillId="0" borderId="15" xfId="8" applyFont="1" applyFill="1" applyBorder="1" applyAlignment="1">
      <alignment horizontal="center" vertical="center" wrapText="1"/>
    </xf>
    <xf numFmtId="0" fontId="16" fillId="5" borderId="1" xfId="0" applyFont="1" applyFill="1" applyBorder="1" applyAlignment="1"/>
    <xf numFmtId="0" fontId="8" fillId="2" borderId="18" xfId="8" applyFont="1" applyFill="1" applyBorder="1" applyAlignment="1">
      <alignment horizontal="center" vertical="center" wrapText="1"/>
    </xf>
    <xf numFmtId="0" fontId="7" fillId="2" borderId="21" xfId="8" applyFont="1" applyFill="1" applyBorder="1" applyAlignment="1">
      <alignment horizontal="left" vertical="center" wrapText="1"/>
    </xf>
    <xf numFmtId="0" fontId="7" fillId="2" borderId="22" xfId="8" applyFont="1" applyFill="1" applyBorder="1" applyAlignment="1">
      <alignment horizontal="left" vertical="center" wrapText="1"/>
    </xf>
    <xf numFmtId="0" fontId="7" fillId="2" borderId="24" xfId="8" applyFont="1" applyFill="1" applyBorder="1" applyAlignment="1">
      <alignment horizontal="left" vertical="center" wrapText="1"/>
    </xf>
    <xf numFmtId="0" fontId="7" fillId="2" borderId="23" xfId="8" applyFont="1" applyFill="1" applyBorder="1" applyAlignment="1">
      <alignment horizontal="left" vertical="center" wrapText="1"/>
    </xf>
    <xf numFmtId="0" fontId="26" fillId="3" borderId="1" xfId="0" applyFont="1" applyFill="1" applyBorder="1" applyAlignment="1">
      <alignment horizontal="center"/>
    </xf>
    <xf numFmtId="0" fontId="27" fillId="3" borderId="1" xfId="0" applyFont="1" applyFill="1" applyBorder="1" applyAlignment="1">
      <alignment horizontal="center"/>
    </xf>
    <xf numFmtId="0" fontId="28" fillId="3" borderId="1" xfId="0" applyFont="1" applyFill="1" applyBorder="1" applyAlignment="1">
      <alignment horizontal="center"/>
    </xf>
    <xf numFmtId="17" fontId="27" fillId="3" borderId="1" xfId="0" applyNumberFormat="1" applyFont="1" applyFill="1" applyBorder="1" applyAlignment="1">
      <alignment horizontal="center"/>
    </xf>
    <xf numFmtId="0" fontId="7" fillId="2" borderId="4" xfId="8" applyFont="1" applyFill="1" applyBorder="1" applyAlignment="1">
      <alignment horizontal="left" vertical="center" wrapText="1"/>
    </xf>
    <xf numFmtId="0" fontId="7" fillId="2" borderId="19" xfId="8" applyFont="1" applyFill="1" applyBorder="1" applyAlignment="1">
      <alignment horizontal="left" vertical="center" wrapText="1"/>
    </xf>
    <xf numFmtId="0" fontId="7" fillId="2" borderId="20" xfId="8" applyFont="1" applyFill="1" applyBorder="1" applyAlignment="1">
      <alignment horizontal="left" vertical="center" wrapText="1"/>
    </xf>
    <xf numFmtId="43" fontId="17" fillId="0" borderId="6" xfId="5" applyFont="1" applyFill="1" applyBorder="1" applyAlignment="1">
      <alignment vertical="center" wrapText="1"/>
    </xf>
    <xf numFmtId="0" fontId="29" fillId="0" borderId="1" xfId="0" applyNumberFormat="1" applyFont="1" applyFill="1" applyBorder="1" applyAlignment="1">
      <alignment horizontal="justify" vertical="distributed"/>
    </xf>
    <xf numFmtId="0" fontId="17" fillId="0" borderId="1" xfId="8" applyFont="1" applyFill="1" applyBorder="1" applyAlignment="1">
      <alignment vertical="center" wrapText="1"/>
    </xf>
    <xf numFmtId="9" fontId="17" fillId="0" borderId="1" xfId="11" applyFont="1" applyFill="1" applyBorder="1" applyAlignment="1">
      <alignment horizontal="center" vertical="center" wrapText="1"/>
    </xf>
    <xf numFmtId="17" fontId="29" fillId="0" borderId="6" xfId="0" applyNumberFormat="1" applyFont="1" applyFill="1" applyBorder="1" applyAlignment="1">
      <alignment horizontal="center" vertical="distributed"/>
    </xf>
    <xf numFmtId="0" fontId="17" fillId="0" borderId="4" xfId="8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center"/>
    </xf>
    <xf numFmtId="0" fontId="2" fillId="7" borderId="9" xfId="0" applyNumberFormat="1" applyFont="1" applyFill="1" applyBorder="1" applyAlignment="1">
      <alignment horizontal="justify" vertical="distributed"/>
    </xf>
    <xf numFmtId="0" fontId="2" fillId="7" borderId="1" xfId="0" applyNumberFormat="1" applyFont="1" applyFill="1" applyBorder="1" applyAlignment="1">
      <alignment horizontal="justify" vertical="distributed" wrapText="1"/>
    </xf>
    <xf numFmtId="0" fontId="29" fillId="7" borderId="1" xfId="0" applyNumberFormat="1" applyFont="1" applyFill="1" applyBorder="1" applyAlignment="1">
      <alignment horizontal="justify" vertical="distributed" wrapText="1"/>
    </xf>
    <xf numFmtId="0" fontId="17" fillId="7" borderId="1" xfId="8" applyFont="1" applyFill="1" applyBorder="1" applyAlignment="1">
      <alignment vertical="center" wrapText="1"/>
    </xf>
    <xf numFmtId="4" fontId="0" fillId="7" borderId="6" xfId="0" applyNumberFormat="1" applyFont="1" applyFill="1" applyBorder="1" applyAlignment="1">
      <alignment horizontal="center" vertical="center"/>
    </xf>
    <xf numFmtId="4" fontId="0" fillId="7" borderId="1" xfId="0" applyNumberFormat="1" applyFont="1" applyFill="1" applyBorder="1" applyAlignment="1">
      <alignment horizontal="right" vertical="center"/>
    </xf>
    <xf numFmtId="9" fontId="17" fillId="7" borderId="10" xfId="11" applyFont="1" applyFill="1" applyBorder="1" applyAlignment="1">
      <alignment vertical="center" wrapText="1"/>
    </xf>
    <xf numFmtId="9" fontId="17" fillId="7" borderId="1" xfId="11" applyFont="1" applyFill="1" applyBorder="1" applyAlignment="1">
      <alignment vertical="center" wrapText="1"/>
    </xf>
    <xf numFmtId="17" fontId="29" fillId="7" borderId="6" xfId="0" applyNumberFormat="1" applyFont="1" applyFill="1" applyBorder="1" applyAlignment="1">
      <alignment horizontal="center" vertical="distributed"/>
    </xf>
    <xf numFmtId="0" fontId="17" fillId="7" borderId="11" xfId="8" applyFont="1" applyFill="1" applyBorder="1" applyAlignment="1">
      <alignment vertical="center" wrapText="1"/>
    </xf>
    <xf numFmtId="0" fontId="17" fillId="7" borderId="1" xfId="8" applyFont="1" applyFill="1" applyBorder="1" applyAlignment="1">
      <alignment horizontal="center" vertical="center"/>
    </xf>
    <xf numFmtId="0" fontId="10" fillId="5" borderId="1" xfId="8" applyFont="1" applyFill="1" applyBorder="1" applyAlignment="1">
      <alignment horizontal="center" vertical="center" wrapText="1"/>
    </xf>
    <xf numFmtId="43" fontId="10" fillId="5" borderId="1" xfId="8" applyNumberFormat="1" applyFont="1" applyFill="1" applyBorder="1" applyAlignment="1">
      <alignment vertical="center" wrapText="1"/>
    </xf>
    <xf numFmtId="43" fontId="17" fillId="0" borderId="6" xfId="5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justify" vertical="distributed"/>
    </xf>
    <xf numFmtId="0" fontId="30" fillId="0" borderId="1" xfId="0" applyFont="1" applyFill="1" applyBorder="1" applyAlignment="1">
      <alignment horizontal="center" vertical="center" wrapText="1"/>
    </xf>
    <xf numFmtId="0" fontId="29" fillId="0" borderId="9" xfId="0" applyNumberFormat="1" applyFont="1" applyFill="1" applyBorder="1" applyAlignment="1">
      <alignment horizontal="justify" vertical="distributed"/>
    </xf>
    <xf numFmtId="4" fontId="10" fillId="5" borderId="1" xfId="8" applyNumberFormat="1" applyFont="1" applyFill="1" applyBorder="1" applyAlignment="1">
      <alignment vertical="center" wrapText="1"/>
    </xf>
    <xf numFmtId="0" fontId="10" fillId="3" borderId="1" xfId="8" applyFont="1" applyFill="1" applyBorder="1" applyAlignment="1">
      <alignment vertical="center" wrapText="1"/>
    </xf>
    <xf numFmtId="0" fontId="7" fillId="3" borderId="1" xfId="8" applyFont="1" applyFill="1" applyBorder="1" applyAlignment="1">
      <alignment vertical="center" wrapText="1"/>
    </xf>
    <xf numFmtId="43" fontId="16" fillId="3" borderId="1" xfId="8" applyNumberFormat="1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center" wrapText="1"/>
    </xf>
  </cellXfs>
  <cellStyles count="12">
    <cellStyle name="Comma" xfId="1" builtinId="3"/>
    <cellStyle name="Comma 2" xfId="2" xr:uid="{00000000-0005-0000-0000-000001000000}"/>
    <cellStyle name="Comma 2 2" xfId="3" xr:uid="{00000000-0005-0000-0000-000002000000}"/>
    <cellStyle name="Comma 2 3" xfId="4" xr:uid="{00000000-0005-0000-0000-000003000000}"/>
    <cellStyle name="Comma 3" xfId="5" xr:uid="{00000000-0005-0000-0000-000004000000}"/>
    <cellStyle name="Currency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2 3" xfId="9" xr:uid="{00000000-0005-0000-0000-000009000000}"/>
    <cellStyle name="Normal 3" xfId="10" xr:uid="{00000000-0005-0000-0000-00000A000000}"/>
    <cellStyle name="Percent 2" xfId="11" xr:uid="{00000000-0005-0000-0000-00000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14" Type="http://schemas.openxmlformats.org/officeDocument/2006/relationships/customXml" Target="../customXml/item7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/Users/UCE/AppData/Roaming/Microsoft/Excel/1079,%20TIME-COST,%20only,%20monthly%20(1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KIRKAGACLI/AppData/Local/Microsoft/Windows/Temporary%20Internet%20Files/Content.Outlook/G4UXB6YG/POA%203570%20proje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Plan Annuel d'opération"/>
      <sheetName val="2. Chronogramme"/>
      <sheetName val="3. Plan de passation de marché"/>
      <sheetName val="4. Tableau des engagements"/>
      <sheetName val="5.Prévision flux de trésorerie"/>
      <sheetName val="6.Exécution flux de trésorerie"/>
      <sheetName val="7.Ecarts flux de trésorerie"/>
      <sheetName val="Data"/>
      <sheetName val="temps, couts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3">
          <cell r="B3" t="str">
            <v>Bien et services connexes</v>
          </cell>
        </row>
        <row r="4">
          <cell r="B4" t="str">
            <v>Travaux</v>
          </cell>
        </row>
        <row r="5">
          <cell r="B5" t="str">
            <v>Service autres que consultants</v>
          </cell>
        </row>
        <row r="6">
          <cell r="B6" t="str">
            <v>Bureaux de services conseils</v>
          </cell>
        </row>
        <row r="7">
          <cell r="B7" t="str">
            <v>Services de consultants individuels</v>
          </cell>
        </row>
        <row r="8">
          <cell r="B8" t="str">
            <v>Dépenses opérationnels</v>
          </cell>
        </row>
      </sheetData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Plan Annuel d'opération"/>
      <sheetName val="2. Chronogramme"/>
      <sheetName val="3. Plan de Passation de Marchés"/>
      <sheetName val="4. Tableau des engagements"/>
      <sheetName val="5.Prévision flux de trésorerie"/>
      <sheetName val="6.Exécution flux de trésorerie"/>
      <sheetName val="7.Ecarts flux de trésorerie"/>
    </sheetNames>
    <sheetDataSet>
      <sheetData sheetId="0">
        <row r="13">
          <cell r="C13" t="str">
            <v>C1: Travaux Publics et Supervision</v>
          </cell>
        </row>
        <row r="32">
          <cell r="B32" t="str">
            <v>Activité 3.3</v>
          </cell>
        </row>
        <row r="53">
          <cell r="C53" t="str">
            <v>C3: Etudes  technique /socio-environnementales - Administration</v>
          </cell>
        </row>
        <row r="55">
          <cell r="B55" t="str">
            <v>Activité 9.1</v>
          </cell>
        </row>
        <row r="65">
          <cell r="B65" t="str">
            <v>Activité 11.2</v>
          </cell>
        </row>
      </sheetData>
      <sheetData sheetId="1">
        <row r="60">
          <cell r="D60">
            <v>43118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90"/>
  <sheetViews>
    <sheetView tabSelected="1" view="pageBreakPreview" topLeftCell="A11" zoomScaleSheetLayoutView="100" workbookViewId="0">
      <selection activeCell="E68" sqref="E68:F68"/>
    </sheetView>
  </sheetViews>
  <sheetFormatPr defaultRowHeight="15" x14ac:dyDescent="0.25"/>
  <cols>
    <col min="1" max="1" width="26.42578125" customWidth="1"/>
    <col min="2" max="2" width="37.28515625" customWidth="1"/>
    <col min="3" max="3" width="40.140625" customWidth="1"/>
    <col min="4" max="4" width="18.140625" customWidth="1"/>
    <col min="5" max="5" width="14.42578125" customWidth="1"/>
    <col min="6" max="6" width="16.28515625" customWidth="1"/>
    <col min="7" max="7" width="8.85546875" customWidth="1"/>
    <col min="8" max="8" width="7.85546875" customWidth="1"/>
    <col min="9" max="9" width="14.42578125" customWidth="1"/>
    <col min="10" max="10" width="12.85546875" customWidth="1"/>
    <col min="11" max="11" width="22.85546875" customWidth="1"/>
    <col min="12" max="12" width="16.5703125" customWidth="1"/>
    <col min="13" max="13" width="5.85546875" customWidth="1"/>
    <col min="14" max="14" width="3.28515625" customWidth="1"/>
  </cols>
  <sheetData>
    <row r="1" spans="1:30" ht="15" customHeight="1" x14ac:dyDescent="0.25">
      <c r="A1" s="6"/>
      <c r="B1" s="6"/>
      <c r="C1" s="3" t="s">
        <v>0</v>
      </c>
      <c r="D1" s="123" t="s">
        <v>1</v>
      </c>
      <c r="E1" s="123"/>
      <c r="F1" s="123"/>
      <c r="G1" s="123"/>
      <c r="H1" s="123"/>
      <c r="I1" s="7"/>
      <c r="J1" s="7"/>
      <c r="K1" s="7"/>
      <c r="L1" s="8"/>
    </row>
    <row r="2" spans="1:30" ht="13.9" customHeight="1" x14ac:dyDescent="0.25">
      <c r="A2" s="6"/>
      <c r="B2" s="6"/>
      <c r="C2" s="3" t="s">
        <v>2</v>
      </c>
      <c r="D2" s="124" t="s">
        <v>3</v>
      </c>
      <c r="E2" s="124"/>
      <c r="F2" s="124"/>
      <c r="G2" s="124"/>
      <c r="H2" s="124"/>
      <c r="I2" s="7"/>
      <c r="J2" s="7"/>
      <c r="K2" s="7"/>
      <c r="L2" s="8"/>
    </row>
    <row r="3" spans="1:30" ht="12.6" customHeight="1" x14ac:dyDescent="0.25">
      <c r="A3" s="6"/>
      <c r="B3" s="6"/>
      <c r="C3" s="4" t="s">
        <v>4</v>
      </c>
      <c r="D3" s="125" t="s">
        <v>5</v>
      </c>
      <c r="E3" s="125"/>
      <c r="F3" s="125"/>
      <c r="G3" s="125"/>
      <c r="H3" s="125"/>
      <c r="I3" s="9"/>
      <c r="J3" s="9"/>
      <c r="K3" s="9"/>
      <c r="L3" s="8"/>
    </row>
    <row r="4" spans="1:30" ht="11.45" customHeight="1" x14ac:dyDescent="0.25">
      <c r="A4" s="6"/>
      <c r="B4" s="6"/>
      <c r="C4" s="3" t="s">
        <v>6</v>
      </c>
      <c r="D4" s="126">
        <v>43525</v>
      </c>
      <c r="E4" s="124"/>
      <c r="F4" s="124"/>
      <c r="G4" s="124"/>
      <c r="H4" s="124"/>
      <c r="I4" s="8"/>
      <c r="J4" s="8"/>
      <c r="K4" s="8"/>
      <c r="L4" s="8"/>
    </row>
    <row r="5" spans="1:30" ht="14.45" customHeight="1" x14ac:dyDescent="0.25">
      <c r="A5" s="6"/>
      <c r="B5" s="6"/>
      <c r="C5" s="4" t="s">
        <v>7</v>
      </c>
      <c r="D5" s="124" t="s">
        <v>8</v>
      </c>
      <c r="E5" s="124"/>
      <c r="F5" s="124"/>
      <c r="G5" s="124"/>
      <c r="H5" s="124"/>
      <c r="I5" s="6"/>
      <c r="J5" s="6"/>
      <c r="K5" s="6"/>
      <c r="L5" s="6"/>
    </row>
    <row r="6" spans="1:30" x14ac:dyDescent="0.25">
      <c r="A6" s="6"/>
      <c r="B6" s="6"/>
      <c r="C6" s="6"/>
      <c r="D6" s="6"/>
      <c r="E6" s="6"/>
      <c r="F6" s="28"/>
      <c r="G6" s="6"/>
      <c r="H6" s="6"/>
      <c r="I6" s="6"/>
      <c r="J6" s="6"/>
      <c r="K6" s="6"/>
      <c r="L6" s="6"/>
    </row>
    <row r="7" spans="1:30" x14ac:dyDescent="0.25">
      <c r="A7" s="113" t="s">
        <v>9</v>
      </c>
      <c r="B7" s="113"/>
      <c r="C7" s="113"/>
      <c r="D7" s="113"/>
      <c r="E7" s="113"/>
      <c r="F7" s="113"/>
      <c r="G7" s="113"/>
      <c r="H7" s="113"/>
      <c r="I7" s="113"/>
      <c r="J7" s="113"/>
      <c r="K7" s="127"/>
      <c r="L7" s="10"/>
      <c r="M7" s="1"/>
      <c r="N7" s="1"/>
    </row>
    <row r="8" spans="1:30" ht="15" customHeight="1" x14ac:dyDescent="0.25">
      <c r="A8" s="98" t="s">
        <v>10</v>
      </c>
      <c r="B8" s="100" t="s">
        <v>11</v>
      </c>
      <c r="C8" s="100" t="s">
        <v>12</v>
      </c>
      <c r="D8" s="102" t="s">
        <v>13</v>
      </c>
      <c r="E8" s="100" t="s">
        <v>14</v>
      </c>
      <c r="F8" s="111" t="s">
        <v>15</v>
      </c>
      <c r="G8" s="104"/>
      <c r="H8" s="105"/>
      <c r="I8" s="112" t="s">
        <v>16</v>
      </c>
      <c r="J8" s="118"/>
      <c r="K8" s="111" t="s">
        <v>17</v>
      </c>
      <c r="L8" s="101" t="s">
        <v>18</v>
      </c>
      <c r="M8" s="1"/>
      <c r="N8" s="1"/>
    </row>
    <row r="9" spans="1:30" ht="103.5" customHeight="1" x14ac:dyDescent="0.25">
      <c r="A9" s="99"/>
      <c r="B9" s="101"/>
      <c r="C9" s="101"/>
      <c r="D9" s="102"/>
      <c r="E9" s="101"/>
      <c r="F9" s="11" t="s">
        <v>19</v>
      </c>
      <c r="G9" s="84" t="s">
        <v>20</v>
      </c>
      <c r="H9" s="84" t="s">
        <v>21</v>
      </c>
      <c r="I9" s="84" t="s">
        <v>22</v>
      </c>
      <c r="J9" s="84" t="s">
        <v>23</v>
      </c>
      <c r="K9" s="112"/>
      <c r="L9" s="101"/>
      <c r="M9" s="1"/>
      <c r="N9" s="1"/>
    </row>
    <row r="10" spans="1:30" s="16" customFormat="1" ht="16.5" customHeight="1" thickBot="1" x14ac:dyDescent="0.3">
      <c r="A10" s="110" t="s">
        <v>24</v>
      </c>
      <c r="B10" s="93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</row>
    <row r="11" spans="1:30" ht="15.75" customHeight="1" thickBot="1" x14ac:dyDescent="0.3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17"/>
    </row>
    <row r="12" spans="1:30" ht="16.5" customHeight="1" x14ac:dyDescent="0.25">
      <c r="A12" s="119" t="s">
        <v>25</v>
      </c>
      <c r="B12" s="120"/>
      <c r="C12" s="120"/>
      <c r="D12" s="120"/>
      <c r="E12" s="120"/>
      <c r="F12" s="120"/>
      <c r="G12" s="120"/>
      <c r="H12" s="120"/>
      <c r="I12" s="120"/>
      <c r="J12" s="120"/>
      <c r="K12" s="122"/>
      <c r="L12" s="10"/>
      <c r="M12" s="1"/>
      <c r="N12" s="1"/>
    </row>
    <row r="13" spans="1:30" ht="15" customHeight="1" x14ac:dyDescent="0.25">
      <c r="A13" s="98" t="s">
        <v>10</v>
      </c>
      <c r="B13" s="100" t="s">
        <v>11</v>
      </c>
      <c r="C13" s="100" t="s">
        <v>12</v>
      </c>
      <c r="D13" s="102" t="s">
        <v>13</v>
      </c>
      <c r="E13" s="100" t="s">
        <v>14</v>
      </c>
      <c r="F13" s="112" t="s">
        <v>15</v>
      </c>
      <c r="G13" s="107"/>
      <c r="H13" s="108"/>
      <c r="I13" s="112" t="s">
        <v>16</v>
      </c>
      <c r="J13" s="118"/>
      <c r="K13" s="111" t="s">
        <v>17</v>
      </c>
      <c r="L13" s="101" t="s">
        <v>18</v>
      </c>
      <c r="M13" s="1"/>
      <c r="N13" s="1"/>
    </row>
    <row r="14" spans="1:30" ht="102.6" customHeight="1" x14ac:dyDescent="0.25">
      <c r="A14" s="99"/>
      <c r="B14" s="101"/>
      <c r="C14" s="101"/>
      <c r="D14" s="102"/>
      <c r="E14" s="101"/>
      <c r="F14" s="11" t="s">
        <v>19</v>
      </c>
      <c r="G14" s="84" t="s">
        <v>20</v>
      </c>
      <c r="H14" s="84" t="s">
        <v>21</v>
      </c>
      <c r="I14" s="84" t="s">
        <v>26</v>
      </c>
      <c r="J14" s="84" t="s">
        <v>23</v>
      </c>
      <c r="K14" s="112"/>
      <c r="L14" s="101"/>
      <c r="M14" s="1"/>
      <c r="N14" s="1"/>
    </row>
    <row r="15" spans="1:30" ht="21.75" customHeight="1" x14ac:dyDescent="0.25">
      <c r="A15" s="117" t="s">
        <v>24</v>
      </c>
      <c r="B15" s="117"/>
      <c r="C15" s="117"/>
      <c r="D15" s="117"/>
      <c r="E15" s="117"/>
      <c r="F15" s="117"/>
      <c r="G15" s="117"/>
      <c r="H15" s="117"/>
      <c r="I15" s="117"/>
      <c r="J15" s="117"/>
      <c r="K15" s="117"/>
      <c r="L15" s="117"/>
      <c r="M15" s="1"/>
      <c r="N15" s="1"/>
    </row>
    <row r="16" spans="1:30" ht="15.75" customHeight="1" thickBot="1" x14ac:dyDescent="0.3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</row>
    <row r="17" spans="1:14" ht="15.75" customHeight="1" x14ac:dyDescent="0.25">
      <c r="A17" s="119" t="s">
        <v>27</v>
      </c>
      <c r="B17" s="120"/>
      <c r="C17" s="120"/>
      <c r="D17" s="120"/>
      <c r="E17" s="120"/>
      <c r="F17" s="120"/>
      <c r="G17" s="120"/>
      <c r="H17" s="120"/>
      <c r="I17" s="120"/>
      <c r="J17" s="120"/>
      <c r="K17" s="121"/>
      <c r="L17" s="10"/>
    </row>
    <row r="18" spans="1:14" ht="15" customHeight="1" x14ac:dyDescent="0.25">
      <c r="A18" s="98" t="s">
        <v>10</v>
      </c>
      <c r="B18" s="100" t="s">
        <v>11</v>
      </c>
      <c r="C18" s="100" t="s">
        <v>12</v>
      </c>
      <c r="D18" s="102" t="s">
        <v>13</v>
      </c>
      <c r="E18" s="100" t="s">
        <v>14</v>
      </c>
      <c r="F18" s="112" t="s">
        <v>15</v>
      </c>
      <c r="G18" s="107"/>
      <c r="H18" s="108"/>
      <c r="I18" s="112" t="s">
        <v>16</v>
      </c>
      <c r="J18" s="118"/>
      <c r="K18" s="111" t="s">
        <v>17</v>
      </c>
      <c r="L18" s="101" t="s">
        <v>18</v>
      </c>
    </row>
    <row r="19" spans="1:14" ht="109.5" customHeight="1" x14ac:dyDescent="0.25">
      <c r="A19" s="99"/>
      <c r="B19" s="101"/>
      <c r="C19" s="101"/>
      <c r="D19" s="102"/>
      <c r="E19" s="101"/>
      <c r="F19" s="11" t="s">
        <v>19</v>
      </c>
      <c r="G19" s="84" t="s">
        <v>20</v>
      </c>
      <c r="H19" s="84" t="s">
        <v>21</v>
      </c>
      <c r="I19" s="84" t="s">
        <v>28</v>
      </c>
      <c r="J19" s="84" t="s">
        <v>23</v>
      </c>
      <c r="K19" s="112"/>
      <c r="L19" s="101"/>
    </row>
    <row r="20" spans="1:14" hidden="1" x14ac:dyDescent="0.25">
      <c r="A20" s="35" t="s">
        <v>29</v>
      </c>
      <c r="B20" s="35" t="s">
        <v>30</v>
      </c>
      <c r="C20" s="35" t="s">
        <v>31</v>
      </c>
      <c r="D20" s="38" t="s">
        <v>32</v>
      </c>
      <c r="E20" s="33"/>
      <c r="F20" s="33">
        <v>100000</v>
      </c>
      <c r="G20" s="34"/>
      <c r="H20" s="34"/>
      <c r="I20" s="31"/>
      <c r="J20" s="31">
        <v>43118</v>
      </c>
      <c r="K20" s="14"/>
      <c r="L20" s="18" t="s">
        <v>33</v>
      </c>
      <c r="N20" s="27"/>
    </row>
    <row r="21" spans="1:14" s="47" customFormat="1" ht="27" customHeight="1" x14ac:dyDescent="0.25">
      <c r="A21" s="151" t="s">
        <v>34</v>
      </c>
      <c r="B21" s="39" t="s">
        <v>35</v>
      </c>
      <c r="C21" s="131" t="s">
        <v>36</v>
      </c>
      <c r="D21" s="132" t="s">
        <v>104</v>
      </c>
      <c r="E21" s="150" t="s">
        <v>37</v>
      </c>
      <c r="F21" s="130">
        <v>300000</v>
      </c>
      <c r="G21" s="133">
        <v>1</v>
      </c>
      <c r="H21" s="133">
        <v>0</v>
      </c>
      <c r="I21" s="134"/>
      <c r="J21" s="134">
        <v>43586</v>
      </c>
      <c r="K21" s="135" t="s">
        <v>38</v>
      </c>
      <c r="L21" s="136" t="s">
        <v>39</v>
      </c>
      <c r="N21" s="46"/>
    </row>
    <row r="22" spans="1:14" s="47" customFormat="1" ht="15" customHeight="1" x14ac:dyDescent="0.25">
      <c r="A22" s="137" t="s">
        <v>105</v>
      </c>
      <c r="B22" s="138" t="s">
        <v>103</v>
      </c>
      <c r="C22" s="139" t="s">
        <v>40</v>
      </c>
      <c r="D22" s="140" t="s">
        <v>102</v>
      </c>
      <c r="E22" s="141" t="s">
        <v>41</v>
      </c>
      <c r="F22" s="142">
        <v>972592</v>
      </c>
      <c r="G22" s="143">
        <v>1</v>
      </c>
      <c r="H22" s="144">
        <v>0</v>
      </c>
      <c r="I22" s="145"/>
      <c r="J22" s="145">
        <v>43405</v>
      </c>
      <c r="K22" s="146" t="s">
        <v>42</v>
      </c>
      <c r="L22" s="147" t="s">
        <v>39</v>
      </c>
      <c r="M22" s="45"/>
      <c r="N22" s="46"/>
    </row>
    <row r="23" spans="1:14" ht="20.25" customHeight="1" x14ac:dyDescent="0.25">
      <c r="A23" s="148" t="s">
        <v>24</v>
      </c>
      <c r="B23" s="87"/>
      <c r="C23" s="87"/>
      <c r="D23" s="87"/>
      <c r="E23" s="87"/>
      <c r="F23" s="149">
        <f>F21+F22</f>
        <v>1272592</v>
      </c>
      <c r="G23" s="87"/>
      <c r="H23" s="87"/>
      <c r="I23" s="87"/>
      <c r="J23" s="87"/>
      <c r="K23" s="87"/>
      <c r="L23" s="87"/>
    </row>
    <row r="24" spans="1:14" ht="18" customHeight="1" x14ac:dyDescent="0.25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</row>
    <row r="25" spans="1:14" ht="1.5" customHeight="1" thickBot="1" x14ac:dyDescent="0.3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</row>
    <row r="26" spans="1:14" ht="18" customHeight="1" x14ac:dyDescent="0.25">
      <c r="A26" s="128" t="s">
        <v>43</v>
      </c>
      <c r="B26" s="129"/>
      <c r="C26" s="129"/>
      <c r="D26" s="129"/>
      <c r="E26" s="129"/>
      <c r="F26" s="129"/>
      <c r="G26" s="129"/>
      <c r="H26" s="129"/>
      <c r="I26" s="129"/>
      <c r="J26" s="113"/>
      <c r="K26" s="113"/>
      <c r="L26" s="113"/>
    </row>
    <row r="27" spans="1:14" ht="24" customHeight="1" x14ac:dyDescent="0.25">
      <c r="A27" s="98" t="s">
        <v>10</v>
      </c>
      <c r="B27" s="100" t="s">
        <v>11</v>
      </c>
      <c r="C27" s="100" t="s">
        <v>12</v>
      </c>
      <c r="D27" s="102" t="s">
        <v>13</v>
      </c>
      <c r="E27" s="100" t="s">
        <v>14</v>
      </c>
      <c r="F27" s="112" t="s">
        <v>15</v>
      </c>
      <c r="G27" s="107"/>
      <c r="H27" s="108"/>
      <c r="I27" s="112" t="s">
        <v>16</v>
      </c>
      <c r="J27" s="118"/>
      <c r="K27" s="111" t="s">
        <v>17</v>
      </c>
      <c r="L27" s="101" t="s">
        <v>18</v>
      </c>
    </row>
    <row r="28" spans="1:14" ht="99" customHeight="1" x14ac:dyDescent="0.25">
      <c r="A28" s="99"/>
      <c r="B28" s="101"/>
      <c r="C28" s="101"/>
      <c r="D28" s="102"/>
      <c r="E28" s="101"/>
      <c r="F28" s="11" t="s">
        <v>19</v>
      </c>
      <c r="G28" s="84" t="s">
        <v>20</v>
      </c>
      <c r="H28" s="84" t="s">
        <v>21</v>
      </c>
      <c r="I28" s="84" t="s">
        <v>28</v>
      </c>
      <c r="J28" s="84" t="s">
        <v>23</v>
      </c>
      <c r="K28" s="112"/>
      <c r="L28" s="101"/>
    </row>
    <row r="29" spans="1:14" s="47" customFormat="1" ht="0.75" customHeight="1" x14ac:dyDescent="0.25">
      <c r="A29" s="42"/>
      <c r="B29" s="43"/>
      <c r="C29" s="37" t="s">
        <v>44</v>
      </c>
      <c r="D29" s="5"/>
      <c r="E29" s="12"/>
      <c r="F29" s="33"/>
      <c r="G29" s="13"/>
      <c r="H29" s="13"/>
      <c r="I29" s="40"/>
      <c r="J29" s="40"/>
      <c r="K29" s="68" t="s">
        <v>45</v>
      </c>
      <c r="N29" s="46"/>
    </row>
    <row r="30" spans="1:14" s="47" customFormat="1" ht="0.75" hidden="1" customHeight="1" x14ac:dyDescent="0.25">
      <c r="A30" s="42" t="s">
        <v>46</v>
      </c>
      <c r="B30" s="43" t="str">
        <f>CONCATENATE('[2]1.Plan Annuel d''opération'!C13,"-",'[2]1.Plan Annuel d''opération'!B32)</f>
        <v>C1: Travaux Publics et Supervision-Activité 3.3</v>
      </c>
      <c r="C30" s="43" t="s">
        <v>47</v>
      </c>
      <c r="D30" s="5" t="s">
        <v>48</v>
      </c>
      <c r="E30" s="12" t="s">
        <v>41</v>
      </c>
      <c r="F30" s="12">
        <v>51200</v>
      </c>
      <c r="G30" s="13">
        <v>1</v>
      </c>
      <c r="H30" s="13">
        <v>0</v>
      </c>
      <c r="I30" s="40">
        <f>'[2]2. Chronogramme'!D29</f>
        <v>0</v>
      </c>
      <c r="J30" s="40" t="s">
        <v>49</v>
      </c>
      <c r="K30" s="56" t="s">
        <v>50</v>
      </c>
      <c r="L30" s="55" t="s">
        <v>33</v>
      </c>
      <c r="N30" s="46"/>
    </row>
    <row r="31" spans="1:14" s="47" customFormat="1" ht="32.25" customHeight="1" x14ac:dyDescent="0.25">
      <c r="A31" s="153" t="s">
        <v>106</v>
      </c>
      <c r="B31" s="48" t="s">
        <v>51</v>
      </c>
      <c r="C31" s="73" t="s">
        <v>52</v>
      </c>
      <c r="D31" s="152" t="s">
        <v>53</v>
      </c>
      <c r="E31" s="49" t="s">
        <v>41</v>
      </c>
      <c r="F31" s="74">
        <v>3500000</v>
      </c>
      <c r="G31" s="53">
        <v>1</v>
      </c>
      <c r="H31" s="50">
        <v>0</v>
      </c>
      <c r="I31" s="51">
        <v>43556</v>
      </c>
      <c r="J31" s="51">
        <v>43617</v>
      </c>
      <c r="K31" s="54"/>
      <c r="L31" s="52" t="s">
        <v>54</v>
      </c>
      <c r="N31" s="46"/>
    </row>
    <row r="32" spans="1:14" s="47" customFormat="1" ht="49.5" hidden="1" customHeight="1" x14ac:dyDescent="0.25">
      <c r="A32" s="153" t="s">
        <v>108</v>
      </c>
      <c r="B32" s="43" t="str">
        <f>CONCATENATE('[2]1.Plan Annuel d''opération'!C53,"-",'[2]1.Plan Annuel d''opération'!B65)</f>
        <v>C3: Etudes  technique /socio-environnementales - Administration-Activité 11.2</v>
      </c>
      <c r="C32" s="43" t="s">
        <v>55</v>
      </c>
      <c r="D32" s="5" t="s">
        <v>56</v>
      </c>
      <c r="E32" s="12" t="s">
        <v>41</v>
      </c>
      <c r="F32" s="12">
        <v>1419000</v>
      </c>
      <c r="G32" s="13">
        <v>1</v>
      </c>
      <c r="H32" s="13">
        <v>0</v>
      </c>
      <c r="I32" s="40">
        <f>'[2]2. Chronogramme'!D60</f>
        <v>43118</v>
      </c>
      <c r="J32" s="40">
        <v>43117</v>
      </c>
      <c r="K32" s="56" t="s">
        <v>107</v>
      </c>
      <c r="L32" s="136" t="s">
        <v>57</v>
      </c>
      <c r="N32" s="46"/>
    </row>
    <row r="33" spans="1:14" s="47" customFormat="1" ht="29.25" hidden="1" customHeight="1" x14ac:dyDescent="0.25">
      <c r="A33" s="42" t="s">
        <v>109</v>
      </c>
      <c r="B33" s="43" t="s">
        <v>58</v>
      </c>
      <c r="C33" s="43" t="s">
        <v>59</v>
      </c>
      <c r="D33" s="5" t="s">
        <v>48</v>
      </c>
      <c r="E33" s="12" t="s">
        <v>41</v>
      </c>
      <c r="F33" s="12">
        <v>227000</v>
      </c>
      <c r="G33" s="13">
        <v>1</v>
      </c>
      <c r="H33" s="13">
        <v>0</v>
      </c>
      <c r="I33" s="40">
        <v>43374</v>
      </c>
      <c r="J33" s="40">
        <v>43523</v>
      </c>
      <c r="K33" s="56" t="s">
        <v>110</v>
      </c>
      <c r="L33" s="55" t="s">
        <v>57</v>
      </c>
      <c r="N33" s="46"/>
    </row>
    <row r="34" spans="1:14" s="47" customFormat="1" ht="26.25" hidden="1" customHeight="1" x14ac:dyDescent="0.25">
      <c r="A34" s="42" t="s">
        <v>113</v>
      </c>
      <c r="B34" s="43" t="s">
        <v>111</v>
      </c>
      <c r="C34" s="43" t="s">
        <v>60</v>
      </c>
      <c r="D34" s="5" t="s">
        <v>61</v>
      </c>
      <c r="E34" s="12" t="s">
        <v>41</v>
      </c>
      <c r="F34" s="12">
        <v>61000</v>
      </c>
      <c r="G34" s="13">
        <v>1</v>
      </c>
      <c r="H34" s="13">
        <v>0</v>
      </c>
      <c r="I34" s="40">
        <v>43525</v>
      </c>
      <c r="J34" s="40">
        <v>43586</v>
      </c>
      <c r="K34" s="158" t="s">
        <v>112</v>
      </c>
      <c r="L34" s="55" t="s">
        <v>57</v>
      </c>
      <c r="N34" s="46"/>
    </row>
    <row r="35" spans="1:14" ht="21.75" customHeight="1" x14ac:dyDescent="0.25">
      <c r="A35" s="87" t="s">
        <v>24</v>
      </c>
      <c r="B35" s="87"/>
      <c r="C35" s="87"/>
      <c r="D35" s="87"/>
      <c r="E35" s="87"/>
      <c r="F35" s="154">
        <f>F31</f>
        <v>3500000</v>
      </c>
      <c r="G35" s="87"/>
      <c r="H35" s="87"/>
      <c r="I35" s="87"/>
      <c r="J35" s="87"/>
      <c r="K35" s="87"/>
      <c r="L35" s="87"/>
    </row>
    <row r="36" spans="1:14" ht="17.25" customHeight="1" x14ac:dyDescent="0.25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</row>
    <row r="37" spans="1:14" ht="15.75" customHeight="1" x14ac:dyDescent="0.25">
      <c r="A37" s="113" t="s">
        <v>62</v>
      </c>
      <c r="B37" s="113"/>
      <c r="C37" s="113"/>
      <c r="D37" s="113"/>
      <c r="E37" s="113"/>
      <c r="F37" s="113"/>
      <c r="G37" s="113"/>
      <c r="H37" s="113"/>
      <c r="I37" s="113"/>
      <c r="J37" s="113"/>
      <c r="K37" s="113"/>
      <c r="L37" s="113"/>
    </row>
    <row r="38" spans="1:14" ht="24.75" customHeight="1" x14ac:dyDescent="0.25">
      <c r="A38" s="98" t="s">
        <v>10</v>
      </c>
      <c r="B38" s="100" t="s">
        <v>11</v>
      </c>
      <c r="C38" s="100" t="s">
        <v>12</v>
      </c>
      <c r="D38" s="102" t="s">
        <v>13</v>
      </c>
      <c r="E38" s="100" t="s">
        <v>14</v>
      </c>
      <c r="F38" s="106" t="s">
        <v>15</v>
      </c>
      <c r="G38" s="107"/>
      <c r="H38" s="108"/>
      <c r="I38" s="101" t="s">
        <v>16</v>
      </c>
      <c r="J38" s="101"/>
      <c r="K38" s="111" t="s">
        <v>17</v>
      </c>
      <c r="L38" s="101" t="s">
        <v>18</v>
      </c>
    </row>
    <row r="39" spans="1:14" ht="78" customHeight="1" x14ac:dyDescent="0.25">
      <c r="A39" s="99"/>
      <c r="B39" s="101"/>
      <c r="C39" s="101"/>
      <c r="D39" s="102"/>
      <c r="E39" s="101"/>
      <c r="F39" s="11" t="s">
        <v>19</v>
      </c>
      <c r="G39" s="84" t="s">
        <v>20</v>
      </c>
      <c r="H39" s="84" t="s">
        <v>21</v>
      </c>
      <c r="I39" s="84" t="s">
        <v>63</v>
      </c>
      <c r="J39" s="83" t="s">
        <v>64</v>
      </c>
      <c r="K39" s="112"/>
      <c r="L39" s="101"/>
    </row>
    <row r="40" spans="1:14" s="59" customFormat="1" x14ac:dyDescent="0.25">
      <c r="A40" s="57" t="s">
        <v>65</v>
      </c>
      <c r="B40" s="5" t="s">
        <v>66</v>
      </c>
      <c r="C40" s="75" t="s">
        <v>67</v>
      </c>
      <c r="D40" s="82" t="s">
        <v>68</v>
      </c>
      <c r="E40" s="12" t="s">
        <v>41</v>
      </c>
      <c r="F40" s="76">
        <v>50000</v>
      </c>
      <c r="G40" s="13">
        <v>1</v>
      </c>
      <c r="H40" s="13">
        <v>0</v>
      </c>
      <c r="I40" s="40">
        <v>44013</v>
      </c>
      <c r="J40" s="40">
        <v>44075</v>
      </c>
      <c r="K40" s="77"/>
      <c r="L40" s="41" t="s">
        <v>69</v>
      </c>
      <c r="N40" s="60"/>
    </row>
    <row r="41" spans="1:14" ht="39.75" customHeight="1" x14ac:dyDescent="0.25">
      <c r="A41" s="57" t="s">
        <v>70</v>
      </c>
      <c r="B41" s="5" t="s">
        <v>66</v>
      </c>
      <c r="C41" s="75" t="s">
        <v>71</v>
      </c>
      <c r="D41" s="82" t="s">
        <v>68</v>
      </c>
      <c r="E41" s="12" t="s">
        <v>41</v>
      </c>
      <c r="F41" s="76">
        <v>50000</v>
      </c>
      <c r="G41" s="13">
        <v>1</v>
      </c>
      <c r="H41" s="13">
        <v>0</v>
      </c>
      <c r="I41" s="40">
        <v>43525</v>
      </c>
      <c r="J41" s="40">
        <v>43617</v>
      </c>
      <c r="K41" s="77"/>
      <c r="L41" s="41" t="s">
        <v>54</v>
      </c>
    </row>
    <row r="42" spans="1:14" ht="37.5" hidden="1" customHeight="1" x14ac:dyDescent="0.25">
      <c r="A42" s="57" t="s">
        <v>72</v>
      </c>
      <c r="B42" s="5" t="s">
        <v>66</v>
      </c>
      <c r="C42" s="43" t="s">
        <v>73</v>
      </c>
      <c r="D42" s="5" t="s">
        <v>74</v>
      </c>
      <c r="E42" s="12" t="s">
        <v>41</v>
      </c>
      <c r="F42" s="12">
        <v>40000</v>
      </c>
      <c r="G42" s="13">
        <v>1</v>
      </c>
      <c r="H42" s="13">
        <v>0</v>
      </c>
      <c r="I42" s="40">
        <v>43466</v>
      </c>
      <c r="J42" s="40">
        <v>43556</v>
      </c>
      <c r="K42" s="77"/>
      <c r="L42" s="41" t="s">
        <v>39</v>
      </c>
    </row>
    <row r="43" spans="1:14" ht="15.75" customHeight="1" x14ac:dyDescent="0.25">
      <c r="A43" s="87" t="s">
        <v>24</v>
      </c>
      <c r="B43" s="87"/>
      <c r="C43" s="87"/>
      <c r="D43" s="87"/>
      <c r="E43" s="87"/>
      <c r="F43" s="149">
        <f>F40+F41</f>
        <v>100000</v>
      </c>
      <c r="G43" s="87"/>
      <c r="H43" s="87"/>
      <c r="I43" s="87"/>
      <c r="J43" s="87"/>
      <c r="K43" s="87"/>
      <c r="L43" s="87"/>
    </row>
    <row r="44" spans="1:14" ht="17.25" customHeight="1" x14ac:dyDescent="0.25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</row>
    <row r="45" spans="1:14" ht="25.5" customHeight="1" x14ac:dyDescent="0.25">
      <c r="A45" s="113" t="s">
        <v>75</v>
      </c>
      <c r="B45" s="113"/>
      <c r="C45" s="113"/>
      <c r="D45" s="113"/>
      <c r="E45" s="113"/>
      <c r="F45" s="113"/>
      <c r="G45" s="113"/>
      <c r="H45" s="113"/>
      <c r="I45" s="113"/>
      <c r="J45" s="113"/>
      <c r="K45" s="113"/>
      <c r="L45" s="113"/>
    </row>
    <row r="46" spans="1:14" ht="20.25" customHeight="1" x14ac:dyDescent="0.25">
      <c r="A46" s="98" t="s">
        <v>10</v>
      </c>
      <c r="B46" s="100" t="s">
        <v>11</v>
      </c>
      <c r="C46" s="100" t="s">
        <v>12</v>
      </c>
      <c r="D46" s="102" t="s">
        <v>13</v>
      </c>
      <c r="E46" s="100" t="s">
        <v>14</v>
      </c>
      <c r="F46" s="103" t="s">
        <v>15</v>
      </c>
      <c r="G46" s="104"/>
      <c r="H46" s="105"/>
      <c r="I46" s="101" t="s">
        <v>16</v>
      </c>
      <c r="J46" s="101"/>
      <c r="K46" s="100" t="s">
        <v>17</v>
      </c>
      <c r="L46" s="100" t="s">
        <v>18</v>
      </c>
    </row>
    <row r="47" spans="1:14" ht="81" customHeight="1" x14ac:dyDescent="0.25">
      <c r="A47" s="99"/>
      <c r="B47" s="101"/>
      <c r="C47" s="101"/>
      <c r="D47" s="102"/>
      <c r="E47" s="101"/>
      <c r="F47" s="11" t="s">
        <v>19</v>
      </c>
      <c r="G47" s="84" t="s">
        <v>20</v>
      </c>
      <c r="H47" s="84" t="s">
        <v>21</v>
      </c>
      <c r="I47" s="84" t="s">
        <v>76</v>
      </c>
      <c r="J47" s="83" t="s">
        <v>64</v>
      </c>
      <c r="K47" s="101"/>
      <c r="L47" s="101"/>
    </row>
    <row r="48" spans="1:14" ht="24" hidden="1" customHeight="1" x14ac:dyDescent="0.25">
      <c r="A48" s="114"/>
      <c r="B48" s="95" t="str">
        <f>CONCATENATE('[2]1.Plan Annuel d''opération'!C53,"-",'[2]1.Plan Annuel d''opération'!B55)</f>
        <v>C3: Etudes  technique /socio-environnementales - Administration-Activité 9.1</v>
      </c>
      <c r="C48" s="78" t="s">
        <v>77</v>
      </c>
      <c r="D48" s="32"/>
      <c r="E48" s="5" t="s">
        <v>41</v>
      </c>
      <c r="F48" s="72">
        <f>70000*13</f>
        <v>910000</v>
      </c>
      <c r="G48" s="13">
        <v>1</v>
      </c>
      <c r="H48" s="13">
        <v>0</v>
      </c>
      <c r="I48" s="61">
        <v>43466</v>
      </c>
      <c r="J48" s="61">
        <v>43800</v>
      </c>
      <c r="K48" s="19"/>
      <c r="L48" s="79" t="s">
        <v>78</v>
      </c>
    </row>
    <row r="49" spans="1:14" s="59" customFormat="1" ht="27.75" hidden="1" customHeight="1" x14ac:dyDescent="0.25">
      <c r="A49" s="115"/>
      <c r="B49" s="96"/>
      <c r="C49" s="62" t="s">
        <v>79</v>
      </c>
      <c r="D49" s="5" t="s">
        <v>80</v>
      </c>
      <c r="E49" s="5" t="s">
        <v>81</v>
      </c>
      <c r="F49" s="63">
        <v>35000</v>
      </c>
      <c r="G49" s="13">
        <v>1</v>
      </c>
      <c r="H49" s="13">
        <v>0</v>
      </c>
      <c r="I49" s="61">
        <v>43466</v>
      </c>
      <c r="J49" s="61">
        <v>43800</v>
      </c>
      <c r="K49" s="64"/>
      <c r="L49" s="58" t="s">
        <v>69</v>
      </c>
    </row>
    <row r="50" spans="1:14" s="59" customFormat="1" ht="27.75" hidden="1" customHeight="1" x14ac:dyDescent="0.25">
      <c r="A50" s="115"/>
      <c r="B50" s="96"/>
      <c r="C50" s="62" t="s">
        <v>82</v>
      </c>
      <c r="D50" s="5"/>
      <c r="E50" s="5" t="s">
        <v>81</v>
      </c>
      <c r="F50" s="80">
        <f>18300+7000</f>
        <v>25300</v>
      </c>
      <c r="G50" s="13">
        <v>1</v>
      </c>
      <c r="H50" s="13">
        <v>0</v>
      </c>
      <c r="I50" s="61">
        <v>43466</v>
      </c>
      <c r="J50" s="61">
        <v>43800</v>
      </c>
      <c r="K50" s="64"/>
      <c r="L50" s="58"/>
    </row>
    <row r="51" spans="1:14" s="59" customFormat="1" ht="27.75" hidden="1" customHeight="1" x14ac:dyDescent="0.25">
      <c r="A51" s="115"/>
      <c r="B51" s="96"/>
      <c r="C51" s="62" t="s">
        <v>83</v>
      </c>
      <c r="D51" s="5"/>
      <c r="E51" s="5" t="s">
        <v>81</v>
      </c>
      <c r="F51" s="63">
        <v>15000</v>
      </c>
      <c r="G51" s="13">
        <v>1</v>
      </c>
      <c r="H51" s="13">
        <v>0</v>
      </c>
      <c r="I51" s="61">
        <v>43466</v>
      </c>
      <c r="J51" s="61">
        <v>43800</v>
      </c>
      <c r="K51" s="64"/>
      <c r="L51" s="58"/>
    </row>
    <row r="52" spans="1:14" s="59" customFormat="1" ht="27.75" hidden="1" customHeight="1" x14ac:dyDescent="0.25">
      <c r="A52" s="115"/>
      <c r="B52" s="96"/>
      <c r="C52" s="62" t="s">
        <v>84</v>
      </c>
      <c r="D52" s="5"/>
      <c r="E52" s="5" t="s">
        <v>81</v>
      </c>
      <c r="F52" s="63">
        <v>4000</v>
      </c>
      <c r="G52" s="13">
        <v>1</v>
      </c>
      <c r="H52" s="13">
        <v>0</v>
      </c>
      <c r="I52" s="61">
        <v>43466</v>
      </c>
      <c r="J52" s="61">
        <v>43800</v>
      </c>
      <c r="K52" s="64"/>
      <c r="L52" s="58"/>
    </row>
    <row r="53" spans="1:14" s="59" customFormat="1" ht="27.75" hidden="1" customHeight="1" x14ac:dyDescent="0.25">
      <c r="A53" s="115"/>
      <c r="B53" s="96"/>
      <c r="C53" s="62" t="s">
        <v>85</v>
      </c>
      <c r="D53" s="5" t="s">
        <v>80</v>
      </c>
      <c r="E53" s="5" t="s">
        <v>41</v>
      </c>
      <c r="F53" s="63">
        <v>100000</v>
      </c>
      <c r="G53" s="13">
        <v>1</v>
      </c>
      <c r="H53" s="13">
        <v>0</v>
      </c>
      <c r="I53" s="61">
        <v>43466</v>
      </c>
      <c r="J53" s="61">
        <v>43800</v>
      </c>
      <c r="K53" s="64"/>
      <c r="L53" s="58" t="s">
        <v>69</v>
      </c>
    </row>
    <row r="54" spans="1:14" s="59" customFormat="1" ht="27.75" hidden="1" customHeight="1" x14ac:dyDescent="0.25">
      <c r="A54" s="115"/>
      <c r="B54" s="96"/>
      <c r="C54" s="62" t="s">
        <v>86</v>
      </c>
      <c r="D54" s="5" t="s">
        <v>80</v>
      </c>
      <c r="E54" s="5" t="s">
        <v>81</v>
      </c>
      <c r="F54" s="63">
        <v>20000</v>
      </c>
      <c r="G54" s="13">
        <v>1</v>
      </c>
      <c r="H54" s="13">
        <v>0</v>
      </c>
      <c r="I54" s="61">
        <v>43466</v>
      </c>
      <c r="J54" s="61">
        <v>43800</v>
      </c>
      <c r="K54" s="64"/>
      <c r="L54" s="58" t="s">
        <v>69</v>
      </c>
    </row>
    <row r="55" spans="1:14" s="59" customFormat="1" ht="27.75" hidden="1" customHeight="1" x14ac:dyDescent="0.25">
      <c r="A55" s="115"/>
      <c r="B55" s="96"/>
      <c r="C55" s="62" t="s">
        <v>87</v>
      </c>
      <c r="D55" s="5" t="s">
        <v>80</v>
      </c>
      <c r="E55" s="5" t="s">
        <v>81</v>
      </c>
      <c r="F55" s="63">
        <v>25000</v>
      </c>
      <c r="G55" s="13">
        <v>1</v>
      </c>
      <c r="H55" s="13">
        <v>0</v>
      </c>
      <c r="I55" s="61">
        <v>43466</v>
      </c>
      <c r="J55" s="61">
        <v>43800</v>
      </c>
      <c r="K55" s="64"/>
      <c r="L55" s="58" t="s">
        <v>69</v>
      </c>
    </row>
    <row r="56" spans="1:14" s="59" customFormat="1" ht="57" hidden="1" x14ac:dyDescent="0.25">
      <c r="A56" s="115"/>
      <c r="B56" s="96"/>
      <c r="C56" s="65" t="s">
        <v>88</v>
      </c>
      <c r="D56" s="5" t="s">
        <v>89</v>
      </c>
      <c r="E56" s="5" t="s">
        <v>41</v>
      </c>
      <c r="F56" s="63">
        <v>30000</v>
      </c>
      <c r="G56" s="13">
        <v>1</v>
      </c>
      <c r="H56" s="13">
        <v>0</v>
      </c>
      <c r="I56" s="61">
        <v>43466</v>
      </c>
      <c r="J56" s="61">
        <v>43800</v>
      </c>
      <c r="K56" s="64"/>
      <c r="L56" s="58" t="s">
        <v>69</v>
      </c>
    </row>
    <row r="57" spans="1:14" s="59" customFormat="1" ht="39.6" hidden="1" customHeight="1" x14ac:dyDescent="0.25">
      <c r="A57" s="115"/>
      <c r="B57" s="96"/>
      <c r="C57" s="62" t="s">
        <v>90</v>
      </c>
      <c r="D57" s="5" t="s">
        <v>91</v>
      </c>
      <c r="E57" s="5" t="s">
        <v>41</v>
      </c>
      <c r="F57" s="63">
        <v>48000</v>
      </c>
      <c r="G57" s="13">
        <v>1</v>
      </c>
      <c r="H57" s="13">
        <v>0</v>
      </c>
      <c r="I57" s="61">
        <v>43466</v>
      </c>
      <c r="J57" s="61">
        <v>43800</v>
      </c>
      <c r="K57" s="67" t="s">
        <v>92</v>
      </c>
      <c r="L57" s="58" t="s">
        <v>69</v>
      </c>
    </row>
    <row r="58" spans="1:14" s="59" customFormat="1" ht="42" hidden="1" customHeight="1" x14ac:dyDescent="0.25">
      <c r="A58" s="115"/>
      <c r="B58" s="96"/>
      <c r="C58" s="62" t="s">
        <v>93</v>
      </c>
      <c r="D58" s="5" t="s">
        <v>89</v>
      </c>
      <c r="E58" s="5" t="s">
        <v>41</v>
      </c>
      <c r="F58" s="63">
        <v>20000</v>
      </c>
      <c r="G58" s="13">
        <v>1</v>
      </c>
      <c r="H58" s="13">
        <v>0</v>
      </c>
      <c r="I58" s="61">
        <v>43466</v>
      </c>
      <c r="J58" s="61">
        <v>43800</v>
      </c>
      <c r="K58" s="64"/>
      <c r="L58" s="58" t="s">
        <v>69</v>
      </c>
    </row>
    <row r="59" spans="1:14" s="59" customFormat="1" ht="0.75" hidden="1" customHeight="1" x14ac:dyDescent="0.25">
      <c r="A59" s="115"/>
      <c r="B59" s="96"/>
      <c r="C59" s="62" t="s">
        <v>84</v>
      </c>
      <c r="D59" s="5" t="s">
        <v>91</v>
      </c>
      <c r="E59" s="5" t="s">
        <v>41</v>
      </c>
      <c r="F59" s="63">
        <v>2000</v>
      </c>
      <c r="G59" s="13">
        <v>1</v>
      </c>
      <c r="H59" s="13">
        <v>0</v>
      </c>
      <c r="I59" s="61">
        <v>43101</v>
      </c>
      <c r="J59" s="61">
        <v>43435</v>
      </c>
      <c r="K59" s="64"/>
      <c r="L59" s="58" t="s">
        <v>69</v>
      </c>
    </row>
    <row r="60" spans="1:14" s="59" customFormat="1" ht="25.5" hidden="1" x14ac:dyDescent="0.25">
      <c r="A60" s="115"/>
      <c r="B60" s="96"/>
      <c r="C60" s="62" t="s">
        <v>94</v>
      </c>
      <c r="D60" s="5"/>
      <c r="E60" s="5"/>
      <c r="F60" s="63">
        <v>12000</v>
      </c>
      <c r="G60" s="13">
        <v>1</v>
      </c>
      <c r="H60" s="13">
        <v>0</v>
      </c>
      <c r="I60" s="61">
        <v>43101</v>
      </c>
      <c r="J60" s="61">
        <v>43435</v>
      </c>
      <c r="K60" s="64"/>
      <c r="L60" s="58" t="s">
        <v>69</v>
      </c>
    </row>
    <row r="61" spans="1:14" s="59" customFormat="1" ht="23.25" hidden="1" customHeight="1" x14ac:dyDescent="0.25">
      <c r="A61" s="115"/>
      <c r="B61" s="97"/>
      <c r="C61" s="71" t="s">
        <v>95</v>
      </c>
      <c r="D61" s="5" t="s">
        <v>80</v>
      </c>
      <c r="E61" s="5" t="s">
        <v>41</v>
      </c>
      <c r="F61" s="63">
        <v>75000</v>
      </c>
      <c r="G61" s="13">
        <v>1</v>
      </c>
      <c r="H61" s="13">
        <v>0</v>
      </c>
      <c r="I61" s="61">
        <v>43466</v>
      </c>
      <c r="J61" s="61">
        <v>43466</v>
      </c>
      <c r="K61" s="64"/>
      <c r="L61" s="58" t="s">
        <v>69</v>
      </c>
    </row>
    <row r="62" spans="1:14" s="59" customFormat="1" ht="23.25" hidden="1" customHeight="1" x14ac:dyDescent="0.25">
      <c r="A62" s="115"/>
      <c r="B62" s="86"/>
      <c r="C62" s="71" t="s">
        <v>96</v>
      </c>
      <c r="D62" s="5"/>
      <c r="E62" s="5"/>
      <c r="F62" s="63">
        <v>5000</v>
      </c>
      <c r="G62" s="13"/>
      <c r="H62" s="13"/>
      <c r="I62" s="61"/>
      <c r="J62" s="81"/>
      <c r="K62" s="64"/>
      <c r="L62" s="58"/>
    </row>
    <row r="63" spans="1:14" s="59" customFormat="1" ht="19.5" hidden="1" customHeight="1" x14ac:dyDescent="0.25">
      <c r="A63" s="115"/>
      <c r="B63" s="5" t="s">
        <v>97</v>
      </c>
      <c r="C63" s="57"/>
      <c r="D63" s="5"/>
      <c r="E63" s="5"/>
      <c r="F63" s="66">
        <f>SUM(F48:F62)</f>
        <v>1326300</v>
      </c>
      <c r="G63" s="44"/>
      <c r="H63" s="5"/>
      <c r="I63" s="5"/>
      <c r="J63" s="14"/>
      <c r="K63" s="64"/>
      <c r="L63" s="58"/>
    </row>
    <row r="64" spans="1:14" ht="33" hidden="1" customHeight="1" x14ac:dyDescent="0.25">
      <c r="A64" s="116"/>
      <c r="B64" s="2"/>
      <c r="C64" s="35"/>
      <c r="D64" s="32"/>
      <c r="E64" s="32"/>
      <c r="F64" s="36"/>
      <c r="G64" s="34"/>
      <c r="H64" s="34"/>
      <c r="I64" s="31"/>
      <c r="J64" s="31"/>
      <c r="K64" s="19"/>
      <c r="L64" s="18"/>
      <c r="M64" s="29"/>
      <c r="N64" s="30"/>
    </row>
    <row r="65" spans="1:12" ht="19.5" customHeight="1" thickBot="1" x14ac:dyDescent="0.3">
      <c r="A65" s="20" t="s">
        <v>24</v>
      </c>
      <c r="B65" s="21"/>
      <c r="C65" s="21"/>
      <c r="D65" s="21"/>
      <c r="E65" s="21"/>
      <c r="F65" s="21"/>
      <c r="G65" s="21"/>
      <c r="H65" s="21"/>
      <c r="I65" s="21"/>
      <c r="J65" s="22"/>
      <c r="K65" s="23"/>
      <c r="L65" s="23"/>
    </row>
    <row r="66" spans="1:12" ht="18.75" customHeight="1" x14ac:dyDescent="0.25">
      <c r="A66" s="6"/>
      <c r="B66" s="6"/>
      <c r="C66" s="69"/>
      <c r="D66" s="6"/>
      <c r="E66" s="28"/>
      <c r="F66" s="70"/>
      <c r="G66" s="6"/>
      <c r="H66" s="6"/>
      <c r="I66" s="6"/>
      <c r="J66" s="6"/>
      <c r="K66" s="6"/>
      <c r="L66" s="6"/>
    </row>
    <row r="67" spans="1:12" ht="21.75" customHeight="1" x14ac:dyDescent="0.25">
      <c r="A67" s="155" t="s">
        <v>24</v>
      </c>
      <c r="B67" s="156"/>
      <c r="C67" s="156"/>
      <c r="D67" s="156"/>
      <c r="E67" s="156"/>
      <c r="F67" s="157">
        <f>F23+F35+F43</f>
        <v>4872592</v>
      </c>
      <c r="G67" s="156"/>
      <c r="H67" s="156"/>
      <c r="I67" s="156"/>
      <c r="J67" s="156"/>
      <c r="K67" s="156"/>
      <c r="L67" s="156"/>
    </row>
    <row r="68" spans="1:12" ht="15" customHeight="1" x14ac:dyDescent="0.25">
      <c r="A68" s="89"/>
      <c r="B68" s="89"/>
      <c r="C68" s="89"/>
      <c r="D68" s="89"/>
      <c r="E68" s="89"/>
      <c r="F68" s="109"/>
      <c r="G68" s="89"/>
      <c r="H68" s="89"/>
      <c r="I68" s="89"/>
      <c r="J68" s="6"/>
      <c r="K68" s="6"/>
      <c r="L68" s="6"/>
    </row>
    <row r="69" spans="1:12" ht="3.75" customHeight="1" x14ac:dyDescent="0.25">
      <c r="A69" s="89"/>
      <c r="B69" s="89"/>
      <c r="C69" s="89"/>
      <c r="D69" s="89"/>
      <c r="E69" s="85"/>
      <c r="F69" s="85"/>
      <c r="G69" s="89"/>
      <c r="H69" s="89"/>
      <c r="I69" s="89"/>
      <c r="J69" s="6"/>
      <c r="K69" s="6"/>
      <c r="L69" s="6"/>
    </row>
    <row r="70" spans="1:12" s="24" customFormat="1" ht="41.1" customHeight="1" x14ac:dyDescent="0.25">
      <c r="A70" s="88" t="s">
        <v>98</v>
      </c>
      <c r="B70" s="88"/>
      <c r="C70" s="88"/>
      <c r="D70" s="88"/>
      <c r="E70" s="88"/>
      <c r="F70" s="88"/>
      <c r="G70" s="88"/>
      <c r="H70" s="88"/>
      <c r="I70" s="88"/>
      <c r="J70" s="88"/>
      <c r="K70" s="88"/>
      <c r="L70" s="88"/>
    </row>
    <row r="71" spans="1:12" s="24" customFormat="1" ht="2.1" customHeight="1" x14ac:dyDescent="0.25">
      <c r="A71" s="90"/>
      <c r="B71" s="91"/>
      <c r="C71" s="91"/>
      <c r="D71" s="91"/>
      <c r="E71" s="91"/>
      <c r="F71" s="91"/>
      <c r="G71" s="91"/>
      <c r="H71" s="91"/>
      <c r="I71" s="91"/>
      <c r="J71" s="91"/>
      <c r="K71" s="91"/>
      <c r="L71" s="92"/>
    </row>
    <row r="72" spans="1:12" ht="57" customHeight="1" x14ac:dyDescent="0.25">
      <c r="A72" s="93" t="s">
        <v>99</v>
      </c>
      <c r="B72" s="93"/>
      <c r="C72" s="93"/>
      <c r="D72" s="93"/>
      <c r="E72" s="93"/>
      <c r="F72" s="93"/>
      <c r="G72" s="93"/>
      <c r="H72" s="93"/>
      <c r="I72" s="93"/>
      <c r="J72" s="93"/>
      <c r="K72" s="93"/>
      <c r="L72" s="93"/>
    </row>
    <row r="73" spans="1:12" ht="13.5" customHeight="1" x14ac:dyDescent="0.25">
      <c r="A73" s="94"/>
      <c r="B73" s="94"/>
      <c r="C73" s="94"/>
      <c r="D73" s="94"/>
      <c r="E73" s="94"/>
      <c r="F73" s="94"/>
      <c r="G73" s="94"/>
      <c r="H73" s="94"/>
      <c r="I73" s="94"/>
      <c r="J73" s="94"/>
      <c r="K73" s="94"/>
      <c r="L73" s="94"/>
    </row>
    <row r="74" spans="1:12" ht="25.5" customHeight="1" x14ac:dyDescent="0.25">
      <c r="A74" s="88" t="s">
        <v>100</v>
      </c>
      <c r="B74" s="88"/>
      <c r="C74" s="88"/>
      <c r="D74" s="88"/>
      <c r="E74" s="88"/>
      <c r="F74" s="88"/>
      <c r="G74" s="88"/>
      <c r="H74" s="88"/>
      <c r="I74" s="88"/>
      <c r="J74" s="88"/>
      <c r="K74" s="88"/>
      <c r="L74" s="88"/>
    </row>
    <row r="75" spans="1:12" ht="13.5" customHeight="1" x14ac:dyDescent="0.25">
      <c r="A75" s="25"/>
      <c r="B75" s="25"/>
      <c r="C75" s="25"/>
      <c r="D75" s="25"/>
      <c r="E75" s="25"/>
      <c r="F75" s="25"/>
      <c r="G75" s="25"/>
      <c r="H75" s="25"/>
      <c r="I75" s="25"/>
      <c r="J75" s="26"/>
      <c r="K75" s="26"/>
      <c r="L75" s="26"/>
    </row>
    <row r="76" spans="1:12" ht="31.5" customHeight="1" x14ac:dyDescent="0.25">
      <c r="A76" s="88" t="s">
        <v>101</v>
      </c>
      <c r="B76" s="88"/>
      <c r="C76" s="88"/>
      <c r="D76" s="88"/>
      <c r="E76" s="88"/>
      <c r="F76" s="88"/>
      <c r="G76" s="88"/>
      <c r="H76" s="88"/>
      <c r="I76" s="88"/>
      <c r="J76" s="88"/>
      <c r="K76" s="88"/>
      <c r="L76" s="88"/>
    </row>
    <row r="77" spans="1:12" x14ac:dyDescent="0.25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</row>
    <row r="78" spans="1:12" ht="15" customHeight="1" x14ac:dyDescent="0.25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</row>
    <row r="79" spans="1:12" ht="39" customHeight="1" x14ac:dyDescent="0.25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</row>
    <row r="80" spans="1:12" ht="32.25" customHeight="1" x14ac:dyDescent="0.25"/>
    <row r="81" ht="15.75" customHeight="1" x14ac:dyDescent="0.25"/>
    <row r="82" ht="24.75" customHeight="1" x14ac:dyDescent="0.25"/>
    <row r="83" ht="18" customHeight="1" x14ac:dyDescent="0.25"/>
    <row r="86" ht="25.5" customHeight="1" x14ac:dyDescent="0.25"/>
    <row r="87" ht="30" customHeight="1" x14ac:dyDescent="0.25"/>
    <row r="89" ht="42.75" customHeight="1" x14ac:dyDescent="0.25"/>
    <row r="90" ht="66" customHeight="1" x14ac:dyDescent="0.25"/>
  </sheetData>
  <mergeCells count="84">
    <mergeCell ref="B38:B39"/>
    <mergeCell ref="C38:C39"/>
    <mergeCell ref="D38:D39"/>
    <mergeCell ref="D1:H1"/>
    <mergeCell ref="D2:H2"/>
    <mergeCell ref="D3:H3"/>
    <mergeCell ref="D4:H4"/>
    <mergeCell ref="D5:H5"/>
    <mergeCell ref="A7:K7"/>
    <mergeCell ref="K13:K14"/>
    <mergeCell ref="K8:K9"/>
    <mergeCell ref="A37:L37"/>
    <mergeCell ref="I27:J27"/>
    <mergeCell ref="A26:I26"/>
    <mergeCell ref="I13:J13"/>
    <mergeCell ref="J26:L26"/>
    <mergeCell ref="L8:L9"/>
    <mergeCell ref="A10:L10"/>
    <mergeCell ref="A12:K12"/>
    <mergeCell ref="A13:A14"/>
    <mergeCell ref="B13:B14"/>
    <mergeCell ref="C13:C14"/>
    <mergeCell ref="D13:D14"/>
    <mergeCell ref="F8:H8"/>
    <mergeCell ref="I8:J8"/>
    <mergeCell ref="C8:C9"/>
    <mergeCell ref="D8:D9"/>
    <mergeCell ref="E13:E14"/>
    <mergeCell ref="A8:A9"/>
    <mergeCell ref="B8:B9"/>
    <mergeCell ref="E8:E9"/>
    <mergeCell ref="F13:H13"/>
    <mergeCell ref="A18:A19"/>
    <mergeCell ref="B18:B19"/>
    <mergeCell ref="A17:K17"/>
    <mergeCell ref="K27:K28"/>
    <mergeCell ref="L27:L28"/>
    <mergeCell ref="E27:E28"/>
    <mergeCell ref="L13:L14"/>
    <mergeCell ref="A15:L15"/>
    <mergeCell ref="F27:H27"/>
    <mergeCell ref="I18:J18"/>
    <mergeCell ref="K18:K19"/>
    <mergeCell ref="L18:L19"/>
    <mergeCell ref="A27:A28"/>
    <mergeCell ref="B27:B28"/>
    <mergeCell ref="C27:C28"/>
    <mergeCell ref="C18:C19"/>
    <mergeCell ref="D18:D19"/>
    <mergeCell ref="E18:E19"/>
    <mergeCell ref="F18:H18"/>
    <mergeCell ref="D27:D28"/>
    <mergeCell ref="E38:E39"/>
    <mergeCell ref="F38:H38"/>
    <mergeCell ref="B68:B69"/>
    <mergeCell ref="C68:C69"/>
    <mergeCell ref="D68:D69"/>
    <mergeCell ref="E68:F68"/>
    <mergeCell ref="I46:J46"/>
    <mergeCell ref="K46:K47"/>
    <mergeCell ref="L46:L47"/>
    <mergeCell ref="I38:J38"/>
    <mergeCell ref="K38:K39"/>
    <mergeCell ref="A45:L45"/>
    <mergeCell ref="A48:A64"/>
    <mergeCell ref="L38:L39"/>
    <mergeCell ref="A38:A39"/>
    <mergeCell ref="B48:B61"/>
    <mergeCell ref="A46:A47"/>
    <mergeCell ref="B46:B47"/>
    <mergeCell ref="C46:C47"/>
    <mergeCell ref="D46:D47"/>
    <mergeCell ref="E46:E47"/>
    <mergeCell ref="F46:H46"/>
    <mergeCell ref="A74:L74"/>
    <mergeCell ref="A76:L76"/>
    <mergeCell ref="H68:H69"/>
    <mergeCell ref="I68:I69"/>
    <mergeCell ref="A70:L70"/>
    <mergeCell ref="A71:L71"/>
    <mergeCell ref="A72:L72"/>
    <mergeCell ref="A73:L73"/>
    <mergeCell ref="G68:G69"/>
    <mergeCell ref="A68:A69"/>
  </mergeCells>
  <pageMargins left="0.7" right="0.7" top="0.75" bottom="0.75" header="0.3" footer="0.3"/>
  <pageSetup scale="51" orientation="landscape" horizontalDpi="300" verticalDpi="300" r:id="rId1"/>
  <rowBreaks count="2" manualBreakCount="2">
    <brk id="23" max="16383" man="1"/>
    <brk id="44" max="16383" man="1"/>
  </rowBreaks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2DDB87418A3958419B63FDF07DA7DAAF" ma:contentTypeVersion="2914" ma:contentTypeDescription="A content type to manage public (operations) IDB documents" ma:contentTypeScope="" ma:versionID="5d239543f8cd4cd6ddf403f92e0c6322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dbabe5d13a06eaec60030c08632b7152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HA-L1098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Haiti</TermName>
          <TermId xmlns="http://schemas.microsoft.com/office/infopath/2007/PartnerControls">77a11ace-c854-4e9c-9e19-c924bca0dd43</TermId>
        </TermInfo>
      </Terms>
    </ic46d7e087fd4a108fb86518ca413cc6>
    <IDBDocs_x0020_Number xmlns="cdc7663a-08f0-4737-9e8c-148ce897a09c" xsi:nil="true"/>
    <Division_x0020_or_x0020_Unit xmlns="cdc7663a-08f0-4737-9e8c-148ce897a09c">CID/CHA</Division_x0020_or_x0020_Unit>
    <Fiscal_x0020_Year_x0020_IDB xmlns="cdc7663a-08f0-4737-9e8c-148ce897a09c">2019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3570/GR-HA;</Approval_x0020_Number>
    <Phase xmlns="cdc7663a-08f0-4737-9e8c-148ce897a09c">ACTIVE</Phase>
    <Document_x0020_Author xmlns="cdc7663a-08f0-4737-9e8c-148ce897a09c">Augusma, Cassandra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MAJOR HIGHWAYS</TermName>
          <TermId xmlns="http://schemas.microsoft.com/office/infopath/2007/PartnerControls">59b49cf2-c4cd-4316-ac14-b3a0ffc7d51d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French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GRF</TermName>
          <TermId xmlns="http://schemas.microsoft.com/office/infopath/2007/PartnerControls">91c131c5-8288-4ee4-8c9c-34395b8e8fd9</TermId>
        </TermInfo>
      </Terms>
    </g511464f9e53401d84b16fa9b379a574>
    <Related_x0020_SisCor_x0020_Number xmlns="cdc7663a-08f0-4737-9e8c-148ce897a09c" xsi:nil="true"/>
    <TaxCatchAll xmlns="cdc7663a-08f0-4737-9e8c-148ce897a09c">
      <Value>50</Value>
      <Value>40</Value>
      <Value>51</Value>
      <Value>8</Value>
      <Value>42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HA-L1098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TRANSPORT</TermName>
          <TermId xmlns="http://schemas.microsoft.com/office/infopath/2007/PartnerControls">5a25d1a8-4baf-41a8-9e3b-e167accda6ea</TermId>
        </TermInfo>
      </Terms>
    </nddeef1749674d76abdbe4b239a70bc6>
    <Record_x0020_Number xmlns="cdc7663a-08f0-4737-9e8c-148ce897a09c" xsi:nil="true"/>
    <_dlc_DocId xmlns="cdc7663a-08f0-4737-9e8c-148ce897a09c">EZSHARE-1325219890-341</_dlc_DocId>
    <_dlc_DocIdUrl xmlns="cdc7663a-08f0-4737-9e8c-148ce897a09c">
      <Url>https://idbg.sharepoint.com/teams/EZ-HA-LON/HA-L1098/_layouts/15/DocIdRedir.aspx?ID=EZSHARE-1325219890-341</Url>
      <Description>EZSHARE-1325219890-341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7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BE6E384E-1533-4EDC-9A1C-5F62BDD286EC}"/>
</file>

<file path=customXml/itemProps2.xml><?xml version="1.0" encoding="utf-8"?>
<ds:datastoreItem xmlns:ds="http://schemas.openxmlformats.org/officeDocument/2006/customXml" ds:itemID="{5E55403C-1EE8-45A1-88FF-F8138C2810AD}"/>
</file>

<file path=customXml/itemProps3.xml><?xml version="1.0" encoding="utf-8"?>
<ds:datastoreItem xmlns:ds="http://schemas.openxmlformats.org/officeDocument/2006/customXml" ds:itemID="{832DF2EC-A890-4838-AC6F-E3BD61241C72}"/>
</file>

<file path=customXml/itemProps4.xml><?xml version="1.0" encoding="utf-8"?>
<ds:datastoreItem xmlns:ds="http://schemas.openxmlformats.org/officeDocument/2006/customXml" ds:itemID="{14F338E2-CB84-48AE-A8DB-53B03EA51874}"/>
</file>

<file path=customXml/itemProps5.xml><?xml version="1.0" encoding="utf-8"?>
<ds:datastoreItem xmlns:ds="http://schemas.openxmlformats.org/officeDocument/2006/customXml" ds:itemID="{6B8EACEE-6DAF-4DA6-A8CC-0ADDAC73E924}"/>
</file>

<file path=customXml/itemProps6.xml><?xml version="1.0" encoding="utf-8"?>
<ds:datastoreItem xmlns:ds="http://schemas.openxmlformats.org/officeDocument/2006/customXml" ds:itemID="{68404CBA-89A0-4C3B-B63C-4A60AB20C29F}"/>
</file>

<file path=customXml/itemProps7.xml><?xml version="1.0" encoding="utf-8"?>
<ds:datastoreItem xmlns:ds="http://schemas.openxmlformats.org/officeDocument/2006/customXml" ds:itemID="{66098F67-CD4F-4FA8-9E46-B102E35610C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PPM3570</vt:lpstr>
      <vt:lpstr>'PPM3570'!Print_Area</vt:lpstr>
    </vt:vector>
  </TitlesOfParts>
  <Manager/>
  <Company>Inter-American Development Bank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ghislainej</dc:creator>
  <cp:keywords/>
  <dc:description/>
  <cp:lastModifiedBy>Augusma, Cassandra</cp:lastModifiedBy>
  <cp:revision/>
  <dcterms:created xsi:type="dcterms:W3CDTF">2010-11-12T16:21:59Z</dcterms:created>
  <dcterms:modified xsi:type="dcterms:W3CDTF">2019-05-17T20:18:10Z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51;#MAJOR HIGHWAYS|59b49cf2-c4cd-4316-ac14-b3a0ffc7d51d</vt:lpwstr>
  </property>
  <property fmtid="{D5CDD505-2E9C-101B-9397-08002B2CF9AE}" pid="7" name="Fund IDB">
    <vt:lpwstr>40;#GRF|91c131c5-8288-4ee4-8c9c-34395b8e8fd9</vt:lpwstr>
  </property>
  <property fmtid="{D5CDD505-2E9C-101B-9397-08002B2CF9AE}" pid="8" name="Country">
    <vt:lpwstr>42;#Haiti|77a11ace-c854-4e9c-9e19-c924bca0dd43</vt:lpwstr>
  </property>
  <property fmtid="{D5CDD505-2E9C-101B-9397-08002B2CF9AE}" pid="9" name="Sector IDB">
    <vt:lpwstr>50;#TRANSPORT|5a25d1a8-4baf-41a8-9e3b-e167accda6ea</vt:lpwstr>
  </property>
  <property fmtid="{D5CDD505-2E9C-101B-9397-08002B2CF9AE}" pid="10" name="Function Operations IDB">
    <vt:lpwstr>8;#Goods and Services|5bfebf1b-9f1f-4411-b1dd-4c19b807b799</vt:lpwstr>
  </property>
  <property fmtid="{D5CDD505-2E9C-101B-9397-08002B2CF9AE}" pid="11" name="_dlc_DocIdItemGuid">
    <vt:lpwstr>cbb75201-45d4-4e2f-a72d-12abe93b63ff</vt:lpwstr>
  </property>
  <property fmtid="{D5CDD505-2E9C-101B-9397-08002B2CF9AE}" pid="12" name="Disclosure Activity">
    <vt:lpwstr>Procurement Plan</vt:lpwstr>
  </property>
  <property fmtid="{D5CDD505-2E9C-101B-9397-08002B2CF9AE}" pid="13" name="ContentTypeId">
    <vt:lpwstr>0x0101001A458A224826124E8B45B1D613300CFC002DDB87418A3958419B63FDF07DA7DAAF</vt:lpwstr>
  </property>
</Properties>
</file>