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elafontant_iadb_org/Documents/Desktop/"/>
    </mc:Choice>
  </mc:AlternateContent>
  <xr:revisionPtr revIDLastSave="0" documentId="8_{7B5509DD-AEB4-4AAE-A163-E90E3FCEB316}" xr6:coauthVersionLast="46" xr6:coauthVersionMax="46" xr10:uidLastSave="{00000000-0000-0000-0000-000000000000}"/>
  <bookViews>
    <workbookView xWindow="-120" yWindow="-120" windowWidth="29040" windowHeight="15840" tabRatio="833" xr2:uid="{00000000-000D-0000-FFFF-FFFF00000000}"/>
  </bookViews>
  <sheets>
    <sheet name="PPM3570" sheetId="16" r:id="rId1"/>
  </sheets>
  <externalReferences>
    <externalReference r:id="rId2"/>
    <externalReference r:id="rId3"/>
  </externalReferences>
  <definedNames>
    <definedName name="_xlnm._FilterDatabase" localSheetId="0" hidden="1">'PPM3570'!$A$46:$L$48</definedName>
    <definedName name="Catégorie">[1]Data!$B$3:$B$8</definedName>
    <definedName name="_xlnm.Print_Area" localSheetId="0">'PPM3570'!$A$1:$L$81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6" l="1"/>
  <c r="F51" i="16" l="1"/>
  <c r="F58" i="16" s="1"/>
  <c r="F50" i="16" l="1"/>
  <c r="F52" i="16"/>
  <c r="F63" i="16" l="1"/>
  <c r="B42" i="16"/>
  <c r="F73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Passation de marchés</author>
  </authors>
  <commentList>
    <comment ref="A6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Passation de marchés:</t>
        </r>
        <r>
          <rPr>
            <sz val="9"/>
            <color indexed="81"/>
            <rFont val="Tahoma"/>
            <family val="2"/>
          </rPr>
          <t xml:space="preserve">
Tous les processus en vert doivent avoir un code de marchés et recategoriser et seront en EX-ANTE. Ceux en jaune doivent etre enlevés du PPM.</t>
        </r>
      </text>
    </comment>
    <comment ref="C6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Passation de marchés:</t>
        </r>
        <r>
          <rPr>
            <sz val="9"/>
            <color indexed="81"/>
            <rFont val="Tahoma"/>
            <family val="2"/>
          </rPr>
          <t xml:space="preserve">
ces depenses administratives peuvent etre enlevées du PPM</t>
        </r>
      </text>
    </comment>
    <comment ref="C6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Passation de marchés:</t>
        </r>
        <r>
          <rPr>
            <sz val="9"/>
            <color indexed="81"/>
            <rFont val="Tahoma"/>
            <family val="2"/>
          </rPr>
          <t xml:space="preserve">
ces depenses administratives peuvent etre enlevées du PPM</t>
        </r>
      </text>
    </comment>
  </commentList>
</comments>
</file>

<file path=xl/sharedStrings.xml><?xml version="1.0" encoding="utf-8"?>
<sst xmlns="http://schemas.openxmlformats.org/spreadsheetml/2006/main" count="281" uniqueCount="142">
  <si>
    <t>TOTAL</t>
  </si>
  <si>
    <t>Numéro et nom du programme</t>
  </si>
  <si>
    <t>Description du marché</t>
  </si>
  <si>
    <t>SFQC</t>
  </si>
  <si>
    <t>En attente</t>
  </si>
  <si>
    <t>Agence d'Exécution</t>
  </si>
  <si>
    <t>MINISTERE DES TRAVAUX PUBLICS, TRANSPORTS ET COMMUNICATIONS</t>
  </si>
  <si>
    <t>Unité d'Exécution</t>
  </si>
  <si>
    <t xml:space="preserve">Date de préparation </t>
  </si>
  <si>
    <t>Période couverte par le PPM</t>
  </si>
  <si>
    <t>Unité Centrale d'Execution (UCE)</t>
  </si>
  <si>
    <t>BIENS ET SERVICES CONNEXES (B)</t>
  </si>
  <si>
    <t>Numéro de référence du marché (1)</t>
  </si>
  <si>
    <t>Composante et Activité</t>
  </si>
  <si>
    <t>Méthode de de passation de marché (2)</t>
  </si>
  <si>
    <t>Shopping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</si>
  <si>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</si>
  <si>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</si>
  <si>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</si>
  <si>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</si>
  <si>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</si>
  <si>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</si>
  <si>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</si>
  <si>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</si>
  <si>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</si>
  <si>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</si>
  <si>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Ex Ante</t>
  </si>
  <si>
    <t>Publication de l'avis spécifique (Biens - Travaux- SNC) ou de l'Appel à Manifestation d'intérêt (Firmes )</t>
  </si>
  <si>
    <t>SERVICES NON CONSULTATIFS (S)</t>
  </si>
  <si>
    <t xml:space="preserve">Publication de l'avis spécifique (Biens - Travaux- SNC) ou de l'Appel à Manifestation d'intérêt   (Firmes) </t>
  </si>
  <si>
    <t xml:space="preserve">BUREAUX DE SERVICES-CONSEILS    (CF)                                                                                                                                            </t>
  </si>
  <si>
    <t>Single Source Selection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</si>
  <si>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</si>
  <si>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</si>
  <si>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</si>
  <si>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DÉPENSES OPÉRATIONNELLES  (DO)</t>
  </si>
  <si>
    <t>Date de lancememt du marché</t>
  </si>
  <si>
    <t>3570/GR-HA PROGRAMME D'APPUI AU SECTEUR DES TRANSPORTS EN HAITI V</t>
  </si>
  <si>
    <t>Mobiliers,Materiels et outils techniques, pneus</t>
  </si>
  <si>
    <t>Publicité</t>
  </si>
  <si>
    <t>Fourniture de bureaux</t>
  </si>
  <si>
    <t>Petite caisse (poste correspondance-elec-Orepa-Produits menagers &amp; collation…etc)</t>
  </si>
  <si>
    <t>AMO Tour de Contrôle</t>
  </si>
  <si>
    <t>C1. Trx Publics et Supervision</t>
  </si>
  <si>
    <t>Administration UCE/ Salaire du Personnel</t>
  </si>
  <si>
    <t>Materiels Informatiques</t>
  </si>
  <si>
    <t>Achat de véhicules</t>
  </si>
  <si>
    <t>adjugé</t>
  </si>
  <si>
    <t>CP</t>
  </si>
  <si>
    <t>Travaux</t>
  </si>
  <si>
    <t>ED</t>
  </si>
  <si>
    <t>Supervision RN5</t>
  </si>
  <si>
    <t>CECOM/TECHNIPLAN</t>
  </si>
  <si>
    <t>SFQC/3570/2019/001-139</t>
  </si>
  <si>
    <t>En cours</t>
  </si>
  <si>
    <t>PEESA</t>
  </si>
  <si>
    <t>ED/001/08/3570/ASTTM</t>
  </si>
  <si>
    <t>C3 : Etudes techniques</t>
  </si>
  <si>
    <t>Etudes Consia Phase 2 Sécurité Routière</t>
  </si>
  <si>
    <t>ORDER &amp; CONSIA/ GN2350-9 Clause 3.10(a)</t>
  </si>
  <si>
    <t>EN COURS</t>
  </si>
  <si>
    <t>Ex Post</t>
  </si>
  <si>
    <t>Frais Bancaires</t>
  </si>
  <si>
    <t>ED/DP 001/05/3570/GR-HA</t>
  </si>
  <si>
    <t>MARS 20</t>
  </si>
  <si>
    <t>JUIN 2020</t>
  </si>
  <si>
    <t>EN ATTENTE</t>
  </si>
  <si>
    <r>
      <t xml:space="preserve">Service d'Entretien &amp; Acquisition de Pièces de rechange  </t>
    </r>
    <r>
      <rPr>
        <i/>
        <sz val="12"/>
        <rFont val="Calibri"/>
        <family val="2"/>
      </rPr>
      <t>(véhicules-Matériels informatiques-Réseau éléctrique-génératrices-Climatiseurs)</t>
    </r>
  </si>
  <si>
    <r>
      <rPr>
        <b/>
        <sz val="12"/>
        <rFont val="Times New Roman"/>
        <family val="1"/>
      </rPr>
      <t xml:space="preserve">(1) LE NUMERO DE REFERENCE </t>
    </r>
    <r>
      <rPr>
        <sz val="12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</si>
  <si>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2"/>
        <rFont val="Times New Roman"/>
        <family val="1"/>
      </rPr>
      <t>(2) METHODE DE PDM</t>
    </r>
    <r>
      <rPr>
        <sz val="12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</si>
  <si>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2"/>
        <rFont val="Times New Roman"/>
        <family val="1"/>
      </rPr>
      <t>(4) STATUT</t>
    </r>
    <r>
      <rPr>
        <sz val="12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</si>
  <si>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AON</t>
  </si>
  <si>
    <t>CP/03/3570/2020/FOUR</t>
  </si>
  <si>
    <t>AON/01/3570/2020-MAT</t>
  </si>
  <si>
    <t>ED/04/3570/2020-PUB</t>
  </si>
  <si>
    <t xml:space="preserve">Emails profesionels </t>
  </si>
  <si>
    <t>CP/02/3570/2020-CAB</t>
  </si>
  <si>
    <t>BC/3570/04/2020/001-CEP</t>
  </si>
  <si>
    <t>ED/3570/2020/001ARCH</t>
  </si>
  <si>
    <t>Mise en place d'un syst. Arch à l'UCE</t>
  </si>
  <si>
    <t>SED/3570/003/2020/001-COMPT-TRAFIC</t>
  </si>
  <si>
    <t>composante 3.3</t>
  </si>
  <si>
    <t>Comptage de trafic sur le tronçon Gonaives-Ennery</t>
  </si>
  <si>
    <t>SED</t>
  </si>
  <si>
    <t>Date de revision</t>
  </si>
  <si>
    <t>Adjugé</t>
  </si>
  <si>
    <t xml:space="preserve">AC&amp;A/ clause 3.10  (c)  GN2350-9 </t>
  </si>
  <si>
    <r>
      <t>Guilitte Hervé / Clause 3.10 (</t>
    </r>
    <r>
      <rPr>
        <sz val="14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)  des GN 2350-9 </t>
    </r>
  </si>
  <si>
    <t xml:space="preserve">Spécialiste Environnemental </t>
  </si>
  <si>
    <t>QCNI</t>
  </si>
  <si>
    <t>QCNI/3570/2020/001-SE</t>
  </si>
  <si>
    <t>AON/002/3570/2020/VEH</t>
  </si>
  <si>
    <t>CP/3570/2020/002ARCH-COMP</t>
  </si>
  <si>
    <t>Mise en place d'un syst. de gestion administrative, comptable et financière</t>
  </si>
  <si>
    <t>Auditeur Interne</t>
  </si>
  <si>
    <t>SQT/3570/12/2019-1</t>
  </si>
  <si>
    <t>SQT</t>
  </si>
  <si>
    <t>Françoise Benjamin</t>
  </si>
  <si>
    <t>25 mai 2020</t>
  </si>
  <si>
    <t>QC</t>
  </si>
  <si>
    <t>Août 20</t>
  </si>
  <si>
    <t>DDP/3570/001-ESS-GEOTECH</t>
  </si>
  <si>
    <t>QCII</t>
  </si>
  <si>
    <t xml:space="preserve">Responsable technique </t>
  </si>
  <si>
    <t>QCII/3570/04/2020/02</t>
  </si>
  <si>
    <t>Spécialiste analyse économique ex-post Gonaives Ennery</t>
  </si>
  <si>
    <t>Cablage du nouveau local de l'UCE  Phase II</t>
  </si>
  <si>
    <t>DDP</t>
  </si>
  <si>
    <t>Réalisation des essais géotechniques du pavage de rues à Vieux Bourg d'Aquin</t>
  </si>
  <si>
    <t>Solutions</t>
  </si>
  <si>
    <t>Carl Vely GUILLAUME</t>
  </si>
  <si>
    <t>Déc-20</t>
  </si>
  <si>
    <t>GEOTECHSOL</t>
  </si>
  <si>
    <t>CP/001/3570/2020-INF-1</t>
  </si>
  <si>
    <t>CP/001/3570/2020-INF-2</t>
  </si>
  <si>
    <t>Robert Nicolini</t>
  </si>
  <si>
    <t>SED/3570/10/2020/002-CABL</t>
  </si>
  <si>
    <t>Cablage du nouveau local de l'UCE et Connexion à l'Intenet</t>
  </si>
  <si>
    <t xml:space="preserve">Hainet/ Clause 3.7 (e) des GN 2349-15 </t>
  </si>
  <si>
    <t>Recrutement d'un Messager</t>
  </si>
  <si>
    <t>Ex-Ante</t>
  </si>
  <si>
    <t>Recrutement d'un Métreur-Inspecteur Social</t>
  </si>
  <si>
    <t>-</t>
  </si>
  <si>
    <t>DE-OP/3570/2020/03-M-S</t>
  </si>
  <si>
    <t>DE-OP/3570/2020/04-M</t>
  </si>
  <si>
    <t>Janvier à décembre 2021</t>
  </si>
  <si>
    <t>Coutilien Piquion</t>
  </si>
  <si>
    <t>PcXpress</t>
  </si>
  <si>
    <t>Recrutement Aide Archiviste</t>
  </si>
  <si>
    <t>Evaluation finale du Programme</t>
  </si>
  <si>
    <t>QCNI/3570/2019/001-DT</t>
  </si>
  <si>
    <t>QCNI/3570/2020/001-A-ARCH</t>
  </si>
  <si>
    <t>QCII/3570/2022/001-Eval</t>
  </si>
  <si>
    <r>
      <rPr>
        <b/>
        <sz val="12"/>
        <rFont val="Times New Roman"/>
        <family val="1"/>
      </rPr>
      <t>(3) ENTENTE DIRECTE -</t>
    </r>
    <r>
      <rPr>
        <sz val="12"/>
        <rFont val="Times New Roman"/>
        <family val="1"/>
      </rPr>
      <t xml:space="preserve"> Chaque contrat dans le quel la methode d'entente direct est proposée inclue le numero de la clause et l'alinea correspondant aux Politiques de Passation des Marches de la BID. Réferences: 3.7 (a) ou (b) ou (c) ou (d) ou (e) des GN-2349-15 pour Biens, Services et Travaux; 3.11 (a) ou (b) ou (c) ou (d) des GN-2350-15 pour les Consultations.</t>
    </r>
  </si>
  <si>
    <t>Carmen JOIZEUS</t>
  </si>
  <si>
    <t>Shendy Widalainte PIERRE</t>
  </si>
  <si>
    <t>Benso JOAZEUS</t>
  </si>
  <si>
    <t>CP/001/3570/2020-INF-3</t>
  </si>
  <si>
    <t>Nov.-2022</t>
  </si>
  <si>
    <t>mai-2021</t>
  </si>
  <si>
    <t>avril 2021</t>
  </si>
  <si>
    <t>juin-2021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</si>
</sst>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indexed="9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color indexed="9"/>
      <name val="Times New Roman"/>
      <family val="1"/>
    </font>
    <font>
      <sz val="12"/>
      <name val="Calibri"/>
      <family val="2"/>
    </font>
    <font>
      <b/>
      <sz val="12"/>
      <name val="Times New Roman"/>
      <family val="1"/>
    </font>
    <font>
      <i/>
      <sz val="12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i/>
      <sz val="12"/>
      <color rgb="FFFF0000"/>
      <name val="Calibri"/>
      <family val="2"/>
    </font>
    <font>
      <sz val="12"/>
      <color rgb="FFFF0000"/>
      <name val="Times New Roman"/>
      <family val="1"/>
    </font>
    <font>
      <i/>
      <sz val="12"/>
      <color theme="1"/>
      <name val="Calibri"/>
      <family val="2"/>
    </font>
    <font>
      <sz val="12"/>
      <color theme="0"/>
      <name val="Calibri"/>
      <family val="2"/>
      <scheme val="minor"/>
    </font>
    <font>
      <sz val="12"/>
      <color theme="0"/>
      <name val="Arial"/>
      <family val="2"/>
    </font>
    <font>
      <i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Times New Roman"/>
      <family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18">
    <xf numFmtId="0" fontId="0" fillId="0" borderId="0" xfId="0"/>
    <xf numFmtId="0" fontId="12" fillId="0" borderId="1" xfId="0" applyFont="1" applyFill="1" applyBorder="1" applyAlignment="1">
      <alignment horizontal="justify" vertical="center"/>
    </xf>
    <xf numFmtId="0" fontId="13" fillId="0" borderId="0" xfId="0" applyFont="1"/>
    <xf numFmtId="0" fontId="14" fillId="3" borderId="2" xfId="0" applyFont="1" applyFill="1" applyBorder="1"/>
    <xf numFmtId="0" fontId="15" fillId="0" borderId="0" xfId="0" applyNumberFormat="1" applyFont="1" applyBorder="1" applyAlignment="1">
      <alignment vertical="center" wrapText="1"/>
    </xf>
    <xf numFmtId="0" fontId="13" fillId="0" borderId="0" xfId="0" applyFont="1" applyBorder="1"/>
    <xf numFmtId="0" fontId="15" fillId="0" borderId="0" xfId="0" applyFont="1"/>
    <xf numFmtId="0" fontId="14" fillId="3" borderId="2" xfId="0" applyFont="1" applyFill="1" applyBorder="1" applyAlignment="1">
      <alignment wrapText="1"/>
    </xf>
    <xf numFmtId="0" fontId="12" fillId="0" borderId="0" xfId="0" applyNumberFormat="1" applyFont="1" applyBorder="1" applyAlignment="1">
      <alignment vertical="distributed"/>
    </xf>
    <xf numFmtId="43" fontId="13" fillId="0" borderId="0" xfId="0" applyNumberFormat="1" applyFont="1"/>
    <xf numFmtId="0" fontId="5" fillId="4" borderId="2" xfId="10" applyFont="1" applyFill="1" applyBorder="1"/>
    <xf numFmtId="0" fontId="6" fillId="0" borderId="0" xfId="10" applyFont="1"/>
    <xf numFmtId="0" fontId="7" fillId="2" borderId="3" xfId="10" applyFont="1" applyFill="1" applyBorder="1" applyAlignment="1">
      <alignment horizontal="center" vertical="center" wrapText="1"/>
    </xf>
    <xf numFmtId="0" fontId="7" fillId="2" borderId="2" xfId="10" applyFont="1" applyFill="1" applyBorder="1" applyAlignment="1">
      <alignment horizontal="center" vertical="center" wrapText="1"/>
    </xf>
    <xf numFmtId="0" fontId="7" fillId="2" borderId="4" xfId="10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vertical="center" wrapText="1"/>
    </xf>
    <xf numFmtId="0" fontId="8" fillId="0" borderId="5" xfId="0" applyNumberFormat="1" applyFont="1" applyFill="1" applyBorder="1" applyAlignment="1">
      <alignment horizontal="justify" vertical="distributed"/>
    </xf>
    <xf numFmtId="0" fontId="5" fillId="5" borderId="2" xfId="10" applyFont="1" applyFill="1" applyBorder="1" applyAlignment="1">
      <alignment vertical="center" wrapText="1"/>
    </xf>
    <xf numFmtId="43" fontId="5" fillId="0" borderId="2" xfId="6" applyFont="1" applyFill="1" applyBorder="1" applyAlignment="1">
      <alignment vertical="center" wrapText="1"/>
    </xf>
    <xf numFmtId="17" fontId="16" fillId="0" borderId="1" xfId="0" applyNumberFormat="1" applyFont="1" applyFill="1" applyBorder="1" applyAlignment="1">
      <alignment horizontal="center" vertical="distributed"/>
    </xf>
    <xf numFmtId="0" fontId="13" fillId="0" borderId="2" xfId="0" applyFont="1" applyBorder="1"/>
    <xf numFmtId="43" fontId="5" fillId="0" borderId="2" xfId="7" applyFont="1" applyFill="1" applyBorder="1" applyAlignment="1">
      <alignment vertical="center" wrapText="1"/>
    </xf>
    <xf numFmtId="9" fontId="5" fillId="0" borderId="2" xfId="15" applyFont="1" applyFill="1" applyBorder="1" applyAlignment="1">
      <alignment horizontal="center" vertical="center" wrapText="1"/>
    </xf>
    <xf numFmtId="17" fontId="8" fillId="0" borderId="1" xfId="0" applyNumberFormat="1" applyFont="1" applyFill="1" applyBorder="1" applyAlignment="1">
      <alignment horizontal="center" vertical="distributed"/>
    </xf>
    <xf numFmtId="0" fontId="5" fillId="0" borderId="2" xfId="0" applyFont="1" applyFill="1" applyBorder="1" applyAlignment="1">
      <alignment horizontal="center" vertical="center"/>
    </xf>
    <xf numFmtId="0" fontId="5" fillId="6" borderId="0" xfId="10" applyFont="1" applyFill="1" applyBorder="1" applyAlignment="1">
      <alignment vertical="center" wrapText="1"/>
    </xf>
    <xf numFmtId="0" fontId="12" fillId="0" borderId="0" xfId="0" applyFont="1" applyFill="1"/>
    <xf numFmtId="49" fontId="6" fillId="0" borderId="0" xfId="10" applyNumberFormat="1" applyFont="1" applyFill="1" applyAlignment="1">
      <alignment horizontal="right"/>
    </xf>
    <xf numFmtId="0" fontId="9" fillId="6" borderId="2" xfId="10" applyFont="1" applyFill="1" applyBorder="1" applyAlignment="1">
      <alignment horizontal="center" vertical="center" wrapText="1"/>
    </xf>
    <xf numFmtId="0" fontId="9" fillId="6" borderId="2" xfId="10" applyFont="1" applyFill="1" applyBorder="1" applyAlignment="1">
      <alignment vertical="center" wrapText="1"/>
    </xf>
    <xf numFmtId="43" fontId="9" fillId="6" borderId="2" xfId="10" applyNumberFormat="1" applyFont="1" applyFill="1" applyBorder="1" applyAlignment="1">
      <alignment vertical="center" wrapText="1"/>
    </xf>
    <xf numFmtId="0" fontId="8" fillId="0" borderId="8" xfId="0" applyNumberFormat="1" applyFont="1" applyFill="1" applyBorder="1" applyAlignment="1">
      <alignment horizontal="justify" vertical="distributed"/>
    </xf>
    <xf numFmtId="0" fontId="8" fillId="0" borderId="2" xfId="0" applyNumberFormat="1" applyFont="1" applyFill="1" applyBorder="1" applyAlignment="1">
      <alignment horizontal="justify" vertical="distributed" wrapText="1"/>
    </xf>
    <xf numFmtId="0" fontId="18" fillId="0" borderId="2" xfId="0" applyFont="1" applyFill="1" applyBorder="1"/>
    <xf numFmtId="43" fontId="19" fillId="0" borderId="2" xfId="6" applyFont="1" applyFill="1" applyBorder="1" applyAlignment="1">
      <alignment vertical="center" wrapText="1"/>
    </xf>
    <xf numFmtId="0" fontId="19" fillId="0" borderId="2" xfId="0" applyFont="1" applyFill="1" applyBorder="1"/>
    <xf numFmtId="0" fontId="17" fillId="0" borderId="8" xfId="0" applyNumberFormat="1" applyFont="1" applyFill="1" applyBorder="1" applyAlignment="1">
      <alignment horizontal="justify" vertical="distributed"/>
    </xf>
    <xf numFmtId="0" fontId="10" fillId="0" borderId="2" xfId="0" applyNumberFormat="1" applyFont="1" applyFill="1" applyBorder="1" applyAlignment="1">
      <alignment horizontal="justify" vertical="distributed" wrapText="1"/>
    </xf>
    <xf numFmtId="0" fontId="8" fillId="0" borderId="4" xfId="1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right" vertical="center"/>
    </xf>
    <xf numFmtId="9" fontId="10" fillId="0" borderId="5" xfId="15" applyFont="1" applyFill="1" applyBorder="1" applyAlignment="1">
      <alignment vertical="center" wrapText="1"/>
    </xf>
    <xf numFmtId="9" fontId="10" fillId="0" borderId="2" xfId="15" applyFont="1" applyFill="1" applyBorder="1" applyAlignment="1">
      <alignment vertical="center" wrapText="1"/>
    </xf>
    <xf numFmtId="17" fontId="10" fillId="0" borderId="1" xfId="0" applyNumberFormat="1" applyFont="1" applyFill="1" applyBorder="1" applyAlignment="1">
      <alignment horizontal="center" vertical="distributed"/>
    </xf>
    <xf numFmtId="0" fontId="10" fillId="0" borderId="9" xfId="10" applyFont="1" applyFill="1" applyBorder="1" applyAlignment="1">
      <alignment vertical="center" wrapText="1"/>
    </xf>
    <xf numFmtId="0" fontId="10" fillId="0" borderId="2" xfId="1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justify" vertical="distributed" wrapText="1"/>
    </xf>
    <xf numFmtId="0" fontId="19" fillId="0" borderId="2" xfId="10" applyFont="1" applyFill="1" applyBorder="1" applyAlignment="1">
      <alignment vertical="center" wrapText="1"/>
    </xf>
    <xf numFmtId="9" fontId="19" fillId="0" borderId="2" xfId="15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4" fontId="9" fillId="6" borderId="2" xfId="1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horizontal="justify" vertical="center"/>
    </xf>
    <xf numFmtId="0" fontId="5" fillId="0" borderId="6" xfId="10" applyFont="1" applyFill="1" applyBorder="1" applyAlignment="1">
      <alignment horizontal="center" vertical="center" wrapText="1"/>
    </xf>
    <xf numFmtId="43" fontId="5" fillId="0" borderId="6" xfId="6" applyFont="1" applyFill="1" applyBorder="1" applyAlignment="1">
      <alignment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12" fillId="0" borderId="0" xfId="0" applyFont="1" applyFill="1" applyAlignment="1">
      <alignment vertical="center"/>
    </xf>
    <xf numFmtId="49" fontId="6" fillId="0" borderId="0" xfId="10" applyNumberFormat="1" applyFont="1" applyFill="1" applyAlignment="1">
      <alignment horizontal="right" vertical="center"/>
    </xf>
    <xf numFmtId="43" fontId="12" fillId="0" borderId="5" xfId="0" applyNumberFormat="1" applyFont="1" applyFill="1" applyBorder="1" applyAlignment="1">
      <alignment horizontal="justify" vertical="distributed"/>
    </xf>
    <xf numFmtId="17" fontId="5" fillId="0" borderId="2" xfId="10" applyNumberFormat="1" applyFont="1" applyFill="1" applyBorder="1" applyAlignment="1">
      <alignment vertical="center" wrapText="1"/>
    </xf>
    <xf numFmtId="43" fontId="12" fillId="0" borderId="10" xfId="0" applyNumberFormat="1" applyFont="1" applyFill="1" applyBorder="1" applyAlignment="1">
      <alignment horizontal="justify" vertical="center"/>
    </xf>
    <xf numFmtId="0" fontId="5" fillId="0" borderId="2" xfId="0" applyFont="1" applyFill="1" applyBorder="1" applyAlignment="1">
      <alignment horizontal="center" vertical="center" wrapText="1"/>
    </xf>
    <xf numFmtId="0" fontId="21" fillId="0" borderId="0" xfId="0" applyFont="1"/>
    <xf numFmtId="49" fontId="22" fillId="0" borderId="0" xfId="10" applyNumberFormat="1" applyFont="1" applyAlignment="1">
      <alignment horizontal="right"/>
    </xf>
    <xf numFmtId="0" fontId="9" fillId="6" borderId="11" xfId="10" applyFont="1" applyFill="1" applyBorder="1" applyAlignment="1">
      <alignment vertical="center" wrapText="1"/>
    </xf>
    <xf numFmtId="0" fontId="5" fillId="6" borderId="12" xfId="10" applyFont="1" applyFill="1" applyBorder="1" applyAlignment="1">
      <alignment vertical="center" wrapText="1"/>
    </xf>
    <xf numFmtId="0" fontId="5" fillId="6" borderId="13" xfId="10" applyFont="1" applyFill="1" applyBorder="1" applyAlignment="1">
      <alignment vertical="center" wrapText="1"/>
    </xf>
    <xf numFmtId="0" fontId="13" fillId="6" borderId="12" xfId="0" applyFont="1" applyFill="1" applyBorder="1"/>
    <xf numFmtId="0" fontId="19" fillId="0" borderId="0" xfId="0" applyFont="1"/>
    <xf numFmtId="164" fontId="19" fillId="0" borderId="0" xfId="0" applyNumberFormat="1" applyFont="1"/>
    <xf numFmtId="0" fontId="9" fillId="3" borderId="2" xfId="10" applyFont="1" applyFill="1" applyBorder="1" applyAlignment="1">
      <alignment vertical="center" wrapText="1"/>
    </xf>
    <xf numFmtId="0" fontId="4" fillId="3" borderId="2" xfId="10" applyFont="1" applyFill="1" applyBorder="1" applyAlignment="1">
      <alignment vertical="center" wrapText="1"/>
    </xf>
    <xf numFmtId="0" fontId="7" fillId="0" borderId="0" xfId="10" applyFont="1" applyFill="1" applyBorder="1" applyAlignment="1">
      <alignment horizontal="center" vertical="center" wrapText="1"/>
    </xf>
    <xf numFmtId="0" fontId="12" fillId="0" borderId="0" xfId="0" applyFont="1"/>
    <xf numFmtId="0" fontId="13" fillId="6" borderId="0" xfId="0" applyFont="1" applyFill="1"/>
    <xf numFmtId="43" fontId="5" fillId="6" borderId="12" xfId="10" applyNumberFormat="1" applyFont="1" applyFill="1" applyBorder="1" applyAlignment="1">
      <alignment vertical="center" wrapText="1"/>
    </xf>
    <xf numFmtId="0" fontId="8" fillId="0" borderId="28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justify" vertical="center"/>
    </xf>
    <xf numFmtId="0" fontId="5" fillId="7" borderId="2" xfId="10" applyFont="1" applyFill="1" applyBorder="1" applyAlignment="1">
      <alignment vertical="center" wrapText="1"/>
    </xf>
    <xf numFmtId="9" fontId="5" fillId="7" borderId="2" xfId="15" applyFont="1" applyFill="1" applyBorder="1" applyAlignment="1">
      <alignment horizontal="center" vertical="center" wrapText="1"/>
    </xf>
    <xf numFmtId="17" fontId="5" fillId="7" borderId="2" xfId="10" applyNumberFormat="1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43" fontId="12" fillId="7" borderId="10" xfId="0" applyNumberFormat="1" applyFont="1" applyFill="1" applyBorder="1" applyAlignment="1">
      <alignment horizontal="justify" vertical="center"/>
    </xf>
    <xf numFmtId="0" fontId="12" fillId="7" borderId="2" xfId="0" applyFont="1" applyFill="1" applyBorder="1" applyAlignment="1">
      <alignment horizontal="justify" vertical="distributed"/>
    </xf>
    <xf numFmtId="0" fontId="5" fillId="7" borderId="0" xfId="0" applyFont="1" applyFill="1"/>
    <xf numFmtId="0" fontId="13" fillId="0" borderId="2" xfId="0" applyFont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5" fillId="3" borderId="25" xfId="10" applyFont="1" applyFill="1" applyBorder="1" applyAlignment="1">
      <alignment vertical="center" wrapText="1"/>
    </xf>
    <xf numFmtId="0" fontId="5" fillId="3" borderId="26" xfId="10" applyFont="1" applyFill="1" applyBorder="1" applyAlignment="1">
      <alignment vertical="center" wrapText="1"/>
    </xf>
    <xf numFmtId="0" fontId="0" fillId="0" borderId="29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5" borderId="2" xfId="1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12" fillId="5" borderId="1" xfId="0" applyFont="1" applyFill="1" applyBorder="1" applyAlignment="1">
      <alignment horizontal="center" vertical="center"/>
    </xf>
    <xf numFmtId="43" fontId="12" fillId="5" borderId="10" xfId="0" applyNumberFormat="1" applyFont="1" applyFill="1" applyBorder="1" applyAlignment="1">
      <alignment horizontal="center" vertical="center"/>
    </xf>
    <xf numFmtId="9" fontId="5" fillId="5" borderId="2" xfId="15" applyFont="1" applyFill="1" applyBorder="1" applyAlignment="1">
      <alignment horizontal="center" vertical="center" wrapText="1"/>
    </xf>
    <xf numFmtId="17" fontId="5" fillId="5" borderId="2" xfId="1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8" fillId="0" borderId="2" xfId="0" applyNumberFormat="1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justify" vertical="center"/>
    </xf>
    <xf numFmtId="0" fontId="5" fillId="5" borderId="5" xfId="10" applyFont="1" applyFill="1" applyBorder="1" applyAlignment="1">
      <alignment vertical="center" wrapText="1"/>
    </xf>
    <xf numFmtId="9" fontId="5" fillId="5" borderId="1" xfId="15" applyFont="1" applyFill="1" applyBorder="1" applyAlignment="1">
      <alignment horizontal="center" vertical="center" wrapText="1"/>
    </xf>
    <xf numFmtId="17" fontId="5" fillId="5" borderId="2" xfId="1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justify" vertical="distributed"/>
    </xf>
    <xf numFmtId="0" fontId="8" fillId="0" borderId="2" xfId="0" applyFont="1" applyBorder="1" applyAlignment="1">
      <alignment horizontal="justify" vertical="distributed" wrapText="1"/>
    </xf>
    <xf numFmtId="17" fontId="8" fillId="0" borderId="1" xfId="0" applyNumberFormat="1" applyFont="1" applyBorder="1" applyAlignment="1">
      <alignment horizontal="center" vertical="distributed"/>
    </xf>
    <xf numFmtId="0" fontId="5" fillId="5" borderId="10" xfId="10" applyFont="1" applyFill="1" applyBorder="1" applyAlignment="1">
      <alignment vertical="center" wrapText="1"/>
    </xf>
    <xf numFmtId="0" fontId="5" fillId="0" borderId="1" xfId="10" applyFont="1" applyFill="1" applyBorder="1" applyAlignment="1">
      <alignment horizontal="center" vertical="center" wrapText="1"/>
    </xf>
    <xf numFmtId="43" fontId="5" fillId="0" borderId="1" xfId="7" applyFont="1" applyFill="1" applyBorder="1" applyAlignment="1">
      <alignment horizontal="center" vertical="center" wrapText="1"/>
    </xf>
    <xf numFmtId="9" fontId="5" fillId="0" borderId="1" xfId="1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wrapText="1"/>
    </xf>
    <xf numFmtId="0" fontId="7" fillId="2" borderId="4" xfId="10" applyFont="1" applyFill="1" applyBorder="1" applyAlignment="1">
      <alignment horizontal="center" vertical="center" wrapText="1"/>
    </xf>
    <xf numFmtId="0" fontId="7" fillId="2" borderId="9" xfId="1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/>
    </xf>
    <xf numFmtId="43" fontId="15" fillId="0" borderId="2" xfId="7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5" fillId="0" borderId="2" xfId="1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5" fillId="0" borderId="2" xfId="6" applyFont="1" applyFill="1" applyBorder="1" applyAlignment="1">
      <alignment horizontal="center" vertical="center" wrapText="1"/>
    </xf>
    <xf numFmtId="43" fontId="5" fillId="0" borderId="1" xfId="6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5" fillId="0" borderId="2" xfId="1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justify" vertical="center" wrapText="1"/>
    </xf>
    <xf numFmtId="17" fontId="8" fillId="0" borderId="2" xfId="0" applyNumberFormat="1" applyFont="1" applyFill="1" applyBorder="1" applyAlignment="1">
      <alignment horizontal="center" vertical="center"/>
    </xf>
    <xf numFmtId="39" fontId="14" fillId="3" borderId="2" xfId="1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5" fillId="4" borderId="1" xfId="10" applyFont="1" applyFill="1" applyBorder="1"/>
    <xf numFmtId="0" fontId="5" fillId="0" borderId="26" xfId="10" applyFont="1" applyFill="1" applyBorder="1" applyAlignment="1">
      <alignment vertical="center" wrapText="1"/>
    </xf>
    <xf numFmtId="0" fontId="15" fillId="0" borderId="0" xfId="0" applyFont="1" applyFill="1"/>
    <xf numFmtId="0" fontId="5" fillId="0" borderId="8" xfId="10" applyFont="1" applyFill="1" applyBorder="1" applyAlignment="1">
      <alignment vertical="center" wrapText="1"/>
    </xf>
    <xf numFmtId="0" fontId="5" fillId="0" borderId="3" xfId="10" applyFont="1" applyFill="1" applyBorder="1" applyAlignment="1">
      <alignment vertical="center" wrapText="1"/>
    </xf>
    <xf numFmtId="0" fontId="5" fillId="0" borderId="27" xfId="10" applyFont="1" applyFill="1" applyBorder="1" applyAlignment="1">
      <alignment vertical="center" wrapText="1"/>
    </xf>
    <xf numFmtId="9" fontId="15" fillId="0" borderId="2" xfId="0" applyNumberFormat="1" applyFont="1" applyBorder="1" applyAlignment="1">
      <alignment horizontal="center" vertical="center"/>
    </xf>
    <xf numFmtId="17" fontId="15" fillId="0" borderId="2" xfId="0" applyNumberFormat="1" applyFont="1" applyBorder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/>
    </xf>
    <xf numFmtId="0" fontId="5" fillId="5" borderId="30" xfId="1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15" fillId="0" borderId="10" xfId="7" applyFont="1" applyBorder="1" applyAlignment="1">
      <alignment vertical="center"/>
    </xf>
    <xf numFmtId="9" fontId="15" fillId="0" borderId="1" xfId="0" applyNumberFormat="1" applyFont="1" applyBorder="1" applyAlignment="1">
      <alignment horizontal="center" vertical="center"/>
    </xf>
    <xf numFmtId="17" fontId="15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justify" vertical="center"/>
    </xf>
    <xf numFmtId="43" fontId="8" fillId="0" borderId="2" xfId="16" applyFont="1" applyFill="1" applyBorder="1" applyAlignment="1">
      <alignment horizontal="justify" vertical="center"/>
    </xf>
    <xf numFmtId="9" fontId="8" fillId="0" borderId="2" xfId="17" applyFont="1" applyFill="1" applyBorder="1" applyAlignment="1">
      <alignment horizontal="justify" vertical="center"/>
    </xf>
    <xf numFmtId="0" fontId="5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17" fillId="5" borderId="2" xfId="0" applyNumberFormat="1" applyFont="1" applyFill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justify" vertical="distributed" wrapText="1"/>
    </xf>
    <xf numFmtId="0" fontId="13" fillId="5" borderId="2" xfId="10" applyFont="1" applyFill="1" applyBorder="1" applyAlignment="1">
      <alignment horizontal="center" vertical="center" wrapText="1"/>
    </xf>
    <xf numFmtId="43" fontId="13" fillId="5" borderId="2" xfId="6" applyFont="1" applyFill="1" applyBorder="1" applyAlignment="1">
      <alignment horizontal="center" vertical="center" wrapText="1"/>
    </xf>
    <xf numFmtId="43" fontId="13" fillId="5" borderId="2" xfId="6" applyFont="1" applyFill="1" applyBorder="1" applyAlignment="1">
      <alignment vertical="center" wrapText="1"/>
    </xf>
    <xf numFmtId="9" fontId="13" fillId="5" borderId="2" xfId="15" applyFont="1" applyFill="1" applyBorder="1" applyAlignment="1">
      <alignment horizontal="center" vertical="center" wrapText="1"/>
    </xf>
    <xf numFmtId="17" fontId="17" fillId="5" borderId="1" xfId="0" applyNumberFormat="1" applyFont="1" applyFill="1" applyBorder="1" applyAlignment="1">
      <alignment horizontal="center" vertical="distributed"/>
    </xf>
    <xf numFmtId="0" fontId="13" fillId="5" borderId="2" xfId="0" applyFont="1" applyFill="1" applyBorder="1" applyAlignment="1">
      <alignment horizontal="center" wrapText="1"/>
    </xf>
    <xf numFmtId="0" fontId="15" fillId="5" borderId="0" xfId="0" applyFont="1" applyFill="1"/>
    <xf numFmtId="49" fontId="27" fillId="5" borderId="0" xfId="10" applyNumberFormat="1" applyFont="1" applyFill="1" applyAlignment="1">
      <alignment horizontal="right"/>
    </xf>
    <xf numFmtId="0" fontId="13" fillId="5" borderId="2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vertical="center"/>
    </xf>
    <xf numFmtId="0" fontId="5" fillId="5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28" fillId="0" borderId="2" xfId="10" applyFont="1" applyBorder="1" applyAlignment="1">
      <alignment vertical="center" wrapText="1"/>
    </xf>
    <xf numFmtId="0" fontId="28" fillId="0" borderId="2" xfId="10" applyFont="1" applyBorder="1" applyAlignment="1">
      <alignment horizontal="center" vertical="center" wrapText="1"/>
    </xf>
    <xf numFmtId="17" fontId="23" fillId="3" borderId="2" xfId="0" applyNumberFormat="1" applyFont="1" applyFill="1" applyBorder="1" applyAlignment="1">
      <alignment horizontal="center"/>
    </xf>
    <xf numFmtId="0" fontId="7" fillId="2" borderId="1" xfId="10" applyFont="1" applyFill="1" applyBorder="1" applyAlignment="1">
      <alignment horizontal="center" vertical="center" wrapText="1"/>
    </xf>
    <xf numFmtId="0" fontId="7" fillId="2" borderId="2" xfId="10" applyFont="1" applyFill="1" applyBorder="1" applyAlignment="1">
      <alignment horizontal="center" vertical="center" wrapText="1"/>
    </xf>
    <xf numFmtId="0" fontId="7" fillId="2" borderId="3" xfId="10" applyFont="1" applyFill="1" applyBorder="1" applyAlignment="1">
      <alignment horizontal="center" vertical="center" wrapText="1"/>
    </xf>
    <xf numFmtId="0" fontId="7" fillId="2" borderId="15" xfId="10" applyFont="1" applyFill="1" applyBorder="1" applyAlignment="1">
      <alignment horizontal="center" vertical="center"/>
    </xf>
    <xf numFmtId="0" fontId="7" fillId="2" borderId="5" xfId="10" applyFont="1" applyFill="1" applyBorder="1" applyAlignment="1">
      <alignment horizontal="center" vertical="center"/>
    </xf>
    <xf numFmtId="0" fontId="7" fillId="2" borderId="17" xfId="10" applyFont="1" applyFill="1" applyBorder="1" applyAlignment="1">
      <alignment horizontal="center" vertical="center" wrapText="1"/>
    </xf>
    <xf numFmtId="0" fontId="7" fillId="2" borderId="16" xfId="10" applyFont="1" applyFill="1" applyBorder="1" applyAlignment="1">
      <alignment horizontal="center" vertical="center" wrapText="1"/>
    </xf>
    <xf numFmtId="0" fontId="4" fillId="2" borderId="2" xfId="10" applyFont="1" applyFill="1" applyBorder="1" applyAlignment="1">
      <alignment horizontal="left" vertical="center" wrapText="1"/>
    </xf>
    <xf numFmtId="0" fontId="4" fillId="2" borderId="3" xfId="10" applyFont="1" applyFill="1" applyBorder="1" applyAlignment="1">
      <alignment horizontal="left" vertical="center" wrapText="1"/>
    </xf>
    <xf numFmtId="0" fontId="14" fillId="6" borderId="2" xfId="0" applyFont="1" applyFill="1" applyBorder="1" applyAlignment="1"/>
    <xf numFmtId="0" fontId="4" fillId="2" borderId="20" xfId="10" applyFont="1" applyFill="1" applyBorder="1" applyAlignment="1">
      <alignment horizontal="left" vertical="center" wrapText="1"/>
    </xf>
    <xf numFmtId="0" fontId="4" fillId="2" borderId="21" xfId="10" applyFont="1" applyFill="1" applyBorder="1" applyAlignment="1">
      <alignment horizontal="left" vertical="center" wrapText="1"/>
    </xf>
    <xf numFmtId="0" fontId="4" fillId="2" borderId="22" xfId="10" applyFont="1" applyFill="1" applyBorder="1" applyAlignment="1">
      <alignment horizontal="left" vertical="center" wrapText="1"/>
    </xf>
    <xf numFmtId="0" fontId="7" fillId="2" borderId="14" xfId="10" applyFont="1" applyFill="1" applyBorder="1" applyAlignment="1">
      <alignment horizontal="center" vertical="center" wrapText="1"/>
    </xf>
    <xf numFmtId="0" fontId="7" fillId="2" borderId="7" xfId="10" applyFont="1" applyFill="1" applyBorder="1" applyAlignment="1">
      <alignment horizontal="center" vertical="center" wrapText="1"/>
    </xf>
    <xf numFmtId="0" fontId="7" fillId="2" borderId="4" xfId="10" applyFont="1" applyFill="1" applyBorder="1" applyAlignment="1">
      <alignment horizontal="center" vertical="center" wrapText="1"/>
    </xf>
    <xf numFmtId="0" fontId="7" fillId="2" borderId="6" xfId="10" applyFont="1" applyFill="1" applyBorder="1" applyAlignment="1">
      <alignment horizontal="center" vertical="center" wrapText="1"/>
    </xf>
    <xf numFmtId="0" fontId="7" fillId="2" borderId="3" xfId="10" applyFont="1" applyFill="1" applyBorder="1" applyAlignment="1">
      <alignment horizontal="center" vertical="center"/>
    </xf>
    <xf numFmtId="0" fontId="7" fillId="2" borderId="9" xfId="10" applyFont="1" applyFill="1" applyBorder="1" applyAlignment="1">
      <alignment horizontal="center" vertical="center" wrapText="1"/>
    </xf>
    <xf numFmtId="0" fontId="4" fillId="2" borderId="18" xfId="10" applyFont="1" applyFill="1" applyBorder="1" applyAlignment="1">
      <alignment horizontal="left" vertical="center" wrapText="1"/>
    </xf>
    <xf numFmtId="0" fontId="4" fillId="2" borderId="19" xfId="10" applyFont="1" applyFill="1" applyBorder="1" applyAlignment="1">
      <alignment horizontal="left" vertical="center" wrapText="1"/>
    </xf>
    <xf numFmtId="0" fontId="7" fillId="2" borderId="28" xfId="1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/>
    </xf>
    <xf numFmtId="0" fontId="7" fillId="2" borderId="23" xfId="10" applyFont="1" applyFill="1" applyBorder="1" applyAlignment="1">
      <alignment horizontal="center" vertical="center"/>
    </xf>
    <xf numFmtId="0" fontId="7" fillId="2" borderId="10" xfId="10" applyFont="1" applyFill="1" applyBorder="1" applyAlignment="1">
      <alignment horizontal="center" vertical="center"/>
    </xf>
    <xf numFmtId="0" fontId="4" fillId="2" borderId="24" xfId="10" applyFont="1" applyFill="1" applyBorder="1" applyAlignment="1">
      <alignment horizontal="left" vertical="center" wrapText="1"/>
    </xf>
    <xf numFmtId="0" fontId="7" fillId="2" borderId="16" xfId="10" applyFont="1" applyFill="1" applyBorder="1" applyAlignment="1">
      <alignment horizontal="center" vertical="center"/>
    </xf>
    <xf numFmtId="0" fontId="5" fillId="6" borderId="2" xfId="10" applyFont="1" applyFill="1" applyBorder="1" applyAlignment="1">
      <alignment horizontal="left" vertical="center" wrapText="1"/>
    </xf>
    <xf numFmtId="0" fontId="7" fillId="0" borderId="0" xfId="10" applyFont="1" applyFill="1" applyBorder="1" applyAlignment="1">
      <alignment horizontal="center" vertical="center" wrapText="1"/>
    </xf>
    <xf numFmtId="0" fontId="7" fillId="0" borderId="0" xfId="10" applyFont="1" applyFill="1" applyBorder="1" applyAlignment="1">
      <alignment horizontal="center" vertical="center"/>
    </xf>
    <xf numFmtId="0" fontId="5" fillId="6" borderId="2" xfId="10" applyFont="1" applyFill="1" applyBorder="1" applyAlignment="1">
      <alignment horizontal="center" vertical="center" wrapText="1"/>
    </xf>
    <xf numFmtId="0" fontId="5" fillId="6" borderId="3" xfId="10" applyFont="1" applyFill="1" applyBorder="1" applyAlignment="1">
      <alignment horizontal="center" vertical="center" wrapText="1"/>
    </xf>
    <xf numFmtId="0" fontId="5" fillId="6" borderId="15" xfId="10" applyFont="1" applyFill="1" applyBorder="1" applyAlignment="1">
      <alignment horizontal="center" vertical="center" wrapText="1"/>
    </xf>
    <xf numFmtId="0" fontId="5" fillId="6" borderId="5" xfId="10" applyFont="1" applyFill="1" applyBorder="1" applyAlignment="1">
      <alignment horizontal="center" vertical="center" wrapText="1"/>
    </xf>
    <xf numFmtId="0" fontId="5" fillId="6" borderId="2" xfId="10" applyFont="1" applyFill="1" applyBorder="1" applyAlignment="1">
      <alignment vertical="center" wrapText="1"/>
    </xf>
  </cellXfs>
  <cellStyles count="18">
    <cellStyle name="Comma" xfId="16" builtinId="3"/>
    <cellStyle name="Comma 2" xfId="1" xr:uid="{00000000-0005-0000-0000-000001000000}"/>
    <cellStyle name="Comma 2 2" xfId="2" xr:uid="{00000000-0005-0000-0000-000002000000}"/>
    <cellStyle name="Comma 2 3" xfId="3" xr:uid="{00000000-0005-0000-0000-000003000000}"/>
    <cellStyle name="Comma 2 4" xfId="4" xr:uid="{00000000-0005-0000-0000-000004000000}"/>
    <cellStyle name="Comma 2 5" xfId="5" xr:uid="{00000000-0005-0000-0000-000005000000}"/>
    <cellStyle name="Comma 3" xfId="6" xr:uid="{00000000-0005-0000-0000-000006000000}"/>
    <cellStyle name="Comma 4" xfId="7" xr:uid="{00000000-0005-0000-0000-000007000000}"/>
    <cellStyle name="Currency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3" xfId="11" xr:uid="{00000000-0005-0000-0000-00000C000000}"/>
    <cellStyle name="Normal 2 4" xfId="12" xr:uid="{00000000-0005-0000-0000-00000D000000}"/>
    <cellStyle name="Normal 2 5" xfId="13" xr:uid="{00000000-0005-0000-0000-00000E000000}"/>
    <cellStyle name="Normal 3" xfId="14" xr:uid="{00000000-0005-0000-0000-00000F000000}"/>
    <cellStyle name="Percent" xfId="17" builtinId="5"/>
    <cellStyle name="Percent 2" xfId="15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Users\UCE\AppData\Roaming\Microsoft\Excel\1079,%20TIME-COST,%20only,%20monthly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KIRKAGACLI\AppData\Local\Microsoft\Windows\Temporary%20Internet%20Files\Content.Outlook\G4UXB6YG\POA%203570%20proj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. Plan de passation de marché"/>
      <sheetName val="4. Tableau des engagements"/>
      <sheetName val="5.Prévision flux de trésorerie"/>
      <sheetName val="6.Exécution flux de trésorerie"/>
      <sheetName val="7.Ecarts flux de trésorerie"/>
      <sheetName val="Data"/>
      <sheetName val="temps, couts"/>
      <sheetName val="Sheet1"/>
    </sheetNames>
    <sheetDataSet>
      <sheetData sheetId="0"/>
      <sheetData sheetId="1"/>
      <sheetData sheetId="2"/>
      <sheetData sheetId="3">
        <row r="18">
          <cell r="D18">
            <v>0</v>
          </cell>
        </row>
      </sheetData>
      <sheetData sheetId="4"/>
      <sheetData sheetId="5"/>
      <sheetData sheetId="6"/>
      <sheetData sheetId="7" refreshError="1">
        <row r="3">
          <cell r="B3" t="str">
            <v>Bien et services connexes</v>
          </cell>
        </row>
        <row r="4">
          <cell r="B4" t="str">
            <v>Travaux</v>
          </cell>
        </row>
        <row r="5">
          <cell r="B5" t="str">
            <v>Service autres que consultants</v>
          </cell>
        </row>
        <row r="6">
          <cell r="B6" t="str">
            <v>Bureaux de services conseils</v>
          </cell>
        </row>
        <row r="7">
          <cell r="B7" t="str">
            <v>Services de consultants individuels</v>
          </cell>
        </row>
        <row r="8">
          <cell r="B8" t="str">
            <v>Dépenses opérationnels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. Plan de Passation de Marchés"/>
      <sheetName val="4. Tableau des engagements"/>
      <sheetName val="5.Prévision flux de trésorerie"/>
      <sheetName val="6.Exécution flux de trésorerie"/>
      <sheetName val="7.Ecarts flux de trésorerie"/>
      <sheetName val="PPM3570"/>
    </sheetNames>
    <sheetDataSet>
      <sheetData sheetId="0">
        <row r="13">
          <cell r="C13" t="str">
            <v>C1: Travaux Publics et Supervision</v>
          </cell>
        </row>
      </sheetData>
      <sheetData sheetId="1">
        <row r="17">
          <cell r="I17">
            <v>43391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32">
          <cell r="B32" t="str">
            <v>C1. Trx Publics et Supervision</v>
          </cell>
        </row>
        <row r="53">
          <cell r="C53" t="str">
            <v>Publicité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95"/>
  <sheetViews>
    <sheetView tabSelected="1" zoomScale="80" zoomScaleNormal="80" zoomScaleSheetLayoutView="70" workbookViewId="0">
      <selection activeCell="L86" sqref="L86"/>
    </sheetView>
  </sheetViews>
  <sheetFormatPr defaultColWidth="9.140625" defaultRowHeight="15.75" x14ac:dyDescent="0.25"/>
  <cols>
    <col min="1" max="1" width="31.42578125" style="6" customWidth="1"/>
    <col min="2" max="2" width="37.42578125" style="6" customWidth="1"/>
    <col min="3" max="3" width="40.140625" style="6" customWidth="1"/>
    <col min="4" max="4" width="18.140625" style="6" customWidth="1"/>
    <col min="5" max="5" width="14.42578125" style="6" customWidth="1"/>
    <col min="6" max="6" width="23" style="6" customWidth="1"/>
    <col min="7" max="7" width="8.85546875" style="6" customWidth="1"/>
    <col min="8" max="8" width="7.85546875" style="6" customWidth="1"/>
    <col min="9" max="9" width="14.42578125" style="6" customWidth="1"/>
    <col min="10" max="10" width="12.85546875" style="6" customWidth="1"/>
    <col min="11" max="11" width="22.85546875" style="6" customWidth="1"/>
    <col min="12" max="12" width="16.5703125" style="6" customWidth="1"/>
    <col min="13" max="13" width="5.85546875" style="6" customWidth="1"/>
    <col min="14" max="14" width="3.42578125" style="6" customWidth="1"/>
    <col min="15" max="16384" width="9.140625" style="6"/>
  </cols>
  <sheetData>
    <row r="1" spans="1:14" ht="15" customHeight="1" x14ac:dyDescent="0.25">
      <c r="A1" s="2"/>
      <c r="B1" s="2"/>
      <c r="C1" s="3" t="s">
        <v>5</v>
      </c>
      <c r="D1" s="205" t="s">
        <v>6</v>
      </c>
      <c r="E1" s="205"/>
      <c r="F1" s="205"/>
      <c r="G1" s="205"/>
      <c r="H1" s="205"/>
      <c r="I1" s="205"/>
      <c r="J1" s="4"/>
      <c r="K1" s="4"/>
      <c r="L1" s="5"/>
    </row>
    <row r="2" spans="1:14" ht="14.1" customHeight="1" x14ac:dyDescent="0.25">
      <c r="A2" s="2"/>
      <c r="B2" s="2"/>
      <c r="C2" s="3" t="s">
        <v>7</v>
      </c>
      <c r="D2" s="205" t="s">
        <v>10</v>
      </c>
      <c r="E2" s="205"/>
      <c r="F2" s="205"/>
      <c r="G2" s="205"/>
      <c r="H2" s="205"/>
      <c r="I2" s="205"/>
      <c r="J2" s="4"/>
      <c r="K2" s="4"/>
      <c r="L2" s="5"/>
    </row>
    <row r="3" spans="1:14" ht="12.6" customHeight="1" x14ac:dyDescent="0.25">
      <c r="A3" s="2"/>
      <c r="B3" s="2"/>
      <c r="C3" s="7" t="s">
        <v>1</v>
      </c>
      <c r="D3" s="205" t="s">
        <v>37</v>
      </c>
      <c r="E3" s="205"/>
      <c r="F3" s="205"/>
      <c r="G3" s="205"/>
      <c r="H3" s="205"/>
      <c r="I3" s="205"/>
      <c r="J3" s="8"/>
      <c r="K3" s="8"/>
      <c r="L3" s="5"/>
    </row>
    <row r="4" spans="1:14" ht="11.45" customHeight="1" x14ac:dyDescent="0.25">
      <c r="A4" s="2"/>
      <c r="B4" s="2"/>
      <c r="C4" s="3" t="s">
        <v>8</v>
      </c>
      <c r="D4" s="182"/>
      <c r="E4" s="182"/>
      <c r="F4" s="182"/>
      <c r="G4" s="182"/>
      <c r="H4" s="182"/>
      <c r="I4" s="182"/>
      <c r="J4" s="5"/>
      <c r="K4" s="5"/>
      <c r="L4" s="5"/>
    </row>
    <row r="5" spans="1:14" ht="14.45" customHeight="1" x14ac:dyDescent="0.25">
      <c r="A5" s="2"/>
      <c r="B5" s="2"/>
      <c r="C5" s="7" t="s">
        <v>9</v>
      </c>
      <c r="D5" s="205" t="s">
        <v>125</v>
      </c>
      <c r="E5" s="205"/>
      <c r="F5" s="205"/>
      <c r="G5" s="205"/>
      <c r="H5" s="205"/>
      <c r="I5" s="205"/>
      <c r="J5" s="2"/>
      <c r="K5" s="2"/>
      <c r="L5" s="2"/>
    </row>
    <row r="6" spans="1:14" ht="14.45" customHeight="1" x14ac:dyDescent="0.25">
      <c r="A6" s="2"/>
      <c r="B6" s="2"/>
      <c r="C6" s="121" t="s">
        <v>84</v>
      </c>
      <c r="D6" s="182" t="s">
        <v>140</v>
      </c>
      <c r="E6" s="182"/>
      <c r="F6" s="182"/>
      <c r="G6" s="182"/>
      <c r="H6" s="182"/>
      <c r="I6" s="182"/>
      <c r="J6" s="2"/>
      <c r="K6" s="2"/>
      <c r="L6" s="2"/>
    </row>
    <row r="7" spans="1:14" x14ac:dyDescent="0.25">
      <c r="A7" s="2"/>
      <c r="B7" s="2"/>
      <c r="C7" s="2"/>
      <c r="D7" s="2"/>
      <c r="E7" s="2"/>
      <c r="F7" s="9"/>
      <c r="G7" s="2"/>
      <c r="H7" s="2"/>
      <c r="I7" s="2"/>
      <c r="J7" s="2"/>
      <c r="K7" s="2"/>
      <c r="L7" s="2"/>
    </row>
    <row r="8" spans="1:14" ht="15" customHeight="1" x14ac:dyDescent="0.25">
      <c r="A8" s="190" t="s">
        <v>11</v>
      </c>
      <c r="B8" s="190"/>
      <c r="C8" s="190"/>
      <c r="D8" s="190"/>
      <c r="E8" s="190"/>
      <c r="F8" s="190"/>
      <c r="G8" s="190"/>
      <c r="H8" s="190"/>
      <c r="I8" s="190"/>
      <c r="J8" s="190"/>
      <c r="K8" s="191"/>
      <c r="L8" s="10"/>
      <c r="M8" s="11"/>
      <c r="N8" s="11"/>
    </row>
    <row r="9" spans="1:14" ht="15" customHeight="1" x14ac:dyDescent="0.25">
      <c r="A9" s="196" t="s">
        <v>12</v>
      </c>
      <c r="B9" s="183" t="s">
        <v>13</v>
      </c>
      <c r="C9" s="183" t="s">
        <v>2</v>
      </c>
      <c r="D9" s="199" t="s">
        <v>14</v>
      </c>
      <c r="E9" s="183" t="s">
        <v>16</v>
      </c>
      <c r="F9" s="189" t="s">
        <v>17</v>
      </c>
      <c r="G9" s="206"/>
      <c r="H9" s="207"/>
      <c r="I9" s="185" t="s">
        <v>18</v>
      </c>
      <c r="J9" s="188"/>
      <c r="K9" s="189" t="s">
        <v>19</v>
      </c>
      <c r="L9" s="184" t="s">
        <v>20</v>
      </c>
      <c r="M9" s="11"/>
      <c r="N9" s="11"/>
    </row>
    <row r="10" spans="1:14" ht="106.35" customHeight="1" x14ac:dyDescent="0.25">
      <c r="A10" s="197"/>
      <c r="B10" s="184"/>
      <c r="C10" s="184"/>
      <c r="D10" s="199"/>
      <c r="E10" s="184"/>
      <c r="F10" s="14" t="s">
        <v>21</v>
      </c>
      <c r="G10" s="13" t="s">
        <v>22</v>
      </c>
      <c r="H10" s="13" t="s">
        <v>23</v>
      </c>
      <c r="I10" s="13" t="s">
        <v>24</v>
      </c>
      <c r="J10" s="13" t="s">
        <v>25</v>
      </c>
      <c r="K10" s="185"/>
      <c r="L10" s="184"/>
      <c r="M10" s="11"/>
      <c r="N10" s="11"/>
    </row>
    <row r="11" spans="1:14" s="60" customFormat="1" ht="11.45" hidden="1" customHeight="1" x14ac:dyDescent="0.25">
      <c r="A11" s="17" t="s">
        <v>113</v>
      </c>
      <c r="B11" s="97">
        <v>3.1</v>
      </c>
      <c r="C11" s="98" t="s">
        <v>45</v>
      </c>
      <c r="D11" s="96" t="s">
        <v>48</v>
      </c>
      <c r="E11" s="96" t="s">
        <v>26</v>
      </c>
      <c r="F11" s="99">
        <v>28000</v>
      </c>
      <c r="G11" s="100">
        <v>1</v>
      </c>
      <c r="H11" s="100">
        <v>0</v>
      </c>
      <c r="I11" s="101"/>
      <c r="J11" s="111">
        <v>43887</v>
      </c>
      <c r="K11" s="102" t="s">
        <v>127</v>
      </c>
      <c r="L11" s="103" t="s">
        <v>85</v>
      </c>
    </row>
    <row r="12" spans="1:14" s="60" customFormat="1" ht="23.45" customHeight="1" x14ac:dyDescent="0.25">
      <c r="A12" s="17" t="s">
        <v>114</v>
      </c>
      <c r="B12" s="97">
        <v>3.1</v>
      </c>
      <c r="C12" s="98" t="s">
        <v>45</v>
      </c>
      <c r="D12" s="96" t="s">
        <v>48</v>
      </c>
      <c r="E12" s="96" t="s">
        <v>26</v>
      </c>
      <c r="F12" s="99">
        <v>28000</v>
      </c>
      <c r="G12" s="100">
        <v>1</v>
      </c>
      <c r="H12" s="100">
        <v>0</v>
      </c>
      <c r="I12" s="101"/>
      <c r="J12" s="111" t="s">
        <v>141</v>
      </c>
      <c r="K12" s="102"/>
      <c r="L12" s="103" t="s">
        <v>4</v>
      </c>
    </row>
    <row r="13" spans="1:14" s="60" customFormat="1" ht="23.45" customHeight="1" x14ac:dyDescent="0.25">
      <c r="A13" s="17" t="s">
        <v>137</v>
      </c>
      <c r="B13" s="97">
        <v>3.1</v>
      </c>
      <c r="C13" s="98" t="s">
        <v>45</v>
      </c>
      <c r="D13" s="96" t="s">
        <v>48</v>
      </c>
      <c r="E13" s="96" t="s">
        <v>26</v>
      </c>
      <c r="F13" s="99">
        <v>25000</v>
      </c>
      <c r="G13" s="100">
        <v>1</v>
      </c>
      <c r="H13" s="100">
        <v>0</v>
      </c>
      <c r="I13" s="101"/>
      <c r="J13" s="111" t="s">
        <v>141</v>
      </c>
      <c r="K13" s="102"/>
      <c r="L13" s="103" t="s">
        <v>4</v>
      </c>
    </row>
    <row r="14" spans="1:14" s="60" customFormat="1" ht="15" customHeight="1" x14ac:dyDescent="0.25">
      <c r="A14" s="17" t="s">
        <v>91</v>
      </c>
      <c r="B14" s="97">
        <v>3.1</v>
      </c>
      <c r="C14" s="98" t="s">
        <v>46</v>
      </c>
      <c r="D14" s="96" t="s">
        <v>71</v>
      </c>
      <c r="E14" s="96" t="s">
        <v>26</v>
      </c>
      <c r="F14" s="99">
        <v>100000</v>
      </c>
      <c r="G14" s="100">
        <v>1</v>
      </c>
      <c r="H14" s="100">
        <v>0</v>
      </c>
      <c r="I14" s="101"/>
      <c r="J14" s="111" t="s">
        <v>141</v>
      </c>
      <c r="K14" s="102"/>
      <c r="L14" s="103" t="s">
        <v>4</v>
      </c>
    </row>
    <row r="15" spans="1:14" s="60" customFormat="1" ht="22.5" customHeight="1" x14ac:dyDescent="0.25">
      <c r="A15" s="17" t="s">
        <v>72</v>
      </c>
      <c r="B15" s="97">
        <v>3.1</v>
      </c>
      <c r="C15" s="98" t="s">
        <v>40</v>
      </c>
      <c r="D15" s="96" t="s">
        <v>48</v>
      </c>
      <c r="E15" s="96" t="s">
        <v>26</v>
      </c>
      <c r="F15" s="99">
        <v>30000</v>
      </c>
      <c r="G15" s="100">
        <v>1</v>
      </c>
      <c r="H15" s="100">
        <v>0</v>
      </c>
      <c r="I15" s="101"/>
      <c r="J15" s="111" t="s">
        <v>139</v>
      </c>
      <c r="K15" s="102"/>
      <c r="L15" s="103" t="s">
        <v>4</v>
      </c>
    </row>
    <row r="16" spans="1:14" s="60" customFormat="1" ht="40.5" customHeight="1" x14ac:dyDescent="0.25">
      <c r="A16" s="17" t="s">
        <v>73</v>
      </c>
      <c r="B16" s="104">
        <v>3.1</v>
      </c>
      <c r="C16" s="105" t="s">
        <v>38</v>
      </c>
      <c r="D16" s="96" t="s">
        <v>71</v>
      </c>
      <c r="E16" s="96" t="s">
        <v>26</v>
      </c>
      <c r="F16" s="99">
        <v>60000</v>
      </c>
      <c r="G16" s="100">
        <v>1</v>
      </c>
      <c r="H16" s="100">
        <v>0</v>
      </c>
      <c r="I16" s="101"/>
      <c r="J16" s="111" t="s">
        <v>139</v>
      </c>
      <c r="K16" s="102"/>
      <c r="L16" s="103" t="s">
        <v>4</v>
      </c>
    </row>
    <row r="17" spans="1:14" s="177" customFormat="1" ht="0.6" customHeight="1" x14ac:dyDescent="0.25">
      <c r="A17" s="109" t="s">
        <v>116</v>
      </c>
      <c r="B17" s="104">
        <v>3.1</v>
      </c>
      <c r="C17" s="105" t="s">
        <v>117</v>
      </c>
      <c r="D17" s="96" t="s">
        <v>50</v>
      </c>
      <c r="E17" s="96" t="s">
        <v>26</v>
      </c>
      <c r="F17" s="99">
        <v>22500</v>
      </c>
      <c r="G17" s="110">
        <v>1</v>
      </c>
      <c r="H17" s="110">
        <v>0</v>
      </c>
      <c r="I17" s="101"/>
      <c r="J17" s="111" t="s">
        <v>111</v>
      </c>
      <c r="K17" s="178" t="s">
        <v>118</v>
      </c>
      <c r="L17" s="103" t="s">
        <v>85</v>
      </c>
    </row>
    <row r="18" spans="1:14" s="60" customFormat="1" ht="40.5" customHeight="1" x14ac:dyDescent="0.25">
      <c r="A18" s="109" t="s">
        <v>76</v>
      </c>
      <c r="B18" s="104">
        <v>3.1</v>
      </c>
      <c r="C18" s="105" t="s">
        <v>106</v>
      </c>
      <c r="D18" s="96" t="s">
        <v>48</v>
      </c>
      <c r="E18" s="96" t="s">
        <v>26</v>
      </c>
      <c r="F18" s="99">
        <v>46000</v>
      </c>
      <c r="G18" s="110">
        <v>1</v>
      </c>
      <c r="H18" s="110">
        <v>0</v>
      </c>
      <c r="I18" s="101"/>
      <c r="J18" s="111" t="s">
        <v>141</v>
      </c>
      <c r="K18" s="102"/>
      <c r="L18" s="103" t="s">
        <v>4</v>
      </c>
    </row>
    <row r="19" spans="1:14" ht="18" customHeight="1" x14ac:dyDescent="0.25">
      <c r="A19" s="28" t="s">
        <v>0</v>
      </c>
      <c r="B19" s="29"/>
      <c r="C19" s="29"/>
      <c r="D19" s="29"/>
      <c r="E19" s="29"/>
      <c r="F19" s="30">
        <f>F18+F16+F15+F14+F13+F12</f>
        <v>289000</v>
      </c>
      <c r="G19" s="29"/>
      <c r="H19" s="29"/>
      <c r="I19" s="29"/>
      <c r="J19" s="29"/>
      <c r="K19" s="29"/>
      <c r="L19" s="29"/>
    </row>
    <row r="20" spans="1:14" ht="16.5" customHeight="1" thickBo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148"/>
    </row>
    <row r="21" spans="1:14" ht="15" customHeight="1" x14ac:dyDescent="0.25">
      <c r="A21" s="193" t="s">
        <v>49</v>
      </c>
      <c r="B21" s="194"/>
      <c r="C21" s="194"/>
      <c r="D21" s="194"/>
      <c r="E21" s="194"/>
      <c r="F21" s="194"/>
      <c r="G21" s="194"/>
      <c r="H21" s="194"/>
      <c r="I21" s="194"/>
      <c r="J21" s="194"/>
      <c r="K21" s="208"/>
      <c r="L21" s="139"/>
      <c r="M21" s="11"/>
      <c r="N21" s="11"/>
    </row>
    <row r="22" spans="1:14" ht="102.6" customHeight="1" x14ac:dyDescent="0.25">
      <c r="A22" s="196" t="s">
        <v>12</v>
      </c>
      <c r="B22" s="183" t="s">
        <v>13</v>
      </c>
      <c r="C22" s="183" t="s">
        <v>2</v>
      </c>
      <c r="D22" s="199" t="s">
        <v>14</v>
      </c>
      <c r="E22" s="183" t="s">
        <v>16</v>
      </c>
      <c r="F22" s="185" t="s">
        <v>17</v>
      </c>
      <c r="G22" s="186"/>
      <c r="H22" s="187"/>
      <c r="I22" s="185" t="s">
        <v>18</v>
      </c>
      <c r="J22" s="188"/>
      <c r="K22" s="189" t="s">
        <v>19</v>
      </c>
      <c r="L22" s="184" t="s">
        <v>20</v>
      </c>
      <c r="M22" s="11"/>
      <c r="N22" s="11"/>
    </row>
    <row r="23" spans="1:14" ht="50.25" customHeight="1" x14ac:dyDescent="0.25">
      <c r="A23" s="197"/>
      <c r="B23" s="184"/>
      <c r="C23" s="184"/>
      <c r="D23" s="199"/>
      <c r="E23" s="184"/>
      <c r="F23" s="14" t="s">
        <v>21</v>
      </c>
      <c r="G23" s="13" t="s">
        <v>22</v>
      </c>
      <c r="H23" s="13" t="s">
        <v>23</v>
      </c>
      <c r="I23" s="13" t="s">
        <v>27</v>
      </c>
      <c r="J23" s="13" t="s">
        <v>25</v>
      </c>
      <c r="K23" s="185"/>
      <c r="L23" s="184"/>
      <c r="M23" s="11"/>
      <c r="N23" s="11"/>
    </row>
    <row r="24" spans="1:14" ht="15.75" customHeight="1" x14ac:dyDescent="0.25">
      <c r="A24" s="192" t="s">
        <v>0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1"/>
      <c r="N24" s="11"/>
    </row>
    <row r="25" spans="1:14" ht="15.75" customHeight="1" thickBo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4" ht="15" customHeight="1" x14ac:dyDescent="0.25">
      <c r="A26" s="193" t="s">
        <v>28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5"/>
      <c r="L26" s="10"/>
    </row>
    <row r="27" spans="1:14" ht="109.5" customHeight="1" x14ac:dyDescent="0.25">
      <c r="A27" s="196" t="s">
        <v>12</v>
      </c>
      <c r="B27" s="183" t="s">
        <v>13</v>
      </c>
      <c r="C27" s="183" t="s">
        <v>2</v>
      </c>
      <c r="D27" s="199" t="s">
        <v>14</v>
      </c>
      <c r="E27" s="183" t="s">
        <v>16</v>
      </c>
      <c r="F27" s="185" t="s">
        <v>17</v>
      </c>
      <c r="G27" s="186"/>
      <c r="H27" s="187"/>
      <c r="I27" s="185" t="s">
        <v>18</v>
      </c>
      <c r="J27" s="188"/>
      <c r="K27" s="189" t="s">
        <v>19</v>
      </c>
      <c r="L27" s="184" t="s">
        <v>20</v>
      </c>
    </row>
    <row r="28" spans="1:14" ht="59.25" customHeight="1" x14ac:dyDescent="0.25">
      <c r="A28" s="204"/>
      <c r="B28" s="198"/>
      <c r="C28" s="198"/>
      <c r="D28" s="199"/>
      <c r="E28" s="198"/>
      <c r="F28" s="14" t="s">
        <v>21</v>
      </c>
      <c r="G28" s="14" t="s">
        <v>22</v>
      </c>
      <c r="H28" s="14" t="s">
        <v>23</v>
      </c>
      <c r="I28" s="14" t="s">
        <v>29</v>
      </c>
      <c r="J28" s="14" t="s">
        <v>25</v>
      </c>
      <c r="K28" s="201"/>
      <c r="L28" s="198"/>
    </row>
    <row r="29" spans="1:14" ht="20.25" customHeight="1" x14ac:dyDescent="0.25">
      <c r="A29" s="124"/>
      <c r="B29" s="132"/>
      <c r="C29" s="124"/>
      <c r="D29" s="126"/>
      <c r="E29" s="126"/>
      <c r="F29" s="125"/>
      <c r="G29" s="145"/>
      <c r="H29" s="124"/>
      <c r="I29" s="126"/>
      <c r="J29" s="146"/>
      <c r="K29" s="137"/>
      <c r="L29" s="138"/>
    </row>
    <row r="30" spans="1:14" ht="20.25" hidden="1" customHeight="1" x14ac:dyDescent="0.25">
      <c r="A30" s="124" t="s">
        <v>78</v>
      </c>
      <c r="B30" s="132">
        <v>3.1</v>
      </c>
      <c r="C30" s="124" t="s">
        <v>79</v>
      </c>
      <c r="D30" s="126" t="s">
        <v>50</v>
      </c>
      <c r="E30" s="126" t="s">
        <v>26</v>
      </c>
      <c r="F30" s="125">
        <v>18000</v>
      </c>
      <c r="G30" s="145">
        <v>1</v>
      </c>
      <c r="H30" s="124"/>
      <c r="I30" s="126"/>
      <c r="J30" s="146">
        <v>43922</v>
      </c>
      <c r="K30" s="137" t="s">
        <v>87</v>
      </c>
      <c r="L30" s="138" t="s">
        <v>85</v>
      </c>
    </row>
    <row r="31" spans="1:14" ht="21.75" hidden="1" customHeight="1" x14ac:dyDescent="0.25">
      <c r="A31" s="149" t="s">
        <v>92</v>
      </c>
      <c r="B31" s="150">
        <v>3.1</v>
      </c>
      <c r="C31" s="157" t="s">
        <v>93</v>
      </c>
      <c r="D31" s="151" t="s">
        <v>48</v>
      </c>
      <c r="E31" s="151" t="s">
        <v>26</v>
      </c>
      <c r="F31" s="152">
        <v>37920</v>
      </c>
      <c r="G31" s="153">
        <v>1</v>
      </c>
      <c r="H31" s="110">
        <v>0</v>
      </c>
      <c r="I31" s="151"/>
      <c r="J31" s="154" t="s">
        <v>111</v>
      </c>
      <c r="K31" s="155" t="s">
        <v>126</v>
      </c>
      <c r="L31" s="156" t="s">
        <v>85</v>
      </c>
    </row>
    <row r="32" spans="1:14" s="174" customFormat="1" ht="27" hidden="1" customHeight="1" x14ac:dyDescent="0.25">
      <c r="A32" s="165" t="s">
        <v>101</v>
      </c>
      <c r="B32" s="166">
        <v>3.3</v>
      </c>
      <c r="C32" s="167" t="s">
        <v>108</v>
      </c>
      <c r="D32" s="168" t="s">
        <v>107</v>
      </c>
      <c r="E32" s="169" t="s">
        <v>26</v>
      </c>
      <c r="F32" s="170">
        <v>14000</v>
      </c>
      <c r="G32" s="171">
        <v>1</v>
      </c>
      <c r="H32" s="171">
        <v>0</v>
      </c>
      <c r="I32" s="172"/>
      <c r="J32" s="172">
        <v>44155</v>
      </c>
      <c r="K32" s="173" t="s">
        <v>112</v>
      </c>
      <c r="L32" s="176" t="s">
        <v>85</v>
      </c>
      <c r="N32" s="175"/>
    </row>
    <row r="33" spans="1:14" ht="34.5" hidden="1" customHeight="1" x14ac:dyDescent="0.25">
      <c r="A33" s="115" t="s">
        <v>77</v>
      </c>
      <c r="B33" s="116">
        <v>3.1</v>
      </c>
      <c r="C33" s="116" t="s">
        <v>75</v>
      </c>
      <c r="D33" s="117" t="s">
        <v>48</v>
      </c>
      <c r="E33" s="118" t="s">
        <v>26</v>
      </c>
      <c r="F33" s="99">
        <v>24000</v>
      </c>
      <c r="G33" s="110">
        <v>1</v>
      </c>
      <c r="H33" s="110">
        <v>0</v>
      </c>
      <c r="I33" s="147"/>
      <c r="J33" s="147">
        <v>44094</v>
      </c>
      <c r="K33" s="119" t="s">
        <v>109</v>
      </c>
      <c r="L33" s="120" t="s">
        <v>85</v>
      </c>
      <c r="M33" s="11"/>
      <c r="N33" s="11"/>
    </row>
    <row r="34" spans="1:14" ht="29.25" customHeight="1" x14ac:dyDescent="0.25">
      <c r="A34" s="28" t="s">
        <v>0</v>
      </c>
      <c r="B34" s="29"/>
      <c r="C34" s="29"/>
      <c r="D34" s="29"/>
      <c r="E34" s="29"/>
      <c r="F34" s="30"/>
      <c r="G34" s="29"/>
      <c r="H34" s="29"/>
      <c r="I34" s="29"/>
      <c r="J34" s="29"/>
      <c r="K34" s="29"/>
      <c r="L34" s="29"/>
    </row>
    <row r="35" spans="1:14" ht="13.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4" ht="18" customHeight="1" thickBo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4" ht="24" customHeight="1" x14ac:dyDescent="0.25">
      <c r="A37" s="202" t="s">
        <v>30</v>
      </c>
      <c r="B37" s="203"/>
      <c r="C37" s="203"/>
      <c r="D37" s="203"/>
      <c r="E37" s="203"/>
      <c r="F37" s="203"/>
      <c r="G37" s="203"/>
      <c r="H37" s="203"/>
      <c r="I37" s="203"/>
      <c r="J37" s="190"/>
      <c r="K37" s="190"/>
      <c r="L37" s="190"/>
    </row>
    <row r="38" spans="1:14" ht="123" customHeight="1" x14ac:dyDescent="0.25">
      <c r="A38" s="196" t="s">
        <v>12</v>
      </c>
      <c r="B38" s="183" t="s">
        <v>13</v>
      </c>
      <c r="C38" s="183" t="s">
        <v>2</v>
      </c>
      <c r="D38" s="199" t="s">
        <v>14</v>
      </c>
      <c r="E38" s="183" t="s">
        <v>16</v>
      </c>
      <c r="F38" s="185" t="s">
        <v>17</v>
      </c>
      <c r="G38" s="186"/>
      <c r="H38" s="187"/>
      <c r="I38" s="185" t="s">
        <v>18</v>
      </c>
      <c r="J38" s="188"/>
      <c r="K38" s="189" t="s">
        <v>19</v>
      </c>
      <c r="L38" s="184" t="s">
        <v>20</v>
      </c>
    </row>
    <row r="39" spans="1:14" ht="0.75" customHeight="1" x14ac:dyDescent="0.25">
      <c r="A39" s="197"/>
      <c r="B39" s="184"/>
      <c r="C39" s="184"/>
      <c r="D39" s="199"/>
      <c r="E39" s="184"/>
      <c r="F39" s="14" t="s">
        <v>21</v>
      </c>
      <c r="G39" s="13" t="s">
        <v>22</v>
      </c>
      <c r="H39" s="13" t="s">
        <v>23</v>
      </c>
      <c r="I39" s="13" t="s">
        <v>29</v>
      </c>
      <c r="J39" s="13" t="s">
        <v>25</v>
      </c>
      <c r="K39" s="185"/>
      <c r="L39" s="184"/>
    </row>
    <row r="40" spans="1:14" s="26" customFormat="1" ht="4.3499999999999996" customHeight="1" x14ac:dyDescent="0.25">
      <c r="A40" s="31"/>
      <c r="B40" s="32"/>
      <c r="C40" s="33" t="s">
        <v>51</v>
      </c>
      <c r="D40" s="15"/>
      <c r="E40" s="18"/>
      <c r="F40" s="34"/>
      <c r="G40" s="22"/>
      <c r="H40" s="22"/>
      <c r="I40" s="23"/>
      <c r="J40" s="23"/>
      <c r="K40" s="35" t="s">
        <v>52</v>
      </c>
      <c r="N40" s="27"/>
    </row>
    <row r="41" spans="1:14" s="26" customFormat="1" ht="13.35" hidden="1" customHeight="1" x14ac:dyDescent="0.25">
      <c r="A41" s="36" t="s">
        <v>53</v>
      </c>
      <c r="B41" s="37" t="s">
        <v>43</v>
      </c>
      <c r="C41" s="38" t="s">
        <v>42</v>
      </c>
      <c r="D41" s="39" t="s">
        <v>3</v>
      </c>
      <c r="E41" s="40" t="s">
        <v>26</v>
      </c>
      <c r="F41" s="41">
        <v>3500000</v>
      </c>
      <c r="G41" s="42">
        <v>1</v>
      </c>
      <c r="H41" s="43">
        <v>0</v>
      </c>
      <c r="I41" s="44">
        <v>43556</v>
      </c>
      <c r="J41" s="44">
        <v>43617</v>
      </c>
      <c r="K41" s="45"/>
      <c r="L41" s="46" t="s">
        <v>54</v>
      </c>
      <c r="N41" s="27"/>
    </row>
    <row r="42" spans="1:14" s="26" customFormat="1" ht="23.45" hidden="1" customHeight="1" x14ac:dyDescent="0.25">
      <c r="A42" s="36" t="s">
        <v>63</v>
      </c>
      <c r="B42" s="32" t="e">
        <f>CONCATENATE([2]PPM3570!C53,"-",[2]PPM3570!B65)</f>
        <v>#REF!</v>
      </c>
      <c r="C42" s="47" t="s">
        <v>58</v>
      </c>
      <c r="D42" s="48" t="s">
        <v>50</v>
      </c>
      <c r="E42" s="34" t="s">
        <v>26</v>
      </c>
      <c r="F42" s="34">
        <v>80000</v>
      </c>
      <c r="G42" s="49">
        <v>1</v>
      </c>
      <c r="H42" s="49">
        <v>0</v>
      </c>
      <c r="I42" s="19" t="s">
        <v>64</v>
      </c>
      <c r="J42" s="19" t="s">
        <v>65</v>
      </c>
      <c r="K42" s="50" t="s">
        <v>55</v>
      </c>
      <c r="L42" s="51" t="s">
        <v>66</v>
      </c>
      <c r="N42" s="27"/>
    </row>
    <row r="43" spans="1:14" s="26" customFormat="1" ht="0.6" customHeight="1" x14ac:dyDescent="0.25">
      <c r="A43" s="31" t="s">
        <v>56</v>
      </c>
      <c r="B43" s="32" t="s">
        <v>57</v>
      </c>
      <c r="C43" s="32" t="s">
        <v>58</v>
      </c>
      <c r="D43" s="15" t="s">
        <v>31</v>
      </c>
      <c r="E43" s="18" t="s">
        <v>26</v>
      </c>
      <c r="F43" s="18">
        <v>227000</v>
      </c>
      <c r="G43" s="22">
        <v>1</v>
      </c>
      <c r="H43" s="22">
        <v>0</v>
      </c>
      <c r="I43" s="23">
        <v>43374</v>
      </c>
      <c r="J43" s="23">
        <v>43523</v>
      </c>
      <c r="K43" s="52" t="s">
        <v>59</v>
      </c>
      <c r="L43" s="53" t="s">
        <v>47</v>
      </c>
      <c r="N43" s="27"/>
    </row>
    <row r="44" spans="1:14" s="26" customFormat="1" ht="1.35" customHeight="1" x14ac:dyDescent="0.25">
      <c r="A44" s="112" t="s">
        <v>80</v>
      </c>
      <c r="B44" s="132" t="s">
        <v>81</v>
      </c>
      <c r="C44" s="113" t="s">
        <v>82</v>
      </c>
      <c r="D44" s="127" t="s">
        <v>83</v>
      </c>
      <c r="E44" s="129" t="s">
        <v>26</v>
      </c>
      <c r="F44" s="18">
        <v>10290</v>
      </c>
      <c r="G44" s="22">
        <v>1</v>
      </c>
      <c r="H44" s="22"/>
      <c r="I44" s="114"/>
      <c r="J44" s="114">
        <v>43922</v>
      </c>
      <c r="K44" s="65" t="s">
        <v>86</v>
      </c>
      <c r="L44" s="24" t="s">
        <v>85</v>
      </c>
      <c r="N44" s="27"/>
    </row>
    <row r="45" spans="1:14" ht="17.25" customHeight="1" x14ac:dyDescent="0.25">
      <c r="A45" s="29" t="s">
        <v>0</v>
      </c>
      <c r="B45" s="29"/>
      <c r="C45" s="29"/>
      <c r="D45" s="29"/>
      <c r="E45" s="29"/>
      <c r="F45" s="54">
        <v>0</v>
      </c>
      <c r="G45" s="29"/>
      <c r="H45" s="29"/>
      <c r="I45" s="29"/>
      <c r="J45" s="29"/>
      <c r="K45" s="29"/>
      <c r="L45" s="29"/>
    </row>
    <row r="46" spans="1:14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4" ht="24.75" customHeight="1" x14ac:dyDescent="0.25">
      <c r="A47" s="190" t="s">
        <v>32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</row>
    <row r="48" spans="1:14" ht="78" customHeight="1" x14ac:dyDescent="0.25">
      <c r="A48" s="196" t="s">
        <v>12</v>
      </c>
      <c r="B48" s="183" t="s">
        <v>13</v>
      </c>
      <c r="C48" s="183" t="s">
        <v>2</v>
      </c>
      <c r="D48" s="199" t="s">
        <v>14</v>
      </c>
      <c r="E48" s="183" t="s">
        <v>16</v>
      </c>
      <c r="F48" s="200" t="s">
        <v>17</v>
      </c>
      <c r="G48" s="186"/>
      <c r="H48" s="187"/>
      <c r="I48" s="184" t="s">
        <v>18</v>
      </c>
      <c r="J48" s="184"/>
      <c r="K48" s="189" t="s">
        <v>19</v>
      </c>
      <c r="L48" s="184" t="s">
        <v>20</v>
      </c>
    </row>
    <row r="49" spans="1:83" ht="78.75" x14ac:dyDescent="0.25">
      <c r="A49" s="197"/>
      <c r="B49" s="198"/>
      <c r="C49" s="198"/>
      <c r="D49" s="199"/>
      <c r="E49" s="198"/>
      <c r="F49" s="14" t="s">
        <v>21</v>
      </c>
      <c r="G49" s="122" t="s">
        <v>22</v>
      </c>
      <c r="H49" s="122" t="s">
        <v>23</v>
      </c>
      <c r="I49" s="122" t="s">
        <v>33</v>
      </c>
      <c r="J49" s="123" t="s">
        <v>34</v>
      </c>
      <c r="K49" s="201"/>
      <c r="L49" s="184"/>
    </row>
    <row r="50" spans="1:83" s="55" customFormat="1" hidden="1" x14ac:dyDescent="0.25">
      <c r="A50" s="55" t="s">
        <v>95</v>
      </c>
      <c r="B50" s="158">
        <v>3.1</v>
      </c>
      <c r="C50" s="55" t="s">
        <v>94</v>
      </c>
      <c r="D50" s="158" t="s">
        <v>96</v>
      </c>
      <c r="E50" s="55" t="s">
        <v>26</v>
      </c>
      <c r="F50" s="160">
        <f>1040000/106.5</f>
        <v>9765.2582159624417</v>
      </c>
      <c r="G50" s="161">
        <v>1</v>
      </c>
      <c r="J50" s="55" t="s">
        <v>98</v>
      </c>
      <c r="K50" s="55" t="s">
        <v>97</v>
      </c>
      <c r="L50" s="158" t="s">
        <v>85</v>
      </c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59"/>
      <c r="BP50" s="159"/>
      <c r="BQ50" s="159"/>
      <c r="BR50" s="159"/>
      <c r="BS50" s="159"/>
      <c r="BT50" s="159"/>
      <c r="BU50" s="159"/>
      <c r="BV50" s="159"/>
      <c r="BW50" s="159"/>
      <c r="BX50" s="159"/>
      <c r="BY50" s="159"/>
      <c r="BZ50" s="159"/>
      <c r="CA50" s="159"/>
      <c r="CB50" s="159"/>
      <c r="CC50" s="159"/>
      <c r="CD50" s="159"/>
      <c r="CE50" s="159"/>
    </row>
    <row r="51" spans="1:83" s="60" customFormat="1" ht="36" customHeight="1" x14ac:dyDescent="0.25">
      <c r="A51" s="158" t="s">
        <v>130</v>
      </c>
      <c r="B51" s="133">
        <v>3.1</v>
      </c>
      <c r="C51" s="134" t="s">
        <v>103</v>
      </c>
      <c r="D51" s="133" t="s">
        <v>89</v>
      </c>
      <c r="E51" s="18" t="s">
        <v>26</v>
      </c>
      <c r="F51" s="18">
        <f>(400000/74)*12</f>
        <v>64864.86486486486</v>
      </c>
      <c r="G51" s="22">
        <v>1</v>
      </c>
      <c r="H51" s="22"/>
      <c r="I51" s="135"/>
      <c r="J51" s="135" t="s">
        <v>139</v>
      </c>
      <c r="K51" s="65"/>
      <c r="L51" s="128" t="s">
        <v>54</v>
      </c>
      <c r="N51" s="61"/>
    </row>
    <row r="52" spans="1:83" ht="0.6" hidden="1" customHeight="1" x14ac:dyDescent="0.25">
      <c r="A52" s="163" t="s">
        <v>90</v>
      </c>
      <c r="B52" s="116">
        <v>3.1</v>
      </c>
      <c r="C52" s="32" t="s">
        <v>88</v>
      </c>
      <c r="D52" s="56" t="s">
        <v>89</v>
      </c>
      <c r="E52" s="130" t="s">
        <v>26</v>
      </c>
      <c r="F52" s="57">
        <f>(200000/106.5)*7</f>
        <v>13145.539906103286</v>
      </c>
      <c r="G52" s="118">
        <v>1</v>
      </c>
      <c r="H52" s="118"/>
      <c r="I52" s="23"/>
      <c r="J52" s="23" t="s">
        <v>100</v>
      </c>
      <c r="K52" s="131" t="s">
        <v>110</v>
      </c>
      <c r="L52" s="128" t="s">
        <v>85</v>
      </c>
    </row>
    <row r="53" spans="1:83" s="77" customFormat="1" ht="0.6" hidden="1" customHeight="1" x14ac:dyDescent="0.25">
      <c r="A53" s="164" t="s">
        <v>104</v>
      </c>
      <c r="B53" s="116">
        <v>3.3</v>
      </c>
      <c r="C53" s="32" t="s">
        <v>105</v>
      </c>
      <c r="D53" s="133" t="s">
        <v>102</v>
      </c>
      <c r="E53" s="130" t="s">
        <v>26</v>
      </c>
      <c r="F53" s="57">
        <v>18000</v>
      </c>
      <c r="G53" s="118">
        <v>1</v>
      </c>
      <c r="H53" s="118">
        <v>0</v>
      </c>
      <c r="I53" s="23"/>
      <c r="J53" s="23">
        <v>44124</v>
      </c>
      <c r="K53" s="131" t="s">
        <v>115</v>
      </c>
      <c r="L53" s="128" t="s">
        <v>85</v>
      </c>
    </row>
    <row r="54" spans="1:83" s="77" customFormat="1" ht="34.35" hidden="1" customHeight="1" x14ac:dyDescent="0.25">
      <c r="A54" s="179" t="s">
        <v>123</v>
      </c>
      <c r="B54" s="116">
        <v>3.1</v>
      </c>
      <c r="C54" s="32" t="s">
        <v>121</v>
      </c>
      <c r="D54" s="133" t="s">
        <v>122</v>
      </c>
      <c r="E54" s="130" t="s">
        <v>120</v>
      </c>
      <c r="F54" s="57">
        <v>7300</v>
      </c>
      <c r="G54" s="118">
        <v>1</v>
      </c>
      <c r="H54" s="118">
        <v>0</v>
      </c>
      <c r="I54" s="23"/>
      <c r="J54" s="23">
        <v>44235</v>
      </c>
      <c r="K54" s="131" t="s">
        <v>136</v>
      </c>
      <c r="L54" s="128" t="s">
        <v>85</v>
      </c>
    </row>
    <row r="55" spans="1:83" s="77" customFormat="1" ht="1.5" hidden="1" customHeight="1" x14ac:dyDescent="0.25">
      <c r="A55" s="179" t="s">
        <v>124</v>
      </c>
      <c r="B55" s="116">
        <v>3.1</v>
      </c>
      <c r="C55" s="32" t="s">
        <v>119</v>
      </c>
      <c r="D55" s="133" t="s">
        <v>122</v>
      </c>
      <c r="E55" s="130" t="s">
        <v>120</v>
      </c>
      <c r="F55" s="57">
        <v>7300</v>
      </c>
      <c r="G55" s="118">
        <v>1</v>
      </c>
      <c r="H55" s="118">
        <v>0</v>
      </c>
      <c r="I55" s="23"/>
      <c r="J55" s="23">
        <v>44235</v>
      </c>
      <c r="K55" s="131" t="s">
        <v>134</v>
      </c>
      <c r="L55" s="128" t="s">
        <v>85</v>
      </c>
    </row>
    <row r="56" spans="1:83" ht="4.7" hidden="1" customHeight="1" x14ac:dyDescent="0.25">
      <c r="A56" s="158" t="s">
        <v>131</v>
      </c>
      <c r="B56" s="133">
        <v>3.1</v>
      </c>
      <c r="C56" s="32" t="s">
        <v>128</v>
      </c>
      <c r="D56" s="133" t="s">
        <v>99</v>
      </c>
      <c r="E56" s="18" t="s">
        <v>26</v>
      </c>
      <c r="F56" s="18">
        <v>8800</v>
      </c>
      <c r="G56" s="22">
        <v>1</v>
      </c>
      <c r="H56" s="22"/>
      <c r="I56" s="23"/>
      <c r="J56" s="23">
        <v>44214</v>
      </c>
      <c r="K56" s="58" t="s">
        <v>135</v>
      </c>
      <c r="L56" s="162" t="s">
        <v>85</v>
      </c>
    </row>
    <row r="57" spans="1:83" ht="35.1" customHeight="1" x14ac:dyDescent="0.25">
      <c r="A57" s="181" t="s">
        <v>132</v>
      </c>
      <c r="B57" s="133">
        <v>3.1</v>
      </c>
      <c r="C57" s="180" t="s">
        <v>129</v>
      </c>
      <c r="D57" s="133" t="s">
        <v>102</v>
      </c>
      <c r="E57" s="18" t="s">
        <v>26</v>
      </c>
      <c r="F57" s="18">
        <v>30000</v>
      </c>
      <c r="G57" s="22">
        <v>1</v>
      </c>
      <c r="H57" s="22">
        <v>0</v>
      </c>
      <c r="I57" s="23"/>
      <c r="J57" s="23" t="s">
        <v>138</v>
      </c>
      <c r="K57" s="58"/>
      <c r="L57" s="162" t="s">
        <v>4</v>
      </c>
    </row>
    <row r="58" spans="1:83" ht="17.25" customHeight="1" x14ac:dyDescent="0.25">
      <c r="A58" s="29" t="s">
        <v>0</v>
      </c>
      <c r="B58" s="29"/>
      <c r="C58" s="29"/>
      <c r="D58" s="29"/>
      <c r="E58" s="29"/>
      <c r="F58" s="30">
        <f>F57+F51</f>
        <v>94864.864864864852</v>
      </c>
      <c r="G58" s="29"/>
      <c r="H58" s="29"/>
      <c r="I58" s="29"/>
      <c r="J58" s="29"/>
      <c r="K58" s="29"/>
      <c r="L58" s="29"/>
    </row>
    <row r="59" spans="1:83" ht="25.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83" ht="20.25" customHeight="1" x14ac:dyDescent="0.25">
      <c r="A60" s="190" t="s">
        <v>35</v>
      </c>
      <c r="B60" s="190"/>
      <c r="C60" s="190"/>
      <c r="D60" s="190"/>
      <c r="E60" s="190"/>
      <c r="F60" s="190"/>
      <c r="G60" s="190"/>
      <c r="H60" s="190"/>
      <c r="I60" s="190"/>
      <c r="J60" s="190"/>
      <c r="K60" s="190"/>
      <c r="L60" s="190"/>
    </row>
    <row r="61" spans="1:83" ht="93.75" customHeight="1" x14ac:dyDescent="0.25">
      <c r="A61" s="196" t="s">
        <v>12</v>
      </c>
      <c r="B61" s="183" t="s">
        <v>13</v>
      </c>
      <c r="C61" s="183" t="s">
        <v>2</v>
      </c>
      <c r="D61" s="199" t="s">
        <v>14</v>
      </c>
      <c r="E61" s="183" t="s">
        <v>16</v>
      </c>
      <c r="F61" s="209" t="s">
        <v>17</v>
      </c>
      <c r="G61" s="206"/>
      <c r="H61" s="207"/>
      <c r="I61" s="184" t="s">
        <v>18</v>
      </c>
      <c r="J61" s="184"/>
      <c r="K61" s="183" t="s">
        <v>19</v>
      </c>
      <c r="L61" s="183" t="s">
        <v>20</v>
      </c>
    </row>
    <row r="62" spans="1:83" ht="21" customHeight="1" x14ac:dyDescent="0.25">
      <c r="A62" s="204"/>
      <c r="B62" s="184"/>
      <c r="C62" s="184"/>
      <c r="D62" s="199"/>
      <c r="E62" s="184"/>
      <c r="F62" s="14" t="s">
        <v>21</v>
      </c>
      <c r="G62" s="13" t="s">
        <v>22</v>
      </c>
      <c r="H62" s="13" t="s">
        <v>23</v>
      </c>
      <c r="I62" s="13" t="s">
        <v>36</v>
      </c>
      <c r="J62" s="12" t="s">
        <v>34</v>
      </c>
      <c r="K62" s="184"/>
      <c r="L62" s="184"/>
    </row>
    <row r="63" spans="1:83" ht="21" hidden="1" customHeight="1" x14ac:dyDescent="0.25">
      <c r="A63" s="92"/>
      <c r="B63" s="80"/>
      <c r="C63" s="88" t="s">
        <v>44</v>
      </c>
      <c r="D63" s="48"/>
      <c r="E63" s="15" t="s">
        <v>26</v>
      </c>
      <c r="F63" s="62">
        <f>80000*13</f>
        <v>1040000</v>
      </c>
      <c r="G63" s="22">
        <v>1</v>
      </c>
      <c r="H63" s="22">
        <v>0</v>
      </c>
      <c r="I63" s="63">
        <v>43831</v>
      </c>
      <c r="J63" s="63">
        <v>44166</v>
      </c>
      <c r="K63" s="20"/>
      <c r="L63" s="59" t="s">
        <v>60</v>
      </c>
    </row>
    <row r="64" spans="1:83" s="60" customFormat="1" ht="67.5" hidden="1" customHeight="1" x14ac:dyDescent="0.25">
      <c r="A64" s="93"/>
      <c r="B64" s="94"/>
      <c r="C64" s="81" t="s">
        <v>67</v>
      </c>
      <c r="D64" s="82" t="s">
        <v>15</v>
      </c>
      <c r="E64" s="82" t="s">
        <v>61</v>
      </c>
      <c r="F64" s="87">
        <v>30000</v>
      </c>
      <c r="G64" s="83">
        <v>1</v>
      </c>
      <c r="H64" s="83">
        <v>0</v>
      </c>
      <c r="I64" s="84">
        <v>43831</v>
      </c>
      <c r="J64" s="84">
        <v>44166</v>
      </c>
      <c r="K64" s="85"/>
      <c r="L64" s="86" t="s">
        <v>4</v>
      </c>
    </row>
    <row r="65" spans="1:14" s="60" customFormat="1" ht="21" customHeight="1" x14ac:dyDescent="0.25">
      <c r="A65" s="140"/>
      <c r="B65" s="94"/>
      <c r="C65" s="1"/>
      <c r="D65" s="15"/>
      <c r="E65" s="15"/>
      <c r="F65" s="64"/>
      <c r="G65" s="22"/>
      <c r="H65" s="22"/>
      <c r="I65" s="63"/>
      <c r="J65" s="63"/>
      <c r="K65" s="65"/>
      <c r="L65" s="24"/>
    </row>
    <row r="66" spans="1:14" x14ac:dyDescent="0.25">
      <c r="A66" s="141"/>
    </row>
    <row r="67" spans="1:14" s="60" customFormat="1" ht="18" hidden="1" customHeight="1" x14ac:dyDescent="0.25">
      <c r="A67" s="15" t="s">
        <v>74</v>
      </c>
      <c r="B67" s="95">
        <v>3.1</v>
      </c>
      <c r="C67" s="108" t="s">
        <v>39</v>
      </c>
      <c r="D67" s="82" t="s">
        <v>50</v>
      </c>
      <c r="E67" s="82" t="s">
        <v>61</v>
      </c>
      <c r="F67" s="87">
        <v>2000</v>
      </c>
      <c r="G67" s="83">
        <v>1</v>
      </c>
      <c r="H67" s="83">
        <v>0</v>
      </c>
      <c r="I67" s="84">
        <v>43831</v>
      </c>
      <c r="J67" s="84">
        <v>44166</v>
      </c>
      <c r="K67" s="85"/>
      <c r="L67" s="86" t="s">
        <v>4</v>
      </c>
    </row>
    <row r="68" spans="1:14" s="60" customFormat="1" ht="44.25" hidden="1" customHeight="1" x14ac:dyDescent="0.25">
      <c r="A68" s="142"/>
      <c r="B68" s="106"/>
      <c r="C68" s="81" t="s">
        <v>41</v>
      </c>
      <c r="D68" s="82"/>
      <c r="E68" s="82"/>
      <c r="F68" s="87">
        <v>12000</v>
      </c>
      <c r="G68" s="83">
        <v>1</v>
      </c>
      <c r="H68" s="83">
        <v>0</v>
      </c>
      <c r="I68" s="84">
        <v>43831</v>
      </c>
      <c r="J68" s="84">
        <v>44166</v>
      </c>
      <c r="K68" s="85"/>
      <c r="L68" s="86" t="s">
        <v>4</v>
      </c>
    </row>
    <row r="69" spans="1:14" s="60" customFormat="1" ht="52.5" hidden="1" customHeight="1" x14ac:dyDescent="0.25">
      <c r="A69" s="143"/>
      <c r="B69" s="107">
        <v>3.1</v>
      </c>
      <c r="C69" s="89" t="s">
        <v>62</v>
      </c>
      <c r="D69" s="82"/>
      <c r="E69" s="82"/>
      <c r="F69" s="87">
        <v>5000</v>
      </c>
      <c r="G69" s="83"/>
      <c r="H69" s="83"/>
      <c r="I69" s="84"/>
      <c r="J69" s="84">
        <v>44166</v>
      </c>
      <c r="K69" s="91"/>
      <c r="L69" s="86"/>
    </row>
    <row r="70" spans="1:14" ht="30" customHeight="1" thickBot="1" x14ac:dyDescent="0.3">
      <c r="A70" s="144"/>
      <c r="B70" s="16"/>
      <c r="C70" s="15"/>
      <c r="D70" s="15"/>
      <c r="E70" s="21"/>
      <c r="F70" s="22"/>
      <c r="G70" s="22"/>
      <c r="H70" s="23"/>
      <c r="I70" s="23"/>
      <c r="J70" s="20"/>
      <c r="K70" s="90"/>
      <c r="L70" s="24"/>
      <c r="M70" s="66"/>
      <c r="N70" s="67"/>
    </row>
    <row r="71" spans="1:14" ht="18.75" customHeight="1" thickBot="1" x14ac:dyDescent="0.3">
      <c r="A71" s="68" t="s">
        <v>0</v>
      </c>
      <c r="B71" s="69"/>
      <c r="C71" s="69"/>
      <c r="D71" s="69"/>
      <c r="E71" s="69"/>
      <c r="F71" s="79"/>
      <c r="G71" s="69"/>
      <c r="H71" s="69"/>
      <c r="I71" s="69"/>
      <c r="J71" s="70"/>
      <c r="K71" s="71"/>
      <c r="L71" s="71"/>
    </row>
    <row r="72" spans="1:14" ht="21.75" customHeight="1" x14ac:dyDescent="0.25">
      <c r="A72" s="2"/>
      <c r="B72" s="2"/>
      <c r="C72" s="72"/>
      <c r="D72" s="2"/>
      <c r="E72" s="9"/>
      <c r="F72" s="73"/>
      <c r="G72" s="2"/>
      <c r="H72" s="2"/>
      <c r="I72" s="2"/>
      <c r="J72" s="2"/>
      <c r="K72" s="2"/>
      <c r="L72" s="2"/>
    </row>
    <row r="73" spans="1:14" ht="21.75" customHeight="1" x14ac:dyDescent="0.25">
      <c r="A73" s="74" t="s">
        <v>0</v>
      </c>
      <c r="B73" s="75"/>
      <c r="C73" s="75"/>
      <c r="D73" s="75"/>
      <c r="E73" s="75"/>
      <c r="F73" s="136">
        <f>F58+F45+F34+F19</f>
        <v>383864.86486486485</v>
      </c>
      <c r="G73" s="75"/>
      <c r="H73" s="75"/>
      <c r="I73" s="75"/>
      <c r="J73" s="75"/>
      <c r="K73" s="75"/>
      <c r="L73" s="75"/>
    </row>
    <row r="74" spans="1:14" ht="13.5" customHeight="1" x14ac:dyDescent="0.25">
      <c r="A74" s="211"/>
      <c r="B74" s="211"/>
      <c r="C74" s="211"/>
      <c r="D74" s="211"/>
      <c r="E74" s="211"/>
      <c r="F74" s="212"/>
      <c r="G74" s="211"/>
      <c r="H74" s="211"/>
      <c r="I74" s="211"/>
      <c r="J74" s="2"/>
      <c r="K74" s="2"/>
      <c r="L74" s="2"/>
    </row>
    <row r="75" spans="1:14" ht="41.1" customHeight="1" x14ac:dyDescent="0.25">
      <c r="A75" s="211"/>
      <c r="B75" s="211"/>
      <c r="C75" s="211"/>
      <c r="D75" s="211"/>
      <c r="E75" s="76"/>
      <c r="F75" s="76"/>
      <c r="G75" s="211"/>
      <c r="H75" s="211"/>
      <c r="I75" s="211"/>
      <c r="J75" s="2"/>
      <c r="K75" s="2"/>
      <c r="L75" s="2"/>
    </row>
    <row r="76" spans="1:14" s="77" customFormat="1" ht="31.35" customHeight="1" x14ac:dyDescent="0.25">
      <c r="A76" s="210" t="s">
        <v>68</v>
      </c>
      <c r="B76" s="210"/>
      <c r="C76" s="210"/>
      <c r="D76" s="210"/>
      <c r="E76" s="210"/>
      <c r="F76" s="210"/>
      <c r="G76" s="210"/>
      <c r="H76" s="210"/>
      <c r="I76" s="210"/>
      <c r="J76" s="210"/>
      <c r="K76" s="210"/>
      <c r="L76" s="210"/>
    </row>
    <row r="77" spans="1:14" s="77" customFormat="1" ht="6.6" customHeight="1" x14ac:dyDescent="0.25">
      <c r="A77" s="214"/>
      <c r="B77" s="215"/>
      <c r="C77" s="215"/>
      <c r="D77" s="215"/>
      <c r="E77" s="215"/>
      <c r="F77" s="215"/>
      <c r="G77" s="215"/>
      <c r="H77" s="215"/>
      <c r="I77" s="215"/>
      <c r="J77" s="215"/>
      <c r="K77" s="215"/>
      <c r="L77" s="216"/>
    </row>
    <row r="78" spans="1:14" ht="13.5" customHeight="1" x14ac:dyDescent="0.25">
      <c r="A78" s="217" t="s">
        <v>69</v>
      </c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7"/>
    </row>
    <row r="79" spans="1:14" ht="10.7" customHeight="1" x14ac:dyDescent="0.25">
      <c r="A79" s="213"/>
      <c r="B79" s="213"/>
      <c r="C79" s="213"/>
      <c r="D79" s="213"/>
      <c r="E79" s="213"/>
      <c r="F79" s="213"/>
      <c r="G79" s="213"/>
      <c r="H79" s="213"/>
      <c r="I79" s="213"/>
      <c r="J79" s="213"/>
      <c r="K79" s="213"/>
      <c r="L79" s="213"/>
    </row>
    <row r="80" spans="1:14" ht="41.45" customHeight="1" x14ac:dyDescent="0.25">
      <c r="A80" s="210" t="s">
        <v>133</v>
      </c>
      <c r="B80" s="210"/>
      <c r="C80" s="210"/>
      <c r="D80" s="210"/>
      <c r="E80" s="210"/>
      <c r="F80" s="210"/>
      <c r="G80" s="210"/>
      <c r="H80" s="210"/>
      <c r="I80" s="210"/>
      <c r="J80" s="210"/>
      <c r="K80" s="210"/>
      <c r="L80" s="210"/>
    </row>
    <row r="81" spans="1:12" ht="9" customHeight="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78"/>
      <c r="K81" s="78"/>
      <c r="L81" s="78"/>
    </row>
    <row r="82" spans="1:12" ht="15" customHeight="1" x14ac:dyDescent="0.25">
      <c r="A82" s="210" t="s">
        <v>70</v>
      </c>
      <c r="B82" s="210"/>
      <c r="C82" s="210"/>
      <c r="D82" s="210"/>
      <c r="E82" s="210"/>
      <c r="F82" s="210"/>
      <c r="G82" s="210"/>
      <c r="H82" s="210"/>
      <c r="I82" s="210"/>
      <c r="J82" s="210"/>
      <c r="K82" s="210"/>
      <c r="L82" s="210"/>
    </row>
    <row r="83" spans="1:12" ht="1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ht="39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ht="32.2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ht="15.75" customHeight="1" x14ac:dyDescent="0.25"/>
    <row r="87" spans="1:12" ht="24.75" customHeight="1" x14ac:dyDescent="0.25"/>
    <row r="88" spans="1:12" ht="18" customHeight="1" x14ac:dyDescent="0.25"/>
    <row r="91" spans="1:12" ht="25.5" customHeight="1" x14ac:dyDescent="0.25"/>
    <row r="92" spans="1:12" ht="30" customHeight="1" x14ac:dyDescent="0.25"/>
    <row r="94" spans="1:12" ht="42.75" customHeight="1" x14ac:dyDescent="0.25"/>
    <row r="95" spans="1:12" ht="66" customHeight="1" x14ac:dyDescent="0.25"/>
  </sheetData>
  <mergeCells count="82">
    <mergeCell ref="A82:L82"/>
    <mergeCell ref="C74:C75"/>
    <mergeCell ref="D74:D75"/>
    <mergeCell ref="E74:F74"/>
    <mergeCell ref="G74:G75"/>
    <mergeCell ref="H74:H75"/>
    <mergeCell ref="A79:L79"/>
    <mergeCell ref="A76:L76"/>
    <mergeCell ref="A77:L77"/>
    <mergeCell ref="I74:I75"/>
    <mergeCell ref="A78:L78"/>
    <mergeCell ref="A74:A75"/>
    <mergeCell ref="B74:B75"/>
    <mergeCell ref="A80:L80"/>
    <mergeCell ref="A60:L60"/>
    <mergeCell ref="F61:H61"/>
    <mergeCell ref="I61:J61"/>
    <mergeCell ref="K61:K62"/>
    <mergeCell ref="L61:L62"/>
    <mergeCell ref="D61:D62"/>
    <mergeCell ref="E61:E62"/>
    <mergeCell ref="A61:A62"/>
    <mergeCell ref="B61:B62"/>
    <mergeCell ref="C61:C62"/>
    <mergeCell ref="D9:D10"/>
    <mergeCell ref="E9:E10"/>
    <mergeCell ref="F9:H9"/>
    <mergeCell ref="A21:K21"/>
    <mergeCell ref="A22:A23"/>
    <mergeCell ref="B22:B23"/>
    <mergeCell ref="C22:C23"/>
    <mergeCell ref="D22:D23"/>
    <mergeCell ref="E22:E23"/>
    <mergeCell ref="F22:H22"/>
    <mergeCell ref="D1:I1"/>
    <mergeCell ref="D2:I2"/>
    <mergeCell ref="D4:I4"/>
    <mergeCell ref="D5:I5"/>
    <mergeCell ref="D3:I3"/>
    <mergeCell ref="L22:L23"/>
    <mergeCell ref="A37:I37"/>
    <mergeCell ref="J37:L37"/>
    <mergeCell ref="A38:A39"/>
    <mergeCell ref="B38:B39"/>
    <mergeCell ref="C38:C39"/>
    <mergeCell ref="D38:D39"/>
    <mergeCell ref="A27:A28"/>
    <mergeCell ref="B27:B28"/>
    <mergeCell ref="C27:C28"/>
    <mergeCell ref="D27:D28"/>
    <mergeCell ref="E27:E28"/>
    <mergeCell ref="F27:H27"/>
    <mergeCell ref="I27:J27"/>
    <mergeCell ref="K27:K28"/>
    <mergeCell ref="L27:L28"/>
    <mergeCell ref="L38:L39"/>
    <mergeCell ref="A47:L47"/>
    <mergeCell ref="A48:A49"/>
    <mergeCell ref="B48:B49"/>
    <mergeCell ref="C48:C49"/>
    <mergeCell ref="D48:D49"/>
    <mergeCell ref="E48:E49"/>
    <mergeCell ref="F48:H48"/>
    <mergeCell ref="I48:J48"/>
    <mergeCell ref="K48:K49"/>
    <mergeCell ref="L48:L49"/>
    <mergeCell ref="D6:I6"/>
    <mergeCell ref="E38:E39"/>
    <mergeCell ref="F38:H38"/>
    <mergeCell ref="I38:J38"/>
    <mergeCell ref="K38:K39"/>
    <mergeCell ref="I22:J22"/>
    <mergeCell ref="A8:K8"/>
    <mergeCell ref="I9:J9"/>
    <mergeCell ref="K9:K10"/>
    <mergeCell ref="K22:K23"/>
    <mergeCell ref="A24:L24"/>
    <mergeCell ref="A26:K26"/>
    <mergeCell ref="L9:L10"/>
    <mergeCell ref="A9:A10"/>
    <mergeCell ref="B9:B10"/>
    <mergeCell ref="C9:C10"/>
  </mergeCells>
  <phoneticPr fontId="29" type="noConversion"/>
  <pageMargins left="0.7" right="0.7" top="0.5" bottom="0.75" header="0.3" footer="0.3"/>
  <pageSetup paperSize="5" scale="51" orientation="landscape" r:id="rId1"/>
  <rowBreaks count="2" manualBreakCount="2">
    <brk id="33" max="16383" man="1"/>
    <brk id="58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DDB87418A3958419B63FDF07DA7DAAF" ma:contentTypeVersion="7638" ma:contentTypeDescription="A content type to manage public (operations) IDB documents" ma:contentTypeScope="" ma:versionID="67367123b5550c3486c82d24f1989d0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cd1f945924a9abd782a802f8629250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3570/GR-HA</Approval_x0020_Number>
    <Phase xmlns="cdc7663a-08f0-4737-9e8c-148ce897a09c">PHASE_IMPLEMENTATION</Phase>
    <Document_x0020_Author xmlns="cdc7663a-08f0-4737-9e8c-148ce897a09c">Lafontant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40</Value>
      <Value>51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HA-L1098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EZSHARE-1325219890-831</_dlc_DocId>
    <_dlc_DocIdUrl xmlns="cdc7663a-08f0-4737-9e8c-148ce897a09c">
      <Url>https://idbg.sharepoint.com/teams/EZ-HA-LON/HA-L1098/_layouts/15/DocIdRedir.aspx?ID=EZSHARE-1325219890-831</Url>
      <Description>EZSHARE-1325219890-831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DC64CE5-3C8A-497B-BDFA-FBC99CC5DD7B}"/>
</file>

<file path=customXml/itemProps2.xml><?xml version="1.0" encoding="utf-8"?>
<ds:datastoreItem xmlns:ds="http://schemas.openxmlformats.org/officeDocument/2006/customXml" ds:itemID="{59BF0128-94E4-4B34-AFBD-8F110F5C4A0D}"/>
</file>

<file path=customXml/itemProps3.xml><?xml version="1.0" encoding="utf-8"?>
<ds:datastoreItem xmlns:ds="http://schemas.openxmlformats.org/officeDocument/2006/customXml" ds:itemID="{DA054CDF-E533-4637-A5E1-E4B97CEBDA5C}"/>
</file>

<file path=customXml/itemProps4.xml><?xml version="1.0" encoding="utf-8"?>
<ds:datastoreItem xmlns:ds="http://schemas.openxmlformats.org/officeDocument/2006/customXml" ds:itemID="{D8FB19EA-A9C2-42A7-B03D-0A671E158C61}"/>
</file>

<file path=customXml/itemProps5.xml><?xml version="1.0" encoding="utf-8"?>
<ds:datastoreItem xmlns:ds="http://schemas.openxmlformats.org/officeDocument/2006/customXml" ds:itemID="{AA057D4D-FF2B-4911-BAED-C83D58A41FB8}"/>
</file>

<file path=customXml/itemProps6.xml><?xml version="1.0" encoding="utf-8"?>
<ds:datastoreItem xmlns:ds="http://schemas.openxmlformats.org/officeDocument/2006/customXml" ds:itemID="{E836981F-E959-4CCF-BC6F-790FACEA76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PPM3570</vt:lpstr>
      <vt:lpstr>'PPM3570'!Print_Area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ghislainej</dc:creator>
  <cp:keywords/>
  <cp:lastModifiedBy>Lafontant, Eugenie Regine</cp:lastModifiedBy>
  <cp:lastPrinted>2020-12-18T17:45:30Z</cp:lastPrinted>
  <dcterms:created xsi:type="dcterms:W3CDTF">2010-11-12T16:21:59Z</dcterms:created>
  <dcterms:modified xsi:type="dcterms:W3CDTF">2021-04-27T13:46:25Z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51;#MAJOR HIGHWAYS|59b49cf2-c4cd-4316-ac14-b3a0ffc7d51d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50;#TRANSPORT|5a25d1a8-4baf-41a8-9e3b-e167accda6ea</vt:lpwstr>
  </property>
  <property fmtid="{D5CDD505-2E9C-101B-9397-08002B2CF9AE}" pid="15" name="_dlc_DocIdItemGuid">
    <vt:lpwstr>aed58ba9-be67-474e-86e8-2c3d73541c1e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0x0101001A458A224826124E8B45B1D613300CFC002DDB87418A3958419B63FDF07DA7DAAF</vt:lpwstr>
  </property>
  <property fmtid="{D5CDD505-2E9C-101B-9397-08002B2CF9AE}" pid="19" name="Series Operations IDB">
    <vt:lpwstr/>
  </property>
</Properties>
</file>