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docProps/custom.xml" ContentType="application/vnd.openxmlformats-officedocument.custom-properties+xml"/>
  <Override PartName="/xl/comments1.xml" ContentType="application/vnd.openxmlformats-officedocument.spreadsheetml.comments+xml"/>
  <Override PartName="/docProps/core.xml" ContentType="application/vnd.openxmlformats-package.core-properties+xml"/>
  <Override PartName="/customXml/itemProps3.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9440" windowHeight="7536" activeTab="2"/>
  </bookViews>
  <sheets>
    <sheet name="Estructura del Proyecto" sheetId="4" r:id="rId1"/>
    <sheet name="Plan de Adquisiciones" sheetId="5" r:id="rId2"/>
    <sheet name="Detalle Plan de Adquisicion" sheetId="6" r:id="rId3"/>
  </sheets>
  <calcPr calcId="145621"/>
</workbook>
</file>

<file path=xl/calcChain.xml><?xml version="1.0" encoding="utf-8"?>
<calcChain xmlns="http://schemas.openxmlformats.org/spreadsheetml/2006/main">
  <c r="B16" i="5" l="1"/>
  <c r="B15" i="5"/>
  <c r="B13" i="5"/>
  <c r="B12" i="5"/>
  <c r="B11" i="5"/>
  <c r="G70" i="6" l="1"/>
  <c r="G71" i="6"/>
  <c r="C11" i="5"/>
  <c r="C12" i="5"/>
  <c r="C13" i="5"/>
  <c r="B14" i="5"/>
  <c r="C14" i="5" s="1"/>
  <c r="C15" i="5"/>
  <c r="C17" i="5"/>
  <c r="C18" i="5"/>
  <c r="C19" i="5"/>
  <c r="B27" i="5"/>
  <c r="C27" i="5"/>
  <c r="G72" i="6" l="1"/>
  <c r="C16" i="5" s="1"/>
  <c r="B20" i="5" l="1"/>
  <c r="C20" i="5" s="1"/>
</calcChain>
</file>

<file path=xl/comments1.xml><?xml version="1.0" encoding="utf-8"?>
<comments xmlns="http://schemas.openxmlformats.org/spreadsheetml/2006/main">
  <authors>
    <author>Escudero, Carolina</author>
  </authors>
  <commentList>
    <comment ref="D10" authorId="0">
      <text>
        <r>
          <rPr>
            <b/>
            <sz val="9"/>
            <color indexed="81"/>
            <rFont val="Tahoma"/>
            <charset val="1"/>
          </rPr>
          <t>Escudero, Carolina:</t>
        </r>
        <r>
          <rPr>
            <sz val="9"/>
            <color indexed="81"/>
            <rFont val="Tahoma"/>
            <charset val="1"/>
          </rPr>
          <t xml:space="preserve">
LPI</t>
        </r>
      </text>
    </comment>
    <comment ref="D11" authorId="0">
      <text>
        <r>
          <rPr>
            <b/>
            <sz val="9"/>
            <color indexed="81"/>
            <rFont val="Tahoma"/>
            <charset val="1"/>
          </rPr>
          <t>Escudero, Carolina:</t>
        </r>
        <r>
          <rPr>
            <sz val="9"/>
            <color indexed="81"/>
            <rFont val="Tahoma"/>
            <charset val="1"/>
          </rPr>
          <t xml:space="preserve">
CP (por unificación de umbrales con LPN si la adquisición es de bienes de tipo común)</t>
        </r>
      </text>
    </comment>
    <comment ref="D27" authorId="0">
      <text>
        <r>
          <rPr>
            <b/>
            <sz val="9"/>
            <color indexed="81"/>
            <rFont val="Tahoma"/>
            <charset val="1"/>
          </rPr>
          <t>Escudero, Carolina:</t>
        </r>
        <r>
          <rPr>
            <sz val="9"/>
            <color indexed="81"/>
            <rFont val="Tahoma"/>
            <charset val="1"/>
          </rPr>
          <t xml:space="preserve">
Si el servivico puede defionirse con facilidad y pueden describirse los productos esperados, se puede aplicar SCC</t>
        </r>
      </text>
    </comment>
    <comment ref="G54" authorId="0">
      <text>
        <r>
          <rPr>
            <b/>
            <sz val="9"/>
            <color indexed="81"/>
            <rFont val="Tahoma"/>
            <charset val="1"/>
          </rPr>
          <t>Escudero, Carolina:</t>
        </r>
        <r>
          <rPr>
            <sz val="9"/>
            <color indexed="81"/>
            <rFont val="Tahoma"/>
            <charset val="1"/>
          </rPr>
          <t xml:space="preserve">
Cómo se ha calculado este monto?</t>
        </r>
      </text>
    </comment>
    <comment ref="B55" authorId="0">
      <text>
        <r>
          <rPr>
            <b/>
            <sz val="9"/>
            <color indexed="81"/>
            <rFont val="Tahoma"/>
            <family val="2"/>
          </rPr>
          <t>Escudero, Carolina:</t>
        </r>
        <r>
          <rPr>
            <sz val="9"/>
            <color indexed="81"/>
            <rFont val="Tahoma"/>
            <family val="2"/>
          </rPr>
          <t xml:space="preserve">
Cuántos talleres? Qué costo estimado por taller? Los gastos operativos son aquellos que permiten el funcionamiento de la Unidad Ejecutora, en ese sentido los talleres no formarían parte de este rubro y para las contrataciones debe aplicarse la política del BID</t>
        </r>
      </text>
    </comment>
  </commentList>
</comments>
</file>

<file path=xl/sharedStrings.xml><?xml version="1.0" encoding="utf-8"?>
<sst xmlns="http://schemas.openxmlformats.org/spreadsheetml/2006/main" count="324" uniqueCount="135">
  <si>
    <t>INFORMACIÓN PARA CARGA INICIAL DEL PLAN DE ADQUISICIONES (EN CURSO Y/O ULTIMO PRESENTADO)</t>
  </si>
  <si>
    <t>OBRAS</t>
  </si>
  <si>
    <r>
      <t xml:space="preserve">Método de Selección/Adquisición
</t>
    </r>
    <r>
      <rPr>
        <i/>
        <sz val="10"/>
        <color indexed="9"/>
        <rFont val="Calibri"/>
        <family val="2"/>
      </rPr>
      <t>(Seleccionar una de las opciones)</t>
    </r>
    <r>
      <rPr>
        <sz val="10"/>
        <color indexed="9"/>
        <rFont val="Calibri"/>
        <family val="2"/>
      </rPr>
      <t>:</t>
    </r>
  </si>
  <si>
    <t>Cantidad de Lotes :</t>
  </si>
  <si>
    <t>Número de Proceso:</t>
  </si>
  <si>
    <t>Documento de Licitación</t>
  </si>
  <si>
    <t>Firma del Contrato</t>
  </si>
  <si>
    <t>Unidad Ejecutora:</t>
  </si>
  <si>
    <t>Actividad:</t>
  </si>
  <si>
    <t>Descripción adicional:</t>
  </si>
  <si>
    <t>Fechas</t>
  </si>
  <si>
    <t>BIENES</t>
  </si>
  <si>
    <r>
      <t xml:space="preserve">Método de Adquisición
</t>
    </r>
    <r>
      <rPr>
        <i/>
        <sz val="10"/>
        <color indexed="9"/>
        <rFont val="Calibri"/>
        <family val="2"/>
      </rPr>
      <t>(Seleccionar una de las opciones)</t>
    </r>
    <r>
      <rPr>
        <sz val="10"/>
        <color indexed="9"/>
        <rFont val="Calibri"/>
        <family val="2"/>
      </rPr>
      <t>:</t>
    </r>
  </si>
  <si>
    <t>SERVICIOS DE NO CONSULTORÍA</t>
  </si>
  <si>
    <t>CONSULTORÍAS FIRMAS</t>
  </si>
  <si>
    <t>Aviso de Expresiones de Interés</t>
  </si>
  <si>
    <t>CONSULTORÍAS INDIVIDUOS</t>
  </si>
  <si>
    <t>No Objeción a los TdR de la Actividad</t>
  </si>
  <si>
    <t>Firma Contrato</t>
  </si>
  <si>
    <t>CAPACITACIÓN</t>
  </si>
  <si>
    <t>SUBPROYECTOS</t>
  </si>
  <si>
    <t>Cantidad Estimada de Subproyectos:</t>
  </si>
  <si>
    <t>Firma del Contrato / Convenio por Adjudicación de los Subproyectos</t>
  </si>
  <si>
    <t>Fecha de 
Transferencia</t>
  </si>
  <si>
    <t>Previsto</t>
  </si>
  <si>
    <t>Rechazo de Ofertas</t>
  </si>
  <si>
    <t>Contrato En Ejecución</t>
  </si>
  <si>
    <t>Contrato Terminado</t>
  </si>
  <si>
    <t>Contratación Directa </t>
  </si>
  <si>
    <t>Licitación Internacional Limitada </t>
  </si>
  <si>
    <t>Licitación Pública Internacional </t>
  </si>
  <si>
    <t>Licitación Pública Internacional con Precalificación</t>
  </si>
  <si>
    <t>Licitación Pública Internacional en 2 etapas </t>
  </si>
  <si>
    <t>Licitación Pública Internacional por Lotes </t>
  </si>
  <si>
    <t>Comparación de Calificaciones</t>
  </si>
  <si>
    <t>Selección basada en el menor costo </t>
  </si>
  <si>
    <t>Selección Basada en la Calidad y Costo </t>
  </si>
  <si>
    <t>Selección Basado en Presupuesto Fijo </t>
  </si>
  <si>
    <t>Llave en mano</t>
  </si>
  <si>
    <t>Bienes </t>
  </si>
  <si>
    <t>Precios Unitarios</t>
  </si>
  <si>
    <t>Suma Alzada</t>
  </si>
  <si>
    <t>Obras </t>
  </si>
  <si>
    <t>Suma alzada</t>
  </si>
  <si>
    <t>Servicios de No Consultoría </t>
  </si>
  <si>
    <t>Suma global</t>
  </si>
  <si>
    <t>Consultoría - Firmas </t>
  </si>
  <si>
    <t>Suma global + Gastos Reembolsables</t>
  </si>
  <si>
    <t>Tiempo Trabajado</t>
  </si>
  <si>
    <t>Consultoría - Individuos </t>
  </si>
  <si>
    <t>Comparación de Precios para Bienes</t>
  </si>
  <si>
    <t>Especificaciones Técnicas</t>
  </si>
  <si>
    <t>Suministro e instalación de plantas y equipos</t>
  </si>
  <si>
    <t>Suministro e instalación de sist. de información</t>
  </si>
  <si>
    <t>Adquisición de Servicios de no consultoría</t>
  </si>
  <si>
    <t>Solicitud de Propuestas y Términos de Referencia</t>
  </si>
  <si>
    <t>Términos de Referencia</t>
  </si>
  <si>
    <t>3CV</t>
  </si>
  <si>
    <t>Objeto de la Transferencia:</t>
  </si>
  <si>
    <t>INFORMACIÓN PARA CARGA INICIAL DEL PLAN DE ADQUISICIONES 
EN CURSO Y/O ULTIMO PRESENTADO</t>
  </si>
  <si>
    <t>1. Cobertura del Plan de Adquisiciones</t>
  </si>
  <si>
    <t>Dato</t>
  </si>
  <si>
    <t>Desde</t>
  </si>
  <si>
    <t>Hasta</t>
  </si>
  <si>
    <t>Cobertura del Plan de Adquisiciones:</t>
  </si>
  <si>
    <t>2. Versión del Plan de Adquisiciones</t>
  </si>
  <si>
    <t>3. Tipos de Gasto</t>
  </si>
  <si>
    <t>Categoría de Adquisición</t>
  </si>
  <si>
    <t>Monto Financiado por el Banco</t>
  </si>
  <si>
    <t>Monto Total Proyecto (Incluyendo Contraparte)</t>
  </si>
  <si>
    <t>Obras</t>
  </si>
  <si>
    <t>Bienes</t>
  </si>
  <si>
    <t>Servicios de No Consultoría</t>
  </si>
  <si>
    <t>Capacitación</t>
  </si>
  <si>
    <t>Gastos Operativos</t>
  </si>
  <si>
    <t>Consultoría (firmas + individuos)</t>
  </si>
  <si>
    <t>Transferencias</t>
  </si>
  <si>
    <t>Subproyectos Comunitarios</t>
  </si>
  <si>
    <t>No asignados</t>
  </si>
  <si>
    <t>Total</t>
  </si>
  <si>
    <t>Nombre Organismo Sub-Ejecutor (si aplica)</t>
  </si>
  <si>
    <t>Iniciales Organismo Sub-ejecutor</t>
  </si>
  <si>
    <r>
      <rPr>
        <b/>
        <sz val="10"/>
        <color indexed="10"/>
        <rFont val="Calibri"/>
        <family val="2"/>
      </rPr>
      <t xml:space="preserve">NOTA: </t>
    </r>
    <r>
      <rPr>
        <sz val="10"/>
        <rFont val="Calibri"/>
        <family val="2"/>
      </rPr>
      <t xml:space="preserve">
</t>
    </r>
    <r>
      <rPr>
        <b/>
        <sz val="10"/>
        <rFont val="Calibri"/>
        <family val="2"/>
      </rPr>
      <t>1.</t>
    </r>
    <r>
      <rPr>
        <sz val="10"/>
        <rFont val="Calibri"/>
        <family val="2"/>
      </rPr>
      <t xml:space="preserve"> Solo puede existir un Organismo Coordinador que "coordina" y hace envio del Plan de Adquisiciones al Banco
</t>
    </r>
    <r>
      <rPr>
        <b/>
        <sz val="10"/>
        <rFont val="Calibri"/>
        <family val="2"/>
      </rPr>
      <t>2.</t>
    </r>
    <r>
      <rPr>
        <sz val="10"/>
        <rFont val="Calibri"/>
        <family val="2"/>
      </rPr>
      <t xml:space="preserve"> Para Cada Organismo Sub-ejecutor hay que cargar una ficha # 2 por separado ingresando los procesos que les corresponde</t>
    </r>
  </si>
  <si>
    <t>COMPONENTES? (SI / NO)</t>
  </si>
  <si>
    <t>Nombre de los componentes (listar por numero o letra)</t>
  </si>
  <si>
    <r>
      <rPr>
        <b/>
        <sz val="10"/>
        <color indexed="10"/>
        <rFont val="Calibri"/>
        <family val="2"/>
      </rPr>
      <t>NOTA:</t>
    </r>
    <r>
      <rPr>
        <sz val="10"/>
        <rFont val="Calibri"/>
        <family val="2"/>
      </rPr>
      <t xml:space="preserve">
Hacer nombramiento de los componentes que figuran en el acuerdo de prestamo; solo utilizar los componentes principales y no los sub-componentes</t>
    </r>
  </si>
  <si>
    <t>Nombre Organismo Prestatario</t>
  </si>
  <si>
    <t>Aviso Especial de Adquisiciones</t>
  </si>
  <si>
    <t>Monto Estimado % BID:</t>
  </si>
  <si>
    <t>Monto Estimado % Contraparte:</t>
  </si>
  <si>
    <t xml:space="preserve">Monto Estimado </t>
  </si>
  <si>
    <t>4. Componentes</t>
  </si>
  <si>
    <t>Componente de Inversión</t>
  </si>
  <si>
    <t>Ex-Post</t>
  </si>
  <si>
    <t>Ex-Ante</t>
  </si>
  <si>
    <r>
      <t xml:space="preserve">Método de Revisión </t>
    </r>
    <r>
      <rPr>
        <i/>
        <sz val="10"/>
        <color indexed="9"/>
        <rFont val="Calibri"/>
        <family val="2"/>
      </rPr>
      <t>(Seleccionar una de las opciones)</t>
    </r>
    <r>
      <rPr>
        <sz val="10"/>
        <color indexed="9"/>
        <rFont val="Calibri"/>
        <family val="2"/>
      </rPr>
      <t>:</t>
    </r>
  </si>
  <si>
    <t>Sistema Nacional</t>
  </si>
  <si>
    <t>Comparación de Precios </t>
  </si>
  <si>
    <r>
      <t>Comentarios</t>
    </r>
    <r>
      <rPr>
        <sz val="8"/>
        <color indexed="9"/>
        <rFont val="Calibri"/>
        <family val="2"/>
        <scheme val="minor"/>
      </rPr>
      <t xml:space="preserve"> - para UCS incluir método de selección</t>
    </r>
  </si>
  <si>
    <t>Comentarios</t>
  </si>
  <si>
    <t>Monto Estimado en US$:</t>
  </si>
  <si>
    <t>Componente Asociado:</t>
  </si>
  <si>
    <t>Cantidad Estimada de Consultores:</t>
  </si>
  <si>
    <t>MTEPS</t>
  </si>
  <si>
    <t>Alquileres</t>
  </si>
  <si>
    <t>Diseño del modelo de perfilamiento de buscadores de empleo</t>
  </si>
  <si>
    <t>Adquisición de servidores y equipos complementarios</t>
  </si>
  <si>
    <t>Talleres de Estrategia de vinculación con el sector empresarial</t>
  </si>
  <si>
    <t>Consultoría de mejora de procesos y capacitación</t>
  </si>
  <si>
    <t>Diseño de esquema del sistema de seguimiento y monitoreo</t>
  </si>
  <si>
    <t>Diseño e interconexión con sistemas</t>
  </si>
  <si>
    <t>Levantamiento de encuestas para el sistema de seguimiento y monitoreo</t>
  </si>
  <si>
    <t>Alternativamente se considera utilizar el método de selección directa</t>
  </si>
  <si>
    <t>Ninguno</t>
  </si>
  <si>
    <t>Ministerio de Trabajo Empleo y Previsión Social</t>
  </si>
  <si>
    <t>SI</t>
  </si>
  <si>
    <t>Versión 1-2016</t>
  </si>
  <si>
    <t>Diseño de material de difusión sobre temas de formación y orientación</t>
  </si>
  <si>
    <t>Auditoría del Programa</t>
  </si>
  <si>
    <t>Ninguna</t>
  </si>
  <si>
    <t>Compontente 4- Administración y auditoría del proyecto</t>
  </si>
  <si>
    <t>Materiales y servicios</t>
  </si>
  <si>
    <t>Compontente 4- Administración y auditoría del Programa</t>
  </si>
  <si>
    <t>Los talleres se realizarán a lo largo del programa en distintos lugares por personal del Programa</t>
  </si>
  <si>
    <t>Versión ( 1-2016-07) :</t>
  </si>
  <si>
    <t>Auditoria y administración</t>
  </si>
  <si>
    <t>Se consideran la refacción de dos oficinas. Se prevee que el método de selección sea CP.</t>
  </si>
  <si>
    <t>Personal de la Unidad Ejecutora (varios contratos)</t>
  </si>
  <si>
    <t>Contratación de personal contratista de servicios</t>
  </si>
  <si>
    <t>Levantamiento de encuestas telefonicas de seguimiento de beneficiarios</t>
  </si>
  <si>
    <t>Obras menores de mejora de accesibilidad para personas con discapacidad</t>
  </si>
  <si>
    <t>Adquisición de Software de Intermediacion Laboral</t>
  </si>
  <si>
    <t>Consultores para evalauciones de impacto</t>
  </si>
  <si>
    <t>Componente 1 Fortalecer el posicionamiento del SPEBO</t>
  </si>
  <si>
    <t>Componente 2 Fortalecer los servicios a buscadores de empleo y mejorar y diversificar la oferta de PAML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</si>
</sst>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USD]\ #,##0.00"/>
    <numFmt numFmtId="166" formatCode="_-* #,##0\ _€_-;\-* #,##0\ _€_-;_-* &quot;-&quot;??\ _€_-;_-@_-"/>
  </numFmts>
  <fonts count="40" x14ac:knownFonts="1">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color indexed="9"/>
      <name val="Calibri"/>
      <family val="2"/>
    </font>
    <font>
      <i/>
      <sz val="10"/>
      <color indexed="9"/>
      <name val="Calibri"/>
      <family val="2"/>
    </font>
    <font>
      <sz val="10"/>
      <name val="Calibri"/>
      <family val="2"/>
      <scheme val="minor"/>
    </font>
    <font>
      <b/>
      <sz val="12"/>
      <color indexed="9"/>
      <name val="Calibri"/>
      <family val="2"/>
      <scheme val="minor"/>
    </font>
    <font>
      <sz val="10"/>
      <color indexed="9"/>
      <name val="Calibri"/>
      <family val="2"/>
      <scheme val="minor"/>
    </font>
    <font>
      <b/>
      <sz val="12"/>
      <name val="Calibri"/>
      <family val="2"/>
      <scheme val="minor"/>
    </font>
    <font>
      <sz val="10"/>
      <name val="Calibri"/>
      <family val="2"/>
    </font>
    <font>
      <b/>
      <sz val="10"/>
      <name val="Calibri"/>
      <family val="2"/>
    </font>
    <font>
      <b/>
      <sz val="10"/>
      <color indexed="10"/>
      <name val="Calibri"/>
      <family val="2"/>
    </font>
    <font>
      <sz val="11"/>
      <color indexed="9"/>
      <name val="Calibri"/>
      <family val="2"/>
      <scheme val="minor"/>
    </font>
    <font>
      <b/>
      <sz val="10"/>
      <color indexed="9"/>
      <name val="Calibri"/>
      <family val="2"/>
      <scheme val="minor"/>
    </font>
    <font>
      <b/>
      <sz val="10"/>
      <name val="Calibri"/>
      <family val="2"/>
      <scheme val="minor"/>
    </font>
    <font>
      <b/>
      <sz val="11"/>
      <name val="Calibri"/>
      <family val="2"/>
      <scheme val="minor"/>
    </font>
    <font>
      <sz val="11"/>
      <name val="Calibri"/>
      <family val="2"/>
      <scheme val="minor"/>
    </font>
    <font>
      <sz val="8"/>
      <color indexed="9"/>
      <name val="Calibri"/>
      <family val="2"/>
      <scheme val="minor"/>
    </font>
    <font>
      <sz val="11"/>
      <color theme="1"/>
      <name val="Calibri"/>
      <family val="2"/>
      <scheme val="minor"/>
    </font>
    <font>
      <sz val="9"/>
      <color indexed="81"/>
      <name val="Tahoma"/>
      <charset val="1"/>
    </font>
    <font>
      <b/>
      <sz val="9"/>
      <color indexed="81"/>
      <name val="Tahoma"/>
      <charset val="1"/>
    </font>
    <font>
      <sz val="9"/>
      <color indexed="81"/>
      <name val="Tahoma"/>
      <family val="2"/>
    </font>
    <font>
      <b/>
      <sz val="9"/>
      <color indexed="81"/>
      <name val="Tahoma"/>
      <family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8"/>
        <bgColor indexed="64"/>
      </patternFill>
    </fill>
    <fill>
      <patternFill patternType="solid">
        <fgColor theme="0"/>
        <bgColor indexed="64"/>
      </patternFill>
    </fill>
    <fill>
      <patternFill patternType="solid">
        <fgColor rgb="FFFFFF00"/>
        <bgColor indexed="64"/>
      </patternFill>
    </fill>
    <fill>
      <patternFill patternType="solid">
        <fgColor theme="6" tint="0.39997558519241921"/>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top/>
      <bottom style="thin">
        <color indexed="64"/>
      </bottom>
      <diagonal/>
    </border>
  </borders>
  <cellStyleXfs count="47">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164" fontId="35" fillId="0" borderId="0" applyFont="0" applyFill="0" applyBorder="0" applyAlignment="0" applyProtection="0"/>
    <xf numFmtId="9" fontId="35" fillId="0" borderId="0" applyFont="0" applyFill="0" applyBorder="0" applyAlignment="0" applyProtection="0"/>
    <xf numFmtId="0" fontId="1" fillId="0" borderId="0"/>
  </cellStyleXfs>
  <cellXfs count="121">
    <xf numFmtId="0" fontId="0" fillId="0" borderId="0" xfId="0"/>
    <xf numFmtId="0" fontId="0" fillId="0" borderId="0" xfId="0"/>
    <xf numFmtId="0" fontId="31" fillId="0" borderId="18" xfId="1" applyFont="1" applyFill="1" applyBorder="1" applyAlignment="1">
      <alignment horizontal="left" vertical="center" wrapText="1"/>
    </xf>
    <xf numFmtId="0" fontId="22" fillId="0" borderId="17" xfId="1" quotePrefix="1" applyFont="1" applyBorder="1" applyAlignment="1" applyProtection="1"/>
    <xf numFmtId="0" fontId="1" fillId="0" borderId="0" xfId="1"/>
    <xf numFmtId="0" fontId="29" fillId="24" borderId="11" xfId="1" applyFont="1" applyFill="1" applyBorder="1" applyAlignment="1">
      <alignment horizontal="center" vertical="center"/>
    </xf>
    <xf numFmtId="0" fontId="29" fillId="24" borderId="12" xfId="1" applyFont="1" applyFill="1" applyBorder="1" applyAlignment="1">
      <alignment horizontal="center" vertical="center"/>
    </xf>
    <xf numFmtId="0" fontId="29" fillId="24" borderId="13" xfId="1" applyFont="1" applyFill="1" applyBorder="1" applyAlignment="1">
      <alignment horizontal="center" vertical="center" wrapText="1"/>
    </xf>
    <xf numFmtId="0" fontId="22" fillId="0" borderId="10" xfId="1" applyFont="1" applyBorder="1" applyAlignment="1">
      <alignment vertical="center"/>
    </xf>
    <xf numFmtId="0" fontId="22" fillId="0" borderId="14" xfId="1" applyFont="1" applyBorder="1" applyAlignment="1">
      <alignment vertical="center"/>
    </xf>
    <xf numFmtId="0" fontId="22" fillId="0" borderId="15" xfId="1" applyFont="1" applyBorder="1" applyAlignment="1">
      <alignment vertical="center"/>
    </xf>
    <xf numFmtId="0" fontId="22" fillId="0" borderId="16" xfId="1" applyFont="1" applyBorder="1" applyAlignment="1">
      <alignment vertical="center"/>
    </xf>
    <xf numFmtId="0" fontId="30" fillId="24" borderId="24" xfId="1" applyFont="1" applyFill="1" applyBorder="1" applyAlignment="1">
      <alignment horizontal="center" vertical="center"/>
    </xf>
    <xf numFmtId="0" fontId="23" fillId="24" borderId="17" xfId="1" applyFont="1" applyFill="1" applyBorder="1" applyAlignment="1">
      <alignment horizontal="center" vertical="center" wrapText="1"/>
    </xf>
    <xf numFmtId="0" fontId="23" fillId="24" borderId="10" xfId="1" applyFont="1" applyFill="1" applyBorder="1" applyAlignment="1">
      <alignment horizontal="center" vertical="center" wrapText="1"/>
    </xf>
    <xf numFmtId="0" fontId="23" fillId="24" borderId="14" xfId="1" applyFont="1" applyFill="1" applyBorder="1" applyAlignment="1">
      <alignment horizontal="center" vertical="center" wrapText="1"/>
    </xf>
    <xf numFmtId="165" fontId="22" fillId="0" borderId="10" xfId="1" applyNumberFormat="1" applyFont="1" applyFill="1" applyBorder="1" applyAlignment="1">
      <alignment horizontal="right" vertical="center" wrapText="1"/>
    </xf>
    <xf numFmtId="165" fontId="22" fillId="0" borderId="14" xfId="1" applyNumberFormat="1" applyFont="1" applyFill="1" applyBorder="1" applyAlignment="1">
      <alignment horizontal="right" vertical="center" wrapText="1"/>
    </xf>
    <xf numFmtId="0" fontId="22" fillId="0" borderId="17" xfId="1" applyFont="1" applyBorder="1" applyAlignment="1" applyProtection="1"/>
    <xf numFmtId="0" fontId="23" fillId="24" borderId="18" xfId="1" applyFont="1" applyFill="1" applyBorder="1" applyAlignment="1">
      <alignment horizontal="center" vertical="center" wrapText="1"/>
    </xf>
    <xf numFmtId="165" fontId="23" fillId="24" borderId="15" xfId="1" applyNumberFormat="1" applyFont="1" applyFill="1" applyBorder="1" applyAlignment="1">
      <alignment horizontal="right" vertical="center" wrapText="1"/>
    </xf>
    <xf numFmtId="165" fontId="23" fillId="24" borderId="16" xfId="1" applyNumberFormat="1" applyFont="1" applyFill="1" applyBorder="1" applyAlignment="1">
      <alignment horizontal="right" vertical="center" wrapText="1"/>
    </xf>
    <xf numFmtId="4" fontId="0" fillId="0" borderId="0" xfId="0" applyNumberFormat="1"/>
    <xf numFmtId="10" fontId="0" fillId="0" borderId="0" xfId="0" applyNumberFormat="1"/>
    <xf numFmtId="0" fontId="22" fillId="0" borderId="0" xfId="1" applyFont="1" applyFill="1" applyBorder="1" applyAlignment="1">
      <alignment vertical="center" wrapText="1"/>
    </xf>
    <xf numFmtId="0" fontId="1" fillId="0" borderId="0" xfId="1" applyFont="1" applyBorder="1"/>
    <xf numFmtId="0" fontId="33" fillId="0" borderId="0" xfId="0" applyFont="1" applyBorder="1"/>
    <xf numFmtId="0" fontId="22" fillId="0" borderId="0" xfId="1" applyFont="1" applyFill="1" applyBorder="1" applyAlignment="1">
      <alignment horizontal="left" vertical="center" wrapText="1"/>
    </xf>
    <xf numFmtId="9" fontId="22" fillId="0" borderId="10" xfId="45" applyFont="1" applyFill="1" applyBorder="1" applyAlignment="1">
      <alignment vertical="center" wrapText="1"/>
    </xf>
    <xf numFmtId="166" fontId="22" fillId="0" borderId="10" xfId="44" applyNumberFormat="1" applyFont="1" applyFill="1" applyBorder="1" applyAlignment="1">
      <alignment vertical="center" wrapText="1"/>
    </xf>
    <xf numFmtId="9" fontId="22" fillId="0" borderId="20" xfId="45" applyFont="1" applyFill="1" applyBorder="1" applyAlignment="1">
      <alignment vertical="center" wrapText="1"/>
    </xf>
    <xf numFmtId="9" fontId="22" fillId="0" borderId="19" xfId="45" applyFont="1" applyFill="1" applyBorder="1" applyAlignment="1">
      <alignment vertical="center" wrapText="1"/>
    </xf>
    <xf numFmtId="15" fontId="22" fillId="0" borderId="15" xfId="1" applyNumberFormat="1" applyFont="1" applyFill="1" applyBorder="1" applyAlignment="1">
      <alignment horizontal="left" vertical="center" wrapText="1"/>
    </xf>
    <xf numFmtId="15" fontId="22" fillId="0" borderId="16" xfId="1" applyNumberFormat="1" applyFont="1" applyFill="1" applyBorder="1" applyAlignment="1">
      <alignment horizontal="left" vertical="center" wrapText="1"/>
    </xf>
    <xf numFmtId="4" fontId="33" fillId="0" borderId="0" xfId="0" applyNumberFormat="1" applyFont="1"/>
    <xf numFmtId="0" fontId="0" fillId="0" borderId="10" xfId="0" applyBorder="1"/>
    <xf numFmtId="0" fontId="33" fillId="0" borderId="0" xfId="0" applyFont="1"/>
    <xf numFmtId="10" fontId="33" fillId="0" borderId="0" xfId="0" applyNumberFormat="1" applyFont="1"/>
    <xf numFmtId="9" fontId="0" fillId="0" borderId="10" xfId="45" applyFont="1" applyBorder="1"/>
    <xf numFmtId="15" fontId="0" fillId="0" borderId="10" xfId="0" applyNumberFormat="1" applyBorder="1" applyAlignment="1">
      <alignment horizontal="center" vertical="center"/>
    </xf>
    <xf numFmtId="0" fontId="0" fillId="0" borderId="10" xfId="0" applyFill="1" applyBorder="1"/>
    <xf numFmtId="15" fontId="0" fillId="0" borderId="10" xfId="0" applyNumberFormat="1" applyBorder="1"/>
    <xf numFmtId="0" fontId="0" fillId="0" borderId="0" xfId="0" applyBorder="1"/>
    <xf numFmtId="0" fontId="0" fillId="0" borderId="14" xfId="0" applyBorder="1"/>
    <xf numFmtId="0" fontId="0" fillId="0" borderId="32" xfId="0" applyBorder="1"/>
    <xf numFmtId="0" fontId="0" fillId="0" borderId="33" xfId="0" applyBorder="1"/>
    <xf numFmtId="4" fontId="0" fillId="0" borderId="33" xfId="0" applyNumberFormat="1" applyBorder="1"/>
    <xf numFmtId="10" fontId="0" fillId="0" borderId="33" xfId="0" applyNumberFormat="1" applyBorder="1"/>
    <xf numFmtId="0" fontId="0" fillId="0" borderId="34" xfId="0" applyBorder="1"/>
    <xf numFmtId="0" fontId="0" fillId="0" borderId="10" xfId="0" applyBorder="1" applyAlignment="1">
      <alignment wrapText="1"/>
    </xf>
    <xf numFmtId="1" fontId="22" fillId="0" borderId="10" xfId="45" applyNumberFormat="1" applyFont="1" applyFill="1" applyBorder="1" applyAlignment="1">
      <alignment vertical="center" wrapText="1"/>
    </xf>
    <xf numFmtId="15" fontId="22" fillId="0" borderId="10" xfId="46" applyNumberFormat="1" applyFont="1" applyFill="1" applyBorder="1" applyAlignment="1">
      <alignment vertical="center" wrapText="1"/>
    </xf>
    <xf numFmtId="0" fontId="22" fillId="0" borderId="10" xfId="46" applyFont="1" applyFill="1" applyBorder="1" applyAlignment="1">
      <alignment vertical="center" wrapText="1"/>
    </xf>
    <xf numFmtId="0" fontId="22" fillId="0" borderId="17" xfId="46" applyFont="1" applyFill="1" applyBorder="1" applyAlignment="1">
      <alignment vertical="center" wrapText="1"/>
    </xf>
    <xf numFmtId="0" fontId="24" fillId="24" borderId="10" xfId="46" applyFont="1" applyFill="1" applyBorder="1" applyAlignment="1">
      <alignment horizontal="center" vertical="center" wrapText="1"/>
    </xf>
    <xf numFmtId="10" fontId="24" fillId="24" borderId="10" xfId="46" applyNumberFormat="1" applyFont="1" applyFill="1" applyBorder="1" applyAlignment="1">
      <alignment horizontal="center" vertical="center" wrapText="1"/>
    </xf>
    <xf numFmtId="4" fontId="24" fillId="24" borderId="10" xfId="46" applyNumberFormat="1" applyFont="1" applyFill="1" applyBorder="1" applyAlignment="1">
      <alignment horizontal="center" vertical="center" wrapText="1"/>
    </xf>
    <xf numFmtId="0" fontId="22" fillId="0" borderId="14" xfId="46" applyFont="1" applyFill="1" applyBorder="1" applyAlignment="1">
      <alignment vertical="center" wrapText="1"/>
    </xf>
    <xf numFmtId="10" fontId="22" fillId="0" borderId="10" xfId="46" applyNumberFormat="1" applyFont="1" applyFill="1" applyBorder="1" applyAlignment="1">
      <alignment vertical="center" wrapText="1"/>
    </xf>
    <xf numFmtId="4" fontId="22" fillId="0" borderId="10" xfId="46" applyNumberFormat="1" applyFont="1" applyFill="1" applyBorder="1" applyAlignment="1">
      <alignment vertical="center" wrapText="1"/>
    </xf>
    <xf numFmtId="0" fontId="22" fillId="0" borderId="0" xfId="46" applyFont="1" applyFill="1" applyBorder="1" applyAlignment="1">
      <alignment vertical="center" wrapText="1"/>
    </xf>
    <xf numFmtId="10" fontId="22" fillId="0" borderId="0" xfId="46" applyNumberFormat="1" applyFont="1" applyFill="1" applyBorder="1" applyAlignment="1">
      <alignment vertical="center" wrapText="1"/>
    </xf>
    <xf numFmtId="4" fontId="22" fillId="0" borderId="0" xfId="46" applyNumberFormat="1" applyFont="1" applyFill="1" applyBorder="1" applyAlignment="1">
      <alignment vertical="center" wrapText="1"/>
    </xf>
    <xf numFmtId="15" fontId="22" fillId="0" borderId="10" xfId="46" applyNumberFormat="1" applyFont="1" applyFill="1" applyBorder="1" applyAlignment="1">
      <alignment horizontal="center" vertical="center" wrapText="1"/>
    </xf>
    <xf numFmtId="0" fontId="22" fillId="0" borderId="25" xfId="46" applyFont="1" applyFill="1" applyBorder="1" applyAlignment="1">
      <alignment vertical="center" wrapText="1"/>
    </xf>
    <xf numFmtId="0" fontId="22" fillId="0" borderId="30" xfId="46" applyFont="1" applyFill="1" applyBorder="1" applyAlignment="1">
      <alignment vertical="center" wrapText="1"/>
    </xf>
    <xf numFmtId="15" fontId="22" fillId="0" borderId="20" xfId="46" applyNumberFormat="1" applyFont="1" applyFill="1" applyBorder="1" applyAlignment="1">
      <alignment vertical="center" wrapText="1"/>
    </xf>
    <xf numFmtId="0" fontId="22" fillId="0" borderId="20" xfId="46" applyFont="1" applyFill="1" applyBorder="1" applyAlignment="1">
      <alignment vertical="center" wrapText="1"/>
    </xf>
    <xf numFmtId="0" fontId="22" fillId="25" borderId="20" xfId="46" applyFont="1" applyFill="1" applyBorder="1" applyAlignment="1">
      <alignment vertical="center" wrapText="1"/>
    </xf>
    <xf numFmtId="0" fontId="22" fillId="25" borderId="27" xfId="46" applyFont="1" applyFill="1" applyBorder="1" applyAlignment="1">
      <alignment vertical="center" wrapText="1"/>
    </xf>
    <xf numFmtId="0" fontId="22" fillId="25" borderId="19" xfId="46" applyFont="1" applyFill="1" applyBorder="1" applyAlignment="1">
      <alignment vertical="center" wrapText="1"/>
    </xf>
    <xf numFmtId="0" fontId="22" fillId="25" borderId="17" xfId="46" applyFont="1" applyFill="1" applyBorder="1" applyAlignment="1">
      <alignment vertical="center" wrapText="1"/>
    </xf>
    <xf numFmtId="0" fontId="22" fillId="25" borderId="10" xfId="46" applyFont="1" applyFill="1" applyBorder="1" applyAlignment="1">
      <alignment vertical="center" wrapText="1"/>
    </xf>
    <xf numFmtId="166" fontId="22" fillId="0" borderId="10" xfId="46" applyNumberFormat="1" applyFont="1" applyFill="1" applyBorder="1" applyAlignment="1">
      <alignment vertical="center" wrapText="1"/>
    </xf>
    <xf numFmtId="0" fontId="1" fillId="0" borderId="0" xfId="46"/>
    <xf numFmtId="0" fontId="1" fillId="0" borderId="0" xfId="46" applyFont="1" applyBorder="1"/>
    <xf numFmtId="0" fontId="22" fillId="0" borderId="16" xfId="46" applyFont="1" applyFill="1" applyBorder="1" applyAlignment="1">
      <alignment vertical="center" wrapText="1"/>
    </xf>
    <xf numFmtId="0" fontId="22" fillId="0" borderId="15" xfId="46" applyFont="1" applyFill="1" applyBorder="1" applyAlignment="1">
      <alignment vertical="center" wrapText="1"/>
    </xf>
    <xf numFmtId="10" fontId="22" fillId="0" borderId="15" xfId="46" applyNumberFormat="1" applyFont="1" applyFill="1" applyBorder="1" applyAlignment="1">
      <alignment vertical="center" wrapText="1"/>
    </xf>
    <xf numFmtId="4" fontId="22" fillId="0" borderId="15" xfId="46" applyNumberFormat="1" applyFont="1" applyFill="1" applyBorder="1" applyAlignment="1">
      <alignment vertical="center" wrapText="1"/>
    </xf>
    <xf numFmtId="0" fontId="22" fillId="26" borderId="10" xfId="46" applyFont="1" applyFill="1" applyBorder="1" applyAlignment="1">
      <alignment vertical="center" wrapText="1"/>
    </xf>
    <xf numFmtId="166" fontId="0" fillId="0" borderId="0" xfId="0" applyNumberFormat="1"/>
    <xf numFmtId="0" fontId="22" fillId="25" borderId="21" xfId="1" applyFont="1" applyFill="1" applyBorder="1" applyAlignment="1">
      <alignment vertical="center"/>
    </xf>
    <xf numFmtId="0" fontId="22" fillId="25" borderId="36" xfId="1" applyFont="1" applyFill="1" applyBorder="1" applyAlignment="1">
      <alignment vertical="center"/>
    </xf>
    <xf numFmtId="4" fontId="22" fillId="27" borderId="10" xfId="46" applyNumberFormat="1" applyFont="1" applyFill="1" applyBorder="1" applyAlignment="1">
      <alignment vertical="center" wrapText="1"/>
    </xf>
    <xf numFmtId="166" fontId="22" fillId="27" borderId="20" xfId="44" applyNumberFormat="1" applyFont="1" applyFill="1" applyBorder="1" applyAlignment="1">
      <alignment vertical="center" wrapText="1"/>
    </xf>
    <xf numFmtId="166" fontId="22" fillId="27" borderId="10" xfId="44" applyNumberFormat="1" applyFont="1" applyFill="1" applyBorder="1" applyAlignment="1">
      <alignment vertical="center" wrapText="1"/>
    </xf>
    <xf numFmtId="166" fontId="22" fillId="27" borderId="19" xfId="44" applyNumberFormat="1" applyFont="1" applyFill="1" applyBorder="1" applyAlignment="1">
      <alignment vertical="center" wrapText="1"/>
    </xf>
    <xf numFmtId="0" fontId="22" fillId="0" borderId="27" xfId="1" applyFont="1" applyBorder="1" applyAlignment="1">
      <alignment horizontal="center" vertical="center"/>
    </xf>
    <xf numFmtId="0" fontId="22" fillId="0" borderId="28" xfId="1" applyFont="1" applyBorder="1" applyAlignment="1">
      <alignment horizontal="center" vertical="center"/>
    </xf>
    <xf numFmtId="0" fontId="22" fillId="0" borderId="29" xfId="1" applyFont="1" applyBorder="1" applyAlignment="1">
      <alignment horizontal="center" vertical="center"/>
    </xf>
    <xf numFmtId="0" fontId="22" fillId="0" borderId="17" xfId="1" applyFont="1" applyBorder="1" applyAlignment="1">
      <alignment horizontal="center" vertical="center"/>
    </xf>
    <xf numFmtId="0" fontId="22" fillId="0" borderId="0" xfId="1" applyFont="1" applyAlignment="1">
      <alignment horizontal="left" vertical="center" wrapText="1"/>
    </xf>
    <xf numFmtId="0" fontId="22" fillId="0" borderId="0" xfId="46" applyFont="1" applyAlignment="1">
      <alignment horizontal="left" vertical="center" wrapText="1"/>
    </xf>
    <xf numFmtId="0" fontId="30" fillId="24" borderId="0" xfId="1" applyFont="1" applyFill="1" applyBorder="1" applyAlignment="1">
      <alignment horizontal="center" vertical="center"/>
    </xf>
    <xf numFmtId="0" fontId="22" fillId="25" borderId="35" xfId="1" applyFont="1" applyFill="1" applyBorder="1" applyAlignment="1">
      <alignment horizontal="left" vertical="center"/>
    </xf>
    <xf numFmtId="0" fontId="22" fillId="25" borderId="0" xfId="1" applyFont="1" applyFill="1" applyBorder="1" applyAlignment="1">
      <alignment horizontal="left" vertical="center"/>
    </xf>
    <xf numFmtId="0" fontId="23" fillId="24" borderId="11" xfId="1" applyFont="1" applyFill="1" applyBorder="1" applyAlignment="1">
      <alignment horizontal="center" vertical="center" wrapText="1"/>
    </xf>
    <xf numFmtId="0" fontId="23" fillId="24" borderId="12" xfId="1" applyFont="1" applyFill="1" applyBorder="1" applyAlignment="1">
      <alignment horizontal="center" vertical="center" wrapText="1"/>
    </xf>
    <xf numFmtId="0" fontId="23" fillId="24" borderId="13" xfId="1" applyFont="1" applyFill="1" applyBorder="1" applyAlignment="1">
      <alignment horizontal="center" vertical="center" wrapText="1"/>
    </xf>
    <xf numFmtId="0" fontId="31" fillId="0" borderId="19" xfId="1" applyFont="1" applyFill="1" applyBorder="1" applyAlignment="1">
      <alignment horizontal="center" vertical="center" wrapText="1"/>
    </xf>
    <xf numFmtId="0" fontId="32" fillId="0" borderId="20" xfId="1" applyFont="1" applyFill="1" applyBorder="1" applyAlignment="1">
      <alignment horizontal="center" vertical="center" wrapText="1"/>
    </xf>
    <xf numFmtId="17" fontId="22" fillId="0" borderId="15" xfId="1" applyNumberFormat="1" applyFont="1" applyFill="1" applyBorder="1" applyAlignment="1">
      <alignment horizontal="center" vertical="center" wrapText="1"/>
    </xf>
    <xf numFmtId="0" fontId="22" fillId="0" borderId="16" xfId="1" applyFont="1" applyFill="1" applyBorder="1" applyAlignment="1">
      <alignment horizontal="center" vertical="center" wrapText="1"/>
    </xf>
    <xf numFmtId="0" fontId="25" fillId="0" borderId="21" xfId="46" applyFont="1" applyFill="1" applyBorder="1" applyAlignment="1">
      <alignment horizontal="left" vertical="center" wrapText="1"/>
    </xf>
    <xf numFmtId="0" fontId="25" fillId="0" borderId="22" xfId="46" applyFont="1" applyFill="1" applyBorder="1" applyAlignment="1">
      <alignment horizontal="left" vertical="center" wrapText="1"/>
    </xf>
    <xf numFmtId="0" fontId="25" fillId="0" borderId="23" xfId="46" applyFont="1" applyFill="1" applyBorder="1" applyAlignment="1">
      <alignment horizontal="left" vertical="center" wrapText="1"/>
    </xf>
    <xf numFmtId="0" fontId="23" fillId="24" borderId="11" xfId="46" applyFont="1" applyFill="1" applyBorder="1" applyAlignment="1">
      <alignment horizontal="left" vertical="center" wrapText="1"/>
    </xf>
    <xf numFmtId="0" fontId="23" fillId="24" borderId="12" xfId="46" applyFont="1" applyFill="1" applyBorder="1" applyAlignment="1">
      <alignment horizontal="left" vertical="center" wrapText="1"/>
    </xf>
    <xf numFmtId="0" fontId="23" fillId="24" borderId="13" xfId="46" applyFont="1" applyFill="1" applyBorder="1" applyAlignment="1">
      <alignment horizontal="left" vertical="center" wrapText="1"/>
    </xf>
    <xf numFmtId="0" fontId="24" fillId="24" borderId="17" xfId="46" applyFont="1" applyFill="1" applyBorder="1" applyAlignment="1">
      <alignment horizontal="center" vertical="center" wrapText="1"/>
    </xf>
    <xf numFmtId="0" fontId="24" fillId="24" borderId="10" xfId="46" applyFont="1" applyFill="1" applyBorder="1" applyAlignment="1">
      <alignment horizontal="center" vertical="center" wrapText="1"/>
    </xf>
    <xf numFmtId="0" fontId="22" fillId="0" borderId="25" xfId="46" applyFont="1" applyFill="1" applyBorder="1" applyAlignment="1">
      <alignment horizontal="center" vertical="center" wrapText="1"/>
    </xf>
    <xf numFmtId="0" fontId="22" fillId="0" borderId="26" xfId="46" applyFont="1" applyFill="1" applyBorder="1" applyAlignment="1">
      <alignment horizontal="center" vertical="center" wrapText="1"/>
    </xf>
    <xf numFmtId="0" fontId="24" fillId="24" borderId="14" xfId="46" applyFont="1" applyFill="1" applyBorder="1" applyAlignment="1">
      <alignment horizontal="center" vertical="center" wrapText="1"/>
    </xf>
    <xf numFmtId="0" fontId="24" fillId="24" borderId="10" xfId="46" applyFont="1" applyFill="1" applyBorder="1" applyAlignment="1">
      <alignment horizontal="center" vertical="center"/>
    </xf>
    <xf numFmtId="0" fontId="24" fillId="24" borderId="30" xfId="46" applyFont="1" applyFill="1" applyBorder="1" applyAlignment="1">
      <alignment horizontal="center" vertical="center" wrapText="1"/>
    </xf>
    <xf numFmtId="0" fontId="24" fillId="24" borderId="31" xfId="46" applyFont="1" applyFill="1" applyBorder="1" applyAlignment="1">
      <alignment horizontal="center" vertical="center" wrapText="1"/>
    </xf>
    <xf numFmtId="10" fontId="24" fillId="24" borderId="10" xfId="46" applyNumberFormat="1" applyFont="1" applyFill="1" applyBorder="1" applyAlignment="1">
      <alignment horizontal="center" vertical="center" wrapText="1"/>
    </xf>
    <xf numFmtId="0" fontId="22" fillId="0" borderId="10" xfId="46" applyFont="1" applyFill="1" applyBorder="1" applyAlignment="1">
      <alignment horizontal="center" vertical="center" wrapText="1"/>
    </xf>
    <xf numFmtId="0" fontId="23" fillId="24" borderId="10" xfId="46" applyFont="1" applyFill="1" applyBorder="1" applyAlignment="1">
      <alignment horizontal="left" vertical="center" wrapText="1"/>
    </xf>
  </cellXfs>
  <cellStyles count="47">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xfId="44" builtinId="3"/>
    <cellStyle name="Explanatory Text 2" xfId="29"/>
    <cellStyle name="Good 2" xfId="30"/>
    <cellStyle name="Heading 1 2" xfId="31"/>
    <cellStyle name="Heading 2 2" xfId="32"/>
    <cellStyle name="Heading 3 2" xfId="33"/>
    <cellStyle name="Heading 4 2" xfId="34"/>
    <cellStyle name="Input 2" xfId="35"/>
    <cellStyle name="Linked Cell 2" xfId="36"/>
    <cellStyle name="Neutral 2" xfId="37"/>
    <cellStyle name="Normal" xfId="0" builtinId="0"/>
    <cellStyle name="Normal 2" xfId="38"/>
    <cellStyle name="Normal 2 2" xfId="46"/>
    <cellStyle name="Normal 3" xfId="1"/>
    <cellStyle name="Note 2" xfId="39"/>
    <cellStyle name="Output 2" xfId="40"/>
    <cellStyle name="Percent" xfId="45" builtinId="5"/>
    <cellStyle name="Title 2" xfId="41"/>
    <cellStyle name="Total 2" xfId="42"/>
    <cellStyle name="Warning Text 2" xfId="4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7"/>
  <sheetViews>
    <sheetView workbookViewId="0">
      <selection activeCell="C14" sqref="C14:D15"/>
    </sheetView>
  </sheetViews>
  <sheetFormatPr defaultColWidth="9.109375" defaultRowHeight="14.4" x14ac:dyDescent="0.3"/>
  <cols>
    <col min="1" max="1" width="9.109375" style="1"/>
    <col min="2" max="2" width="55" style="1" customWidth="1"/>
    <col min="3" max="3" width="49.6640625" style="1" customWidth="1"/>
    <col min="4" max="4" width="32.6640625" style="1" customWidth="1"/>
    <col min="5" max="16384" width="9.109375" style="1"/>
  </cols>
  <sheetData>
    <row r="1" spans="2:4" ht="15.75" thickBot="1" x14ac:dyDescent="0.3">
      <c r="B1" s="4"/>
      <c r="C1" s="4"/>
      <c r="D1" s="4"/>
    </row>
    <row r="2" spans="2:4" ht="15" x14ac:dyDescent="0.25">
      <c r="B2" s="5" t="s">
        <v>86</v>
      </c>
      <c r="C2" s="6" t="s">
        <v>80</v>
      </c>
      <c r="D2" s="7" t="s">
        <v>81</v>
      </c>
    </row>
    <row r="3" spans="2:4" x14ac:dyDescent="0.3">
      <c r="B3" s="88" t="s">
        <v>114</v>
      </c>
      <c r="C3" s="8"/>
      <c r="D3" s="9"/>
    </row>
    <row r="4" spans="2:4" x14ac:dyDescent="0.3">
      <c r="B4" s="89"/>
      <c r="C4" s="8"/>
      <c r="D4" s="9"/>
    </row>
    <row r="5" spans="2:4" x14ac:dyDescent="0.3">
      <c r="B5" s="89"/>
      <c r="C5" s="8"/>
      <c r="D5" s="9"/>
    </row>
    <row r="6" spans="2:4" x14ac:dyDescent="0.3">
      <c r="B6" s="89"/>
      <c r="C6" s="8"/>
      <c r="D6" s="9"/>
    </row>
    <row r="7" spans="2:4" x14ac:dyDescent="0.3">
      <c r="B7" s="89"/>
      <c r="C7" s="8"/>
      <c r="D7" s="9"/>
    </row>
    <row r="8" spans="2:4" x14ac:dyDescent="0.3">
      <c r="B8" s="89"/>
      <c r="C8" s="8"/>
      <c r="D8" s="9"/>
    </row>
    <row r="9" spans="2:4" ht="15" thickBot="1" x14ac:dyDescent="0.35">
      <c r="B9" s="90"/>
      <c r="C9" s="10"/>
      <c r="D9" s="11"/>
    </row>
    <row r="11" spans="2:4" ht="49.5" customHeight="1" x14ac:dyDescent="0.25">
      <c r="B11" s="92" t="s">
        <v>82</v>
      </c>
      <c r="C11" s="92"/>
      <c r="D11" s="4"/>
    </row>
    <row r="12" spans="2:4" ht="15" thickBot="1" x14ac:dyDescent="0.35">
      <c r="B12" s="4"/>
      <c r="C12" s="4"/>
      <c r="D12" s="4"/>
    </row>
    <row r="13" spans="2:4" x14ac:dyDescent="0.3">
      <c r="B13" s="12" t="s">
        <v>83</v>
      </c>
      <c r="C13" s="94" t="s">
        <v>84</v>
      </c>
      <c r="D13" s="94"/>
    </row>
    <row r="14" spans="2:4" x14ac:dyDescent="0.3">
      <c r="B14" s="91" t="s">
        <v>115</v>
      </c>
      <c r="C14" s="95" t="s">
        <v>133</v>
      </c>
      <c r="D14" s="96"/>
    </row>
    <row r="15" spans="2:4" x14ac:dyDescent="0.3">
      <c r="B15" s="91"/>
      <c r="C15" s="95" t="s">
        <v>134</v>
      </c>
      <c r="D15" s="96"/>
    </row>
    <row r="17" spans="2:3" ht="54" customHeight="1" x14ac:dyDescent="0.25">
      <c r="B17" s="93" t="s">
        <v>85</v>
      </c>
      <c r="C17" s="93"/>
    </row>
  </sheetData>
  <mergeCells count="7">
    <mergeCell ref="B3:B9"/>
    <mergeCell ref="B14:B15"/>
    <mergeCell ref="B11:C11"/>
    <mergeCell ref="B17:C17"/>
    <mergeCell ref="C13:D13"/>
    <mergeCell ref="C14:D14"/>
    <mergeCell ref="C15:D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topLeftCell="A7" workbookViewId="0">
      <selection activeCell="B31" sqref="B31"/>
    </sheetView>
  </sheetViews>
  <sheetFormatPr defaultColWidth="9.109375" defaultRowHeight="14.4" x14ac:dyDescent="0.3"/>
  <cols>
    <col min="1" max="1" width="42.33203125" style="1" customWidth="1"/>
    <col min="2" max="2" width="35.109375" style="1" customWidth="1"/>
    <col min="3" max="3" width="33.44140625" style="1" customWidth="1"/>
    <col min="4" max="16384" width="9.109375" style="1"/>
  </cols>
  <sheetData>
    <row r="1" spans="1:3" ht="15" thickBot="1" x14ac:dyDescent="0.35">
      <c r="A1" s="101" t="s">
        <v>59</v>
      </c>
      <c r="B1" s="101"/>
      <c r="C1" s="101"/>
    </row>
    <row r="2" spans="1:3" ht="15.75" x14ac:dyDescent="0.25">
      <c r="A2" s="97" t="s">
        <v>60</v>
      </c>
      <c r="B2" s="98"/>
      <c r="C2" s="99"/>
    </row>
    <row r="3" spans="1:3" ht="15.75" x14ac:dyDescent="0.25">
      <c r="A3" s="13" t="s">
        <v>61</v>
      </c>
      <c r="B3" s="14" t="s">
        <v>62</v>
      </c>
      <c r="C3" s="15" t="s">
        <v>63</v>
      </c>
    </row>
    <row r="4" spans="1:3" ht="15.75" thickBot="1" x14ac:dyDescent="0.3">
      <c r="A4" s="2" t="s">
        <v>64</v>
      </c>
      <c r="B4" s="32">
        <v>43102</v>
      </c>
      <c r="C4" s="33">
        <v>44166</v>
      </c>
    </row>
    <row r="5" spans="1:3" ht="15.75" thickBot="1" x14ac:dyDescent="0.3">
      <c r="A5" s="100"/>
      <c r="B5" s="100"/>
      <c r="C5" s="100"/>
    </row>
    <row r="6" spans="1:3" ht="15.6" x14ac:dyDescent="0.3">
      <c r="A6" s="97" t="s">
        <v>65</v>
      </c>
      <c r="B6" s="98"/>
      <c r="C6" s="99"/>
    </row>
    <row r="7" spans="1:3" ht="15" thickBot="1" x14ac:dyDescent="0.35">
      <c r="A7" s="2" t="s">
        <v>124</v>
      </c>
      <c r="B7" s="102" t="s">
        <v>116</v>
      </c>
      <c r="C7" s="103"/>
    </row>
    <row r="8" spans="1:3" ht="15.75" thickBot="1" x14ac:dyDescent="0.3">
      <c r="A8" s="100"/>
      <c r="B8" s="100"/>
      <c r="C8" s="100"/>
    </row>
    <row r="9" spans="1:3" ht="15.75" x14ac:dyDescent="0.25">
      <c r="A9" s="97" t="s">
        <v>66</v>
      </c>
      <c r="B9" s="98"/>
      <c r="C9" s="99"/>
    </row>
    <row r="10" spans="1:3" ht="31.2" x14ac:dyDescent="0.3">
      <c r="A10" s="13" t="s">
        <v>67</v>
      </c>
      <c r="B10" s="14" t="s">
        <v>68</v>
      </c>
      <c r="C10" s="15" t="s">
        <v>69</v>
      </c>
    </row>
    <row r="11" spans="1:3" ht="15" x14ac:dyDescent="0.25">
      <c r="A11" s="3" t="s">
        <v>70</v>
      </c>
      <c r="B11" s="16">
        <f>SUM('Detalle Plan de Adquisicion'!G5)</f>
        <v>20000</v>
      </c>
      <c r="C11" s="17">
        <f t="shared" ref="C11:C20" si="0">B11</f>
        <v>20000</v>
      </c>
    </row>
    <row r="12" spans="1:3" ht="15" x14ac:dyDescent="0.25">
      <c r="A12" s="3" t="s">
        <v>71</v>
      </c>
      <c r="B12" s="16">
        <f>SUM('Detalle Plan de Adquisicion'!G10:G11)</f>
        <v>450000</v>
      </c>
      <c r="C12" s="17">
        <f t="shared" si="0"/>
        <v>450000</v>
      </c>
    </row>
    <row r="13" spans="1:3" x14ac:dyDescent="0.3">
      <c r="A13" s="3" t="s">
        <v>72</v>
      </c>
      <c r="B13" s="16">
        <f>SUM('Detalle Plan de Adquisicion'!G18:G19)</f>
        <v>1045000</v>
      </c>
      <c r="C13" s="17">
        <f t="shared" si="0"/>
        <v>1045000</v>
      </c>
    </row>
    <row r="14" spans="1:3" x14ac:dyDescent="0.3">
      <c r="A14" s="3" t="s">
        <v>73</v>
      </c>
      <c r="B14" s="16">
        <f>'Detalle Plan de Adquisicion'!G41</f>
        <v>0</v>
      </c>
      <c r="C14" s="17">
        <f t="shared" si="0"/>
        <v>0</v>
      </c>
    </row>
    <row r="15" spans="1:3" ht="15" x14ac:dyDescent="0.25">
      <c r="A15" s="3" t="s">
        <v>74</v>
      </c>
      <c r="B15" s="16">
        <f>SUM('Detalle Plan de Adquisicion'!G52:G55)</f>
        <v>1800000</v>
      </c>
      <c r="C15" s="17">
        <f t="shared" si="0"/>
        <v>1800000</v>
      </c>
    </row>
    <row r="16" spans="1:3" x14ac:dyDescent="0.3">
      <c r="A16" s="3" t="s">
        <v>75</v>
      </c>
      <c r="B16" s="16">
        <f>SUM('Detalle Plan de Adquisicion'!G24+'Detalle Plan de Adquisicion'!G25+'Detalle Plan de Adquisicion'!G26+'Detalle Plan de Adquisicion'!G27+'Detalle Plan de Adquisicion'!G28+'Detalle Plan de Adquisicion'!F33+'Detalle Plan de Adquisicion'!F34+'Detalle Plan de Adquisicion'!F35+'Detalle Plan de Adquisicion'!F36+'Detalle Plan de Adquisicion'!F37)</f>
        <v>4180000</v>
      </c>
      <c r="C16" s="17">
        <f t="shared" si="0"/>
        <v>4180000</v>
      </c>
    </row>
    <row r="17" spans="1:3" ht="15" x14ac:dyDescent="0.25">
      <c r="A17" s="18" t="s">
        <v>76</v>
      </c>
      <c r="B17" s="16">
        <v>0</v>
      </c>
      <c r="C17" s="17">
        <f t="shared" si="0"/>
        <v>0</v>
      </c>
    </row>
    <row r="18" spans="1:3" ht="15" x14ac:dyDescent="0.25">
      <c r="A18" s="3" t="s">
        <v>77</v>
      </c>
      <c r="B18" s="16">
        <v>0</v>
      </c>
      <c r="C18" s="17">
        <f t="shared" si="0"/>
        <v>0</v>
      </c>
    </row>
    <row r="19" spans="1:3" ht="15" x14ac:dyDescent="0.25">
      <c r="A19" s="18" t="s">
        <v>78</v>
      </c>
      <c r="B19" s="16">
        <v>0</v>
      </c>
      <c r="C19" s="17">
        <f t="shared" si="0"/>
        <v>0</v>
      </c>
    </row>
    <row r="20" spans="1:3" ht="16.5" thickBot="1" x14ac:dyDescent="0.3">
      <c r="A20" s="19" t="s">
        <v>79</v>
      </c>
      <c r="B20" s="20">
        <f>SUM(B11:B19)</f>
        <v>7495000</v>
      </c>
      <c r="C20" s="20">
        <f t="shared" si="0"/>
        <v>7495000</v>
      </c>
    </row>
    <row r="21" spans="1:3" ht="15" thickBot="1" x14ac:dyDescent="0.35"/>
    <row r="22" spans="1:3" ht="15.75" x14ac:dyDescent="0.25">
      <c r="A22" s="97" t="s">
        <v>91</v>
      </c>
      <c r="B22" s="98"/>
      <c r="C22" s="99"/>
    </row>
    <row r="23" spans="1:3" ht="31.2" x14ac:dyDescent="0.3">
      <c r="A23" s="13" t="s">
        <v>92</v>
      </c>
      <c r="B23" s="14" t="s">
        <v>68</v>
      </c>
      <c r="C23" s="15" t="s">
        <v>69</v>
      </c>
    </row>
    <row r="24" spans="1:3" x14ac:dyDescent="0.3">
      <c r="A24" s="82" t="s">
        <v>133</v>
      </c>
      <c r="B24" s="16">
        <v>1500000</v>
      </c>
      <c r="C24" s="16">
        <v>1500000</v>
      </c>
    </row>
    <row r="25" spans="1:3" x14ac:dyDescent="0.3">
      <c r="A25" s="83" t="s">
        <v>134</v>
      </c>
      <c r="B25" s="16">
        <v>37900000</v>
      </c>
      <c r="C25" s="16">
        <v>37900000</v>
      </c>
    </row>
    <row r="26" spans="1:3" x14ac:dyDescent="0.3">
      <c r="A26" s="18" t="s">
        <v>125</v>
      </c>
      <c r="B26" s="16">
        <v>600000</v>
      </c>
      <c r="C26" s="16">
        <v>600000</v>
      </c>
    </row>
    <row r="27" spans="1:3" ht="16.5" thickBot="1" x14ac:dyDescent="0.3">
      <c r="A27" s="19" t="s">
        <v>79</v>
      </c>
      <c r="B27" s="20">
        <f>SUM(B24:B26)</f>
        <v>40000000</v>
      </c>
      <c r="C27" s="21">
        <f>SUM(C24:C26)</f>
        <v>40000000</v>
      </c>
    </row>
  </sheetData>
  <mergeCells count="8">
    <mergeCell ref="A22:C22"/>
    <mergeCell ref="A8:C8"/>
    <mergeCell ref="A1:C1"/>
    <mergeCell ref="A9:C9"/>
    <mergeCell ref="A2:C2"/>
    <mergeCell ref="A6:C6"/>
    <mergeCell ref="B7:C7"/>
    <mergeCell ref="A5:C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72"/>
  <sheetViews>
    <sheetView tabSelected="1" topLeftCell="A20" zoomScale="90" zoomScaleNormal="90" workbookViewId="0">
      <selection activeCell="G25" sqref="G25"/>
    </sheetView>
  </sheetViews>
  <sheetFormatPr defaultColWidth="9.109375" defaultRowHeight="14.4" x14ac:dyDescent="0.3"/>
  <cols>
    <col min="1" max="1" width="15.109375" style="1" customWidth="1"/>
    <col min="2" max="2" width="36.6640625" style="1" customWidth="1"/>
    <col min="3" max="3" width="19.5546875" style="1" customWidth="1"/>
    <col min="4" max="4" width="36.6640625" style="1" customWidth="1"/>
    <col min="5" max="6" width="12.88671875" style="1" customWidth="1"/>
    <col min="7" max="7" width="15.6640625" style="22" customWidth="1"/>
    <col min="8" max="9" width="15.6640625" style="23" customWidth="1"/>
    <col min="10" max="10" width="29.44140625" style="1" customWidth="1"/>
    <col min="11" max="11" width="19.5546875" style="1" customWidth="1"/>
    <col min="12" max="12" width="15.5546875" style="1" customWidth="1"/>
    <col min="13" max="13" width="15" style="1" customWidth="1"/>
    <col min="14" max="14" width="29.33203125" style="1" customWidth="1"/>
    <col min="15" max="16" width="9.109375" style="1"/>
    <col min="17" max="17" width="68.5546875" style="1" hidden="1" customWidth="1"/>
    <col min="18" max="18" width="57.44140625" style="1" hidden="1" customWidth="1"/>
    <col min="19" max="16384" width="9.109375" style="1"/>
  </cols>
  <sheetData>
    <row r="1" spans="1:20" ht="16.2" thickBot="1" x14ac:dyDescent="0.35">
      <c r="A1" s="104" t="s">
        <v>0</v>
      </c>
      <c r="B1" s="105"/>
      <c r="C1" s="105"/>
      <c r="D1" s="105"/>
      <c r="E1" s="105"/>
      <c r="F1" s="105"/>
      <c r="G1" s="105"/>
      <c r="H1" s="105"/>
      <c r="I1" s="105"/>
      <c r="J1" s="105"/>
      <c r="K1" s="105"/>
      <c r="L1" s="105"/>
      <c r="M1" s="105"/>
      <c r="N1" s="106"/>
      <c r="O1" s="74"/>
      <c r="P1" s="74"/>
      <c r="Q1" s="25"/>
      <c r="R1" s="75"/>
      <c r="S1" s="74"/>
      <c r="T1" s="74"/>
    </row>
    <row r="2" spans="1:20" ht="15.75" x14ac:dyDescent="0.25">
      <c r="A2" s="107" t="s">
        <v>1</v>
      </c>
      <c r="B2" s="108"/>
      <c r="C2" s="108"/>
      <c r="D2" s="108"/>
      <c r="E2" s="108"/>
      <c r="F2" s="108"/>
      <c r="G2" s="108"/>
      <c r="H2" s="108"/>
      <c r="I2" s="108"/>
      <c r="J2" s="108"/>
      <c r="K2" s="108"/>
      <c r="L2" s="108"/>
      <c r="M2" s="108"/>
      <c r="N2" s="109"/>
      <c r="O2" s="74"/>
      <c r="P2" s="74"/>
      <c r="Q2" s="24" t="s">
        <v>96</v>
      </c>
      <c r="R2" s="75"/>
      <c r="S2" s="74"/>
      <c r="T2" s="74"/>
    </row>
    <row r="3" spans="1:20" x14ac:dyDescent="0.3">
      <c r="A3" s="110" t="s">
        <v>7</v>
      </c>
      <c r="B3" s="111" t="s">
        <v>8</v>
      </c>
      <c r="C3" s="111" t="s">
        <v>9</v>
      </c>
      <c r="D3" s="111" t="s">
        <v>2</v>
      </c>
      <c r="E3" s="111" t="s">
        <v>3</v>
      </c>
      <c r="F3" s="111" t="s">
        <v>4</v>
      </c>
      <c r="G3" s="115" t="s">
        <v>90</v>
      </c>
      <c r="H3" s="115"/>
      <c r="I3" s="115"/>
      <c r="J3" s="111" t="s">
        <v>101</v>
      </c>
      <c r="K3" s="111" t="s">
        <v>95</v>
      </c>
      <c r="L3" s="111" t="s">
        <v>10</v>
      </c>
      <c r="M3" s="111"/>
      <c r="N3" s="114" t="s">
        <v>98</v>
      </c>
      <c r="O3" s="74"/>
      <c r="P3" s="74"/>
      <c r="Q3" s="24" t="s">
        <v>93</v>
      </c>
      <c r="R3" s="75"/>
      <c r="S3" s="74"/>
      <c r="T3" s="74"/>
    </row>
    <row r="4" spans="1:20" ht="33" customHeight="1" x14ac:dyDescent="0.3">
      <c r="A4" s="110"/>
      <c r="B4" s="111"/>
      <c r="C4" s="111"/>
      <c r="D4" s="111"/>
      <c r="E4" s="111"/>
      <c r="F4" s="111"/>
      <c r="G4" s="56" t="s">
        <v>100</v>
      </c>
      <c r="H4" s="55" t="s">
        <v>88</v>
      </c>
      <c r="I4" s="55" t="s">
        <v>89</v>
      </c>
      <c r="J4" s="111"/>
      <c r="K4" s="111"/>
      <c r="L4" s="54" t="s">
        <v>87</v>
      </c>
      <c r="M4" s="54" t="s">
        <v>6</v>
      </c>
      <c r="N4" s="114"/>
      <c r="O4" s="74"/>
      <c r="P4" s="74"/>
      <c r="Q4" s="26" t="s">
        <v>94</v>
      </c>
      <c r="R4" s="75"/>
      <c r="S4" s="74"/>
      <c r="T4" s="74"/>
    </row>
    <row r="5" spans="1:20" ht="55.2" x14ac:dyDescent="0.3">
      <c r="A5" s="53" t="s">
        <v>103</v>
      </c>
      <c r="B5" s="52" t="s">
        <v>130</v>
      </c>
      <c r="C5" s="52"/>
      <c r="D5" s="52" t="s">
        <v>97</v>
      </c>
      <c r="E5" s="52"/>
      <c r="F5" s="52"/>
      <c r="G5" s="84">
        <v>20000</v>
      </c>
      <c r="H5" s="28">
        <v>1</v>
      </c>
      <c r="I5" s="28">
        <v>0</v>
      </c>
      <c r="J5" s="52" t="s">
        <v>134</v>
      </c>
      <c r="K5" s="52" t="s">
        <v>94</v>
      </c>
      <c r="L5" s="51">
        <v>43641</v>
      </c>
      <c r="M5" s="51">
        <v>43735</v>
      </c>
      <c r="N5" s="57" t="s">
        <v>126</v>
      </c>
      <c r="O5" s="74"/>
      <c r="P5" s="74"/>
      <c r="Q5" s="24" t="s">
        <v>24</v>
      </c>
      <c r="R5" s="75"/>
      <c r="S5" s="74"/>
      <c r="T5" s="74"/>
    </row>
    <row r="6" spans="1:20" ht="15" thickBot="1" x14ac:dyDescent="0.35">
      <c r="Q6" s="24" t="s">
        <v>25</v>
      </c>
      <c r="R6" s="26"/>
    </row>
    <row r="7" spans="1:20" ht="15.6" x14ac:dyDescent="0.3">
      <c r="A7" s="107" t="s">
        <v>11</v>
      </c>
      <c r="B7" s="108"/>
      <c r="C7" s="108"/>
      <c r="D7" s="108"/>
      <c r="E7" s="108"/>
      <c r="F7" s="108"/>
      <c r="G7" s="108"/>
      <c r="H7" s="108"/>
      <c r="I7" s="108"/>
      <c r="J7" s="108"/>
      <c r="K7" s="108"/>
      <c r="L7" s="108"/>
      <c r="M7" s="108"/>
      <c r="N7" s="109"/>
      <c r="O7" s="74"/>
      <c r="P7" s="74"/>
      <c r="Q7" s="24" t="s">
        <v>26</v>
      </c>
      <c r="R7" s="75"/>
      <c r="S7" s="74"/>
      <c r="T7" s="74"/>
    </row>
    <row r="8" spans="1:20" ht="15" customHeight="1" x14ac:dyDescent="0.3">
      <c r="A8" s="110" t="s">
        <v>7</v>
      </c>
      <c r="B8" s="111" t="s">
        <v>8</v>
      </c>
      <c r="C8" s="111" t="s">
        <v>9</v>
      </c>
      <c r="D8" s="111" t="s">
        <v>12</v>
      </c>
      <c r="E8" s="111" t="s">
        <v>3</v>
      </c>
      <c r="F8" s="111" t="s">
        <v>4</v>
      </c>
      <c r="G8" s="115" t="s">
        <v>90</v>
      </c>
      <c r="H8" s="115"/>
      <c r="I8" s="115"/>
      <c r="J8" s="111" t="s">
        <v>101</v>
      </c>
      <c r="K8" s="111" t="s">
        <v>95</v>
      </c>
      <c r="L8" s="111" t="s">
        <v>10</v>
      </c>
      <c r="M8" s="111"/>
      <c r="N8" s="114" t="s">
        <v>98</v>
      </c>
      <c r="O8" s="74"/>
      <c r="P8" s="74"/>
      <c r="Q8" s="24" t="s">
        <v>27</v>
      </c>
      <c r="R8" s="75"/>
      <c r="S8" s="74"/>
      <c r="T8" s="74"/>
    </row>
    <row r="9" spans="1:20" ht="36" customHeight="1" x14ac:dyDescent="0.3">
      <c r="A9" s="110"/>
      <c r="B9" s="111"/>
      <c r="C9" s="111"/>
      <c r="D9" s="111"/>
      <c r="E9" s="111"/>
      <c r="F9" s="111"/>
      <c r="G9" s="56" t="s">
        <v>100</v>
      </c>
      <c r="H9" s="55" t="s">
        <v>88</v>
      </c>
      <c r="I9" s="55" t="s">
        <v>89</v>
      </c>
      <c r="J9" s="111"/>
      <c r="K9" s="111"/>
      <c r="L9" s="54" t="s">
        <v>87</v>
      </c>
      <c r="M9" s="54" t="s">
        <v>6</v>
      </c>
      <c r="N9" s="114"/>
      <c r="O9" s="74"/>
      <c r="P9" s="74"/>
      <c r="Q9" s="25"/>
      <c r="R9" s="75"/>
      <c r="S9" s="74"/>
      <c r="T9" s="74"/>
    </row>
    <row r="10" spans="1:20" ht="55.2" x14ac:dyDescent="0.3">
      <c r="A10" s="71" t="s">
        <v>103</v>
      </c>
      <c r="B10" s="72" t="s">
        <v>131</v>
      </c>
      <c r="C10" s="67"/>
      <c r="D10" s="67" t="s">
        <v>29</v>
      </c>
      <c r="E10" s="67"/>
      <c r="F10" s="67"/>
      <c r="G10" s="85">
        <v>300000</v>
      </c>
      <c r="H10" s="30">
        <v>1</v>
      </c>
      <c r="I10" s="30">
        <v>0</v>
      </c>
      <c r="J10" s="52" t="s">
        <v>134</v>
      </c>
      <c r="K10" s="67" t="s">
        <v>94</v>
      </c>
      <c r="L10" s="66">
        <v>43125</v>
      </c>
      <c r="M10" s="66">
        <v>43376</v>
      </c>
      <c r="N10" s="65"/>
      <c r="O10" s="74"/>
      <c r="P10" s="74"/>
      <c r="Q10" s="24"/>
      <c r="R10" s="75"/>
      <c r="S10" s="74"/>
      <c r="T10" s="74"/>
    </row>
    <row r="11" spans="1:20" ht="55.2" x14ac:dyDescent="0.3">
      <c r="A11" s="72" t="s">
        <v>103</v>
      </c>
      <c r="B11" s="72" t="s">
        <v>106</v>
      </c>
      <c r="C11" s="52"/>
      <c r="D11" s="80" t="s">
        <v>30</v>
      </c>
      <c r="E11" s="52"/>
      <c r="F11" s="52"/>
      <c r="G11" s="86">
        <v>150000</v>
      </c>
      <c r="H11" s="28">
        <v>1</v>
      </c>
      <c r="I11" s="28">
        <v>0</v>
      </c>
      <c r="J11" s="52" t="s">
        <v>134</v>
      </c>
      <c r="K11" s="52" t="s">
        <v>93</v>
      </c>
      <c r="L11" s="51">
        <v>43329</v>
      </c>
      <c r="M11" s="51">
        <v>43388</v>
      </c>
      <c r="N11" s="52"/>
      <c r="O11" s="74"/>
      <c r="P11" s="74"/>
      <c r="Q11" s="24"/>
      <c r="R11" s="75"/>
      <c r="S11" s="74"/>
      <c r="T11" s="74"/>
    </row>
    <row r="12" spans="1:20" ht="15" x14ac:dyDescent="0.25">
      <c r="G12" s="1"/>
      <c r="H12" s="1"/>
      <c r="I12" s="1"/>
      <c r="O12" s="74"/>
      <c r="P12" s="74"/>
      <c r="Q12" s="24"/>
      <c r="R12" s="75"/>
      <c r="S12" s="74"/>
      <c r="T12" s="74"/>
    </row>
    <row r="13" spans="1:20" ht="15.75" thickBot="1" x14ac:dyDescent="0.3">
      <c r="A13" s="53"/>
      <c r="B13" s="52"/>
      <c r="C13" s="77"/>
      <c r="D13" s="77"/>
      <c r="E13" s="77"/>
      <c r="F13" s="77"/>
      <c r="G13" s="79"/>
      <c r="H13" s="78"/>
      <c r="I13" s="78"/>
      <c r="J13" s="52"/>
      <c r="K13" s="77"/>
      <c r="L13" s="77"/>
      <c r="M13" s="77"/>
      <c r="N13" s="76"/>
      <c r="O13" s="74"/>
      <c r="P13" s="74"/>
      <c r="Q13" s="24" t="s">
        <v>96</v>
      </c>
      <c r="R13" s="75"/>
      <c r="S13" s="74"/>
      <c r="T13" s="74"/>
    </row>
    <row r="14" spans="1:20" ht="15" thickBot="1" x14ac:dyDescent="0.35">
      <c r="Q14" s="24" t="s">
        <v>29</v>
      </c>
      <c r="R14" s="26"/>
    </row>
    <row r="15" spans="1:20" ht="15.6" x14ac:dyDescent="0.3">
      <c r="A15" s="107" t="s">
        <v>13</v>
      </c>
      <c r="B15" s="108"/>
      <c r="C15" s="108"/>
      <c r="D15" s="108"/>
      <c r="E15" s="108"/>
      <c r="F15" s="108"/>
      <c r="G15" s="108"/>
      <c r="H15" s="108"/>
      <c r="I15" s="108"/>
      <c r="J15" s="108"/>
      <c r="K15" s="108"/>
      <c r="L15" s="108"/>
      <c r="M15" s="108"/>
      <c r="N15" s="109"/>
      <c r="Q15" s="24" t="s">
        <v>31</v>
      </c>
      <c r="R15" s="26"/>
    </row>
    <row r="16" spans="1:20" ht="15" customHeight="1" x14ac:dyDescent="0.3">
      <c r="A16" s="110" t="s">
        <v>7</v>
      </c>
      <c r="B16" s="111" t="s">
        <v>8</v>
      </c>
      <c r="C16" s="111" t="s">
        <v>9</v>
      </c>
      <c r="D16" s="111" t="s">
        <v>12</v>
      </c>
      <c r="E16" s="111" t="s">
        <v>3</v>
      </c>
      <c r="F16" s="111" t="s">
        <v>4</v>
      </c>
      <c r="G16" s="115" t="s">
        <v>90</v>
      </c>
      <c r="H16" s="115"/>
      <c r="I16" s="115"/>
      <c r="J16" s="111" t="s">
        <v>101</v>
      </c>
      <c r="K16" s="111" t="s">
        <v>95</v>
      </c>
      <c r="L16" s="111" t="s">
        <v>10</v>
      </c>
      <c r="M16" s="111"/>
      <c r="N16" s="114" t="s">
        <v>98</v>
      </c>
      <c r="Q16" s="24" t="s">
        <v>32</v>
      </c>
      <c r="R16" s="26"/>
    </row>
    <row r="17" spans="1:18" ht="36.75" customHeight="1" x14ac:dyDescent="0.3">
      <c r="A17" s="110"/>
      <c r="B17" s="111"/>
      <c r="C17" s="111"/>
      <c r="D17" s="111"/>
      <c r="E17" s="111"/>
      <c r="F17" s="111"/>
      <c r="G17" s="56" t="s">
        <v>100</v>
      </c>
      <c r="H17" s="55" t="s">
        <v>88</v>
      </c>
      <c r="I17" s="55" t="s">
        <v>89</v>
      </c>
      <c r="J17" s="111"/>
      <c r="K17" s="111"/>
      <c r="L17" s="54" t="s">
        <v>5</v>
      </c>
      <c r="M17" s="54" t="s">
        <v>6</v>
      </c>
      <c r="N17" s="114"/>
      <c r="Q17" s="24" t="s">
        <v>33</v>
      </c>
      <c r="R17" s="26"/>
    </row>
    <row r="18" spans="1:18" ht="55.2" x14ac:dyDescent="0.3">
      <c r="A18" s="53" t="s">
        <v>103</v>
      </c>
      <c r="B18" s="52" t="s">
        <v>111</v>
      </c>
      <c r="C18" s="52"/>
      <c r="D18" s="52" t="s">
        <v>30</v>
      </c>
      <c r="E18" s="52"/>
      <c r="F18" s="52"/>
      <c r="G18" s="86">
        <v>945000</v>
      </c>
      <c r="H18" s="28">
        <v>1</v>
      </c>
      <c r="I18" s="28">
        <v>0</v>
      </c>
      <c r="J18" s="52" t="s">
        <v>134</v>
      </c>
      <c r="K18" s="52" t="s">
        <v>93</v>
      </c>
      <c r="L18" s="51">
        <v>43402</v>
      </c>
      <c r="M18" s="51">
        <v>43446</v>
      </c>
      <c r="N18" s="57" t="s">
        <v>112</v>
      </c>
      <c r="Q18" s="24" t="s">
        <v>36</v>
      </c>
      <c r="R18" s="26"/>
    </row>
    <row r="19" spans="1:18" ht="55.2" x14ac:dyDescent="0.3">
      <c r="A19" s="53" t="s">
        <v>103</v>
      </c>
      <c r="B19" s="52" t="s">
        <v>129</v>
      </c>
      <c r="C19" s="52"/>
      <c r="D19" s="52" t="s">
        <v>97</v>
      </c>
      <c r="E19" s="52"/>
      <c r="F19" s="52"/>
      <c r="G19" s="86">
        <v>100000</v>
      </c>
      <c r="H19" s="28">
        <v>1</v>
      </c>
      <c r="I19" s="28">
        <v>0</v>
      </c>
      <c r="J19" s="52" t="s">
        <v>134</v>
      </c>
      <c r="K19" s="52" t="s">
        <v>93</v>
      </c>
      <c r="L19" s="51">
        <v>43402</v>
      </c>
      <c r="M19" s="51">
        <v>43446</v>
      </c>
      <c r="N19" s="57" t="s">
        <v>112</v>
      </c>
      <c r="Q19" s="24"/>
      <c r="R19" s="26"/>
    </row>
    <row r="20" spans="1:18" ht="15" thickBot="1" x14ac:dyDescent="0.35">
      <c r="Q20" s="24" t="s">
        <v>34</v>
      </c>
      <c r="R20" s="26"/>
    </row>
    <row r="21" spans="1:18" ht="15.75" customHeight="1" x14ac:dyDescent="0.3">
      <c r="A21" s="107" t="s">
        <v>14</v>
      </c>
      <c r="B21" s="108"/>
      <c r="C21" s="108"/>
      <c r="D21" s="108"/>
      <c r="E21" s="108"/>
      <c r="F21" s="108"/>
      <c r="G21" s="108"/>
      <c r="H21" s="108"/>
      <c r="I21" s="108"/>
      <c r="J21" s="108"/>
      <c r="K21" s="108"/>
      <c r="L21" s="108"/>
      <c r="M21" s="108"/>
      <c r="N21" s="109"/>
      <c r="Q21" s="24" t="s">
        <v>28</v>
      </c>
      <c r="R21" s="26"/>
    </row>
    <row r="22" spans="1:18" ht="15" customHeight="1" x14ac:dyDescent="0.3">
      <c r="A22" s="110" t="s">
        <v>7</v>
      </c>
      <c r="B22" s="111" t="s">
        <v>8</v>
      </c>
      <c r="C22" s="111" t="s">
        <v>9</v>
      </c>
      <c r="D22" s="111" t="s">
        <v>12</v>
      </c>
      <c r="E22" s="120"/>
      <c r="F22" s="120"/>
      <c r="G22" s="115" t="s">
        <v>90</v>
      </c>
      <c r="H22" s="115"/>
      <c r="I22" s="115"/>
      <c r="J22" s="111" t="s">
        <v>101</v>
      </c>
      <c r="K22" s="111" t="s">
        <v>95</v>
      </c>
      <c r="L22" s="111" t="s">
        <v>10</v>
      </c>
      <c r="M22" s="111"/>
      <c r="N22" s="114" t="s">
        <v>98</v>
      </c>
      <c r="Q22" s="24" t="s">
        <v>96</v>
      </c>
      <c r="R22" s="26"/>
    </row>
    <row r="23" spans="1:18" ht="41.4" x14ac:dyDescent="0.3">
      <c r="A23" s="110"/>
      <c r="B23" s="111"/>
      <c r="C23" s="111"/>
      <c r="D23" s="111"/>
      <c r="E23" s="111" t="s">
        <v>4</v>
      </c>
      <c r="F23" s="111"/>
      <c r="G23" s="54" t="s">
        <v>100</v>
      </c>
      <c r="H23" s="56" t="s">
        <v>88</v>
      </c>
      <c r="I23" s="55" t="s">
        <v>89</v>
      </c>
      <c r="J23" s="111"/>
      <c r="K23" s="111"/>
      <c r="L23" s="54" t="s">
        <v>15</v>
      </c>
      <c r="M23" s="54" t="s">
        <v>6</v>
      </c>
      <c r="N23" s="114"/>
      <c r="Q23" s="24" t="s">
        <v>35</v>
      </c>
      <c r="R23" s="26"/>
    </row>
    <row r="24" spans="1:18" ht="66" customHeight="1" x14ac:dyDescent="0.3">
      <c r="A24" s="71" t="s">
        <v>103</v>
      </c>
      <c r="B24" s="72" t="s">
        <v>105</v>
      </c>
      <c r="C24" s="52"/>
      <c r="D24" s="52" t="s">
        <v>36</v>
      </c>
      <c r="E24" s="73"/>
      <c r="F24" s="52"/>
      <c r="G24" s="86">
        <v>150000</v>
      </c>
      <c r="H24" s="28">
        <v>1</v>
      </c>
      <c r="I24" s="28">
        <v>0</v>
      </c>
      <c r="J24" s="52" t="s">
        <v>134</v>
      </c>
      <c r="K24" s="52" t="s">
        <v>94</v>
      </c>
      <c r="L24" s="51">
        <v>43157</v>
      </c>
      <c r="M24" s="51">
        <v>43280</v>
      </c>
      <c r="N24" s="57"/>
      <c r="Q24" s="24" t="s">
        <v>37</v>
      </c>
      <c r="R24" s="26"/>
    </row>
    <row r="25" spans="1:18" ht="55.2" x14ac:dyDescent="0.3">
      <c r="A25" s="71" t="s">
        <v>103</v>
      </c>
      <c r="B25" s="72" t="s">
        <v>108</v>
      </c>
      <c r="C25" s="52"/>
      <c r="D25" s="52" t="s">
        <v>36</v>
      </c>
      <c r="E25" s="52"/>
      <c r="F25" s="52"/>
      <c r="G25" s="86">
        <v>200000</v>
      </c>
      <c r="H25" s="28">
        <v>1</v>
      </c>
      <c r="I25" s="28">
        <v>0</v>
      </c>
      <c r="J25" s="52" t="s">
        <v>134</v>
      </c>
      <c r="K25" s="52" t="s">
        <v>94</v>
      </c>
      <c r="L25" s="51">
        <v>43690</v>
      </c>
      <c r="M25" s="51">
        <v>43815</v>
      </c>
      <c r="N25" s="57"/>
      <c r="R25" s="25"/>
    </row>
    <row r="26" spans="1:18" ht="55.2" x14ac:dyDescent="0.3">
      <c r="A26" s="71" t="s">
        <v>103</v>
      </c>
      <c r="B26" s="70" t="s">
        <v>110</v>
      </c>
      <c r="C26" s="42"/>
      <c r="D26" s="52" t="s">
        <v>36</v>
      </c>
      <c r="E26" s="35"/>
      <c r="F26" s="35"/>
      <c r="G26" s="87">
        <v>200000</v>
      </c>
      <c r="H26" s="31">
        <v>1</v>
      </c>
      <c r="I26" s="31">
        <v>0</v>
      </c>
      <c r="J26" s="52" t="s">
        <v>134</v>
      </c>
      <c r="K26" s="52" t="s">
        <v>94</v>
      </c>
      <c r="L26" s="41">
        <v>43297</v>
      </c>
      <c r="M26" s="41">
        <v>43420</v>
      </c>
      <c r="N26" s="57"/>
      <c r="Q26" s="25"/>
      <c r="R26" s="25"/>
    </row>
    <row r="27" spans="1:18" ht="27.6" x14ac:dyDescent="0.3">
      <c r="A27" s="69" t="s">
        <v>103</v>
      </c>
      <c r="B27" s="68" t="s">
        <v>117</v>
      </c>
      <c r="C27" s="67"/>
      <c r="D27" s="67" t="s">
        <v>36</v>
      </c>
      <c r="E27" s="67"/>
      <c r="F27" s="67"/>
      <c r="G27" s="85">
        <v>100000</v>
      </c>
      <c r="H27" s="30">
        <v>1</v>
      </c>
      <c r="I27" s="30">
        <v>0</v>
      </c>
      <c r="J27" s="52" t="s">
        <v>133</v>
      </c>
      <c r="K27" s="67" t="s">
        <v>94</v>
      </c>
      <c r="L27" s="66">
        <v>42989</v>
      </c>
      <c r="M27" s="66">
        <v>43125</v>
      </c>
      <c r="N27" s="65"/>
      <c r="Q27" s="25"/>
      <c r="R27" s="25"/>
    </row>
    <row r="28" spans="1:18" ht="27.6" x14ac:dyDescent="0.3">
      <c r="A28" s="53" t="s">
        <v>103</v>
      </c>
      <c r="B28" s="52" t="s">
        <v>118</v>
      </c>
      <c r="C28" s="35"/>
      <c r="D28" s="52" t="s">
        <v>36</v>
      </c>
      <c r="E28" s="40"/>
      <c r="F28" s="35"/>
      <c r="G28" s="29">
        <v>200000</v>
      </c>
      <c r="H28" s="28">
        <v>1</v>
      </c>
      <c r="I28" s="28">
        <v>0</v>
      </c>
      <c r="J28" s="52" t="s">
        <v>122</v>
      </c>
      <c r="K28" s="52" t="s">
        <v>94</v>
      </c>
      <c r="L28" s="41">
        <v>43398</v>
      </c>
      <c r="M28" s="41">
        <v>43509</v>
      </c>
      <c r="N28" s="43"/>
      <c r="Q28" s="25"/>
      <c r="R28" s="25"/>
    </row>
    <row r="29" spans="1:18" ht="15" thickBot="1" x14ac:dyDescent="0.35">
      <c r="A29" s="44"/>
      <c r="B29" s="45"/>
      <c r="C29" s="45"/>
      <c r="D29" s="45"/>
      <c r="E29" s="45"/>
      <c r="F29" s="45"/>
      <c r="G29" s="46"/>
      <c r="H29" s="47"/>
      <c r="I29" s="47"/>
      <c r="J29" s="45"/>
      <c r="K29" s="45"/>
      <c r="L29" s="45"/>
      <c r="M29" s="45"/>
      <c r="N29" s="48"/>
      <c r="Q29" s="27" t="s">
        <v>40</v>
      </c>
      <c r="R29" s="27" t="s">
        <v>39</v>
      </c>
    </row>
    <row r="30" spans="1:18" ht="15.6" x14ac:dyDescent="0.3">
      <c r="A30" s="107" t="s">
        <v>16</v>
      </c>
      <c r="B30" s="108"/>
      <c r="C30" s="108"/>
      <c r="D30" s="108"/>
      <c r="E30" s="108"/>
      <c r="F30" s="108"/>
      <c r="G30" s="108"/>
      <c r="H30" s="108"/>
      <c r="I30" s="108"/>
      <c r="J30" s="108"/>
      <c r="K30" s="108"/>
      <c r="L30" s="108"/>
      <c r="M30" s="108"/>
      <c r="N30" s="109"/>
      <c r="Q30" s="27" t="s">
        <v>41</v>
      </c>
      <c r="R30" s="27" t="s">
        <v>39</v>
      </c>
    </row>
    <row r="31" spans="1:18" ht="15" customHeight="1" x14ac:dyDescent="0.3">
      <c r="A31" s="110" t="s">
        <v>7</v>
      </c>
      <c r="B31" s="111" t="s">
        <v>8</v>
      </c>
      <c r="C31" s="111" t="s">
        <v>9</v>
      </c>
      <c r="D31" s="111" t="s">
        <v>12</v>
      </c>
      <c r="E31" s="111" t="s">
        <v>4</v>
      </c>
      <c r="F31" s="115" t="s">
        <v>90</v>
      </c>
      <c r="G31" s="115"/>
      <c r="H31" s="115"/>
      <c r="I31" s="118" t="s">
        <v>102</v>
      </c>
      <c r="J31" s="111" t="s">
        <v>101</v>
      </c>
      <c r="K31" s="111" t="s">
        <v>95</v>
      </c>
      <c r="L31" s="111" t="s">
        <v>10</v>
      </c>
      <c r="M31" s="111"/>
      <c r="N31" s="114" t="s">
        <v>98</v>
      </c>
      <c r="Q31" s="27" t="s">
        <v>38</v>
      </c>
      <c r="R31" s="27" t="s">
        <v>42</v>
      </c>
    </row>
    <row r="32" spans="1:18" ht="41.4" x14ac:dyDescent="0.3">
      <c r="A32" s="110"/>
      <c r="B32" s="111"/>
      <c r="C32" s="111"/>
      <c r="D32" s="111"/>
      <c r="E32" s="111"/>
      <c r="F32" s="54" t="s">
        <v>100</v>
      </c>
      <c r="G32" s="56" t="s">
        <v>88</v>
      </c>
      <c r="H32" s="55" t="s">
        <v>89</v>
      </c>
      <c r="I32" s="118"/>
      <c r="J32" s="111"/>
      <c r="K32" s="111"/>
      <c r="L32" s="54" t="s">
        <v>17</v>
      </c>
      <c r="M32" s="54" t="s">
        <v>18</v>
      </c>
      <c r="N32" s="114"/>
      <c r="Q32" s="27" t="s">
        <v>40</v>
      </c>
      <c r="R32" s="27" t="s">
        <v>42</v>
      </c>
    </row>
    <row r="33" spans="1:18" ht="55.2" x14ac:dyDescent="0.3">
      <c r="A33" s="53" t="s">
        <v>103</v>
      </c>
      <c r="B33" s="52" t="s">
        <v>128</v>
      </c>
      <c r="C33" s="52"/>
      <c r="D33" s="52" t="s">
        <v>28</v>
      </c>
      <c r="E33" s="52"/>
      <c r="F33" s="86">
        <v>3000000</v>
      </c>
      <c r="G33" s="28">
        <v>1</v>
      </c>
      <c r="H33" s="28">
        <v>0</v>
      </c>
      <c r="I33" s="50">
        <v>32</v>
      </c>
      <c r="J33" s="52" t="s">
        <v>134</v>
      </c>
      <c r="K33" s="52" t="s">
        <v>93</v>
      </c>
      <c r="L33" s="63">
        <v>43102</v>
      </c>
      <c r="M33" s="63">
        <v>43172</v>
      </c>
      <c r="N33" s="57"/>
      <c r="Q33" s="27" t="s">
        <v>43</v>
      </c>
      <c r="R33" s="27" t="s">
        <v>42</v>
      </c>
    </row>
    <row r="34" spans="1:18" ht="55.2" x14ac:dyDescent="0.3">
      <c r="A34" s="53" t="s">
        <v>103</v>
      </c>
      <c r="B34" s="52" t="s">
        <v>132</v>
      </c>
      <c r="C34" s="52"/>
      <c r="D34" s="52" t="s">
        <v>57</v>
      </c>
      <c r="E34" s="52"/>
      <c r="F34" s="86">
        <v>80000</v>
      </c>
      <c r="G34" s="28">
        <v>1</v>
      </c>
      <c r="H34" s="28">
        <v>0</v>
      </c>
      <c r="I34" s="29">
        <v>2</v>
      </c>
      <c r="J34" s="52" t="s">
        <v>134</v>
      </c>
      <c r="K34" s="52"/>
      <c r="L34" s="63"/>
      <c r="M34" s="63"/>
      <c r="N34" s="64"/>
      <c r="Q34" s="27"/>
      <c r="R34" s="27"/>
    </row>
    <row r="35" spans="1:18" ht="55.2" x14ac:dyDescent="0.3">
      <c r="A35" s="52" t="s">
        <v>103</v>
      </c>
      <c r="B35" s="52" t="s">
        <v>109</v>
      </c>
      <c r="C35" s="52"/>
      <c r="D35" s="52" t="s">
        <v>57</v>
      </c>
      <c r="E35" s="52"/>
      <c r="F35" s="86">
        <v>50000</v>
      </c>
      <c r="G35" s="28">
        <v>1</v>
      </c>
      <c r="H35" s="28">
        <v>0</v>
      </c>
      <c r="I35" s="29">
        <v>1</v>
      </c>
      <c r="J35" s="52" t="s">
        <v>134</v>
      </c>
      <c r="K35" s="52" t="s">
        <v>93</v>
      </c>
      <c r="L35" s="63">
        <v>43139</v>
      </c>
      <c r="M35" s="39">
        <v>43112</v>
      </c>
      <c r="N35" s="52"/>
      <c r="Q35" s="27"/>
      <c r="R35" s="27" t="s">
        <v>44</v>
      </c>
    </row>
    <row r="36" spans="1:18" ht="27.6" x14ac:dyDescent="0.3">
      <c r="A36" s="52" t="s">
        <v>103</v>
      </c>
      <c r="B36" s="52" t="s">
        <v>127</v>
      </c>
      <c r="C36" s="35"/>
      <c r="D36" s="52" t="s">
        <v>57</v>
      </c>
      <c r="E36" s="35"/>
      <c r="F36" s="86">
        <v>200000</v>
      </c>
      <c r="G36" s="28">
        <v>1</v>
      </c>
      <c r="H36" s="28">
        <v>0</v>
      </c>
      <c r="I36" s="29">
        <v>3</v>
      </c>
      <c r="J36" s="52" t="s">
        <v>120</v>
      </c>
      <c r="K36" s="52" t="s">
        <v>94</v>
      </c>
      <c r="L36" s="63">
        <v>42940</v>
      </c>
      <c r="M36" s="63">
        <v>43035</v>
      </c>
      <c r="N36" s="35"/>
      <c r="Q36" s="27" t="s">
        <v>47</v>
      </c>
      <c r="R36" s="27" t="s">
        <v>46</v>
      </c>
    </row>
    <row r="37" spans="1:18" ht="15.75" customHeight="1" thickBot="1" x14ac:dyDescent="0.35">
      <c r="F37" s="81"/>
      <c r="Q37" s="27" t="s">
        <v>48</v>
      </c>
      <c r="R37" s="27" t="s">
        <v>46</v>
      </c>
    </row>
    <row r="38" spans="1:18" ht="15" customHeight="1" x14ac:dyDescent="0.3">
      <c r="A38" s="107" t="s">
        <v>19</v>
      </c>
      <c r="B38" s="108"/>
      <c r="C38" s="108"/>
      <c r="D38" s="108"/>
      <c r="E38" s="108"/>
      <c r="F38" s="108"/>
      <c r="G38" s="108"/>
      <c r="H38" s="108"/>
      <c r="I38" s="108"/>
      <c r="J38" s="108"/>
      <c r="K38" s="108"/>
      <c r="L38" s="108"/>
      <c r="M38" s="108"/>
      <c r="N38" s="109"/>
      <c r="Q38" s="27"/>
      <c r="R38" s="27" t="s">
        <v>49</v>
      </c>
    </row>
    <row r="39" spans="1:18" ht="15.6" x14ac:dyDescent="0.3">
      <c r="A39" s="110" t="s">
        <v>7</v>
      </c>
      <c r="B39" s="111" t="s">
        <v>8</v>
      </c>
      <c r="C39" s="111" t="s">
        <v>9</v>
      </c>
      <c r="D39" s="111" t="s">
        <v>12</v>
      </c>
      <c r="E39" s="120"/>
      <c r="F39" s="120"/>
      <c r="G39" s="115" t="s">
        <v>90</v>
      </c>
      <c r="H39" s="115"/>
      <c r="I39" s="115"/>
      <c r="J39" s="111" t="s">
        <v>101</v>
      </c>
      <c r="K39" s="111" t="s">
        <v>95</v>
      </c>
      <c r="L39" s="111" t="s">
        <v>10</v>
      </c>
      <c r="M39" s="111"/>
      <c r="N39" s="114" t="s">
        <v>98</v>
      </c>
      <c r="Q39" s="27"/>
      <c r="R39" s="27" t="s">
        <v>49</v>
      </c>
    </row>
    <row r="40" spans="1:18" ht="41.4" x14ac:dyDescent="0.3">
      <c r="A40" s="110"/>
      <c r="B40" s="111"/>
      <c r="C40" s="111"/>
      <c r="D40" s="111"/>
      <c r="E40" s="111" t="s">
        <v>4</v>
      </c>
      <c r="F40" s="111"/>
      <c r="G40" s="54" t="s">
        <v>100</v>
      </c>
      <c r="H40" s="56" t="s">
        <v>88</v>
      </c>
      <c r="I40" s="55" t="s">
        <v>89</v>
      </c>
      <c r="J40" s="111"/>
      <c r="K40" s="111"/>
      <c r="L40" s="54" t="s">
        <v>15</v>
      </c>
      <c r="M40" s="54" t="s">
        <v>6</v>
      </c>
      <c r="N40" s="114"/>
      <c r="Q40" s="25"/>
      <c r="R40" s="25"/>
    </row>
    <row r="41" spans="1:18" x14ac:dyDescent="0.3">
      <c r="A41" s="53"/>
      <c r="B41" s="52" t="s">
        <v>119</v>
      </c>
      <c r="C41" s="52"/>
      <c r="D41" s="52"/>
      <c r="E41" s="112"/>
      <c r="F41" s="113"/>
      <c r="G41" s="29"/>
      <c r="H41" s="28"/>
      <c r="I41" s="28"/>
      <c r="J41" s="52"/>
      <c r="K41" s="52"/>
      <c r="L41" s="51"/>
      <c r="M41" s="51"/>
      <c r="N41" s="57"/>
      <c r="Q41" s="27"/>
      <c r="R41" s="27"/>
    </row>
    <row r="42" spans="1:18" x14ac:dyDescent="0.3">
      <c r="A42" s="60"/>
      <c r="B42" s="60"/>
      <c r="C42" s="60"/>
      <c r="D42" s="60"/>
      <c r="E42" s="60"/>
      <c r="F42" s="60"/>
      <c r="G42" s="60"/>
      <c r="H42" s="62"/>
      <c r="I42" s="61"/>
      <c r="J42" s="61"/>
      <c r="K42" s="60"/>
      <c r="L42" s="60"/>
      <c r="M42" s="60"/>
      <c r="N42" s="60"/>
      <c r="Q42" s="27" t="s">
        <v>50</v>
      </c>
      <c r="R42" s="27" t="s">
        <v>39</v>
      </c>
    </row>
    <row r="43" spans="1:18" ht="15.75" customHeight="1" thickBot="1" x14ac:dyDescent="0.35">
      <c r="E43" s="60"/>
      <c r="F43" s="60"/>
      <c r="G43" s="60"/>
      <c r="H43" s="62"/>
      <c r="I43" s="61"/>
      <c r="J43" s="61"/>
      <c r="K43" s="60"/>
      <c r="L43" s="60"/>
      <c r="M43" s="60"/>
      <c r="N43" s="60"/>
      <c r="Q43" s="27" t="s">
        <v>51</v>
      </c>
      <c r="R43" s="27" t="s">
        <v>39</v>
      </c>
    </row>
    <row r="44" spans="1:18" ht="15" customHeight="1" x14ac:dyDescent="0.3">
      <c r="A44" s="107" t="s">
        <v>20</v>
      </c>
      <c r="B44" s="108"/>
      <c r="C44" s="108"/>
      <c r="D44" s="108"/>
      <c r="E44" s="108"/>
      <c r="F44" s="108"/>
      <c r="G44" s="108"/>
      <c r="H44" s="108"/>
      <c r="I44" s="108"/>
      <c r="J44" s="108"/>
      <c r="K44" s="108"/>
      <c r="L44" s="108"/>
      <c r="M44" s="108"/>
      <c r="N44" s="109"/>
      <c r="Q44" s="27" t="s">
        <v>52</v>
      </c>
      <c r="R44" s="27" t="s">
        <v>39</v>
      </c>
    </row>
    <row r="45" spans="1:18" x14ac:dyDescent="0.3">
      <c r="A45" s="110" t="s">
        <v>7</v>
      </c>
      <c r="B45" s="111" t="s">
        <v>58</v>
      </c>
      <c r="C45" s="111" t="s">
        <v>9</v>
      </c>
      <c r="D45" s="111"/>
      <c r="E45" s="111" t="s">
        <v>4</v>
      </c>
      <c r="F45" s="111"/>
      <c r="G45" s="115" t="s">
        <v>90</v>
      </c>
      <c r="H45" s="115"/>
      <c r="I45" s="115"/>
      <c r="J45" s="111" t="s">
        <v>101</v>
      </c>
      <c r="K45" s="118" t="s">
        <v>21</v>
      </c>
      <c r="L45" s="111" t="s">
        <v>10</v>
      </c>
      <c r="M45" s="111"/>
      <c r="N45" s="116" t="s">
        <v>99</v>
      </c>
      <c r="Q45" s="27" t="s">
        <v>53</v>
      </c>
      <c r="R45" s="27" t="s">
        <v>39</v>
      </c>
    </row>
    <row r="46" spans="1:18" ht="69" x14ac:dyDescent="0.3">
      <c r="A46" s="110"/>
      <c r="B46" s="111"/>
      <c r="C46" s="111"/>
      <c r="D46" s="111"/>
      <c r="E46" s="111"/>
      <c r="F46" s="111"/>
      <c r="G46" s="54" t="s">
        <v>100</v>
      </c>
      <c r="H46" s="54" t="s">
        <v>88</v>
      </c>
      <c r="I46" s="56" t="s">
        <v>89</v>
      </c>
      <c r="J46" s="111"/>
      <c r="K46" s="118"/>
      <c r="L46" s="54" t="s">
        <v>22</v>
      </c>
      <c r="M46" s="54" t="s">
        <v>23</v>
      </c>
      <c r="N46" s="117"/>
      <c r="Q46" s="25"/>
      <c r="R46" s="25"/>
    </row>
    <row r="47" spans="1:18" x14ac:dyDescent="0.3">
      <c r="A47" s="53"/>
      <c r="B47" s="52" t="s">
        <v>113</v>
      </c>
      <c r="C47" s="119"/>
      <c r="D47" s="119"/>
      <c r="E47" s="119"/>
      <c r="F47" s="119"/>
      <c r="G47" s="52"/>
      <c r="H47" s="52"/>
      <c r="I47" s="59"/>
      <c r="J47" s="58"/>
      <c r="K47" s="58"/>
      <c r="L47" s="52"/>
      <c r="M47" s="52"/>
      <c r="N47" s="57"/>
      <c r="Q47" s="25"/>
      <c r="R47" s="27"/>
    </row>
    <row r="48" spans="1:18" ht="15.75" customHeight="1" thickBot="1" x14ac:dyDescent="0.35">
      <c r="Q48" s="25"/>
      <c r="R48" s="25"/>
    </row>
    <row r="49" spans="1:18" ht="15" customHeight="1" x14ac:dyDescent="0.3">
      <c r="A49" s="107" t="s">
        <v>74</v>
      </c>
      <c r="B49" s="108"/>
      <c r="C49" s="108"/>
      <c r="D49" s="108"/>
      <c r="E49" s="108"/>
      <c r="F49" s="108"/>
      <c r="G49" s="108"/>
      <c r="H49" s="108"/>
      <c r="I49" s="108"/>
      <c r="J49" s="108"/>
      <c r="K49" s="108"/>
      <c r="L49" s="108"/>
      <c r="M49" s="108"/>
      <c r="N49" s="109"/>
      <c r="Q49" s="27" t="s">
        <v>54</v>
      </c>
      <c r="R49" s="27" t="s">
        <v>44</v>
      </c>
    </row>
    <row r="50" spans="1:18" ht="15.6" x14ac:dyDescent="0.3">
      <c r="A50" s="110" t="s">
        <v>7</v>
      </c>
      <c r="B50" s="111" t="s">
        <v>8</v>
      </c>
      <c r="C50" s="111" t="s">
        <v>9</v>
      </c>
      <c r="D50" s="111" t="s">
        <v>12</v>
      </c>
      <c r="E50" s="120"/>
      <c r="F50" s="120"/>
      <c r="G50" s="115" t="s">
        <v>90</v>
      </c>
      <c r="H50" s="115"/>
      <c r="I50" s="115"/>
      <c r="J50" s="111" t="s">
        <v>101</v>
      </c>
      <c r="K50" s="111" t="s">
        <v>95</v>
      </c>
      <c r="L50" s="111" t="s">
        <v>10</v>
      </c>
      <c r="M50" s="111"/>
      <c r="N50" s="114" t="s">
        <v>98</v>
      </c>
      <c r="Q50" s="25"/>
      <c r="R50" s="25"/>
    </row>
    <row r="51" spans="1:18" ht="41.4" x14ac:dyDescent="0.3">
      <c r="A51" s="110"/>
      <c r="B51" s="111"/>
      <c r="C51" s="111"/>
      <c r="D51" s="111"/>
      <c r="E51" s="111" t="s">
        <v>4</v>
      </c>
      <c r="F51" s="111"/>
      <c r="G51" s="54" t="s">
        <v>100</v>
      </c>
      <c r="H51" s="56" t="s">
        <v>88</v>
      </c>
      <c r="I51" s="55" t="s">
        <v>89</v>
      </c>
      <c r="J51" s="111"/>
      <c r="K51" s="111"/>
      <c r="L51" s="54" t="s">
        <v>15</v>
      </c>
      <c r="M51" s="54" t="s">
        <v>6</v>
      </c>
      <c r="N51" s="114"/>
      <c r="Q51" s="27" t="s">
        <v>55</v>
      </c>
      <c r="R51" s="27" t="s">
        <v>46</v>
      </c>
    </row>
    <row r="52" spans="1:18" ht="36" customHeight="1" x14ac:dyDescent="0.3">
      <c r="A52" s="53" t="s">
        <v>103</v>
      </c>
      <c r="B52" s="52" t="s">
        <v>121</v>
      </c>
      <c r="C52" s="52"/>
      <c r="D52" s="52" t="s">
        <v>97</v>
      </c>
      <c r="E52" s="119"/>
      <c r="F52" s="119"/>
      <c r="G52" s="29">
        <v>100000</v>
      </c>
      <c r="H52" s="28">
        <v>1</v>
      </c>
      <c r="I52" s="28">
        <v>0</v>
      </c>
      <c r="J52" s="52" t="s">
        <v>133</v>
      </c>
      <c r="K52" s="52" t="s">
        <v>93</v>
      </c>
      <c r="L52" s="51">
        <v>43102</v>
      </c>
      <c r="M52" s="51">
        <v>43130</v>
      </c>
      <c r="N52" s="52"/>
      <c r="Q52" s="27"/>
      <c r="R52" s="27"/>
    </row>
    <row r="53" spans="1:18" ht="27.6" x14ac:dyDescent="0.3">
      <c r="A53" s="53" t="s">
        <v>103</v>
      </c>
      <c r="B53" s="52" t="s">
        <v>121</v>
      </c>
      <c r="C53" s="52"/>
      <c r="D53" s="52" t="s">
        <v>97</v>
      </c>
      <c r="E53" s="119"/>
      <c r="F53" s="119"/>
      <c r="G53" s="29">
        <v>100000</v>
      </c>
      <c r="H53" s="28">
        <v>1</v>
      </c>
      <c r="I53" s="28">
        <v>0</v>
      </c>
      <c r="J53" s="52" t="s">
        <v>133</v>
      </c>
      <c r="K53" s="52" t="s">
        <v>93</v>
      </c>
      <c r="L53" s="51">
        <v>43102</v>
      </c>
      <c r="M53" s="51">
        <v>43130</v>
      </c>
      <c r="N53" s="52"/>
      <c r="Q53" s="27" t="s">
        <v>56</v>
      </c>
      <c r="R53" s="27" t="s">
        <v>46</v>
      </c>
    </row>
    <row r="54" spans="1:18" ht="55.2" x14ac:dyDescent="0.3">
      <c r="A54" s="53" t="s">
        <v>103</v>
      </c>
      <c r="B54" s="35" t="s">
        <v>104</v>
      </c>
      <c r="C54" s="52"/>
      <c r="D54" s="52" t="s">
        <v>96</v>
      </c>
      <c r="E54" s="119"/>
      <c r="F54" s="119"/>
      <c r="G54" s="29">
        <v>1000000</v>
      </c>
      <c r="H54" s="28">
        <v>1</v>
      </c>
      <c r="I54" s="38">
        <v>0</v>
      </c>
      <c r="J54" s="52" t="s">
        <v>134</v>
      </c>
      <c r="K54" s="52" t="s">
        <v>93</v>
      </c>
      <c r="L54" s="41">
        <v>42941</v>
      </c>
      <c r="M54" s="41">
        <v>42972</v>
      </c>
      <c r="N54" s="35"/>
      <c r="Q54" s="25"/>
      <c r="R54" s="25"/>
    </row>
    <row r="55" spans="1:18" ht="43.2" x14ac:dyDescent="0.3">
      <c r="A55" s="53" t="s">
        <v>103</v>
      </c>
      <c r="B55" s="52" t="s">
        <v>107</v>
      </c>
      <c r="C55" s="52"/>
      <c r="D55" s="52" t="s">
        <v>96</v>
      </c>
      <c r="E55" s="112"/>
      <c r="F55" s="113"/>
      <c r="G55" s="86">
        <v>600000</v>
      </c>
      <c r="H55" s="28">
        <v>1</v>
      </c>
      <c r="I55" s="28">
        <v>0</v>
      </c>
      <c r="J55" s="52" t="s">
        <v>133</v>
      </c>
      <c r="K55" s="52" t="s">
        <v>94</v>
      </c>
      <c r="L55" s="51"/>
      <c r="M55" s="35"/>
      <c r="N55" s="49" t="s">
        <v>123</v>
      </c>
      <c r="Q55" s="26"/>
      <c r="R55" s="26"/>
    </row>
    <row r="56" spans="1:18" x14ac:dyDescent="0.3">
      <c r="D56" s="36"/>
      <c r="E56" s="36"/>
      <c r="F56" s="36"/>
      <c r="G56" s="34"/>
      <c r="H56" s="37"/>
      <c r="I56" s="37"/>
      <c r="J56" s="36"/>
      <c r="Q56" s="27" t="s">
        <v>45</v>
      </c>
      <c r="R56" s="25"/>
    </row>
    <row r="57" spans="1:18" x14ac:dyDescent="0.3">
      <c r="D57" s="36"/>
      <c r="E57" s="36"/>
      <c r="F57" s="36"/>
      <c r="G57" s="34"/>
      <c r="H57" s="37"/>
      <c r="I57" s="37"/>
      <c r="J57" s="36"/>
      <c r="Q57" s="27" t="s">
        <v>48</v>
      </c>
      <c r="R57" s="25"/>
    </row>
    <row r="58" spans="1:18" x14ac:dyDescent="0.3">
      <c r="D58" s="36"/>
      <c r="E58" s="36"/>
      <c r="F58" s="36"/>
      <c r="G58" s="34"/>
      <c r="H58" s="37"/>
      <c r="I58" s="37"/>
      <c r="J58" s="36"/>
      <c r="Q58" s="26"/>
      <c r="R58" s="26"/>
    </row>
    <row r="59" spans="1:18" x14ac:dyDescent="0.3">
      <c r="D59" s="36"/>
      <c r="E59" s="36"/>
      <c r="F59" s="36"/>
      <c r="G59" s="34"/>
      <c r="H59" s="37"/>
      <c r="I59" s="37"/>
      <c r="J59" s="36"/>
      <c r="Q59" s="26"/>
      <c r="R59" s="26"/>
    </row>
    <row r="60" spans="1:18" x14ac:dyDescent="0.3">
      <c r="D60" s="36"/>
      <c r="E60" s="36"/>
      <c r="F60" s="36"/>
      <c r="G60" s="34"/>
      <c r="H60" s="37"/>
      <c r="I60" s="37"/>
      <c r="J60" s="36"/>
      <c r="Q60" s="24" t="s">
        <v>34</v>
      </c>
      <c r="R60" s="25"/>
    </row>
    <row r="61" spans="1:18" x14ac:dyDescent="0.3">
      <c r="D61" s="36"/>
      <c r="E61" s="36"/>
      <c r="F61" s="36"/>
      <c r="G61" s="34"/>
      <c r="H61" s="37"/>
      <c r="I61" s="37"/>
      <c r="J61" s="36"/>
      <c r="Q61" s="24" t="s">
        <v>28</v>
      </c>
      <c r="R61" s="25"/>
    </row>
    <row r="62" spans="1:18" x14ac:dyDescent="0.3">
      <c r="D62" s="36"/>
      <c r="E62" s="36"/>
      <c r="F62" s="36"/>
      <c r="G62" s="34"/>
      <c r="H62" s="37"/>
      <c r="I62" s="37"/>
      <c r="J62" s="36"/>
      <c r="Q62" s="24" t="s">
        <v>57</v>
      </c>
      <c r="R62" s="25"/>
    </row>
    <row r="63" spans="1:18" x14ac:dyDescent="0.3">
      <c r="D63" s="36"/>
      <c r="E63" s="36"/>
      <c r="F63" s="36"/>
      <c r="G63" s="34"/>
      <c r="H63" s="37"/>
      <c r="I63" s="37"/>
      <c r="J63" s="36"/>
      <c r="Q63" s="24" t="s">
        <v>96</v>
      </c>
      <c r="R63" s="26"/>
    </row>
    <row r="64" spans="1:18" x14ac:dyDescent="0.3">
      <c r="D64" s="36"/>
      <c r="E64" s="36"/>
      <c r="F64" s="36"/>
      <c r="G64" s="34"/>
      <c r="H64" s="37"/>
      <c r="I64" s="37"/>
      <c r="J64" s="36"/>
    </row>
    <row r="70" spans="7:7" ht="15" hidden="1" x14ac:dyDescent="0.25">
      <c r="G70" s="22">
        <f>SUM(G24:G28)</f>
        <v>850000</v>
      </c>
    </row>
    <row r="71" spans="7:7" ht="15" hidden="1" x14ac:dyDescent="0.25">
      <c r="G71" s="22">
        <f>SUM(F33:F36)</f>
        <v>3330000</v>
      </c>
    </row>
    <row r="72" spans="7:7" ht="15" hidden="1" x14ac:dyDescent="0.25">
      <c r="G72" s="22">
        <f>SUM(G70:G71)</f>
        <v>4180000</v>
      </c>
    </row>
  </sheetData>
  <mergeCells count="102">
    <mergeCell ref="E54:F54"/>
    <mergeCell ref="K50:K51"/>
    <mergeCell ref="L50:M50"/>
    <mergeCell ref="N50:N51"/>
    <mergeCell ref="C50:C51"/>
    <mergeCell ref="D50:D51"/>
    <mergeCell ref="E50:F50"/>
    <mergeCell ref="E51:F51"/>
    <mergeCell ref="B31:B32"/>
    <mergeCell ref="C31:C32"/>
    <mergeCell ref="E52:F52"/>
    <mergeCell ref="B39:B40"/>
    <mergeCell ref="C39:C40"/>
    <mergeCell ref="D39:D40"/>
    <mergeCell ref="E39:F39"/>
    <mergeCell ref="G39:I39"/>
    <mergeCell ref="E47:F47"/>
    <mergeCell ref="C47:D47"/>
    <mergeCell ref="E55:F55"/>
    <mergeCell ref="E53:F53"/>
    <mergeCell ref="A49:N49"/>
    <mergeCell ref="A50:A51"/>
    <mergeCell ref="B50:B51"/>
    <mergeCell ref="G50:I50"/>
    <mergeCell ref="J50:J51"/>
    <mergeCell ref="K31:K32"/>
    <mergeCell ref="A16:A17"/>
    <mergeCell ref="B16:B17"/>
    <mergeCell ref="C16:C17"/>
    <mergeCell ref="N22:N23"/>
    <mergeCell ref="E23:F23"/>
    <mergeCell ref="L31:M31"/>
    <mergeCell ref="N31:N32"/>
    <mergeCell ref="A30:N30"/>
    <mergeCell ref="A31:A32"/>
    <mergeCell ref="D16:D17"/>
    <mergeCell ref="E16:E17"/>
    <mergeCell ref="L22:M22"/>
    <mergeCell ref="A21:N21"/>
    <mergeCell ref="G22:I22"/>
    <mergeCell ref="E22:F22"/>
    <mergeCell ref="L16:M16"/>
    <mergeCell ref="G16:I16"/>
    <mergeCell ref="K16:K17"/>
    <mergeCell ref="A15:N15"/>
    <mergeCell ref="D31:D32"/>
    <mergeCell ref="E31:E32"/>
    <mergeCell ref="I31:I32"/>
    <mergeCell ref="J31:J32"/>
    <mergeCell ref="F31:H31"/>
    <mergeCell ref="F16:F17"/>
    <mergeCell ref="J16:J17"/>
    <mergeCell ref="N16:N17"/>
    <mergeCell ref="A22:A23"/>
    <mergeCell ref="B22:B23"/>
    <mergeCell ref="C22:C23"/>
    <mergeCell ref="D22:D23"/>
    <mergeCell ref="J22:J23"/>
    <mergeCell ref="K22:K23"/>
    <mergeCell ref="A8:A9"/>
    <mergeCell ref="B8:B9"/>
    <mergeCell ref="C8:C9"/>
    <mergeCell ref="N8:N9"/>
    <mergeCell ref="D3:D4"/>
    <mergeCell ref="E3:E4"/>
    <mergeCell ref="F3:F4"/>
    <mergeCell ref="N3:N4"/>
    <mergeCell ref="L3:M3"/>
    <mergeCell ref="K3:K4"/>
    <mergeCell ref="J3:J4"/>
    <mergeCell ref="G3:I3"/>
    <mergeCell ref="K8:K9"/>
    <mergeCell ref="L8:M8"/>
    <mergeCell ref="D8:D9"/>
    <mergeCell ref="E8:E9"/>
    <mergeCell ref="F8:F9"/>
    <mergeCell ref="J8:J9"/>
    <mergeCell ref="G8:I8"/>
    <mergeCell ref="A1:N1"/>
    <mergeCell ref="A2:N2"/>
    <mergeCell ref="A3:A4"/>
    <mergeCell ref="B3:B4"/>
    <mergeCell ref="C3:C4"/>
    <mergeCell ref="C45:D46"/>
    <mergeCell ref="E45:F46"/>
    <mergeCell ref="L39:M39"/>
    <mergeCell ref="E40:F40"/>
    <mergeCell ref="A38:N38"/>
    <mergeCell ref="E41:F41"/>
    <mergeCell ref="K39:K40"/>
    <mergeCell ref="N39:N40"/>
    <mergeCell ref="J39:J40"/>
    <mergeCell ref="A39:A40"/>
    <mergeCell ref="A44:N44"/>
    <mergeCell ref="G45:I45"/>
    <mergeCell ref="L45:M45"/>
    <mergeCell ref="N45:N46"/>
    <mergeCell ref="J45:J46"/>
    <mergeCell ref="K45:K46"/>
    <mergeCell ref="A45:A46"/>
    <mergeCell ref="B45:B46"/>
    <mergeCell ref="A7:N7"/>
  </mergeCells>
  <dataValidations count="6">
    <dataValidation type="list" allowBlank="1" showInputMessage="1" showErrorMessage="1" sqref="D41:D42">
      <formula1>$Q$20:$Q$24</formula1>
    </dataValidation>
    <dataValidation type="list" allowBlank="1" showInputMessage="1" showErrorMessage="1" sqref="K5 K41 K13 K52:K55 K18:K19 K10:K11 K24:K28 K33:K36">
      <formula1>$Q$2:$Q$4</formula1>
    </dataValidation>
    <dataValidation type="list" allowBlank="1" showInputMessage="1" showErrorMessage="1" sqref="D52:D53 D18:D19 D33 D10:D11 D13 D5">
      <formula1>$Q$10:$Q$17</formula1>
    </dataValidation>
    <dataValidation type="list" allowBlank="1" showInputMessage="1" showErrorMessage="1" sqref="K42:K43">
      <formula1>$Q$2:$Q$3</formula1>
    </dataValidation>
    <dataValidation type="list" allowBlank="1" showInputMessage="1" showErrorMessage="1" sqref="D54:D55 D34:D36">
      <formula1>$Q$60:$Q$63</formula1>
    </dataValidation>
    <dataValidation type="list" allowBlank="1" showInputMessage="1" showErrorMessage="1" sqref="D24:D28">
      <formula1>$Q$18:$Q$24</formula1>
    </dataValidation>
  </dataValidation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c456731dbc904a5fb605ec556c33e883 xmlns="9c571b2f-e523-4ab2-ba2e-09e151a03ef4">
      <Terms xmlns="http://schemas.microsoft.com/office/infopath/2007/PartnerControls"/>
    </c456731dbc904a5fb605ec556c33e883>
    <Project_x0020_Document_x0020_Type xmlns="9c571b2f-e523-4ab2-ba2e-09e151a03ef4" xsi:nil="true"/>
    <Business_x0020_Area xmlns="9c571b2f-e523-4ab2-ba2e-09e151a03ef4" xsi:nil="true"/>
    <IDBDocs_x0020_Number xmlns="9c571b2f-e523-4ab2-ba2e-09e151a03ef4">40415438</IDBDocs_x0020_Number>
    <TaxCatchAll xmlns="9c571b2f-e523-4ab2-ba2e-09e151a03ef4">
      <Value>4</Value>
      <Value>3</Value>
    </TaxCatchAll>
    <Phase xmlns="9c571b2f-e523-4ab2-ba2e-09e151a03ef4" xsi:nil="true"/>
    <SISCOR_x0020_Number xmlns="9c571b2f-e523-4ab2-ba2e-09e151a03ef4" xsi:nil="true"/>
    <Division_x0020_or_x0020_Unit xmlns="9c571b2f-e523-4ab2-ba2e-09e151a03ef4">SCL/LMK</Division_x0020_or_x0020_Unit>
    <From_x003a_ xmlns="9c571b2f-e523-4ab2-ba2e-09e151a03ef4" xsi:nil="true"/>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Approval_x0020_Number xmlns="9c571b2f-e523-4ab2-ba2e-09e151a03ef4" xsi:nil="true"/>
    <Document_x0020_Author xmlns="9c571b2f-e523-4ab2-ba2e-09e151a03ef4">Urquidi Zijderveld, Manuel Enrique</Document_x0020_Author>
    <e559ffcc31d34167856647188be35015 xmlns="9c571b2f-e523-4ab2-ba2e-09e151a03ef4">
      <Terms xmlns="http://schemas.microsoft.com/office/infopath/2007/PartnerControls"/>
    </e559ffcc31d34167856647188be35015>
    <Fiscal_x0020_Year_x0020_IDB xmlns="9c571b2f-e523-4ab2-ba2e-09e151a03ef4">2016</Fiscal_x0020_Year_x0020_IDB>
    <Other_x0020_Author xmlns="9c571b2f-e523-4ab2-ba2e-09e151a03ef4" xsi:nil="true"/>
    <To_x003a_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Project_x0020_Number xmlns="9c571b2f-e523-4ab2-ba2e-09e151a03ef4">BO-L1121</Project_x0020_Number>
    <Access_x0020_to_x0020_Information_x00a0_Policy xmlns="9c571b2f-e523-4ab2-ba2e-09e151a03ef4">Public</Access_x0020_to_x0020_Information_x00a0_Policy>
    <Package_x0020_Code xmlns="9c571b2f-e523-4ab2-ba2e-09e151a03ef4" xsi:nil="true"/>
    <m555d3814edf4817b4410a4e57f94ce9 xmlns="9c571b2f-e523-4ab2-ba2e-09e151a03ef4">
      <Terms xmlns="http://schemas.microsoft.com/office/infopath/2007/PartnerControls"/>
    </m555d3814edf4817b4410a4e57f94ce9>
    <Key_x0020_Document xmlns="9c571b2f-e523-4ab2-ba2e-09e151a03ef4">false</Key_x0020_Document>
    <j8b96605ee2f4c4e988849e658583fee xmlns="9c571b2f-e523-4ab2-ba2e-09e151a03ef4">
      <Terms xmlns="http://schemas.microsoft.com/office/infopath/2007/PartnerControls"/>
    </j8b96605ee2f4c4e988849e658583fee>
    <Migration_x0020_Info xmlns="9c571b2f-e523-4ab2-ba2e-09e151a03ef4">&lt;Data&gt;&lt;APPLICATION&gt;MS EXCEL&lt;/APPLICATION&gt;&lt;USER_STAGE&gt;Loan Proposal&lt;/USER_STAGE&gt;&lt;APPROVAL_CODE&gt;CG&lt;/APPROVAL_CODE&gt;&lt;APPROVAL_DESC&gt;Committee of the Whole&lt;/APPROVAL_DESC&gt;&lt;PD_OBJ_TYPE&gt;0&lt;/PD_OBJ_TYPE&gt;&lt;DTAPPROVAL&gt;Nov 30 2016 12:00AM&lt;/DTAPPROVAL&gt;&lt;MAKERECORD&gt;Y&lt;/MAKERECORD&gt;&lt;/Data&gt;</Migration_x0020_Info>
    <Operation_x0020_Type xmlns="9c571b2f-e523-4ab2-ba2e-09e151a03ef4" xsi:nil="true"/>
    <Document_x0020_Language_x0020_IDB xmlns="9c571b2f-e523-4ab2-ba2e-09e151a03ef4">Spanish</Document_x0020_Language_x0020_IDB>
    <Identifier xmlns="9c571b2f-e523-4ab2-ba2e-09e151a03ef4"> TECFILE</Identifier>
  </documentManagement>
</p:properti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97539AEBFB7E6F4387C0787516276B97" PreviousValue="false"/>
</file>

<file path=customXml/item4.xml><?xml version="1.0" encoding="utf-8"?>
<ct:contentTypeSchema xmlns:ct="http://schemas.microsoft.com/office/2006/metadata/contentType" xmlns:ma="http://schemas.microsoft.com/office/2006/metadata/properties/metaAttributes" ct:_="" ma:_="" ma:contentTypeName="ez-Operations" ma:contentTypeID="0x01010097539AEBFB7E6F4387C0787516276B9700472D94873051494A989EB37A623FFAA1" ma:contentTypeVersion="0" ma:contentTypeDescription="The base project type from which other project content types inherit their information" ma:contentTypeScope="" ma:versionID="2eeaf99da655f390d930d6e51ec510fc">
  <xsd:schema xmlns:xsd="http://www.w3.org/2001/XMLSchema" xmlns:xs="http://www.w3.org/2001/XMLSchema" xmlns:p="http://schemas.microsoft.com/office/2006/metadata/properties" xmlns:ns2="9c571b2f-e523-4ab2-ba2e-09e151a03ef4" targetNamespace="http://schemas.microsoft.com/office/2006/metadata/properties" ma:root="true" ma:fieldsID="a791b40d448944838121ad302516ae4b"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o5138a91267540169645e33d09c9ddc6" minOccurs="0"/>
                <xsd:element ref="ns2:TaxCatchAll" minOccurs="0"/>
                <xsd:element ref="ns2:TaxCatchAllLabel" minOccurs="0"/>
                <xsd:element ref="ns2:Project_x0020_Number" minOccurs="0"/>
                <xsd:element ref="ns2:Access_x0020_to_x0020_Information_x00a0_Policy"/>
                <xsd:element ref="ns2:Document_x0020_Author" minOccurs="0"/>
                <xsd:element ref="ns2:Other_x0020_Author" minOccurs="0"/>
                <xsd:element ref="ns2:Approval_x0020_Number" minOccurs="0"/>
                <xsd:element ref="ns2:m555d3814edf4817b4410a4e57f94ce9" minOccurs="0"/>
                <xsd:element ref="ns2:Division_x0020_or_x0020_Unit" minOccurs="0"/>
                <xsd:element ref="ns2:Document_x0020_Language_x0020_IDB" minOccurs="0"/>
                <xsd:element ref="ns2:From_x003a_" minOccurs="0"/>
                <xsd:element ref="ns2:To_x003a_" minOccurs="0"/>
                <xsd:element ref="ns2:Identifier" minOccurs="0"/>
                <xsd:element ref="ns2:j8b96605ee2f4c4e988849e658583fee" minOccurs="0"/>
                <xsd:element ref="ns2:e559ffcc31d34167856647188be35015" minOccurs="0"/>
                <xsd:element ref="ns2:c456731dbc904a5fb605ec556c33e883"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fd0e48b6a66848a9885f717e5bbf40c4" minOccurs="0"/>
                <xsd:element ref="ns2:SISCOR_x0020_Number" minOccurs="0"/>
                <xsd:element ref="ns2:IDBDocs_x0020_Number" minOccurs="0"/>
                <xsd:element ref="ns2:Migration_x0020_Info"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o5138a91267540169645e33d09c9ddc6" ma:index="11" nillable="true" ma:taxonomy="true" ma:internalName="o5138a91267540169645e33d09c9ddc6" ma:taxonomyFieldName="Series_x0020_Operations_x0020_IDB" ma:displayName="Series Operations IDB"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9c4ff23e-f1e5-4a3c-b68a-ce854a860959}" ma:internalName="TaxCatchAll" ma:showField="CatchAllData" ma:web="8406cd95-6dfb-42d9-a406-1a1910b5fe2c">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9c4ff23e-f1e5-4a3c-b68a-ce854a860959}" ma:internalName="TaxCatchAllLabel" ma:readOnly="true" ma:showField="CatchAllDataLabel" ma:web="8406cd95-6dfb-42d9-a406-1a1910b5fe2c">
      <xsd:complexType>
        <xsd:complexContent>
          <xsd:extension base="dms:MultiChoiceLookup">
            <xsd:sequence>
              <xsd:element name="Value" type="dms:Lookup" maxOccurs="unbounded" minOccurs="0" nillable="true"/>
            </xsd:sequence>
          </xsd:extension>
        </xsd:complexContent>
      </xsd:complexType>
    </xsd:element>
    <xsd:element name="Project_x0020_Number" ma:index="15" nillable="true"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description="Entered by the user or default value pulled from project number" ma:internalName="Approval_x0020_Number">
      <xsd:simpleType>
        <xsd:restriction base="dms:Text">
          <xsd:maxLength value="255"/>
        </xsd:restriction>
      </xsd:simpleType>
    </xsd:element>
    <xsd:element name="m555d3814edf4817b4410a4e57f94ce9" ma:index="20"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internalName="From_x003A_">
      <xsd:simpleType>
        <xsd:restriction base="dms:Text">
          <xsd:maxLength value="255"/>
        </xsd:restriction>
      </xsd:simpleType>
    </xsd:element>
    <xsd:element name="To_x003a_" ma:index="25" nillable="true" ma:displayName="To:"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j8b96605ee2f4c4e988849e658583fee" ma:index="27"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e559ffcc31d34167856647188be35015" ma:index="29"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31"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Phase" ma:index="33" nillable="true" ma:displayName="Phase" ma:internalName="Phase">
      <xsd:simpleType>
        <xsd:restriction base="dms:Text">
          <xsd:maxLength value="255"/>
        </xsd:restriction>
      </xsd:simpleType>
    </xsd:element>
    <xsd:element name="Key_x0020_Document" ma:index="34" nillable="true" ma:displayName="Key Document" ma:default="0" ma:internalName="Key_x0020_Document">
      <xsd:simpleType>
        <xsd:restriction base="dms:Boolean"/>
      </xsd:simpleType>
    </xsd:element>
    <xsd:element name="Business_x0020_Area" ma:index="35" nillable="true" ma:displayName="Business Area" ma:internalName="Business_x0020_Area">
      <xsd:simpleType>
        <xsd:restriction base="dms:Text">
          <xsd:maxLength value="255"/>
        </xsd:restriction>
      </xsd:simpleType>
    </xsd:element>
    <xsd:element name="Project_x0020_Document_x0020_Type" ma:index="36" nillable="true" ma:displayName="Project Document Type" ma:internalName="Project_x0020_Document_x0020_Type">
      <xsd:simpleType>
        <xsd:restriction base="dms:Text">
          <xsd:maxLength value="255"/>
        </xsd:restriction>
      </xsd:simpleType>
    </xsd:element>
    <xsd:element name="Operation_x0020_Type" ma:index="37" nillable="true" ma:displayName="Operation Type" ma:internalName="Operation_x0020_Type">
      <xsd:simpleType>
        <xsd:restriction base="dms:Text">
          <xsd:maxLength value="255"/>
        </xsd:restriction>
      </xsd:simpleType>
    </xsd:element>
    <xsd:element name="Package_x0020_Code" ma:index="38" nillable="true" ma:displayName="Package Code" ma:internalName="Package_x0020_Code">
      <xsd:simpleType>
        <xsd:restriction base="dms:Text">
          <xsd:maxLength value="255"/>
        </xsd:restriction>
      </xsd:simpleType>
    </xsd:element>
    <xsd:element name="fd0e48b6a66848a9885f717e5bbf40c4" ma:index="39"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SISCOR_x0020_Number" ma:index="41" nillable="true" ma:displayName="SISCOR Number" ma:internalName="SISCOR_x0020_Number">
      <xsd:simpleType>
        <xsd:restriction base="dms:Text">
          <xsd:maxLength value="255"/>
        </xsd:restriction>
      </xsd:simpleType>
    </xsd:element>
    <xsd:element name="IDBDocs_x0020_Number" ma:index="42" nillable="true" ma:displayName="IDBDocs Number" ma:description="Brought over as part of Migration" ma:internalName="IDBDocs_x0020_Number">
      <xsd:simpleType>
        <xsd:restriction base="dms:Text">
          <xsd:maxLength value="255"/>
        </xsd:restriction>
      </xsd:simpleType>
    </xsd:element>
    <xsd:element name="Migration_x0020_Info" ma:index="43" nillable="true" ma:displayName="Migration Info" ma:internalName="Migration_x0020_Info">
      <xsd:simpleType>
        <xsd:restriction base="dms:Note"/>
      </xsd:simpleType>
    </xsd:element>
    <xsd:element name="Fiscal_x0020_Year_x0020_IDB" ma:index="44"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823F2F-1F6C-4676-B294-5AF864F9F05F}"/>
</file>

<file path=customXml/itemProps2.xml><?xml version="1.0" encoding="utf-8"?>
<ds:datastoreItem xmlns:ds="http://schemas.openxmlformats.org/officeDocument/2006/customXml" ds:itemID="{10148A67-4D54-4BE3-8F70-FA3E98651C55}"/>
</file>

<file path=customXml/itemProps3.xml><?xml version="1.0" encoding="utf-8"?>
<ds:datastoreItem xmlns:ds="http://schemas.openxmlformats.org/officeDocument/2006/customXml" ds:itemID="{7CC82D82-0E21-4907-A0E6-42E9914148FA}"/>
</file>

<file path=customXml/itemProps4.xml><?xml version="1.0" encoding="utf-8"?>
<ds:datastoreItem xmlns:ds="http://schemas.openxmlformats.org/officeDocument/2006/customXml" ds:itemID="{F5F55AE1-A357-4CC3-B19C-622A1904EACC}"/>
</file>

<file path=customXml/itemProps5.xml><?xml version="1.0" encoding="utf-8"?>
<ds:datastoreItem xmlns:ds="http://schemas.openxmlformats.org/officeDocument/2006/customXml" ds:itemID="{D43DB4B7-F973-4C43-9F33-22FA1158DBA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Estructura del Proyecto</vt:lpstr>
      <vt:lpstr>Plan de Adquisiciones</vt:lpstr>
      <vt:lpstr>Detalle Plan de Adquisicion</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Req Elink 4 Procurement Plan POD BOL1121</dc:title>
  <dc:creator>Bruno Costa</dc:creator>
  <cp:lastModifiedBy>Urquidi Zijderveld, Manuel Enrique</cp:lastModifiedBy>
  <dcterms:created xsi:type="dcterms:W3CDTF">2011-03-30T14:45:37Z</dcterms:created>
  <dcterms:modified xsi:type="dcterms:W3CDTF">2016-11-08T14:44:44Z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0x01010097539AEBFB7E6F4387C0787516276B9700472D94873051494A989EB37A623FFAA1</vt:lpwstr>
  </property>
  <property fmtid="{D5CDD505-2E9C-101B-9397-08002B2CF9AE}" pid="3" name="TaxKeyword">
    <vt:lpwstr/>
  </property>
  <property fmtid="{D5CDD505-2E9C-101B-9397-08002B2CF9AE}" pid="4" name="Disclosure Activity">
    <vt:lpwstr>Loan Proposal</vt:lpwstr>
  </property>
  <property fmtid="{D5CDD505-2E9C-101B-9397-08002B2CF9AE}" pid="5" name="Sub_x002d_Sector">
    <vt:lpwstr/>
  </property>
  <property fmtid="{D5CDD505-2E9C-101B-9397-08002B2CF9AE}" pid="6" name="TaxKeywordTaxHTField">
    <vt:lpwstr/>
  </property>
  <property fmtid="{D5CDD505-2E9C-101B-9397-08002B2CF9AE}" pid="7" name="Series Operations IDB">
    <vt:lpwstr>3;#Unclassified|a6dff32e-d477-44cd-a56b-85efe9e0a56c</vt:lpwstr>
  </property>
  <property fmtid="{D5CDD505-2E9C-101B-9397-08002B2CF9AE}" pid="8" name="Sub-Sector">
    <vt:lpwstr/>
  </property>
  <property fmtid="{D5CDD505-2E9C-101B-9397-08002B2CF9AE}" pid="9" name="Country">
    <vt:lpwstr/>
  </property>
  <property fmtid="{D5CDD505-2E9C-101B-9397-08002B2CF9AE}" pid="10" name="Fund IDB">
    <vt:lpwstr/>
  </property>
  <property fmtid="{D5CDD505-2E9C-101B-9397-08002B2CF9AE}" pid="11" name="Series_x0020_Operations_x0020_IDB">
    <vt:lpwstr>3;#Unclassified|a6dff32e-d477-44cd-a56b-85efe9e0a56c</vt:lpwstr>
  </property>
  <property fmtid="{D5CDD505-2E9C-101B-9397-08002B2CF9AE}" pid="12" name="Webtopic">
    <vt:lpwstr>TC-AML</vt:lpwstr>
  </property>
  <property fmtid="{D5CDD505-2E9C-101B-9397-08002B2CF9AE}" pid="13" name="Sector IDB">
    <vt:lpwstr/>
  </property>
  <property fmtid="{D5CDD505-2E9C-101B-9397-08002B2CF9AE}" pid="14" name="Function Operations IDB">
    <vt:lpwstr>4;#IDBDocs|cca77002-e150-4b2d-ab1f-1d7a7cdcae16</vt:lpwstr>
  </property>
</Properties>
</file>