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elafontant_iadb_org/Documents/Desktop/"/>
    </mc:Choice>
  </mc:AlternateContent>
  <xr:revisionPtr revIDLastSave="0" documentId="8_{F3A0049F-4413-4970-8EB5-1616D65668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B. PPM 3085" sheetId="2" r:id="rId1"/>
  </sheets>
  <externalReferences>
    <externalReference r:id="rId2"/>
    <externalReference r:id="rId3"/>
  </externalReferences>
  <definedNames>
    <definedName name="_xlnm._FilterDatabase" localSheetId="0" hidden="1">'3B. PPM 3085'!#REF!</definedName>
    <definedName name="Catégorie">[1]Data!$B$3:$B$8</definedName>
    <definedName name="_xlnm.Print_Area" localSheetId="0">'3B. PPM 3085'!#REF!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2" l="1"/>
  <c r="G33" i="2" s="1"/>
  <c r="G20" i="2" l="1"/>
  <c r="G18" i="2" l="1"/>
  <c r="G16" i="2"/>
  <c r="G42" i="2"/>
  <c r="G11" i="2"/>
  <c r="L40" i="2"/>
  <c r="K40" i="2"/>
  <c r="G40" i="2"/>
  <c r="C40" i="2"/>
  <c r="A40" i="2"/>
  <c r="L39" i="2"/>
  <c r="K39" i="2"/>
  <c r="G39" i="2"/>
  <c r="C39" i="2"/>
  <c r="A39" i="2"/>
  <c r="L38" i="2"/>
  <c r="K38" i="2"/>
  <c r="G38" i="2"/>
  <c r="C38" i="2"/>
  <c r="A38" i="2"/>
  <c r="K30" i="2"/>
  <c r="C30" i="2"/>
  <c r="A30" i="2"/>
  <c r="G4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PPM-UCE</author>
  </authors>
  <commentList>
    <comment ref="G3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PPM-UCE:</t>
        </r>
        <r>
          <rPr>
            <sz val="9"/>
            <color indexed="81"/>
            <rFont val="Tahoma"/>
            <family val="2"/>
          </rPr>
          <t xml:space="preserve">
250 000 dollars americains</t>
        </r>
      </text>
    </comment>
  </commentList>
</comments>
</file>

<file path=xl/sharedStrings.xml><?xml version="1.0" encoding="utf-8"?>
<sst xmlns="http://schemas.openxmlformats.org/spreadsheetml/2006/main" count="178" uniqueCount="86">
  <si>
    <t>Agence d'Exécution</t>
  </si>
  <si>
    <t>MINISTERE DES TRAVAUX PUBLICS, TRANSPORTS ET COMMUNICATIONS</t>
  </si>
  <si>
    <t>Unité d'Exécution</t>
  </si>
  <si>
    <t>Unité Centrale d'Execution (UCE)</t>
  </si>
  <si>
    <t>Numéro et nom du programme</t>
  </si>
  <si>
    <t xml:space="preserve">Date de préparation </t>
  </si>
  <si>
    <t>Période couverte par le PPM</t>
  </si>
  <si>
    <t>BIENS ET SERVICES CONNEXES (B)</t>
  </si>
  <si>
    <t>National System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</si>
  <si>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</si>
  <si>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</si>
  <si>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</si>
  <si>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</si>
  <si>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</si>
  <si>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</si>
  <si>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</si>
  <si>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</si>
  <si>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</si>
  <si>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</si>
  <si>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</si>
  <si>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</si>
  <si>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</si>
  <si>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</si>
  <si>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TOTAL</t>
  </si>
  <si>
    <t>TRAVAUX (T)</t>
  </si>
  <si>
    <t>Publication de l'avis spécifique (Biens - Travaux- SNC) ou de l'Appel à Manifestation d'intérêt (Firmes )</t>
  </si>
  <si>
    <t>SERVICES NON CONSULTATIFS (S)</t>
  </si>
  <si>
    <t xml:space="preserve">Publication de l'avis spécifique (Biens - Travaux- SNC) ou de l'Appel à Manifestation d'intérêt   (Firmes) </t>
  </si>
  <si>
    <t xml:space="preserve">BUREAUX DE SERVICES-CONSEILS    (CF)                                                                                                                                            </t>
  </si>
  <si>
    <t>Single Source Selection</t>
  </si>
  <si>
    <t>Ex Ante</t>
  </si>
  <si>
    <t>Adjugé</t>
  </si>
  <si>
    <t>Comparison of Qualifications - International Individual Consultant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</si>
  <si>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</si>
  <si>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</si>
  <si>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</si>
  <si>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DÉPENSES OPÉRATIONNELLES  (DO)</t>
  </si>
  <si>
    <t>Date de lancememt du marché</t>
  </si>
  <si>
    <t>Ex-ante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</si>
  <si>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</si>
  <si>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</si>
  <si>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</si>
  <si>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PROGRAMME D'APPUI AU SECTEUR DES TRANSPORTS EN HAITI III</t>
  </si>
  <si>
    <t>AON-T/3085/2018/001-PAV</t>
  </si>
  <si>
    <t>Composante 3/ Activité 9.4</t>
  </si>
  <si>
    <t>Composante 1 / Activité 3.2</t>
  </si>
  <si>
    <t>Expropriation / Compensation</t>
  </si>
  <si>
    <t>mai 2018</t>
  </si>
  <si>
    <t>En attente</t>
  </si>
  <si>
    <t>Composante 2 / Activité 2.4</t>
  </si>
  <si>
    <t>Composante II
P6: Suivi - Activité 6.1</t>
  </si>
  <si>
    <t xml:space="preserve">
Clause 3.10 (a)  des GN-2350-9</t>
  </si>
  <si>
    <t>En attente (Plusieurs contrats, Smi, audit tech))</t>
  </si>
  <si>
    <t>SED/AOI 001/14/3085-PART 2</t>
  </si>
  <si>
    <t xml:space="preserve">Composante 4 </t>
  </si>
  <si>
    <t>Etudes Ennery - Plaisance du 12.23 km</t>
  </si>
  <si>
    <t>Beta Ingénieurs Conseils</t>
  </si>
  <si>
    <t>Ex ante</t>
  </si>
  <si>
    <t>juin 16</t>
  </si>
  <si>
    <t>juin 17</t>
  </si>
  <si>
    <t>Composante II
P6: Suivi - Activité 6.2</t>
  </si>
  <si>
    <t xml:space="preserve"> Comparison of Qualifications - National Individual Consultant </t>
  </si>
  <si>
    <t>juin 18</t>
  </si>
  <si>
    <t>Process Number:</t>
  </si>
  <si>
    <t xml:space="preserve">Clause de rérérence pour la justification des ententes directes </t>
  </si>
  <si>
    <t xml:space="preserve"> AON</t>
  </si>
  <si>
    <t>QCII/2018/001-Eval</t>
  </si>
  <si>
    <t>AON</t>
  </si>
  <si>
    <t>QCII</t>
  </si>
  <si>
    <t>Fevrier 2019</t>
  </si>
  <si>
    <t>Evaluation finale du Programme</t>
  </si>
  <si>
    <t>Pavage de rues urbaines (Vieux Bourg d'Aquin) (lot 1)</t>
  </si>
  <si>
    <t>AON-T/3085/2018/002-PAV</t>
  </si>
  <si>
    <t>Pavage de rues urbaines (Vieux Bourg d'Aquin) (lot 2)</t>
  </si>
  <si>
    <t>SOGEDCO</t>
  </si>
  <si>
    <t>FICOSA</t>
  </si>
  <si>
    <t>Janvier à décembre 2021</t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</si>
  <si>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3.7 (a) ou (b) ou (c) ou (d) ou (e) des GN-2349-15 pour Biens, Services et Travaux; 3.11 (a) ou (b) ou (c) ou (d) des GN-2350-15 pour les Consultations.</t>
    </r>
  </si>
  <si>
    <t>mai-2021</t>
  </si>
  <si>
    <t>Mai 2021</t>
  </si>
  <si>
    <t>Supervision des travaux de Vieux Bourg d'Aquin</t>
  </si>
  <si>
    <t>SED/3085/2021/002-SUP</t>
  </si>
  <si>
    <t>SED</t>
  </si>
  <si>
    <t>En cours</t>
  </si>
  <si>
    <t>Kepler Doliscar/clause 5.4(a) des GN 2350-15</t>
  </si>
  <si>
    <t>mai-2022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</si>
</sst>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sz val="11"/>
      <color indexed="8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Times New Roman"/>
      <family val="1"/>
    </font>
    <font>
      <sz val="11"/>
      <color rgb="FF00B050"/>
      <name val="Times New Roman"/>
      <family val="1"/>
    </font>
    <font>
      <sz val="11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18">
    <xf numFmtId="0" fontId="0" fillId="0" borderId="0" xfId="0"/>
    <xf numFmtId="0" fontId="12" fillId="0" borderId="0" xfId="0" applyFont="1"/>
    <xf numFmtId="0" fontId="13" fillId="3" borderId="1" xfId="0" applyFont="1" applyFill="1" applyBorder="1"/>
    <xf numFmtId="0" fontId="13" fillId="3" borderId="1" xfId="0" applyFont="1" applyFill="1" applyBorder="1" applyAlignment="1">
      <alignment wrapText="1"/>
    </xf>
    <xf numFmtId="0" fontId="3" fillId="4" borderId="1" xfId="3" applyFont="1" applyFill="1" applyBorder="1"/>
    <xf numFmtId="0" fontId="1" fillId="0" borderId="0" xfId="3"/>
    <xf numFmtId="0" fontId="4" fillId="2" borderId="2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3" fillId="0" borderId="4" xfId="3" applyFont="1" applyBorder="1" applyAlignment="1">
      <alignment vertical="center" wrapText="1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43" fontId="3" fillId="0" borderId="1" xfId="2" applyFont="1" applyBorder="1" applyAlignment="1">
      <alignment vertical="center" wrapText="1"/>
    </xf>
    <xf numFmtId="9" fontId="3" fillId="0" borderId="1" xfId="5" applyFont="1" applyBorder="1" applyAlignment="1">
      <alignment horizontal="center" vertical="center" wrapText="1"/>
    </xf>
    <xf numFmtId="0" fontId="3" fillId="0" borderId="2" xfId="3" applyFont="1" applyBorder="1" applyAlignment="1">
      <alignment vertical="center" wrapText="1"/>
    </xf>
    <xf numFmtId="0" fontId="14" fillId="0" borderId="5" xfId="3" applyFont="1" applyBorder="1" applyAlignment="1">
      <alignment vertical="center" wrapText="1"/>
    </xf>
    <xf numFmtId="0" fontId="14" fillId="0" borderId="0" xfId="3" applyFont="1" applyAlignment="1">
      <alignment vertical="center" wrapText="1"/>
    </xf>
    <xf numFmtId="0" fontId="12" fillId="0" borderId="6" xfId="0" applyFont="1" applyBorder="1"/>
    <xf numFmtId="9" fontId="3" fillId="0" borderId="1" xfId="5" applyFont="1" applyBorder="1" applyAlignment="1">
      <alignment vertical="center" wrapText="1"/>
    </xf>
    <xf numFmtId="0" fontId="3" fillId="0" borderId="7" xfId="3" applyFont="1" applyBorder="1" applyAlignment="1">
      <alignment vertical="center" wrapText="1"/>
    </xf>
    <xf numFmtId="0" fontId="15" fillId="0" borderId="0" xfId="0" applyFont="1"/>
    <xf numFmtId="43" fontId="7" fillId="0" borderId="6" xfId="2" applyFont="1" applyBorder="1" applyAlignment="1">
      <alignment horizontal="right" vertical="distributed"/>
    </xf>
    <xf numFmtId="0" fontId="3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justify" vertical="distributed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vertical="center" wrapText="1"/>
    </xf>
    <xf numFmtId="0" fontId="5" fillId="5" borderId="5" xfId="3" applyFont="1" applyFill="1" applyBorder="1" applyAlignment="1">
      <alignment vertical="center" wrapText="1"/>
    </xf>
    <xf numFmtId="0" fontId="3" fillId="5" borderId="8" xfId="3" applyFont="1" applyFill="1" applyBorder="1" applyAlignment="1">
      <alignment vertical="center" wrapText="1"/>
    </xf>
    <xf numFmtId="0" fontId="3" fillId="5" borderId="9" xfId="3" applyFont="1" applyFill="1" applyBorder="1" applyAlignment="1">
      <alignment vertical="center" wrapText="1"/>
    </xf>
    <xf numFmtId="0" fontId="12" fillId="5" borderId="8" xfId="0" applyFont="1" applyFill="1" applyBorder="1"/>
    <xf numFmtId="0" fontId="4" fillId="0" borderId="0" xfId="3" applyFont="1" applyAlignment="1">
      <alignment horizontal="center" vertical="center" wrapText="1"/>
    </xf>
    <xf numFmtId="0" fontId="8" fillId="0" borderId="0" xfId="0" applyFont="1" applyAlignment="1">
      <alignment horizontal="justify" vertical="distributed"/>
    </xf>
    <xf numFmtId="0" fontId="3" fillId="5" borderId="0" xfId="3" applyFont="1" applyFill="1" applyAlignment="1">
      <alignment vertical="center" wrapText="1"/>
    </xf>
    <xf numFmtId="0" fontId="12" fillId="5" borderId="0" xfId="0" applyFont="1" applyFill="1"/>
    <xf numFmtId="0" fontId="16" fillId="0" borderId="1" xfId="3" applyFont="1" applyBorder="1" applyAlignment="1">
      <alignment vertical="center" wrapText="1"/>
    </xf>
    <xf numFmtId="0" fontId="3" fillId="0" borderId="1" xfId="3" applyFont="1" applyBorder="1" applyAlignment="1">
      <alignment vertical="center"/>
    </xf>
    <xf numFmtId="0" fontId="1" fillId="0" borderId="0" xfId="3" applyAlignment="1">
      <alignment vertical="center"/>
    </xf>
    <xf numFmtId="0" fontId="15" fillId="0" borderId="0" xfId="0" applyFont="1" applyAlignment="1">
      <alignment vertical="center"/>
    </xf>
    <xf numFmtId="0" fontId="17" fillId="6" borderId="1" xfId="3" applyFont="1" applyFill="1" applyBorder="1" applyAlignment="1">
      <alignment vertical="center" wrapText="1"/>
    </xf>
    <xf numFmtId="0" fontId="17" fillId="0" borderId="1" xfId="3" applyFont="1" applyBorder="1" applyAlignment="1">
      <alignment vertical="center" wrapText="1"/>
    </xf>
    <xf numFmtId="0" fontId="17" fillId="0" borderId="3" xfId="3" applyFont="1" applyBorder="1" applyAlignment="1">
      <alignment vertical="center" wrapText="1"/>
    </xf>
    <xf numFmtId="4" fontId="18" fillId="0" borderId="6" xfId="0" applyNumberFormat="1" applyFont="1" applyBorder="1" applyAlignment="1">
      <alignment horizontal="right" vertical="center"/>
    </xf>
    <xf numFmtId="9" fontId="17" fillId="0" borderId="1" xfId="5" applyFont="1" applyBorder="1" applyAlignment="1">
      <alignment vertical="center" wrapText="1"/>
    </xf>
    <xf numFmtId="0" fontId="17" fillId="0" borderId="10" xfId="3" applyFont="1" applyBorder="1" applyAlignment="1">
      <alignment vertical="center" wrapText="1"/>
    </xf>
    <xf numFmtId="0" fontId="17" fillId="6" borderId="1" xfId="3" applyFont="1" applyFill="1" applyBorder="1"/>
    <xf numFmtId="17" fontId="3" fillId="0" borderId="1" xfId="3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3" applyFont="1" applyBorder="1" applyAlignment="1">
      <alignment vertical="center" wrapText="1"/>
    </xf>
    <xf numFmtId="43" fontId="19" fillId="0" borderId="12" xfId="2" applyFont="1" applyBorder="1" applyAlignment="1">
      <alignment horizontal="left" vertical="center" wrapText="1"/>
    </xf>
    <xf numFmtId="43" fontId="14" fillId="0" borderId="12" xfId="2" applyFont="1" applyBorder="1" applyAlignment="1">
      <alignment horizontal="justify" vertical="distributed"/>
    </xf>
    <xf numFmtId="0" fontId="4" fillId="2" borderId="13" xfId="3" applyFont="1" applyFill="1" applyBorder="1" applyAlignment="1">
      <alignment horizontal="center" vertical="center" wrapText="1"/>
    </xf>
    <xf numFmtId="43" fontId="12" fillId="0" borderId="1" xfId="2" applyFont="1" applyBorder="1" applyAlignment="1">
      <alignment vertical="center" wrapText="1"/>
    </xf>
    <xf numFmtId="17" fontId="12" fillId="0" borderId="1" xfId="3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4" fillId="2" borderId="3" xfId="3" applyFont="1" applyFill="1" applyBorder="1" applyAlignment="1">
      <alignment vertical="center" wrapText="1"/>
    </xf>
    <xf numFmtId="0" fontId="3" fillId="0" borderId="1" xfId="3" applyFont="1" applyBorder="1" applyAlignment="1">
      <alignment horizontal="left" vertical="center" wrapText="1"/>
    </xf>
    <xf numFmtId="4" fontId="15" fillId="0" borderId="6" xfId="0" applyNumberFormat="1" applyFont="1" applyBorder="1" applyAlignment="1">
      <alignment horizontal="right" vertical="center"/>
    </xf>
    <xf numFmtId="17" fontId="3" fillId="6" borderId="1" xfId="3" applyNumberFormat="1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vertical="center" wrapText="1"/>
    </xf>
    <xf numFmtId="0" fontId="5" fillId="5" borderId="1" xfId="3" applyFont="1" applyFill="1" applyBorder="1" applyAlignment="1">
      <alignment vertical="center" wrapText="1"/>
    </xf>
    <xf numFmtId="43" fontId="3" fillId="5" borderId="1" xfId="3" applyNumberFormat="1" applyFont="1" applyFill="1" applyBorder="1" applyAlignment="1">
      <alignment vertical="center" wrapText="1"/>
    </xf>
    <xf numFmtId="0" fontId="13" fillId="5" borderId="1" xfId="0" applyFont="1" applyFill="1" applyBorder="1" applyAlignment="1"/>
    <xf numFmtId="4" fontId="13" fillId="5" borderId="1" xfId="0" applyNumberFormat="1" applyFont="1" applyFill="1" applyBorder="1" applyAlignment="1"/>
    <xf numFmtId="43" fontId="5" fillId="5" borderId="1" xfId="3" applyNumberFormat="1" applyFont="1" applyFill="1" applyBorder="1" applyAlignment="1">
      <alignment vertical="center" wrapText="1"/>
    </xf>
    <xf numFmtId="0" fontId="5" fillId="3" borderId="1" xfId="3" applyFont="1" applyFill="1" applyBorder="1" applyAlignment="1">
      <alignment vertical="center" wrapText="1"/>
    </xf>
    <xf numFmtId="0" fontId="2" fillId="3" borderId="1" xfId="3" applyFont="1" applyFill="1" applyBorder="1" applyAlignment="1">
      <alignment vertical="center" wrapText="1"/>
    </xf>
    <xf numFmtId="43" fontId="13" fillId="3" borderId="1" xfId="3" applyNumberFormat="1" applyFont="1" applyFill="1" applyBorder="1" applyAlignment="1">
      <alignment vertical="center" wrapText="1"/>
    </xf>
    <xf numFmtId="0" fontId="3" fillId="7" borderId="1" xfId="3" applyFont="1" applyFill="1" applyBorder="1" applyAlignment="1">
      <alignment vertical="center" wrapText="1"/>
    </xf>
    <xf numFmtId="0" fontId="3" fillId="0" borderId="3" xfId="3" applyFont="1" applyBorder="1" applyAlignment="1">
      <alignment vertical="center" wrapText="1"/>
    </xf>
    <xf numFmtId="0" fontId="3" fillId="7" borderId="1" xfId="3" applyFont="1" applyFill="1" applyBorder="1" applyAlignment="1">
      <alignment vertical="center"/>
    </xf>
    <xf numFmtId="0" fontId="3" fillId="7" borderId="1" xfId="3" applyFont="1" applyFill="1" applyBorder="1"/>
    <xf numFmtId="0" fontId="3" fillId="0" borderId="10" xfId="3" applyFont="1" applyBorder="1" applyAlignment="1">
      <alignment vertical="center" wrapText="1"/>
    </xf>
    <xf numFmtId="9" fontId="3" fillId="0" borderId="1" xfId="6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2" fillId="2" borderId="2" xfId="3" applyFont="1" applyFill="1" applyBorder="1" applyAlignment="1">
      <alignment horizontal="left" vertical="center" wrapText="1"/>
    </xf>
    <xf numFmtId="0" fontId="2" fillId="2" borderId="20" xfId="3" applyFont="1" applyFill="1" applyBorder="1" applyAlignment="1">
      <alignment horizontal="left" vertical="center" wrapText="1"/>
    </xf>
    <xf numFmtId="0" fontId="2" fillId="2" borderId="11" xfId="3" applyFont="1" applyFill="1" applyBorder="1" applyAlignment="1">
      <alignment horizontal="left" vertical="center" wrapText="1"/>
    </xf>
    <xf numFmtId="0" fontId="4" fillId="2" borderId="14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2" borderId="13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18" xfId="3" applyFont="1" applyFill="1" applyBorder="1" applyAlignment="1">
      <alignment horizontal="center" vertical="center" wrapText="1"/>
    </xf>
    <xf numFmtId="0" fontId="4" fillId="2" borderId="19" xfId="3" applyFont="1" applyFill="1" applyBorder="1" applyAlignment="1">
      <alignment horizontal="center" vertical="center" wrapText="1"/>
    </xf>
    <xf numFmtId="0" fontId="2" fillId="2" borderId="23" xfId="3" applyFont="1" applyFill="1" applyBorder="1" applyAlignment="1">
      <alignment horizontal="left" vertical="center" wrapText="1"/>
    </xf>
    <xf numFmtId="0" fontId="2" fillId="2" borderId="24" xfId="3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2" fillId="2" borderId="15" xfId="3" applyFont="1" applyFill="1" applyBorder="1" applyAlignment="1">
      <alignment horizontal="left" vertical="center" wrapText="1"/>
    </xf>
    <xf numFmtId="0" fontId="2" fillId="2" borderId="16" xfId="3" applyFont="1" applyFill="1" applyBorder="1" applyAlignment="1">
      <alignment horizontal="left" vertical="center" wrapText="1"/>
    </xf>
    <xf numFmtId="0" fontId="2" fillId="2" borderId="17" xfId="3" applyFont="1" applyFill="1" applyBorder="1" applyAlignment="1">
      <alignment horizontal="left" vertical="center" wrapText="1"/>
    </xf>
    <xf numFmtId="0" fontId="4" fillId="2" borderId="20" xfId="3" applyFont="1" applyFill="1" applyBorder="1" applyAlignment="1">
      <alignment horizontal="center" vertical="center"/>
    </xf>
    <xf numFmtId="0" fontId="4" fillId="2" borderId="11" xfId="3" applyFont="1" applyFill="1" applyBorder="1" applyAlignment="1">
      <alignment horizontal="center" vertical="center"/>
    </xf>
    <xf numFmtId="0" fontId="4" fillId="2" borderId="12" xfId="3" applyFont="1" applyFill="1" applyBorder="1" applyAlignment="1">
      <alignment horizontal="center" vertical="center"/>
    </xf>
    <xf numFmtId="0" fontId="4" fillId="2" borderId="25" xfId="3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/>
    </xf>
    <xf numFmtId="0" fontId="20" fillId="3" borderId="0" xfId="0" applyFont="1" applyFill="1" applyAlignment="1">
      <alignment horizontal="center"/>
    </xf>
    <xf numFmtId="0" fontId="21" fillId="3" borderId="21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17" fontId="21" fillId="3" borderId="21" xfId="0" applyNumberFormat="1" applyFont="1" applyFill="1" applyBorder="1" applyAlignment="1">
      <alignment horizontal="center"/>
    </xf>
    <xf numFmtId="17" fontId="21" fillId="3" borderId="0" xfId="0" applyNumberFormat="1" applyFont="1" applyFill="1" applyAlignment="1">
      <alignment horizontal="center"/>
    </xf>
    <xf numFmtId="0" fontId="2" fillId="2" borderId="22" xfId="3" applyFont="1" applyFill="1" applyBorder="1" applyAlignment="1">
      <alignment horizontal="left" vertical="center" wrapText="1"/>
    </xf>
    <xf numFmtId="0" fontId="4" fillId="2" borderId="2" xfId="3" applyFont="1" applyFill="1" applyBorder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0" fontId="4" fillId="2" borderId="19" xfId="3" applyFont="1" applyFill="1" applyBorder="1" applyAlignment="1">
      <alignment horizontal="center" vertical="center"/>
    </xf>
    <xf numFmtId="0" fontId="3" fillId="5" borderId="2" xfId="3" applyFont="1" applyFill="1" applyBorder="1" applyAlignment="1">
      <alignment horizontal="left" vertical="center" wrapText="1"/>
    </xf>
    <xf numFmtId="0" fontId="3" fillId="5" borderId="20" xfId="3" applyFont="1" applyFill="1" applyBorder="1" applyAlignment="1">
      <alignment horizontal="left" vertical="center" wrapText="1"/>
    </xf>
    <xf numFmtId="0" fontId="3" fillId="5" borderId="11" xfId="3" applyFont="1" applyFill="1" applyBorder="1" applyAlignment="1">
      <alignment horizontal="left" vertical="center" wrapText="1"/>
    </xf>
    <xf numFmtId="0" fontId="3" fillId="5" borderId="2" xfId="3" applyFont="1" applyFill="1" applyBorder="1" applyAlignment="1">
      <alignment horizontal="center" vertical="center" wrapText="1"/>
    </xf>
    <xf numFmtId="0" fontId="3" fillId="5" borderId="20" xfId="3" applyFont="1" applyFill="1" applyBorder="1" applyAlignment="1">
      <alignment horizontal="center" vertical="center" wrapText="1"/>
    </xf>
    <xf numFmtId="0" fontId="3" fillId="5" borderId="11" xfId="3" applyFont="1" applyFill="1" applyBorder="1" applyAlignment="1">
      <alignment horizontal="center" vertical="center" wrapText="1"/>
    </xf>
    <xf numFmtId="0" fontId="3" fillId="5" borderId="2" xfId="3" applyFont="1" applyFill="1" applyBorder="1" applyAlignment="1">
      <alignment vertical="center" wrapText="1"/>
    </xf>
    <xf numFmtId="0" fontId="3" fillId="5" borderId="20" xfId="3" applyFont="1" applyFill="1" applyBorder="1" applyAlignment="1">
      <alignment vertical="center" wrapText="1"/>
    </xf>
    <xf numFmtId="0" fontId="3" fillId="5" borderId="11" xfId="3" applyFont="1" applyFill="1" applyBorder="1" applyAlignment="1">
      <alignment vertical="center" wrapText="1"/>
    </xf>
  </cellXfs>
  <cellStyles count="7">
    <cellStyle name="Comma" xfId="1" builtinId="3"/>
    <cellStyle name="Comma 3" xfId="2" xr:uid="{00000000-0005-0000-0000-000001000000}"/>
    <cellStyle name="Normal" xfId="0" builtinId="0"/>
    <cellStyle name="Normal 2 2" xfId="3" xr:uid="{00000000-0005-0000-0000-000003000000}"/>
    <cellStyle name="Normal 3" xfId="4" xr:uid="{00000000-0005-0000-0000-000004000000}"/>
    <cellStyle name="Percent" xfId="6" builtinId="5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rantzedouard\My%20Documents\Downloads\Users\UCE\AppData\Roaming\Microsoft\Excel\1079,%20TIME-COST,%20only,%20monthly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ultantAdmFin\AppData\Local\Microsoft\Windows\Temporary%20Internet%20Files\Content.IE5\F0Q1934S\Copy%20of%20POA%203085_2017Draft%20%20%20%20%2019_janvier%20%20%20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s, couts"/>
      <sheetName val="Data"/>
      <sheetName val="Sheet1"/>
      <sheetName val="1.Plan Annuel d'opération"/>
      <sheetName val="2. Chronogramme"/>
      <sheetName val="3. Plan de passation de marché"/>
      <sheetName val="4. Tableau des engagements"/>
      <sheetName val="5.Prévision flux de trésorerie"/>
      <sheetName val="6.Exécution flux de trésorerie"/>
      <sheetName val="7.Ecarts flux de trésorerie"/>
    </sheetNames>
    <sheetDataSet>
      <sheetData sheetId="0" refreshError="1"/>
      <sheetData sheetId="1" refreshError="1">
        <row r="3">
          <cell r="B3" t="str">
            <v>Bien et services connexes</v>
          </cell>
        </row>
        <row r="4">
          <cell r="B4" t="str">
            <v>Travaux</v>
          </cell>
        </row>
        <row r="5">
          <cell r="B5" t="str">
            <v>Service autres que consultants</v>
          </cell>
        </row>
        <row r="6">
          <cell r="B6" t="str">
            <v>Bureaux de services conseils</v>
          </cell>
        </row>
        <row r="7">
          <cell r="B7" t="str">
            <v>Services de consultants individuels</v>
          </cell>
        </row>
        <row r="8">
          <cell r="B8" t="str">
            <v>Dépenses opérationnels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an Annuel d'opération"/>
      <sheetName val="2. Chronogramme"/>
      <sheetName val="3A. Nouvelles activites 2017"/>
      <sheetName val="3B. Plan  passation de marchés"/>
      <sheetName val="4. Tableau des engagements"/>
      <sheetName val="5.Prévision flux de trésorerie"/>
      <sheetName val="6.Exécution flux de trésorerie"/>
      <sheetName val="7.Ecarts flux de trésorerie"/>
    </sheetNames>
    <sheetDataSet>
      <sheetData sheetId="0"/>
      <sheetData sheetId="1"/>
      <sheetData sheetId="2">
        <row r="42">
          <cell r="D42" t="str">
            <v xml:space="preserve"> Campage de communication sur la securite</v>
          </cell>
        </row>
        <row r="44">
          <cell r="A44" t="str">
            <v>SED/3085/2017/001</v>
          </cell>
          <cell r="D44" t="str">
            <v>Audit Technique RN1</v>
          </cell>
          <cell r="R44" t="str">
            <v>mars 17</v>
          </cell>
        </row>
        <row r="56">
          <cell r="A56" t="str">
            <v>ED-CI/3085/2017/001</v>
          </cell>
          <cell r="R56" t="str">
            <v>fev.17</v>
          </cell>
          <cell r="T56" t="str">
            <v>Caviglia</v>
          </cell>
        </row>
        <row r="57">
          <cell r="A57" t="str">
            <v>ED-CI/3085/2017/002</v>
          </cell>
          <cell r="R57" t="str">
            <v>fev.17</v>
          </cell>
          <cell r="T57" t="str">
            <v>Vallée</v>
          </cell>
        </row>
        <row r="58">
          <cell r="A58" t="str">
            <v>ED-CI/3085/2017/003</v>
          </cell>
          <cell r="R58" t="str">
            <v>mars 17</v>
          </cell>
          <cell r="T58" t="str">
            <v>Innocent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8"/>
  <sheetViews>
    <sheetView tabSelected="1" topLeftCell="A29" zoomScaleNormal="100" zoomScaleSheetLayoutView="100" workbookViewId="0">
      <selection activeCell="P44" sqref="P44"/>
    </sheetView>
  </sheetViews>
  <sheetFormatPr defaultColWidth="9.140625" defaultRowHeight="23.25" customHeight="1" x14ac:dyDescent="0.25"/>
  <cols>
    <col min="1" max="1" width="34.5703125" style="31" customWidth="1"/>
    <col min="2" max="2" width="27.5703125" style="31" customWidth="1"/>
    <col min="3" max="3" width="36.140625" style="31" customWidth="1"/>
    <col min="4" max="4" width="18.28515625" style="31" customWidth="1"/>
    <col min="5" max="5" width="15.85546875" style="31" customWidth="1"/>
    <col min="6" max="6" width="12" style="31" customWidth="1"/>
    <col min="7" max="7" width="18" style="31" customWidth="1"/>
    <col min="8" max="8" width="11.140625" style="31" customWidth="1"/>
    <col min="9" max="9" width="6.5703125" style="31" customWidth="1"/>
    <col min="10" max="10" width="18.28515625" style="31" customWidth="1"/>
    <col min="11" max="11" width="10.85546875" style="31" customWidth="1"/>
    <col min="12" max="12" width="18.7109375" style="31" customWidth="1"/>
    <col min="13" max="13" width="13.85546875" style="31" customWidth="1"/>
    <col min="14" max="14" width="9" style="31" customWidth="1"/>
    <col min="15" max="16384" width="9.140625" style="31"/>
  </cols>
  <sheetData>
    <row r="1" spans="1:32" customFormat="1" ht="15" customHeight="1" x14ac:dyDescent="0.25">
      <c r="A1" s="1"/>
      <c r="B1" s="1"/>
      <c r="C1" s="2" t="s">
        <v>0</v>
      </c>
      <c r="D1" s="98" t="s">
        <v>1</v>
      </c>
      <c r="E1" s="99"/>
      <c r="F1" s="99"/>
      <c r="G1" s="99"/>
      <c r="H1" s="99"/>
      <c r="I1" s="99"/>
      <c r="J1" s="99"/>
      <c r="K1" s="99"/>
      <c r="L1" s="99"/>
      <c r="M1" s="99"/>
    </row>
    <row r="2" spans="1:32" customFormat="1" ht="17.45" customHeight="1" x14ac:dyDescent="0.25">
      <c r="A2" s="1"/>
      <c r="B2" s="31"/>
      <c r="C2" s="2" t="s">
        <v>2</v>
      </c>
      <c r="D2" s="100" t="s">
        <v>3</v>
      </c>
      <c r="E2" s="101"/>
      <c r="F2" s="101"/>
      <c r="G2" s="101"/>
      <c r="H2" s="101"/>
      <c r="I2" s="101"/>
      <c r="J2" s="101"/>
      <c r="K2" s="101"/>
      <c r="L2" s="101"/>
      <c r="M2" s="101"/>
    </row>
    <row r="3" spans="1:32" customFormat="1" ht="18" customHeight="1" x14ac:dyDescent="0.25">
      <c r="A3" s="1"/>
      <c r="B3" s="31"/>
      <c r="C3" s="3" t="s">
        <v>4</v>
      </c>
      <c r="D3" s="98" t="s">
        <v>42</v>
      </c>
      <c r="E3" s="99"/>
      <c r="F3" s="99"/>
      <c r="G3" s="99"/>
      <c r="H3" s="99"/>
      <c r="I3" s="99"/>
      <c r="J3" s="99"/>
      <c r="K3" s="99"/>
      <c r="L3" s="99"/>
      <c r="M3" s="99"/>
    </row>
    <row r="4" spans="1:32" customFormat="1" ht="14.45" customHeight="1" x14ac:dyDescent="0.25">
      <c r="A4" s="1"/>
      <c r="B4" s="1"/>
      <c r="C4" s="2" t="s">
        <v>5</v>
      </c>
      <c r="D4" s="102" t="s">
        <v>79</v>
      </c>
      <c r="E4" s="103"/>
      <c r="F4" s="101"/>
      <c r="G4" s="101"/>
      <c r="H4" s="101"/>
      <c r="I4" s="101"/>
      <c r="J4" s="101"/>
      <c r="K4" s="101"/>
      <c r="L4" s="101"/>
      <c r="M4" s="101"/>
    </row>
    <row r="5" spans="1:32" customFormat="1" ht="13.9" customHeight="1" x14ac:dyDescent="0.25">
      <c r="A5" s="1"/>
      <c r="B5" s="1"/>
      <c r="C5" s="3" t="s">
        <v>6</v>
      </c>
      <c r="D5" s="100" t="s">
        <v>76</v>
      </c>
      <c r="E5" s="101"/>
      <c r="F5" s="101"/>
      <c r="G5" s="101"/>
      <c r="H5" s="101"/>
      <c r="I5" s="101"/>
      <c r="J5" s="101"/>
      <c r="K5" s="101"/>
      <c r="L5" s="101"/>
      <c r="M5" s="101"/>
    </row>
    <row r="6" spans="1:32" customFormat="1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32" customFormat="1" ht="15" customHeight="1" x14ac:dyDescent="0.25">
      <c r="A7" s="89" t="s">
        <v>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76"/>
      <c r="M7" s="4"/>
      <c r="N7" s="5"/>
      <c r="O7" s="5"/>
      <c r="P7" s="5"/>
    </row>
    <row r="8" spans="1:32" customFormat="1" ht="15" customHeight="1" x14ac:dyDescent="0.25">
      <c r="A8" s="79" t="s">
        <v>9</v>
      </c>
      <c r="B8" s="82" t="s">
        <v>10</v>
      </c>
      <c r="C8" s="82" t="s">
        <v>11</v>
      </c>
      <c r="D8" s="83" t="s">
        <v>12</v>
      </c>
      <c r="E8" s="90" t="s">
        <v>64</v>
      </c>
      <c r="F8" s="82" t="s">
        <v>13</v>
      </c>
      <c r="G8" s="86" t="s">
        <v>14</v>
      </c>
      <c r="H8" s="96"/>
      <c r="I8" s="97"/>
      <c r="J8" s="84" t="s">
        <v>15</v>
      </c>
      <c r="K8" s="85"/>
      <c r="L8" s="86" t="s">
        <v>16</v>
      </c>
      <c r="M8" s="81" t="s">
        <v>17</v>
      </c>
      <c r="N8" s="5"/>
      <c r="O8" s="5"/>
      <c r="P8" s="5"/>
    </row>
    <row r="9" spans="1:32" customFormat="1" ht="94.5" customHeight="1" x14ac:dyDescent="0.25">
      <c r="A9" s="80"/>
      <c r="B9" s="81"/>
      <c r="C9" s="81"/>
      <c r="D9" s="83"/>
      <c r="E9" s="82"/>
      <c r="F9" s="81"/>
      <c r="G9" s="8" t="s">
        <v>18</v>
      </c>
      <c r="H9" s="7" t="s">
        <v>19</v>
      </c>
      <c r="I9" s="7" t="s">
        <v>20</v>
      </c>
      <c r="J9" s="7" t="s">
        <v>21</v>
      </c>
      <c r="K9" s="7" t="s">
        <v>22</v>
      </c>
      <c r="L9" s="84"/>
      <c r="M9" s="81"/>
      <c r="N9" s="5"/>
      <c r="O9" s="5"/>
      <c r="P9" s="5"/>
    </row>
    <row r="10" spans="1:32" customFormat="1" ht="13.9" customHeight="1" x14ac:dyDescent="0.25">
      <c r="A10" s="48"/>
      <c r="B10" s="56"/>
      <c r="C10" s="10"/>
      <c r="D10" s="54"/>
      <c r="E10" s="10"/>
      <c r="F10" s="10"/>
      <c r="G10" s="25"/>
      <c r="H10" s="13"/>
      <c r="I10" s="10"/>
      <c r="J10" s="45"/>
      <c r="K10" s="45"/>
      <c r="L10" s="14"/>
      <c r="M10" s="24"/>
      <c r="N10" s="5"/>
      <c r="O10" s="5"/>
      <c r="P10" s="5"/>
    </row>
    <row r="11" spans="1:32" s="15" customFormat="1" ht="16.5" customHeight="1" thickBot="1" x14ac:dyDescent="0.3">
      <c r="A11" s="60" t="s">
        <v>23</v>
      </c>
      <c r="B11" s="59"/>
      <c r="C11" s="59"/>
      <c r="D11" s="59"/>
      <c r="E11" s="59"/>
      <c r="F11" s="59"/>
      <c r="G11" s="61">
        <f>G10</f>
        <v>0</v>
      </c>
      <c r="H11" s="59"/>
      <c r="I11" s="59"/>
      <c r="J11" s="59"/>
      <c r="K11" s="59"/>
      <c r="L11" s="59"/>
      <c r="M11" s="59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customFormat="1" ht="19.5" customHeight="1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7"/>
    </row>
    <row r="13" spans="1:32" customFormat="1" ht="16.5" customHeight="1" x14ac:dyDescent="0.25">
      <c r="A13" s="91" t="s">
        <v>24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104"/>
      <c r="M13" s="4"/>
      <c r="N13" s="5"/>
      <c r="O13" s="5"/>
      <c r="P13" s="5"/>
    </row>
    <row r="14" spans="1:32" customFormat="1" ht="15" customHeight="1" x14ac:dyDescent="0.25">
      <c r="A14" s="79" t="s">
        <v>9</v>
      </c>
      <c r="B14" s="82" t="s">
        <v>10</v>
      </c>
      <c r="C14" s="82" t="s">
        <v>11</v>
      </c>
      <c r="D14" s="83" t="s">
        <v>12</v>
      </c>
      <c r="E14" s="90" t="s">
        <v>64</v>
      </c>
      <c r="F14" s="82" t="s">
        <v>13</v>
      </c>
      <c r="G14" s="84" t="s">
        <v>14</v>
      </c>
      <c r="H14" s="94"/>
      <c r="I14" s="95"/>
      <c r="J14" s="84" t="s">
        <v>15</v>
      </c>
      <c r="K14" s="85"/>
      <c r="L14" s="86" t="s">
        <v>16</v>
      </c>
      <c r="M14" s="81" t="s">
        <v>17</v>
      </c>
      <c r="N14" s="5"/>
      <c r="O14" s="5"/>
      <c r="P14" s="5"/>
    </row>
    <row r="15" spans="1:32" customFormat="1" ht="100.5" customHeight="1" x14ac:dyDescent="0.25">
      <c r="A15" s="80"/>
      <c r="B15" s="81"/>
      <c r="C15" s="81"/>
      <c r="D15" s="83"/>
      <c r="E15" s="82"/>
      <c r="F15" s="81"/>
      <c r="G15" s="8" t="s">
        <v>18</v>
      </c>
      <c r="H15" s="7" t="s">
        <v>19</v>
      </c>
      <c r="I15" s="7" t="s">
        <v>20</v>
      </c>
      <c r="J15" s="7" t="s">
        <v>25</v>
      </c>
      <c r="K15" s="7" t="s">
        <v>22</v>
      </c>
      <c r="L15" s="84"/>
      <c r="M15" s="81"/>
      <c r="N15" s="5"/>
      <c r="O15" s="5"/>
      <c r="P15" s="5"/>
    </row>
    <row r="16" spans="1:32" s="37" customFormat="1" ht="40.9" hidden="1" customHeight="1" x14ac:dyDescent="0.25">
      <c r="A16" s="9" t="s">
        <v>43</v>
      </c>
      <c r="B16" s="10" t="s">
        <v>44</v>
      </c>
      <c r="C16" s="10" t="s">
        <v>71</v>
      </c>
      <c r="D16" s="11" t="s">
        <v>65</v>
      </c>
      <c r="E16" s="10"/>
      <c r="F16" s="10" t="s">
        <v>38</v>
      </c>
      <c r="G16" s="57">
        <f>26397950/93.77</f>
        <v>281518.07614375598</v>
      </c>
      <c r="H16" s="18">
        <v>1</v>
      </c>
      <c r="I16" s="10"/>
      <c r="J16" s="11" t="s">
        <v>69</v>
      </c>
      <c r="K16" s="45">
        <v>43867</v>
      </c>
      <c r="L16" s="14" t="s">
        <v>74</v>
      </c>
      <c r="M16" s="35" t="s">
        <v>31</v>
      </c>
      <c r="N16" s="36"/>
      <c r="O16" s="36"/>
      <c r="P16" s="36"/>
    </row>
    <row r="17" spans="1:16" customFormat="1" ht="15" hidden="1" customHeight="1" x14ac:dyDescent="0.25">
      <c r="A17" s="19"/>
      <c r="B17" s="34" t="s">
        <v>45</v>
      </c>
      <c r="C17" s="38" t="s">
        <v>46</v>
      </c>
      <c r="D17" s="39" t="s">
        <v>8</v>
      </c>
      <c r="E17" s="40"/>
      <c r="F17" s="40"/>
      <c r="G17" s="41">
        <v>1000000</v>
      </c>
      <c r="H17" s="42">
        <v>1</v>
      </c>
      <c r="I17" s="40"/>
      <c r="J17" s="40"/>
      <c r="K17" s="40" t="s">
        <v>47</v>
      </c>
      <c r="L17" s="43"/>
      <c r="M17" s="44"/>
      <c r="N17" s="5"/>
      <c r="O17" s="5"/>
      <c r="P17" s="5"/>
    </row>
    <row r="18" spans="1:16" customFormat="1" ht="24.6" hidden="1" customHeight="1" x14ac:dyDescent="0.25">
      <c r="A18" s="9" t="s">
        <v>72</v>
      </c>
      <c r="B18" s="10" t="s">
        <v>44</v>
      </c>
      <c r="C18" s="10" t="s">
        <v>73</v>
      </c>
      <c r="D18" s="11" t="s">
        <v>67</v>
      </c>
      <c r="E18" s="40"/>
      <c r="F18" s="10" t="s">
        <v>38</v>
      </c>
      <c r="G18" s="57">
        <f>14085275.83/93.77</f>
        <v>150210.89719526502</v>
      </c>
      <c r="H18" s="42"/>
      <c r="I18" s="40"/>
      <c r="J18" s="11" t="s">
        <v>69</v>
      </c>
      <c r="K18" s="45">
        <v>43867</v>
      </c>
      <c r="L18" s="72" t="s">
        <v>75</v>
      </c>
      <c r="M18" s="71" t="s">
        <v>31</v>
      </c>
      <c r="N18" s="5"/>
      <c r="O18" s="5"/>
      <c r="P18" s="5"/>
    </row>
    <row r="19" spans="1:16" customFormat="1" ht="48" customHeight="1" x14ac:dyDescent="0.25">
      <c r="A19" s="74"/>
      <c r="B19" s="10"/>
      <c r="C19" s="68"/>
      <c r="D19" s="11"/>
      <c r="E19" s="40"/>
      <c r="F19" s="69"/>
      <c r="G19" s="57"/>
      <c r="H19" s="18"/>
      <c r="I19" s="40"/>
      <c r="J19" s="40"/>
      <c r="K19" s="40"/>
      <c r="L19" s="43"/>
      <c r="M19" s="70"/>
      <c r="N19" s="5"/>
      <c r="O19" s="5"/>
      <c r="P19" s="5"/>
    </row>
    <row r="20" spans="1:16" customFormat="1" ht="24" customHeight="1" x14ac:dyDescent="0.25">
      <c r="A20" s="62" t="s">
        <v>23</v>
      </c>
      <c r="B20" s="62"/>
      <c r="C20" s="62"/>
      <c r="D20" s="62"/>
      <c r="E20" s="62"/>
      <c r="F20" s="62"/>
      <c r="G20" s="63">
        <f>G19</f>
        <v>0</v>
      </c>
      <c r="H20" s="62"/>
      <c r="I20" s="62"/>
      <c r="J20" s="62"/>
      <c r="K20" s="62"/>
      <c r="L20" s="62"/>
      <c r="M20" s="62"/>
      <c r="N20" s="5"/>
      <c r="O20" s="5"/>
      <c r="P20" s="5"/>
    </row>
    <row r="21" spans="1:16" customFormat="1" ht="15.75" customHeight="1" thickBo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6" customFormat="1" ht="15.75" customHeight="1" x14ac:dyDescent="0.25">
      <c r="A22" s="91" t="s">
        <v>26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3"/>
      <c r="M22" s="4"/>
    </row>
    <row r="23" spans="1:16" customFormat="1" ht="15" customHeight="1" x14ac:dyDescent="0.25">
      <c r="A23" s="79" t="s">
        <v>9</v>
      </c>
      <c r="B23" s="82" t="s">
        <v>10</v>
      </c>
      <c r="C23" s="82" t="s">
        <v>11</v>
      </c>
      <c r="D23" s="83" t="s">
        <v>12</v>
      </c>
      <c r="E23" s="51"/>
      <c r="F23" s="82" t="s">
        <v>13</v>
      </c>
      <c r="G23" s="84" t="s">
        <v>14</v>
      </c>
      <c r="H23" s="94"/>
      <c r="I23" s="95"/>
      <c r="J23" s="84" t="s">
        <v>15</v>
      </c>
      <c r="K23" s="85"/>
      <c r="L23" s="86" t="s">
        <v>16</v>
      </c>
      <c r="M23" s="81" t="s">
        <v>17</v>
      </c>
    </row>
    <row r="24" spans="1:16" customFormat="1" ht="109.5" customHeight="1" x14ac:dyDescent="0.25">
      <c r="A24" s="80"/>
      <c r="B24" s="81"/>
      <c r="C24" s="81"/>
      <c r="D24" s="83"/>
      <c r="E24" s="55" t="s">
        <v>64</v>
      </c>
      <c r="F24" s="81"/>
      <c r="G24" s="8" t="s">
        <v>18</v>
      </c>
      <c r="H24" s="7" t="s">
        <v>19</v>
      </c>
      <c r="I24" s="7" t="s">
        <v>20</v>
      </c>
      <c r="J24" s="7" t="s">
        <v>27</v>
      </c>
      <c r="K24" s="7" t="s">
        <v>22</v>
      </c>
      <c r="L24" s="84"/>
      <c r="M24" s="81"/>
    </row>
    <row r="25" spans="1:16" customFormat="1" ht="20.25" customHeight="1" x14ac:dyDescent="0.25">
      <c r="A25" s="60" t="s">
        <v>23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</row>
    <row r="26" spans="1:16" customFormat="1" ht="18.75" customHeight="1" thickBo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6" customFormat="1" ht="18" customHeight="1" x14ac:dyDescent="0.25">
      <c r="A27" s="87" t="s">
        <v>28</v>
      </c>
      <c r="B27" s="88"/>
      <c r="C27" s="88"/>
      <c r="D27" s="88"/>
      <c r="E27" s="88"/>
      <c r="F27" s="88"/>
      <c r="G27" s="88"/>
      <c r="H27" s="88"/>
      <c r="I27" s="88"/>
      <c r="J27" s="88"/>
      <c r="K27" s="89"/>
      <c r="L27" s="89"/>
      <c r="M27" s="89"/>
    </row>
    <row r="28" spans="1:16" customFormat="1" ht="24" customHeight="1" x14ac:dyDescent="0.25">
      <c r="A28" s="79" t="s">
        <v>9</v>
      </c>
      <c r="B28" s="82" t="s">
        <v>10</v>
      </c>
      <c r="C28" s="82" t="s">
        <v>11</v>
      </c>
      <c r="D28" s="83" t="s">
        <v>12</v>
      </c>
      <c r="E28" s="90" t="s">
        <v>64</v>
      </c>
      <c r="F28" s="82" t="s">
        <v>13</v>
      </c>
      <c r="G28" s="84" t="s">
        <v>14</v>
      </c>
      <c r="H28" s="94"/>
      <c r="I28" s="95"/>
      <c r="J28" s="84" t="s">
        <v>15</v>
      </c>
      <c r="K28" s="85"/>
      <c r="L28" s="86" t="s">
        <v>16</v>
      </c>
      <c r="M28" s="81" t="s">
        <v>17</v>
      </c>
    </row>
    <row r="29" spans="1:16" customFormat="1" ht="118.5" customHeight="1" x14ac:dyDescent="0.25">
      <c r="A29" s="80"/>
      <c r="B29" s="81"/>
      <c r="C29" s="81"/>
      <c r="D29" s="83"/>
      <c r="E29" s="82"/>
      <c r="F29" s="81"/>
      <c r="G29" s="8" t="s">
        <v>18</v>
      </c>
      <c r="H29" s="7" t="s">
        <v>19</v>
      </c>
      <c r="I29" s="7" t="s">
        <v>20</v>
      </c>
      <c r="J29" s="7" t="s">
        <v>27</v>
      </c>
      <c r="K29" s="7" t="s">
        <v>22</v>
      </c>
      <c r="L29" s="84"/>
      <c r="M29" s="81"/>
    </row>
    <row r="30" spans="1:16" s="20" customFormat="1" ht="31.15" hidden="1" customHeight="1" x14ac:dyDescent="0.25">
      <c r="A30" s="9" t="str">
        <f>+'[2]3A. Nouvelles activites 2017'!A44</f>
        <v>SED/3085/2017/001</v>
      </c>
      <c r="B30" s="46" t="s">
        <v>50</v>
      </c>
      <c r="C30" s="10" t="str">
        <f>+'[2]3A. Nouvelles activites 2017'!D44</f>
        <v>Audit Technique RN1</v>
      </c>
      <c r="D30" s="11" t="s">
        <v>29</v>
      </c>
      <c r="E30" s="10"/>
      <c r="F30" s="12" t="s">
        <v>30</v>
      </c>
      <c r="G30" s="12">
        <v>100000</v>
      </c>
      <c r="H30" s="13">
        <v>1</v>
      </c>
      <c r="I30" s="10"/>
      <c r="J30" s="11"/>
      <c r="K30" s="11" t="str">
        <f>+'[2]3A. Nouvelles activites 2017'!R44</f>
        <v>mars 17</v>
      </c>
      <c r="L30" s="22" t="s">
        <v>51</v>
      </c>
      <c r="M30" s="47" t="s">
        <v>52</v>
      </c>
    </row>
    <row r="31" spans="1:16" s="20" customFormat="1" ht="30" hidden="1" customHeight="1" x14ac:dyDescent="0.25">
      <c r="A31" s="48" t="s">
        <v>53</v>
      </c>
      <c r="B31" s="56" t="s">
        <v>54</v>
      </c>
      <c r="C31" s="10" t="s">
        <v>55</v>
      </c>
      <c r="D31" s="11" t="s">
        <v>29</v>
      </c>
      <c r="E31" s="10"/>
      <c r="F31" s="10" t="s">
        <v>30</v>
      </c>
      <c r="G31" s="25">
        <v>250000</v>
      </c>
      <c r="H31" s="13">
        <v>1</v>
      </c>
      <c r="I31" s="10"/>
      <c r="J31" s="45"/>
      <c r="K31" s="58"/>
      <c r="L31" s="14" t="s">
        <v>56</v>
      </c>
      <c r="M31" s="24" t="s">
        <v>31</v>
      </c>
    </row>
    <row r="32" spans="1:16" customFormat="1" ht="51" customHeight="1" x14ac:dyDescent="0.25">
      <c r="A32" s="10" t="s">
        <v>81</v>
      </c>
      <c r="B32" s="46"/>
      <c r="C32" s="75" t="s">
        <v>80</v>
      </c>
      <c r="D32" s="10" t="s">
        <v>82</v>
      </c>
      <c r="E32" s="10"/>
      <c r="F32" s="11" t="s">
        <v>30</v>
      </c>
      <c r="G32" s="21">
        <f>1559750/81</f>
        <v>19256.172839506173</v>
      </c>
      <c r="H32" s="18">
        <v>1</v>
      </c>
      <c r="I32" s="18"/>
      <c r="J32" s="11"/>
      <c r="K32" s="11" t="s">
        <v>78</v>
      </c>
      <c r="L32" s="14" t="s">
        <v>84</v>
      </c>
      <c r="M32" s="24" t="s">
        <v>83</v>
      </c>
    </row>
    <row r="33" spans="1:13" customFormat="1" ht="23.25" customHeight="1" x14ac:dyDescent="0.25">
      <c r="A33" s="60" t="s">
        <v>23</v>
      </c>
      <c r="B33" s="60"/>
      <c r="C33" s="60"/>
      <c r="D33" s="60"/>
      <c r="E33" s="60"/>
      <c r="F33" s="60"/>
      <c r="G33" s="64">
        <f>G32</f>
        <v>19256.172839506173</v>
      </c>
      <c r="H33" s="60"/>
      <c r="I33" s="60"/>
      <c r="J33" s="60"/>
      <c r="K33" s="60"/>
      <c r="L33" s="60"/>
      <c r="M33" s="60"/>
    </row>
    <row r="34" spans="1:13" customFormat="1" ht="13.9" customHeight="1" x14ac:dyDescent="0.25">
      <c r="A34" s="1"/>
      <c r="B34" s="1"/>
      <c r="C34" s="3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customFormat="1" ht="15" customHeight="1" x14ac:dyDescent="0.25">
      <c r="A35" s="76" t="s">
        <v>33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8"/>
    </row>
    <row r="36" spans="1:13" customFormat="1" ht="78" customHeight="1" x14ac:dyDescent="0.25">
      <c r="A36" s="79" t="s">
        <v>9</v>
      </c>
      <c r="B36" s="82" t="s">
        <v>10</v>
      </c>
      <c r="C36" s="82" t="s">
        <v>11</v>
      </c>
      <c r="D36" s="83" t="s">
        <v>12</v>
      </c>
      <c r="E36" s="90" t="s">
        <v>64</v>
      </c>
      <c r="F36" s="82" t="s">
        <v>13</v>
      </c>
      <c r="G36" s="105" t="s">
        <v>14</v>
      </c>
      <c r="H36" s="94"/>
      <c r="I36" s="95"/>
      <c r="J36" s="81" t="s">
        <v>15</v>
      </c>
      <c r="K36" s="81"/>
      <c r="L36" s="86" t="s">
        <v>16</v>
      </c>
      <c r="M36" s="81" t="s">
        <v>17</v>
      </c>
    </row>
    <row r="37" spans="1:13" customFormat="1" ht="50.25" customHeight="1" x14ac:dyDescent="0.25">
      <c r="A37" s="80"/>
      <c r="B37" s="81"/>
      <c r="C37" s="81"/>
      <c r="D37" s="83"/>
      <c r="E37" s="82"/>
      <c r="F37" s="81"/>
      <c r="G37" s="8" t="s">
        <v>18</v>
      </c>
      <c r="H37" s="7" t="s">
        <v>19</v>
      </c>
      <c r="I37" s="7" t="s">
        <v>20</v>
      </c>
      <c r="J37" s="7" t="s">
        <v>34</v>
      </c>
      <c r="K37" s="6" t="s">
        <v>35</v>
      </c>
      <c r="L37" s="84"/>
      <c r="M37" s="81"/>
    </row>
    <row r="38" spans="1:13" customFormat="1" ht="0.6" customHeight="1" x14ac:dyDescent="0.25">
      <c r="A38" s="9" t="str">
        <f>+'[2]3A. Nouvelles activites 2017'!A56</f>
        <v>ED-CI/3085/2017/001</v>
      </c>
      <c r="B38" s="46" t="s">
        <v>50</v>
      </c>
      <c r="C38" s="46">
        <f>+'[2]3A. Nouvelles activites 2017'!D56</f>
        <v>0</v>
      </c>
      <c r="D38" s="49" t="s">
        <v>32</v>
      </c>
      <c r="E38" s="49"/>
      <c r="F38" s="11" t="s">
        <v>57</v>
      </c>
      <c r="G38" s="50">
        <f>+'[2]3A. Nouvelles activites 2017'!E56</f>
        <v>0</v>
      </c>
      <c r="H38" s="18">
        <v>1</v>
      </c>
      <c r="I38" s="18">
        <v>0</v>
      </c>
      <c r="J38" s="11" t="s">
        <v>58</v>
      </c>
      <c r="K38" s="11" t="str">
        <f>+'[2]3A. Nouvelles activites 2017'!R56</f>
        <v>fev.17</v>
      </c>
      <c r="L38" s="14" t="str">
        <f>+'[2]3A. Nouvelles activites 2017'!T56</f>
        <v>Caviglia</v>
      </c>
      <c r="M38" s="24" t="s">
        <v>31</v>
      </c>
    </row>
    <row r="39" spans="1:13" customFormat="1" ht="30" hidden="1" customHeight="1" x14ac:dyDescent="0.25">
      <c r="A39" s="9" t="str">
        <f>+'[2]3A. Nouvelles activites 2017'!A57</f>
        <v>ED-CI/3085/2017/002</v>
      </c>
      <c r="B39" s="46" t="s">
        <v>50</v>
      </c>
      <c r="C39" s="23">
        <f>+'[2]3A. Nouvelles activites 2017'!D57</f>
        <v>0</v>
      </c>
      <c r="D39" s="49" t="s">
        <v>32</v>
      </c>
      <c r="E39" s="49"/>
      <c r="F39" s="11" t="s">
        <v>57</v>
      </c>
      <c r="G39" s="21">
        <f>+'[2]3A. Nouvelles activites 2017'!E57</f>
        <v>0</v>
      </c>
      <c r="H39" s="18">
        <v>1</v>
      </c>
      <c r="I39" s="18">
        <v>0</v>
      </c>
      <c r="J39" s="11" t="s">
        <v>59</v>
      </c>
      <c r="K39" s="11" t="str">
        <f>+'[2]3A. Nouvelles activites 2017'!R57</f>
        <v>fev.17</v>
      </c>
      <c r="L39" s="14" t="str">
        <f>+'[2]3A. Nouvelles activites 2017'!T57</f>
        <v>Vallée</v>
      </c>
      <c r="M39" s="24" t="s">
        <v>31</v>
      </c>
    </row>
    <row r="40" spans="1:13" customFormat="1" ht="19.899999999999999" hidden="1" customHeight="1" x14ac:dyDescent="0.25">
      <c r="A40" s="9" t="str">
        <f>+'[2]3A. Nouvelles activites 2017'!A58</f>
        <v>ED-CI/3085/2017/003</v>
      </c>
      <c r="B40" s="46" t="s">
        <v>60</v>
      </c>
      <c r="C40" s="23">
        <f>+'[2]3A. Nouvelles activites 2017'!D58</f>
        <v>0</v>
      </c>
      <c r="D40" s="10" t="s">
        <v>61</v>
      </c>
      <c r="E40" s="10"/>
      <c r="F40" s="11" t="s">
        <v>57</v>
      </c>
      <c r="G40" s="21">
        <f>+'[2]3A. Nouvelles activites 2017'!E58</f>
        <v>0</v>
      </c>
      <c r="H40" s="18">
        <v>1</v>
      </c>
      <c r="I40" s="18">
        <v>0</v>
      </c>
      <c r="J40" s="11" t="s">
        <v>62</v>
      </c>
      <c r="K40" s="11" t="str">
        <f>+'[2]3A. Nouvelles activites 2017'!R58</f>
        <v>mars 17</v>
      </c>
      <c r="L40" s="14" t="str">
        <f>+'[2]3A. Nouvelles activites 2017'!T58</f>
        <v>Innocent</v>
      </c>
      <c r="M40" s="24" t="s">
        <v>31</v>
      </c>
    </row>
    <row r="41" spans="1:13" customFormat="1" ht="37.9" customHeight="1" x14ac:dyDescent="0.25">
      <c r="A41" s="10" t="s">
        <v>66</v>
      </c>
      <c r="B41" s="10" t="s">
        <v>49</v>
      </c>
      <c r="C41" s="10" t="s">
        <v>70</v>
      </c>
      <c r="D41" s="10" t="s">
        <v>68</v>
      </c>
      <c r="E41" s="10"/>
      <c r="F41" s="10" t="s">
        <v>30</v>
      </c>
      <c r="G41" s="52">
        <v>30000</v>
      </c>
      <c r="H41" s="73">
        <v>1</v>
      </c>
      <c r="I41" s="10"/>
      <c r="J41" s="53"/>
      <c r="K41" s="45" t="s">
        <v>85</v>
      </c>
      <c r="L41" s="10"/>
      <c r="M41" s="10" t="s">
        <v>48</v>
      </c>
    </row>
    <row r="42" spans="1:13" customFormat="1" ht="25.5" customHeight="1" x14ac:dyDescent="0.25">
      <c r="A42" s="60" t="s">
        <v>23</v>
      </c>
      <c r="B42" s="60"/>
      <c r="C42" s="60"/>
      <c r="D42" s="60"/>
      <c r="E42" s="60"/>
      <c r="F42" s="60"/>
      <c r="G42" s="64">
        <f>G41</f>
        <v>30000</v>
      </c>
      <c r="H42" s="60"/>
      <c r="I42" s="60"/>
      <c r="J42" s="60"/>
      <c r="K42" s="60"/>
      <c r="L42" s="60"/>
      <c r="M42" s="60"/>
    </row>
    <row r="43" spans="1:13" customFormat="1" ht="20.2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customFormat="1" ht="21.75" customHeight="1" x14ac:dyDescent="0.25">
      <c r="A44" s="76" t="s">
        <v>36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8"/>
    </row>
    <row r="45" spans="1:13" customFormat="1" ht="39.75" customHeight="1" x14ac:dyDescent="0.25">
      <c r="A45" s="79" t="s">
        <v>9</v>
      </c>
      <c r="B45" s="82" t="s">
        <v>10</v>
      </c>
      <c r="C45" s="82" t="s">
        <v>11</v>
      </c>
      <c r="D45" s="83" t="s">
        <v>12</v>
      </c>
      <c r="E45" s="90" t="s">
        <v>64</v>
      </c>
      <c r="F45" s="83" t="s">
        <v>63</v>
      </c>
      <c r="G45" s="108" t="s">
        <v>14</v>
      </c>
      <c r="H45" s="96"/>
      <c r="I45" s="97"/>
      <c r="J45" s="81" t="s">
        <v>15</v>
      </c>
      <c r="K45" s="81"/>
      <c r="L45" s="82" t="s">
        <v>16</v>
      </c>
      <c r="M45" s="82" t="s">
        <v>17</v>
      </c>
    </row>
    <row r="46" spans="1:13" customFormat="1" ht="75" customHeight="1" x14ac:dyDescent="0.25">
      <c r="A46" s="80"/>
      <c r="B46" s="81"/>
      <c r="C46" s="81"/>
      <c r="D46" s="83"/>
      <c r="E46" s="82"/>
      <c r="F46" s="83"/>
      <c r="G46" s="8" t="s">
        <v>18</v>
      </c>
      <c r="H46" s="7" t="s">
        <v>19</v>
      </c>
      <c r="I46" s="7" t="s">
        <v>20</v>
      </c>
      <c r="J46" s="7" t="s">
        <v>37</v>
      </c>
      <c r="K46" s="6" t="s">
        <v>35</v>
      </c>
      <c r="L46" s="81"/>
      <c r="M46" s="81"/>
    </row>
    <row r="47" spans="1:13" customFormat="1" ht="16.149999999999999" customHeight="1" thickBot="1" x14ac:dyDescent="0.3">
      <c r="A47" s="26" t="s">
        <v>23</v>
      </c>
      <c r="B47" s="27"/>
      <c r="C47" s="27"/>
      <c r="D47" s="27"/>
      <c r="E47" s="27"/>
      <c r="F47" s="27"/>
      <c r="G47" s="27"/>
      <c r="H47" s="27"/>
      <c r="I47" s="27"/>
      <c r="J47" s="27"/>
      <c r="K47" s="28"/>
      <c r="L47" s="29"/>
      <c r="M47" s="29"/>
    </row>
    <row r="48" spans="1:13" customFormat="1" ht="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customFormat="1" ht="17.45" customHeight="1" x14ac:dyDescent="0.25">
      <c r="A49" s="65" t="s">
        <v>23</v>
      </c>
      <c r="B49" s="66"/>
      <c r="C49" s="66"/>
      <c r="D49" s="66"/>
      <c r="E49" s="66"/>
      <c r="F49" s="66"/>
      <c r="G49" s="67">
        <f>G11+G20+G33+G42</f>
        <v>49256.172839506173</v>
      </c>
      <c r="H49" s="66"/>
      <c r="I49" s="66"/>
      <c r="J49" s="66"/>
      <c r="K49" s="66"/>
      <c r="L49" s="66"/>
      <c r="M49" s="66"/>
    </row>
    <row r="50" spans="1:13" customFormat="1" ht="15" customHeight="1" x14ac:dyDescent="0.25">
      <c r="A50" s="106"/>
      <c r="B50" s="106"/>
      <c r="C50" s="106"/>
      <c r="D50" s="106"/>
      <c r="E50" s="30"/>
      <c r="F50" s="106"/>
      <c r="G50" s="107"/>
      <c r="H50" s="106"/>
      <c r="I50" s="106"/>
      <c r="J50" s="106"/>
      <c r="K50" s="1"/>
      <c r="L50" s="1"/>
      <c r="M50" s="1"/>
    </row>
    <row r="51" spans="1:13" customFormat="1" ht="26.25" customHeight="1" x14ac:dyDescent="0.25">
      <c r="A51" s="106"/>
      <c r="B51" s="106"/>
      <c r="C51" s="106"/>
      <c r="D51" s="106"/>
      <c r="E51" s="30"/>
      <c r="F51" s="30"/>
      <c r="G51" s="30"/>
      <c r="H51" s="106"/>
      <c r="I51" s="106"/>
      <c r="J51" s="106"/>
      <c r="K51" s="1"/>
      <c r="L51" s="1"/>
      <c r="M51" s="1"/>
    </row>
    <row r="52" spans="1:13" s="20" customFormat="1" ht="40.9" customHeight="1" x14ac:dyDescent="0.25">
      <c r="A52" s="109" t="s">
        <v>39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1"/>
    </row>
    <row r="53" spans="1:13" s="20" customFormat="1" ht="1.9" customHeight="1" x14ac:dyDescent="0.25">
      <c r="A53" s="112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4"/>
    </row>
    <row r="54" spans="1:13" customFormat="1" ht="57" customHeight="1" x14ac:dyDescent="0.25">
      <c r="A54" s="115" t="s">
        <v>40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7"/>
    </row>
    <row r="55" spans="1:13" customFormat="1" ht="13.5" customHeight="1" x14ac:dyDescent="0.25">
      <c r="A55" s="112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4"/>
    </row>
    <row r="56" spans="1:13" customFormat="1" ht="25.5" customHeight="1" x14ac:dyDescent="0.25">
      <c r="A56" s="109" t="s">
        <v>77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1"/>
    </row>
    <row r="57" spans="1:13" customFormat="1" ht="13.5" customHeight="1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3"/>
      <c r="L57" s="33"/>
      <c r="M57" s="33"/>
    </row>
    <row r="58" spans="1:13" customFormat="1" ht="31.5" customHeight="1" x14ac:dyDescent="0.25">
      <c r="A58" s="109" t="s">
        <v>41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1"/>
    </row>
  </sheetData>
  <mergeCells count="85">
    <mergeCell ref="A56:M56"/>
    <mergeCell ref="A58:M58"/>
    <mergeCell ref="I50:I51"/>
    <mergeCell ref="J50:J51"/>
    <mergeCell ref="A52:M52"/>
    <mergeCell ref="A53:M53"/>
    <mergeCell ref="A54:M54"/>
    <mergeCell ref="A55:M55"/>
    <mergeCell ref="J45:K45"/>
    <mergeCell ref="L45:L46"/>
    <mergeCell ref="M45:M46"/>
    <mergeCell ref="A50:A51"/>
    <mergeCell ref="B50:B51"/>
    <mergeCell ref="C50:C51"/>
    <mergeCell ref="D50:D51"/>
    <mergeCell ref="F50:G50"/>
    <mergeCell ref="H50:H51"/>
    <mergeCell ref="A45:A46"/>
    <mergeCell ref="B45:B46"/>
    <mergeCell ref="C45:C46"/>
    <mergeCell ref="D45:D46"/>
    <mergeCell ref="F45:F46"/>
    <mergeCell ref="G45:I45"/>
    <mergeCell ref="E45:E46"/>
    <mergeCell ref="J36:K36"/>
    <mergeCell ref="L36:L37"/>
    <mergeCell ref="M36:M37"/>
    <mergeCell ref="B36:B37"/>
    <mergeCell ref="C36:C37"/>
    <mergeCell ref="D36:D37"/>
    <mergeCell ref="F36:F37"/>
    <mergeCell ref="E36:E37"/>
    <mergeCell ref="C28:C29"/>
    <mergeCell ref="D28:D29"/>
    <mergeCell ref="F28:F29"/>
    <mergeCell ref="E28:E29"/>
    <mergeCell ref="G36:I36"/>
    <mergeCell ref="G28:I28"/>
    <mergeCell ref="J8:K8"/>
    <mergeCell ref="M14:M15"/>
    <mergeCell ref="M23:M24"/>
    <mergeCell ref="A23:A24"/>
    <mergeCell ref="B23:B24"/>
    <mergeCell ref="C23:C24"/>
    <mergeCell ref="D23:D24"/>
    <mergeCell ref="A13:L13"/>
    <mergeCell ref="G23:I23"/>
    <mergeCell ref="F23:F24"/>
    <mergeCell ref="D1:M1"/>
    <mergeCell ref="D2:M2"/>
    <mergeCell ref="D3:M3"/>
    <mergeCell ref="D4:M4"/>
    <mergeCell ref="D5:M5"/>
    <mergeCell ref="A7:L7"/>
    <mergeCell ref="E8:E9"/>
    <mergeCell ref="A22:L22"/>
    <mergeCell ref="J23:K23"/>
    <mergeCell ref="L23:L24"/>
    <mergeCell ref="L8:L9"/>
    <mergeCell ref="G14:I14"/>
    <mergeCell ref="J14:K14"/>
    <mergeCell ref="L14:L15"/>
    <mergeCell ref="A14:A15"/>
    <mergeCell ref="A8:A9"/>
    <mergeCell ref="B8:B9"/>
    <mergeCell ref="C8:C9"/>
    <mergeCell ref="D8:D9"/>
    <mergeCell ref="F8:F9"/>
    <mergeCell ref="G8:I8"/>
    <mergeCell ref="A44:M44"/>
    <mergeCell ref="A35:M35"/>
    <mergeCell ref="A36:A37"/>
    <mergeCell ref="M8:M9"/>
    <mergeCell ref="B14:B15"/>
    <mergeCell ref="C14:C15"/>
    <mergeCell ref="D14:D15"/>
    <mergeCell ref="F14:F15"/>
    <mergeCell ref="J28:K28"/>
    <mergeCell ref="L28:L29"/>
    <mergeCell ref="M28:M29"/>
    <mergeCell ref="A28:A29"/>
    <mergeCell ref="B28:B29"/>
    <mergeCell ref="A27:J27"/>
    <mergeCell ref="K27:M27"/>
    <mergeCell ref="E14:E15"/>
  </mergeCells>
  <dataValidations count="2">
    <dataValidation type="list" allowBlank="1" showInputMessage="1" showErrorMessage="1" sqref="E38:E40 D38:D40 E32" xr:uid="{00000000-0002-0000-0000-000000000000}">
      <formula1>#REF!</formula1>
    </dataValidation>
    <dataValidation type="list" allowBlank="1" showInputMessage="1" showErrorMessage="1" sqref="D37" xr:uid="{00000000-0002-0000-0000-000001000000}">
      <formula1>#REF!</formula1>
    </dataValidation>
  </dataValidations>
  <pageMargins left="0.25" right="0.25" top="0.75" bottom="0.75" header="0.3" footer="0.3"/>
  <pageSetup scale="43" fitToWidth="0" orientation="landscape" horizontalDpi="1200" verticalDpi="1200" r:id="rId1"/>
  <headerFooter>
    <oddHeader>&amp;RBanque Interaméricaine de Développement (BID)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3B. PPM 3085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PPM-UCE</dc:creator>
  <lastModifiedBy>Lafontant, Eugenie Regine</lastModifiedBy>
  <dcterms:created xsi:type="dcterms:W3CDTF">2019-01-25T21:03:15.0000000Z</dcterms:created>
  <dcterms:modified xsi:type="dcterms:W3CDTF">2021-05-26T13:52:52.0000000Z</dcterms:modified>
  <dc:title/>
</coreProperties>
</file>