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OJAS\Documents\ICS 2017\PROYECTOS\CO-L1236\POD\POST QRR\"/>
    </mc:Choice>
  </mc:AlternateContent>
  <xr:revisionPtr revIDLastSave="0" documentId="13_ncr:1_{3357B388-B4EA-44E4-ADF5-FB8FFD98ADA3}" xr6:coauthVersionLast="31" xr6:coauthVersionMax="31" xr10:uidLastSave="{00000000-0000-0000-0000-000000000000}"/>
  <bookViews>
    <workbookView xWindow="0" yWindow="0" windowWidth="28800" windowHeight="12216" activeTab="3" xr2:uid="{92C5F1D6-6E10-448D-AEAE-BECBA72F1483}"/>
  </bookViews>
  <sheets>
    <sheet name="CONSOLIDADO" sheetId="1" r:id="rId1"/>
    <sheet name="PEP" sheetId="2" r:id="rId2"/>
    <sheet name="POA" sheetId="3" r:id="rId3"/>
    <sheet name="FLUJO DE CAJA" sheetId="4" r:id="rId4"/>
    <sheet name="PPTO DETALLADO" sheetId="6" r:id="rId5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4" l="1"/>
  <c r="B10" i="4"/>
  <c r="B12" i="4"/>
  <c r="B14" i="4"/>
  <c r="B16" i="4"/>
  <c r="B18" i="4"/>
  <c r="B20" i="4"/>
  <c r="B22" i="4"/>
  <c r="B24" i="4"/>
  <c r="B27" i="4"/>
  <c r="B6" i="4"/>
  <c r="B30" i="4"/>
  <c r="B32" i="4"/>
  <c r="B34" i="4"/>
  <c r="B37" i="4"/>
  <c r="B39" i="4"/>
  <c r="B29" i="4"/>
  <c r="B42" i="4"/>
  <c r="B47" i="4"/>
  <c r="B49" i="4"/>
  <c r="B41" i="4"/>
  <c r="B53" i="4"/>
  <c r="B3" i="4"/>
  <c r="C7" i="4"/>
  <c r="C10" i="4"/>
  <c r="C12" i="4"/>
  <c r="C14" i="4"/>
  <c r="C16" i="4"/>
  <c r="C18" i="4"/>
  <c r="C20" i="4"/>
  <c r="C22" i="4"/>
  <c r="C24" i="4"/>
  <c r="C27" i="4"/>
  <c r="C6" i="4"/>
  <c r="C30" i="4"/>
  <c r="C32" i="4"/>
  <c r="C34" i="4"/>
  <c r="C37" i="4"/>
  <c r="C39" i="4"/>
  <c r="C29" i="4"/>
  <c r="C42" i="4"/>
  <c r="C47" i="4"/>
  <c r="C49" i="4"/>
  <c r="C41" i="4"/>
  <c r="C53" i="4"/>
  <c r="C3" i="4"/>
  <c r="D7" i="4"/>
  <c r="D10" i="4"/>
  <c r="D12" i="4"/>
  <c r="D14" i="4"/>
  <c r="D16" i="4"/>
  <c r="D18" i="4"/>
  <c r="D20" i="4"/>
  <c r="D22" i="4"/>
  <c r="D24" i="4"/>
  <c r="D27" i="4"/>
  <c r="D6" i="4"/>
  <c r="D30" i="4"/>
  <c r="D32" i="4"/>
  <c r="D34" i="4"/>
  <c r="D37" i="4"/>
  <c r="D39" i="4"/>
  <c r="D29" i="4"/>
  <c r="D42" i="4"/>
  <c r="D47" i="4"/>
  <c r="D49" i="4"/>
  <c r="D41" i="4"/>
  <c r="D53" i="4"/>
  <c r="D3" i="4"/>
  <c r="E7" i="4"/>
  <c r="E10" i="4"/>
  <c r="E12" i="4"/>
  <c r="E14" i="4"/>
  <c r="E16" i="4"/>
  <c r="E18" i="4"/>
  <c r="E20" i="4"/>
  <c r="E22" i="4"/>
  <c r="E24" i="4"/>
  <c r="E27" i="4"/>
  <c r="E6" i="4"/>
  <c r="E30" i="4"/>
  <c r="E32" i="4"/>
  <c r="E34" i="4"/>
  <c r="E37" i="4"/>
  <c r="E39" i="4"/>
  <c r="E29" i="4"/>
  <c r="E42" i="4"/>
  <c r="E47" i="4"/>
  <c r="E49" i="4"/>
  <c r="E41" i="4"/>
  <c r="E53" i="4"/>
  <c r="E3" i="4"/>
  <c r="F7" i="4"/>
  <c r="F10" i="4"/>
  <c r="F12" i="4"/>
  <c r="F14" i="4"/>
  <c r="F16" i="4"/>
  <c r="F18" i="4"/>
  <c r="F20" i="4"/>
  <c r="F22" i="4"/>
  <c r="F24" i="4"/>
  <c r="F27" i="4"/>
  <c r="F6" i="4"/>
  <c r="F30" i="4"/>
  <c r="F32" i="4"/>
  <c r="F34" i="4"/>
  <c r="F37" i="4"/>
  <c r="F39" i="4"/>
  <c r="F29" i="4"/>
  <c r="F42" i="4"/>
  <c r="F47" i="4"/>
  <c r="F49" i="4"/>
  <c r="F41" i="4"/>
  <c r="F53" i="4"/>
  <c r="F3" i="4"/>
  <c r="G3" i="4"/>
  <c r="G53" i="6"/>
  <c r="B52" i="6"/>
  <c r="C52" i="6"/>
  <c r="D52" i="6"/>
  <c r="E52" i="6"/>
  <c r="F52" i="6"/>
  <c r="G52" i="6"/>
  <c r="G51" i="6"/>
  <c r="G50" i="6"/>
  <c r="G49" i="6"/>
  <c r="B48" i="6"/>
  <c r="C48" i="6"/>
  <c r="D48" i="6"/>
  <c r="E48" i="6"/>
  <c r="F48" i="6"/>
  <c r="G48" i="6"/>
  <c r="G47" i="6"/>
  <c r="B46" i="6"/>
  <c r="C46" i="6"/>
  <c r="D46" i="6"/>
  <c r="E46" i="6"/>
  <c r="F46" i="6"/>
  <c r="G46" i="6"/>
  <c r="G45" i="6"/>
  <c r="G44" i="6"/>
  <c r="G43" i="6"/>
  <c r="G42" i="6"/>
  <c r="B41" i="6"/>
  <c r="C41" i="6"/>
  <c r="D41" i="6"/>
  <c r="E41" i="6"/>
  <c r="F41" i="6"/>
  <c r="G41" i="6"/>
  <c r="B40" i="6"/>
  <c r="C40" i="6"/>
  <c r="D40" i="6"/>
  <c r="E40" i="6"/>
  <c r="F40" i="6"/>
  <c r="G40" i="6"/>
  <c r="G39" i="6"/>
  <c r="B38" i="6"/>
  <c r="C38" i="6"/>
  <c r="D38" i="6"/>
  <c r="E38" i="6"/>
  <c r="F38" i="6"/>
  <c r="G38" i="6"/>
  <c r="G37" i="6"/>
  <c r="B36" i="6"/>
  <c r="C36" i="6"/>
  <c r="D36" i="6"/>
  <c r="E36" i="6"/>
  <c r="F36" i="6"/>
  <c r="G36" i="6"/>
  <c r="G35" i="6"/>
  <c r="G34" i="6"/>
  <c r="B33" i="6"/>
  <c r="C33" i="6"/>
  <c r="D33" i="6"/>
  <c r="E33" i="6"/>
  <c r="F33" i="6"/>
  <c r="G33" i="6"/>
  <c r="G32" i="6"/>
  <c r="B31" i="6"/>
  <c r="C31" i="6"/>
  <c r="D31" i="6"/>
  <c r="E31" i="6"/>
  <c r="F31" i="6"/>
  <c r="G31" i="6"/>
  <c r="G30" i="6"/>
  <c r="B29" i="6"/>
  <c r="C29" i="6"/>
  <c r="D29" i="6"/>
  <c r="E29" i="6"/>
  <c r="F29" i="6"/>
  <c r="G29" i="6"/>
  <c r="B28" i="6"/>
  <c r="C28" i="6"/>
  <c r="D28" i="6"/>
  <c r="E28" i="6"/>
  <c r="F28" i="6"/>
  <c r="G28" i="6"/>
  <c r="G27" i="6"/>
  <c r="B26" i="6"/>
  <c r="C26" i="6"/>
  <c r="D26" i="6"/>
  <c r="E26" i="6"/>
  <c r="F26" i="6"/>
  <c r="G26" i="6"/>
  <c r="G25" i="6"/>
  <c r="G24" i="6"/>
  <c r="B23" i="6"/>
  <c r="C23" i="6"/>
  <c r="D23" i="6"/>
  <c r="E23" i="6"/>
  <c r="F23" i="6"/>
  <c r="G23" i="6"/>
  <c r="G22" i="6"/>
  <c r="B21" i="6"/>
  <c r="C21" i="6"/>
  <c r="D21" i="6"/>
  <c r="E21" i="6"/>
  <c r="F21" i="6"/>
  <c r="G21" i="6"/>
  <c r="G20" i="6"/>
  <c r="B19" i="6"/>
  <c r="C19" i="6"/>
  <c r="D19" i="6"/>
  <c r="E19" i="6"/>
  <c r="F19" i="6"/>
  <c r="G19" i="6"/>
  <c r="G18" i="6"/>
  <c r="B17" i="6"/>
  <c r="C17" i="6"/>
  <c r="D17" i="6"/>
  <c r="E17" i="6"/>
  <c r="F17" i="6"/>
  <c r="G17" i="6"/>
  <c r="G16" i="6"/>
  <c r="B15" i="6"/>
  <c r="C15" i="6"/>
  <c r="D15" i="6"/>
  <c r="E15" i="6"/>
  <c r="F15" i="6"/>
  <c r="G15" i="6"/>
  <c r="G14" i="6"/>
  <c r="B13" i="6"/>
  <c r="C13" i="6"/>
  <c r="D13" i="6"/>
  <c r="E13" i="6"/>
  <c r="F13" i="6"/>
  <c r="G13" i="6"/>
  <c r="G12" i="6"/>
  <c r="B11" i="6"/>
  <c r="C11" i="6"/>
  <c r="D11" i="6"/>
  <c r="E11" i="6"/>
  <c r="F11" i="6"/>
  <c r="G11" i="6"/>
  <c r="G10" i="6"/>
  <c r="B9" i="6"/>
  <c r="C9" i="6"/>
  <c r="D9" i="6"/>
  <c r="E9" i="6"/>
  <c r="F9" i="6"/>
  <c r="G9" i="6"/>
  <c r="G8" i="6"/>
  <c r="G7" i="6"/>
  <c r="B6" i="6"/>
  <c r="C6" i="6"/>
  <c r="D6" i="6"/>
  <c r="E6" i="6"/>
  <c r="F6" i="6"/>
  <c r="G6" i="6"/>
  <c r="B5" i="6"/>
  <c r="C5" i="6"/>
  <c r="D5" i="6"/>
  <c r="E5" i="6"/>
  <c r="F5" i="6"/>
  <c r="G5" i="6"/>
  <c r="G3" i="6"/>
  <c r="G41" i="4"/>
  <c r="G6" i="4"/>
  <c r="G29" i="4"/>
  <c r="G53" i="4"/>
  <c r="G4" i="4"/>
  <c r="G54" i="4"/>
  <c r="G43" i="4"/>
  <c r="G44" i="4"/>
  <c r="G45" i="4"/>
  <c r="G46" i="4"/>
  <c r="G47" i="4"/>
  <c r="G48" i="4"/>
  <c r="G49" i="4"/>
  <c r="G50" i="4"/>
  <c r="G51" i="4"/>
  <c r="G52" i="4"/>
  <c r="G42" i="4"/>
  <c r="G31" i="4"/>
  <c r="G32" i="4"/>
  <c r="G33" i="4"/>
  <c r="G34" i="4"/>
  <c r="G35" i="4"/>
  <c r="G36" i="4"/>
  <c r="G37" i="4"/>
  <c r="G38" i="4"/>
  <c r="G39" i="4"/>
  <c r="G40" i="4"/>
  <c r="G30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</calcChain>
</file>

<file path=xl/sharedStrings.xml><?xml version="1.0" encoding="utf-8"?>
<sst xmlns="http://schemas.openxmlformats.org/spreadsheetml/2006/main" count="761" uniqueCount="186">
  <si>
    <t>Task Name</t>
  </si>
  <si>
    <t>Duration</t>
  </si>
  <si>
    <t>Start</t>
  </si>
  <si>
    <t>Finish</t>
  </si>
  <si>
    <t>Cost</t>
  </si>
  <si>
    <t>PEP/POA OPERACION CO-L1236 - DPC</t>
  </si>
  <si>
    <t>1040 days</t>
  </si>
  <si>
    <t>Mon 9/3/18</t>
  </si>
  <si>
    <t>Fri 8/26/22</t>
  </si>
  <si>
    <t xml:space="preserve">   Inicio</t>
  </si>
  <si>
    <t>0 days</t>
  </si>
  <si>
    <t xml:space="preserve">   COMPONENTE 1. Fortalecimiento de la Gestión y Planeación Estratégica.</t>
  </si>
  <si>
    <t xml:space="preserve">   COMPONENTE 2. Atención y servicio al ciudadano</t>
  </si>
  <si>
    <t>1036 days</t>
  </si>
  <si>
    <t>Mon 8/22/22</t>
  </si>
  <si>
    <t xml:space="preserve">   COMPONENTE 3. Rendición de cuentas y Participación Ciudadana</t>
  </si>
  <si>
    <t>843 days</t>
  </si>
  <si>
    <t>Wed 11/24/21</t>
  </si>
  <si>
    <t xml:space="preserve">   ADMINISTRACION DEL PROGRAMA</t>
  </si>
  <si>
    <t xml:space="preserve">   Fin</t>
  </si>
  <si>
    <t xml:space="preserve">      Subcomponente 1.1 Diseño e implementación de un Modelo de Gestión Defensorial por Resultados (MGDR) que incluya los sistemas de planeación estratégica, presupuestación, monitoreo y evaluación</t>
  </si>
  <si>
    <t>528 days</t>
  </si>
  <si>
    <t>Wed 9/9/20</t>
  </si>
  <si>
    <t xml:space="preserve">      Subcomponente 1.2 Diseño e implementación de una metodología para gestionar alertas y recomendaciones incluyendo criterios de priorización, monitoreo y seguimiento poblacional, temático y territorial</t>
  </si>
  <si>
    <t>293 days</t>
  </si>
  <si>
    <t>Mon 1/7/19</t>
  </si>
  <si>
    <t>Wed 2/19/20</t>
  </si>
  <si>
    <t xml:space="preserve">      Subcomponente 1.3 Diseño e implementación de una solución tecnológica para la gestión de alertas y recomendaciones y que soporte la metodología diseñada</t>
  </si>
  <si>
    <t>373 days</t>
  </si>
  <si>
    <t>Mon 9/2/19</t>
  </si>
  <si>
    <t>Wed 2/3/21</t>
  </si>
  <si>
    <t xml:space="preserve">      Subcomponente 1.4 Diseño e implementación de un Modelo de Arquitectura Empresarial, arquitectura de software, gobierno de Tecnologías de Información y datos conforme a los lineamientos de MINTIC</t>
  </si>
  <si>
    <t>613 days</t>
  </si>
  <si>
    <t>Wed 1/6/21</t>
  </si>
  <si>
    <t xml:space="preserve">      Subcomponente 1.5 Diseño e implementación de un Modelo de Inteligencia de Negocios y Analítica</t>
  </si>
  <si>
    <t>493 days</t>
  </si>
  <si>
    <t>Wed 7/22/20</t>
  </si>
  <si>
    <t xml:space="preserve">      Subcomponente 1.6 Diseño e implementación de una plataforma integrada para la gestión defensorial incluyendo un un tablero de control de soporte al MGDR y un instrumento de reportes internos y externos </t>
  </si>
  <si>
    <t>453 days</t>
  </si>
  <si>
    <t>Mon 6/3/19</t>
  </si>
  <si>
    <t>Wed 2/24/21</t>
  </si>
  <si>
    <t xml:space="preserve">      Subcomponente 1.7 Diseño e implementación de una plataforma de visualización y georreferenciación de la gestión de la DPC (Mapadefensorial) </t>
  </si>
  <si>
    <t>Mon 3/4/19</t>
  </si>
  <si>
    <t>Wed 1/20/21</t>
  </si>
  <si>
    <t xml:space="preserve">      Subcomponente 1.8 Adquisición de servicios, infraestructura y software</t>
  </si>
  <si>
    <t xml:space="preserve">      Subcomponente 1.9 Capacitación y gestión del cambio para la asimilación del MGDR, nuevos procesos y TICs</t>
  </si>
  <si>
    <t>865 days</t>
  </si>
  <si>
    <t>Mon 5/6/19</t>
  </si>
  <si>
    <t xml:space="preserve">      Subcomponente 1.10 Diseño e implementación de un piloto para fortalecer la coordinación institucional con la PGN y las Personerías</t>
  </si>
  <si>
    <t>210 days</t>
  </si>
  <si>
    <t>Fri 12/20/19</t>
  </si>
  <si>
    <t xml:space="preserve">      Subcomponente 2.1 Diagnóstico de procesos de gestión de requerimientos ciudadanos identificando brechas que afectan su óptimo desempeño</t>
  </si>
  <si>
    <t>80 days</t>
  </si>
  <si>
    <t>Fri 12/21/18</t>
  </si>
  <si>
    <t xml:space="preserve">      Subcomponente 2.2 Diseño e implementación de un modelo de atención de requerimientos ciudadanos con base en el diagnóstico realizado</t>
  </si>
  <si>
    <t>390 days</t>
  </si>
  <si>
    <t>Mon 12/24/18</t>
  </si>
  <si>
    <t>Fri 6/19/20</t>
  </si>
  <si>
    <t xml:space="preserve">      Subcomponente 2.3 Diseño, implementación y evaluación de una estrategia para ampliar la cobertura en la prestación de servicios y la atención a poblaciones vulnerables a nivel territorial</t>
  </si>
  <si>
    <t>776 days</t>
  </si>
  <si>
    <t xml:space="preserve">      Subcomponente 2.4 Diseño e implementación de un sistema de relacionamiento con los ciudadanos con diversos canales de acceso</t>
  </si>
  <si>
    <t>Wed 11/25/20</t>
  </si>
  <si>
    <t xml:space="preserve">      Subcomponente 2.5 Diseño e implementación de una estrategia de gestión de conocimiento de la DPC a partir de un ejercicio focalizado en defensoría pública</t>
  </si>
  <si>
    <t>Mon 1/6/20</t>
  </si>
  <si>
    <t xml:space="preserve">      Subcomponente 3.1 Fortalecimiento de la estrategia de rendición de cuentas, participación ciudadana e incidencia en políticas públicas a nivel nacional </t>
  </si>
  <si>
    <t>756 days</t>
  </si>
  <si>
    <t>Mon 7/26/21</t>
  </si>
  <si>
    <t xml:space="preserve">      Subcomponente 3.2 Rediseño e implementación del portal web para el acceso y promoción de la oferta multi-canal habilitando mecanismos interactivos para la administración y consulta de contenidos</t>
  </si>
  <si>
    <t>Mon 7/1/19</t>
  </si>
  <si>
    <t>Wed 11/3/21</t>
  </si>
  <si>
    <t xml:space="preserve">      Subcomponente 3.3 Diseño e implementación de un modelo de promoción, divulgación y comunicaciones de la oferta institucional</t>
  </si>
  <si>
    <t xml:space="preserve">      Administración y Auditorías - Inicio</t>
  </si>
  <si>
    <t xml:space="preserve">         1.1.1 Modelo de Gestión Defensorial por Resultados (MGDR) diseñado e implementado - SBCC</t>
  </si>
  <si>
    <t xml:space="preserve">            Etapa Precontractual</t>
  </si>
  <si>
    <t>133 days</t>
  </si>
  <si>
    <t>Wed 3/6/19</t>
  </si>
  <si>
    <t xml:space="preserve">            Ejecución contrato</t>
  </si>
  <si>
    <t>360 days</t>
  </si>
  <si>
    <t>Thu 3/7/19</t>
  </si>
  <si>
    <t xml:space="preserve">            MGDR diseñado e implementado</t>
  </si>
  <si>
    <t xml:space="preserve">         1.1.2 Línea de generación de resultados y mecanismo de medición de impacto en materia de género en el marco del MGDR diseñada e implementada - SCC</t>
  </si>
  <si>
    <t>330 days</t>
  </si>
  <si>
    <t>Thu 6/6/19</t>
  </si>
  <si>
    <t>90 days</t>
  </si>
  <si>
    <t>Wed 10/9/19</t>
  </si>
  <si>
    <t>240 days</t>
  </si>
  <si>
    <t>Thu 10/10/19</t>
  </si>
  <si>
    <t xml:space="preserve">            Línea diseñada e implementada</t>
  </si>
  <si>
    <t xml:space="preserve">         1.2.1 Metodología para la gestión de recomendaciones incluyendo criterios de priorización, monitoreo y seguimiento poblacional, temático y territorial diseñada e implementada - SBCC</t>
  </si>
  <si>
    <t>Wed 7/10/19</t>
  </si>
  <si>
    <t>160 days</t>
  </si>
  <si>
    <t>Thu 7/11/19</t>
  </si>
  <si>
    <t xml:space="preserve">            Metodología diseñada e implementada</t>
  </si>
  <si>
    <t xml:space="preserve">         1.3.1 Herramienta de monitoreo, análisis y seguimiento a alertas y recomendaciones diseñada e implementada - SBCC</t>
  </si>
  <si>
    <t>Wed 3/4/20</t>
  </si>
  <si>
    <t>Thu 3/5/20</t>
  </si>
  <si>
    <t xml:space="preserve">            Herramienta diseñada e implementada</t>
  </si>
  <si>
    <t>480 days</t>
  </si>
  <si>
    <t xml:space="preserve">            Modelo diseñado e implementado</t>
  </si>
  <si>
    <t xml:space="preserve">         1.6.1 Plataforma integrada para la gestión defensorial incluyendo un tablero de control de soporte al MGDR y un instrumento de reportes internos y externos diseñada e implementada - SBCC</t>
  </si>
  <si>
    <t>Wed 12/4/19</t>
  </si>
  <si>
    <t>320 days</t>
  </si>
  <si>
    <t>Thu 12/5/19</t>
  </si>
  <si>
    <t xml:space="preserve">            Plataforma diseñada e implementada</t>
  </si>
  <si>
    <t xml:space="preserve">         1.7.1 Plataforma de visualización y georreferenciación sobre la gestión defensorial (Mapa Defensorial) diseñada e implementada - SBCC</t>
  </si>
  <si>
    <t>Wed 9/4/19</t>
  </si>
  <si>
    <t>Thu 9/5/19</t>
  </si>
  <si>
    <t xml:space="preserve">         1.8.1 Servicios de infraestructura y software adquiridos - LPN</t>
  </si>
  <si>
    <t>Fri 1/4/19</t>
  </si>
  <si>
    <t>950 days</t>
  </si>
  <si>
    <t xml:space="preserve">            Servicios adquiridos</t>
  </si>
  <si>
    <t xml:space="preserve">         1.9.1 Funcionarios capacitados en talleres de gestión por resultados para implementar el MGDR - SCC</t>
  </si>
  <si>
    <t>Fri 9/6/19</t>
  </si>
  <si>
    <t>775 days</t>
  </si>
  <si>
    <t>Mon 9/9/19</t>
  </si>
  <si>
    <t xml:space="preserve">            Funcionarios capacitados</t>
  </si>
  <si>
    <t xml:space="preserve">         1.9.2 Funcionarios capacitados en talleres de gestión del cambio para la asimilación de TICs - SCC</t>
  </si>
  <si>
    <t>825 days</t>
  </si>
  <si>
    <t>Fri 11/1/19</t>
  </si>
  <si>
    <t>735 days</t>
  </si>
  <si>
    <t>Mon 11/4/19</t>
  </si>
  <si>
    <t xml:space="preserve">         1.10.1 Piloto de interoperabilidad para fortalecer la prestación de servicios y acciones coordinadas con la Procuraduría General de la Nación (PGN) y las personerías diseñado e implementado - SCC</t>
  </si>
  <si>
    <t>Fri 7/5/19</t>
  </si>
  <si>
    <t>120 days</t>
  </si>
  <si>
    <t>Mon 7/8/19</t>
  </si>
  <si>
    <t xml:space="preserve">            Piloto diseñado e implementado</t>
  </si>
  <si>
    <t xml:space="preserve">         2.1.1 Diagnóstico de procesos de gestión de requerimientos ciudadanos identificando brechas que afectan su óptimo desempeño realizado - CI</t>
  </si>
  <si>
    <t>20 days</t>
  </si>
  <si>
    <t>Fri 9/28/18</t>
  </si>
  <si>
    <t>60 days</t>
  </si>
  <si>
    <t>Mon 10/1/18</t>
  </si>
  <si>
    <t xml:space="preserve">            Diagnóstico realizado</t>
  </si>
  <si>
    <t xml:space="preserve">         2.2.1 Modelo de atención de requerimientos ciudadanos diseñado e implementado - SCC</t>
  </si>
  <si>
    <t>Fri 4/26/19</t>
  </si>
  <si>
    <t>300 days</t>
  </si>
  <si>
    <t>Mon 4/29/19</t>
  </si>
  <si>
    <t xml:space="preserve">         2.3.1 Piloto con aplicación en cinco territorios priorizados por DPC para mejorar la prestación de servicios y la atención al ciudadano diseñado, implementado y evaluado - SBCC</t>
  </si>
  <si>
    <t>353 days</t>
  </si>
  <si>
    <t>220 days</t>
  </si>
  <si>
    <t xml:space="preserve">            Piloto diseñado, implementado y evaluado</t>
  </si>
  <si>
    <t xml:space="preserve">         2.3.2 Estrategia para ampliar la cobertura en la prestación de servicios y la atención a poblaciones vulnerables a nivel territorial diseñada, implementada y evaluada (con base en experiencia piloto) - SBCC</t>
  </si>
  <si>
    <t>423 days</t>
  </si>
  <si>
    <t>Thu 1/7/21</t>
  </si>
  <si>
    <t>Mon 7/12/21</t>
  </si>
  <si>
    <t>290 days</t>
  </si>
  <si>
    <t>Tue 7/13/21</t>
  </si>
  <si>
    <t xml:space="preserve">            Estrategia diseñada, implementada y evaluada</t>
  </si>
  <si>
    <t xml:space="preserve">         2.4.1 Sistema de relacionamiento con ciudadanos diseñado e implementado - SBCC</t>
  </si>
  <si>
    <t xml:space="preserve">            Sistema diseñado e implementado</t>
  </si>
  <si>
    <t>Wed 7/8/20</t>
  </si>
  <si>
    <t>Thu 7/9/20</t>
  </si>
  <si>
    <t xml:space="preserve">            Estrategia diseñada e implementada</t>
  </si>
  <si>
    <t xml:space="preserve">         3.1.1 Diagnóstico del estado actual de los mecanismos de rendición de cuentas, participación ciudadana e incidencia en políticas públicas existentes - SCC</t>
  </si>
  <si>
    <t>170 days</t>
  </si>
  <si>
    <t xml:space="preserve">         3.1.2 Línea de trabajo para la rendición de cuentas, participación ciudadana e incidencia en políticas públicas existentes en materia de género y poblaciones vulnerables diseñada e implementada - SBCC</t>
  </si>
  <si>
    <t>213 days</t>
  </si>
  <si>
    <t>Wed 10/30/19</t>
  </si>
  <si>
    <t xml:space="preserve">            Línea de trabajo diseñada e implementada</t>
  </si>
  <si>
    <t xml:space="preserve">         3.1.3 Línea base sobre rendición de cuentas, participación ciudadana e incidencia en políticas públicas de la gestión defensorial construida - SBCC</t>
  </si>
  <si>
    <t>Wed 12/25/19</t>
  </si>
  <si>
    <t xml:space="preserve">            Línea base construída</t>
  </si>
  <si>
    <t xml:space="preserve">         3.1.4 Estrategia de rendición de cuentas, participación ciudadana e incidencia en políticas públicas diseñada e implementada - SBCC</t>
  </si>
  <si>
    <t>Mon 3/9/20</t>
  </si>
  <si>
    <t>Tue 3/10/20</t>
  </si>
  <si>
    <t xml:space="preserve">         3.2.1 Portal web de la DPC rediseñado y en línea - SBCC</t>
  </si>
  <si>
    <t>Wed 1/1/20</t>
  </si>
  <si>
    <t>Thu 1/2/20</t>
  </si>
  <si>
    <t xml:space="preserve">            Portal rediseñado y en línea</t>
  </si>
  <si>
    <t xml:space="preserve">         3.3.1 Diagnóstico del estado actual de los procesos y mecanismos de promoción, divulgación y comunicaciones existentes realizado - SBCC</t>
  </si>
  <si>
    <t>Wed 6/24/20</t>
  </si>
  <si>
    <t xml:space="preserve">         3.3.2 Encuestas de percepción tanto a agentes públicos y privados como a la ciudadanía, con el objetivo de recabar información que le permita a la DPC tomar decisiones para mejorar sus prácticas operativas, imagen y comunicaciones - SBCC</t>
  </si>
  <si>
    <t>Wed 5/27/20</t>
  </si>
  <si>
    <t xml:space="preserve">            Encuestas diseñadas y aplicadas</t>
  </si>
  <si>
    <t xml:space="preserve">         3.3.3 . Modelo de promoción, divulgación y comunicaciones diseñado e implementado - SBCC</t>
  </si>
  <si>
    <t>Mon 3/2/20</t>
  </si>
  <si>
    <t>Wed 9/2/20</t>
  </si>
  <si>
    <t>Thu 9/3/20</t>
  </si>
  <si>
    <t>Año 0</t>
  </si>
  <si>
    <t>Año 1</t>
  </si>
  <si>
    <t>Año 2</t>
  </si>
  <si>
    <t>Año 3</t>
  </si>
  <si>
    <t>Año 4</t>
  </si>
  <si>
    <t>TOTAL</t>
  </si>
  <si>
    <t xml:space="preserve">         1.4.1 Modelo de Arquitectura Empresarial, arquitectura de Software y de gobierno de TIC y datos diseñado e implementado - SBCC</t>
  </si>
  <si>
    <t xml:space="preserve">         1.5.1 Modelo de Inteligencia de Negocio y Analítica diseñado e implementado - SBCC</t>
  </si>
  <si>
    <t xml:space="preserve">         2.5.1 Herramienta tecnológica para la gestión de conocimiento en defensoría pública diseñada e implementada - SBCC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</si>
</sst>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63636"/>
      <name val="Segoe U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/>
      <top style="thin">
        <color rgb="FFB1BBCC"/>
      </top>
      <bottom style="thin">
        <color rgb="FFB1BBCC"/>
      </bottom>
      <diagonal/>
    </border>
    <border>
      <left/>
      <right/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/>
      <top style="thin">
        <color rgb="FFB1BBCC"/>
      </top>
      <bottom/>
      <diagonal/>
    </border>
    <border>
      <left/>
      <right/>
      <top style="thin">
        <color rgb="FFB1BBCC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3" fillId="3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8" fontId="4" fillId="4" borderId="1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8" fontId="5" fillId="4" borderId="1" xfId="0" applyNumberFormat="1" applyFont="1" applyFill="1" applyBorder="1" applyAlignment="1">
      <alignment horizontal="right" vertical="center" wrapText="1"/>
    </xf>
    <xf numFmtId="0" fontId="0" fillId="6" borderId="0" xfId="0" applyFill="1"/>
    <xf numFmtId="3" fontId="4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3" fontId="5" fillId="0" borderId="1" xfId="1" applyNumberFormat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2" borderId="0" xfId="0" applyFont="1" applyFill="1"/>
    <xf numFmtId="0" fontId="2" fillId="2" borderId="0" xfId="0" applyFont="1" applyFill="1"/>
    <xf numFmtId="3" fontId="4" fillId="2" borderId="1" xfId="1" applyNumberFormat="1" applyFont="1" applyFill="1" applyBorder="1" applyAlignment="1">
      <alignment vertical="center" wrapText="1"/>
    </xf>
    <xf numFmtId="3" fontId="4" fillId="0" borderId="1" xfId="1" applyNumberFormat="1" applyFont="1" applyFill="1" applyBorder="1" applyAlignment="1">
      <alignment vertical="center" wrapText="1"/>
    </xf>
    <xf numFmtId="3" fontId="5" fillId="6" borderId="1" xfId="1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3" fontId="4" fillId="6" borderId="1" xfId="1" applyNumberFormat="1" applyFont="1" applyFill="1" applyBorder="1" applyAlignment="1">
      <alignment vertical="center" wrapText="1"/>
    </xf>
    <xf numFmtId="0" fontId="4" fillId="6" borderId="2" xfId="0" applyFont="1" applyFill="1" applyBorder="1" applyAlignment="1">
      <alignment wrapText="1"/>
    </xf>
    <xf numFmtId="0" fontId="4" fillId="6" borderId="3" xfId="0" applyFont="1" applyFill="1" applyBorder="1" applyAlignment="1">
      <alignment wrapText="1"/>
    </xf>
    <xf numFmtId="3" fontId="4" fillId="6" borderId="4" xfId="0" applyNumberFormat="1" applyFont="1" applyFill="1" applyBorder="1" applyAlignment="1">
      <alignment wrapText="1"/>
    </xf>
    <xf numFmtId="0" fontId="3" fillId="6" borderId="2" xfId="0" applyFont="1" applyFill="1" applyBorder="1" applyAlignment="1">
      <alignment vertical="center" wrapText="1"/>
    </xf>
    <xf numFmtId="3" fontId="4" fillId="6" borderId="3" xfId="0" applyNumberFormat="1" applyFont="1" applyFill="1" applyBorder="1" applyAlignment="1">
      <alignment horizontal="center" vertical="center" wrapText="1"/>
    </xf>
    <xf numFmtId="3" fontId="4" fillId="6" borderId="4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0" fontId="5" fillId="6" borderId="5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7FA07-0690-4C8F-A338-D1ED68BF67B1}">
  <dimension ref="A1:B8"/>
  <sheetViews>
    <sheetView workbookViewId="0"/>
  </sheetViews>
  <sheetFormatPr defaultColWidth="9.109375" defaultRowHeight="14.4" x14ac:dyDescent="0.3"/>
  <cols>
    <col min="1" max="1" width="60.6640625" style="1" customWidth="1"/>
    <col min="2" max="5" width="14.6640625" style="1" customWidth="1"/>
    <col min="6" max="16384" width="9.109375" style="1"/>
  </cols>
  <sheetData>
    <row r="1" spans="1:2" x14ac:dyDescent="0.3">
      <c r="A1" s="2" t="s">
        <v>0</v>
      </c>
      <c r="B1" s="2" t="s">
        <v>4</v>
      </c>
    </row>
    <row r="2" spans="1:2" x14ac:dyDescent="0.3">
      <c r="A2" s="3" t="s">
        <v>5</v>
      </c>
      <c r="B2" s="4">
        <v>18000000</v>
      </c>
    </row>
    <row r="3" spans="1:2" x14ac:dyDescent="0.3">
      <c r="A3" s="5" t="s">
        <v>9</v>
      </c>
      <c r="B3" s="7">
        <v>0</v>
      </c>
    </row>
    <row r="4" spans="1:2" ht="28.8" x14ac:dyDescent="0.3">
      <c r="A4" s="3" t="s">
        <v>11</v>
      </c>
      <c r="B4" s="4">
        <v>8500000</v>
      </c>
    </row>
    <row r="5" spans="1:2" x14ac:dyDescent="0.3">
      <c r="A5" s="3" t="s">
        <v>12</v>
      </c>
      <c r="B5" s="4">
        <v>4600000</v>
      </c>
    </row>
    <row r="6" spans="1:2" x14ac:dyDescent="0.3">
      <c r="A6" s="3" t="s">
        <v>15</v>
      </c>
      <c r="B6" s="4">
        <v>4000000</v>
      </c>
    </row>
    <row r="7" spans="1:2" x14ac:dyDescent="0.3">
      <c r="A7" s="3" t="s">
        <v>18</v>
      </c>
      <c r="B7" s="4">
        <v>900000</v>
      </c>
    </row>
    <row r="8" spans="1:2" x14ac:dyDescent="0.3">
      <c r="A8" s="5" t="s">
        <v>19</v>
      </c>
      <c r="B8" s="7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6C479-ED32-48EB-B8E9-26755008AE27}">
  <dimension ref="A1:E27"/>
  <sheetViews>
    <sheetView topLeftCell="A13" workbookViewId="0"/>
  </sheetViews>
  <sheetFormatPr defaultColWidth="9.109375" defaultRowHeight="14.4" x14ac:dyDescent="0.3"/>
  <cols>
    <col min="1" max="1" width="40.6640625" style="1" customWidth="1"/>
    <col min="2" max="2" width="10.6640625" style="1" customWidth="1"/>
    <col min="3" max="4" width="12.6640625" style="1" customWidth="1"/>
    <col min="5" max="5" width="15.6640625" style="1" customWidth="1"/>
    <col min="6" max="16384" width="9.109375" style="1"/>
  </cols>
  <sheetData>
    <row r="1" spans="1:5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3" t="s">
        <v>5</v>
      </c>
      <c r="B2" s="3" t="s">
        <v>6</v>
      </c>
      <c r="C2" s="3" t="s">
        <v>7</v>
      </c>
      <c r="D2" s="3" t="s">
        <v>8</v>
      </c>
      <c r="E2" s="4">
        <v>18000000</v>
      </c>
    </row>
    <row r="3" spans="1:5" x14ac:dyDescent="0.3">
      <c r="A3" s="5" t="s">
        <v>9</v>
      </c>
      <c r="B3" s="6" t="s">
        <v>10</v>
      </c>
      <c r="C3" s="6" t="s">
        <v>7</v>
      </c>
      <c r="D3" s="6" t="s">
        <v>7</v>
      </c>
      <c r="E3" s="7">
        <v>0</v>
      </c>
    </row>
    <row r="4" spans="1:5" ht="28.8" x14ac:dyDescent="0.3">
      <c r="A4" s="3" t="s">
        <v>11</v>
      </c>
      <c r="B4" s="3" t="s">
        <v>6</v>
      </c>
      <c r="C4" s="3" t="s">
        <v>7</v>
      </c>
      <c r="D4" s="3" t="s">
        <v>8</v>
      </c>
      <c r="E4" s="4">
        <v>8500000</v>
      </c>
    </row>
    <row r="5" spans="1:5" ht="72" x14ac:dyDescent="0.3">
      <c r="A5" s="6" t="s">
        <v>20</v>
      </c>
      <c r="B5" s="6" t="s">
        <v>21</v>
      </c>
      <c r="C5" s="6" t="s">
        <v>7</v>
      </c>
      <c r="D5" s="6" t="s">
        <v>22</v>
      </c>
      <c r="E5" s="7">
        <v>500000</v>
      </c>
    </row>
    <row r="6" spans="1:5" ht="72" x14ac:dyDescent="0.3">
      <c r="A6" s="6" t="s">
        <v>23</v>
      </c>
      <c r="B6" s="6" t="s">
        <v>24</v>
      </c>
      <c r="C6" s="6" t="s">
        <v>25</v>
      </c>
      <c r="D6" s="6" t="s">
        <v>26</v>
      </c>
      <c r="E6" s="7">
        <v>200000</v>
      </c>
    </row>
    <row r="7" spans="1:5" ht="57.6" x14ac:dyDescent="0.3">
      <c r="A7" s="6" t="s">
        <v>27</v>
      </c>
      <c r="B7" s="6" t="s">
        <v>28</v>
      </c>
      <c r="C7" s="6" t="s">
        <v>29</v>
      </c>
      <c r="D7" s="6" t="s">
        <v>30</v>
      </c>
      <c r="E7" s="7">
        <v>800000</v>
      </c>
    </row>
    <row r="8" spans="1:5" ht="72" x14ac:dyDescent="0.3">
      <c r="A8" s="6" t="s">
        <v>31</v>
      </c>
      <c r="B8" s="6" t="s">
        <v>32</v>
      </c>
      <c r="C8" s="6" t="s">
        <v>7</v>
      </c>
      <c r="D8" s="6" t="s">
        <v>33</v>
      </c>
      <c r="E8" s="7">
        <v>1000000</v>
      </c>
    </row>
    <row r="9" spans="1:5" ht="43.2" x14ac:dyDescent="0.3">
      <c r="A9" s="6" t="s">
        <v>34</v>
      </c>
      <c r="B9" s="6" t="s">
        <v>35</v>
      </c>
      <c r="C9" s="6" t="s">
        <v>7</v>
      </c>
      <c r="D9" s="6" t="s">
        <v>36</v>
      </c>
      <c r="E9" s="7">
        <v>700000</v>
      </c>
    </row>
    <row r="10" spans="1:5" ht="72" x14ac:dyDescent="0.3">
      <c r="A10" s="6" t="s">
        <v>37</v>
      </c>
      <c r="B10" s="6" t="s">
        <v>38</v>
      </c>
      <c r="C10" s="6" t="s">
        <v>39</v>
      </c>
      <c r="D10" s="6" t="s">
        <v>40</v>
      </c>
      <c r="E10" s="7">
        <v>2700000</v>
      </c>
    </row>
    <row r="11" spans="1:5" ht="57.6" x14ac:dyDescent="0.3">
      <c r="A11" s="6" t="s">
        <v>41</v>
      </c>
      <c r="B11" s="6" t="s">
        <v>35</v>
      </c>
      <c r="C11" s="6" t="s">
        <v>42</v>
      </c>
      <c r="D11" s="6" t="s">
        <v>43</v>
      </c>
      <c r="E11" s="7">
        <v>1000000</v>
      </c>
    </row>
    <row r="12" spans="1:5" ht="28.8" x14ac:dyDescent="0.3">
      <c r="A12" s="6" t="s">
        <v>44</v>
      </c>
      <c r="B12" s="6" t="s">
        <v>6</v>
      </c>
      <c r="C12" s="6" t="s">
        <v>7</v>
      </c>
      <c r="D12" s="6" t="s">
        <v>8</v>
      </c>
      <c r="E12" s="7">
        <v>1000000</v>
      </c>
    </row>
    <row r="13" spans="1:5" ht="43.2" x14ac:dyDescent="0.3">
      <c r="A13" s="6" t="s">
        <v>45</v>
      </c>
      <c r="B13" s="6" t="s">
        <v>46</v>
      </c>
      <c r="C13" s="6" t="s">
        <v>47</v>
      </c>
      <c r="D13" s="6" t="s">
        <v>8</v>
      </c>
      <c r="E13" s="7">
        <v>400000</v>
      </c>
    </row>
    <row r="14" spans="1:5" ht="57.6" x14ac:dyDescent="0.3">
      <c r="A14" s="6" t="s">
        <v>48</v>
      </c>
      <c r="B14" s="6" t="s">
        <v>49</v>
      </c>
      <c r="C14" s="6" t="s">
        <v>42</v>
      </c>
      <c r="D14" s="6" t="s">
        <v>50</v>
      </c>
      <c r="E14" s="7">
        <v>200000</v>
      </c>
    </row>
    <row r="15" spans="1:5" ht="28.8" x14ac:dyDescent="0.3">
      <c r="A15" s="3" t="s">
        <v>12</v>
      </c>
      <c r="B15" s="3" t="s">
        <v>13</v>
      </c>
      <c r="C15" s="3" t="s">
        <v>7</v>
      </c>
      <c r="D15" s="3" t="s">
        <v>14</v>
      </c>
      <c r="E15" s="4">
        <v>4600000</v>
      </c>
    </row>
    <row r="16" spans="1:5" ht="57.6" x14ac:dyDescent="0.3">
      <c r="A16" s="6" t="s">
        <v>51</v>
      </c>
      <c r="B16" s="6" t="s">
        <v>52</v>
      </c>
      <c r="C16" s="6" t="s">
        <v>7</v>
      </c>
      <c r="D16" s="6" t="s">
        <v>53</v>
      </c>
      <c r="E16" s="7">
        <v>50000</v>
      </c>
    </row>
    <row r="17" spans="1:5" ht="57.6" x14ac:dyDescent="0.3">
      <c r="A17" s="6" t="s">
        <v>54</v>
      </c>
      <c r="B17" s="6" t="s">
        <v>55</v>
      </c>
      <c r="C17" s="6" t="s">
        <v>56</v>
      </c>
      <c r="D17" s="6" t="s">
        <v>57</v>
      </c>
      <c r="E17" s="7">
        <v>150000</v>
      </c>
    </row>
    <row r="18" spans="1:5" ht="72" x14ac:dyDescent="0.3">
      <c r="A18" s="6" t="s">
        <v>58</v>
      </c>
      <c r="B18" s="6" t="s">
        <v>59</v>
      </c>
      <c r="C18" s="6" t="s">
        <v>29</v>
      </c>
      <c r="D18" s="6" t="s">
        <v>14</v>
      </c>
      <c r="E18" s="7">
        <v>2900000</v>
      </c>
    </row>
    <row r="19" spans="1:5" ht="57.6" x14ac:dyDescent="0.3">
      <c r="A19" s="6" t="s">
        <v>60</v>
      </c>
      <c r="B19" s="6" t="s">
        <v>35</v>
      </c>
      <c r="C19" s="6" t="s">
        <v>25</v>
      </c>
      <c r="D19" s="6" t="s">
        <v>61</v>
      </c>
      <c r="E19" s="7">
        <v>500000</v>
      </c>
    </row>
    <row r="20" spans="1:5" ht="57.6" x14ac:dyDescent="0.3">
      <c r="A20" s="6" t="s">
        <v>62</v>
      </c>
      <c r="B20" s="6" t="s">
        <v>35</v>
      </c>
      <c r="C20" s="6" t="s">
        <v>63</v>
      </c>
      <c r="D20" s="6" t="s">
        <v>17</v>
      </c>
      <c r="E20" s="7">
        <v>1000000</v>
      </c>
    </row>
    <row r="21" spans="1:5" ht="28.8" x14ac:dyDescent="0.3">
      <c r="A21" s="3" t="s">
        <v>15</v>
      </c>
      <c r="B21" s="3" t="s">
        <v>16</v>
      </c>
      <c r="C21" s="3" t="s">
        <v>7</v>
      </c>
      <c r="D21" s="3" t="s">
        <v>17</v>
      </c>
      <c r="E21" s="4">
        <v>4000000</v>
      </c>
    </row>
    <row r="22" spans="1:5" ht="57.6" x14ac:dyDescent="0.3">
      <c r="A22" s="6" t="s">
        <v>64</v>
      </c>
      <c r="B22" s="6" t="s">
        <v>65</v>
      </c>
      <c r="C22" s="6" t="s">
        <v>7</v>
      </c>
      <c r="D22" s="6" t="s">
        <v>66</v>
      </c>
      <c r="E22" s="7">
        <v>1700000</v>
      </c>
    </row>
    <row r="23" spans="1:5" ht="72" x14ac:dyDescent="0.3">
      <c r="A23" s="6" t="s">
        <v>67</v>
      </c>
      <c r="B23" s="6" t="s">
        <v>32</v>
      </c>
      <c r="C23" s="6" t="s">
        <v>68</v>
      </c>
      <c r="D23" s="6" t="s">
        <v>69</v>
      </c>
      <c r="E23" s="7">
        <v>800000</v>
      </c>
    </row>
    <row r="24" spans="1:5" ht="57.6" x14ac:dyDescent="0.3">
      <c r="A24" s="6" t="s">
        <v>70</v>
      </c>
      <c r="B24" s="6" t="s">
        <v>16</v>
      </c>
      <c r="C24" s="6" t="s">
        <v>7</v>
      </c>
      <c r="D24" s="6" t="s">
        <v>17</v>
      </c>
      <c r="E24" s="7">
        <v>1500000</v>
      </c>
    </row>
    <row r="25" spans="1:5" x14ac:dyDescent="0.3">
      <c r="A25" s="3" t="s">
        <v>18</v>
      </c>
      <c r="B25" s="3" t="s">
        <v>6</v>
      </c>
      <c r="C25" s="3" t="s">
        <v>7</v>
      </c>
      <c r="D25" s="3" t="s">
        <v>8</v>
      </c>
      <c r="E25" s="4">
        <v>900000</v>
      </c>
    </row>
    <row r="26" spans="1:5" x14ac:dyDescent="0.3">
      <c r="A26" s="6" t="s">
        <v>71</v>
      </c>
      <c r="B26" s="6" t="s">
        <v>6</v>
      </c>
      <c r="C26" s="6" t="s">
        <v>7</v>
      </c>
      <c r="D26" s="6" t="s">
        <v>8</v>
      </c>
      <c r="E26" s="7">
        <v>900000</v>
      </c>
    </row>
    <row r="27" spans="1:5" x14ac:dyDescent="0.3">
      <c r="A27" s="5" t="s">
        <v>19</v>
      </c>
      <c r="B27" s="6" t="s">
        <v>10</v>
      </c>
      <c r="C27" s="6" t="s">
        <v>8</v>
      </c>
      <c r="D27" s="6" t="s">
        <v>8</v>
      </c>
      <c r="E27" s="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0D72E-649D-4903-AE1C-1262548C3D47}">
  <dimension ref="A1:E131"/>
  <sheetViews>
    <sheetView topLeftCell="A34" workbookViewId="0">
      <selection activeCell="E70" sqref="E70"/>
    </sheetView>
  </sheetViews>
  <sheetFormatPr defaultColWidth="9.109375" defaultRowHeight="14.4" x14ac:dyDescent="0.3"/>
  <cols>
    <col min="1" max="1" width="40.6640625" style="1" customWidth="1"/>
    <col min="2" max="2" width="10.6640625" style="1" customWidth="1"/>
    <col min="3" max="4" width="12.6640625" style="1" customWidth="1"/>
    <col min="5" max="5" width="15.6640625" style="1" customWidth="1"/>
    <col min="6" max="16384" width="9.109375" style="1"/>
  </cols>
  <sheetData>
    <row r="1" spans="1:5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3" t="s">
        <v>5</v>
      </c>
      <c r="B2" s="3" t="s">
        <v>6</v>
      </c>
      <c r="C2" s="3" t="s">
        <v>7</v>
      </c>
      <c r="D2" s="3" t="s">
        <v>8</v>
      </c>
      <c r="E2" s="4">
        <v>18000000</v>
      </c>
    </row>
    <row r="3" spans="1:5" x14ac:dyDescent="0.3">
      <c r="A3" s="5" t="s">
        <v>9</v>
      </c>
      <c r="B3" s="6" t="s">
        <v>10</v>
      </c>
      <c r="C3" s="6" t="s">
        <v>7</v>
      </c>
      <c r="D3" s="6" t="s">
        <v>7</v>
      </c>
      <c r="E3" s="7">
        <v>0</v>
      </c>
    </row>
    <row r="4" spans="1:5" ht="28.8" x14ac:dyDescent="0.3">
      <c r="A4" s="3" t="s">
        <v>11</v>
      </c>
      <c r="B4" s="3" t="s">
        <v>6</v>
      </c>
      <c r="C4" s="3" t="s">
        <v>7</v>
      </c>
      <c r="D4" s="3" t="s">
        <v>8</v>
      </c>
      <c r="E4" s="4">
        <v>8500000</v>
      </c>
    </row>
    <row r="5" spans="1:5" ht="72" x14ac:dyDescent="0.3">
      <c r="A5" s="3" t="s">
        <v>20</v>
      </c>
      <c r="B5" s="3" t="s">
        <v>21</v>
      </c>
      <c r="C5" s="3" t="s">
        <v>7</v>
      </c>
      <c r="D5" s="3" t="s">
        <v>22</v>
      </c>
      <c r="E5" s="4">
        <v>500000</v>
      </c>
    </row>
    <row r="6" spans="1:5" ht="43.2" x14ac:dyDescent="0.3">
      <c r="A6" s="3" t="s">
        <v>72</v>
      </c>
      <c r="B6" s="3" t="s">
        <v>35</v>
      </c>
      <c r="C6" s="3" t="s">
        <v>7</v>
      </c>
      <c r="D6" s="3" t="s">
        <v>36</v>
      </c>
      <c r="E6" s="4">
        <v>400000</v>
      </c>
    </row>
    <row r="7" spans="1:5" x14ac:dyDescent="0.3">
      <c r="A7" s="6" t="s">
        <v>73</v>
      </c>
      <c r="B7" s="6" t="s">
        <v>74</v>
      </c>
      <c r="C7" s="6" t="s">
        <v>7</v>
      </c>
      <c r="D7" s="6" t="s">
        <v>75</v>
      </c>
      <c r="E7" s="7">
        <v>0</v>
      </c>
    </row>
    <row r="8" spans="1:5" x14ac:dyDescent="0.3">
      <c r="A8" s="6" t="s">
        <v>76</v>
      </c>
      <c r="B8" s="6" t="s">
        <v>77</v>
      </c>
      <c r="C8" s="6" t="s">
        <v>78</v>
      </c>
      <c r="D8" s="6" t="s">
        <v>36</v>
      </c>
      <c r="E8" s="7">
        <v>400000</v>
      </c>
    </row>
    <row r="9" spans="1:5" x14ac:dyDescent="0.3">
      <c r="A9" s="6" t="s">
        <v>79</v>
      </c>
      <c r="B9" s="6" t="s">
        <v>10</v>
      </c>
      <c r="C9" s="6" t="s">
        <v>36</v>
      </c>
      <c r="D9" s="6" t="s">
        <v>36</v>
      </c>
      <c r="E9" s="7">
        <v>0</v>
      </c>
    </row>
    <row r="10" spans="1:5" ht="57.6" x14ac:dyDescent="0.3">
      <c r="A10" s="3" t="s">
        <v>80</v>
      </c>
      <c r="B10" s="3" t="s">
        <v>81</v>
      </c>
      <c r="C10" s="3" t="s">
        <v>82</v>
      </c>
      <c r="D10" s="3" t="s">
        <v>22</v>
      </c>
      <c r="E10" s="4">
        <v>100000</v>
      </c>
    </row>
    <row r="11" spans="1:5" x14ac:dyDescent="0.3">
      <c r="A11" s="6" t="s">
        <v>73</v>
      </c>
      <c r="B11" s="6" t="s">
        <v>83</v>
      </c>
      <c r="C11" s="6" t="s">
        <v>82</v>
      </c>
      <c r="D11" s="6" t="s">
        <v>84</v>
      </c>
      <c r="E11" s="7">
        <v>0</v>
      </c>
    </row>
    <row r="12" spans="1:5" x14ac:dyDescent="0.3">
      <c r="A12" s="6" t="s">
        <v>76</v>
      </c>
      <c r="B12" s="6" t="s">
        <v>85</v>
      </c>
      <c r="C12" s="6" t="s">
        <v>86</v>
      </c>
      <c r="D12" s="6" t="s">
        <v>22</v>
      </c>
      <c r="E12" s="7">
        <v>100000</v>
      </c>
    </row>
    <row r="13" spans="1:5" x14ac:dyDescent="0.3">
      <c r="A13" s="6" t="s">
        <v>87</v>
      </c>
      <c r="B13" s="6" t="s">
        <v>10</v>
      </c>
      <c r="C13" s="6" t="s">
        <v>22</v>
      </c>
      <c r="D13" s="6" t="s">
        <v>22</v>
      </c>
      <c r="E13" s="7">
        <v>0</v>
      </c>
    </row>
    <row r="14" spans="1:5" ht="86.4" x14ac:dyDescent="0.3">
      <c r="A14" s="3" t="s">
        <v>23</v>
      </c>
      <c r="B14" s="3" t="s">
        <v>24</v>
      </c>
      <c r="C14" s="3" t="s">
        <v>25</v>
      </c>
      <c r="D14" s="3" t="s">
        <v>26</v>
      </c>
      <c r="E14" s="4">
        <v>200000</v>
      </c>
    </row>
    <row r="15" spans="1:5" ht="72" x14ac:dyDescent="0.3">
      <c r="A15" s="3" t="s">
        <v>88</v>
      </c>
      <c r="B15" s="3" t="s">
        <v>24</v>
      </c>
      <c r="C15" s="3" t="s">
        <v>25</v>
      </c>
      <c r="D15" s="3" t="s">
        <v>26</v>
      </c>
      <c r="E15" s="4">
        <v>200000</v>
      </c>
    </row>
    <row r="16" spans="1:5" x14ac:dyDescent="0.3">
      <c r="A16" s="6" t="s">
        <v>73</v>
      </c>
      <c r="B16" s="6" t="s">
        <v>74</v>
      </c>
      <c r="C16" s="6" t="s">
        <v>25</v>
      </c>
      <c r="D16" s="6" t="s">
        <v>89</v>
      </c>
      <c r="E16" s="7">
        <v>0</v>
      </c>
    </row>
    <row r="17" spans="1:5" x14ac:dyDescent="0.3">
      <c r="A17" s="6" t="s">
        <v>76</v>
      </c>
      <c r="B17" s="6" t="s">
        <v>90</v>
      </c>
      <c r="C17" s="6" t="s">
        <v>91</v>
      </c>
      <c r="D17" s="6" t="s">
        <v>26</v>
      </c>
      <c r="E17" s="7">
        <v>200000</v>
      </c>
    </row>
    <row r="18" spans="1:5" x14ac:dyDescent="0.3">
      <c r="A18" s="6" t="s">
        <v>92</v>
      </c>
      <c r="B18" s="6" t="s">
        <v>10</v>
      </c>
      <c r="C18" s="6" t="s">
        <v>26</v>
      </c>
      <c r="D18" s="6" t="s">
        <v>26</v>
      </c>
      <c r="E18" s="7">
        <v>0</v>
      </c>
    </row>
    <row r="19" spans="1:5" ht="57.6" x14ac:dyDescent="0.3">
      <c r="A19" s="3" t="s">
        <v>27</v>
      </c>
      <c r="B19" s="3" t="s">
        <v>28</v>
      </c>
      <c r="C19" s="3" t="s">
        <v>29</v>
      </c>
      <c r="D19" s="3" t="s">
        <v>30</v>
      </c>
      <c r="E19" s="4">
        <v>800000</v>
      </c>
    </row>
    <row r="20" spans="1:5" ht="43.2" x14ac:dyDescent="0.3">
      <c r="A20" s="3" t="s">
        <v>93</v>
      </c>
      <c r="B20" s="3" t="s">
        <v>28</v>
      </c>
      <c r="C20" s="3" t="s">
        <v>29</v>
      </c>
      <c r="D20" s="3" t="s">
        <v>30</v>
      </c>
      <c r="E20" s="4">
        <v>800000</v>
      </c>
    </row>
    <row r="21" spans="1:5" x14ac:dyDescent="0.3">
      <c r="A21" s="6" t="s">
        <v>73</v>
      </c>
      <c r="B21" s="6" t="s">
        <v>74</v>
      </c>
      <c r="C21" s="6" t="s">
        <v>29</v>
      </c>
      <c r="D21" s="6" t="s">
        <v>94</v>
      </c>
      <c r="E21" s="7">
        <v>0</v>
      </c>
    </row>
    <row r="22" spans="1:5" x14ac:dyDescent="0.3">
      <c r="A22" s="6" t="s">
        <v>76</v>
      </c>
      <c r="B22" s="6" t="s">
        <v>85</v>
      </c>
      <c r="C22" s="6" t="s">
        <v>95</v>
      </c>
      <c r="D22" s="6" t="s">
        <v>30</v>
      </c>
      <c r="E22" s="7">
        <v>800000</v>
      </c>
    </row>
    <row r="23" spans="1:5" x14ac:dyDescent="0.3">
      <c r="A23" s="6" t="s">
        <v>96</v>
      </c>
      <c r="B23" s="6" t="s">
        <v>10</v>
      </c>
      <c r="C23" s="6" t="s">
        <v>30</v>
      </c>
      <c r="D23" s="6" t="s">
        <v>30</v>
      </c>
      <c r="E23" s="7">
        <v>0</v>
      </c>
    </row>
    <row r="24" spans="1:5" ht="86.4" x14ac:dyDescent="0.3">
      <c r="A24" s="3" t="s">
        <v>31</v>
      </c>
      <c r="B24" s="3" t="s">
        <v>32</v>
      </c>
      <c r="C24" s="3" t="s">
        <v>7</v>
      </c>
      <c r="D24" s="3" t="s">
        <v>33</v>
      </c>
      <c r="E24" s="4">
        <v>1000000</v>
      </c>
    </row>
    <row r="25" spans="1:5" ht="57.6" x14ac:dyDescent="0.3">
      <c r="A25" s="3" t="s">
        <v>183</v>
      </c>
      <c r="B25" s="3" t="s">
        <v>32</v>
      </c>
      <c r="C25" s="3" t="s">
        <v>7</v>
      </c>
      <c r="D25" s="3" t="s">
        <v>33</v>
      </c>
      <c r="E25" s="4">
        <v>1000000</v>
      </c>
    </row>
    <row r="26" spans="1:5" x14ac:dyDescent="0.3">
      <c r="A26" s="6" t="s">
        <v>73</v>
      </c>
      <c r="B26" s="6" t="s">
        <v>74</v>
      </c>
      <c r="C26" s="6" t="s">
        <v>7</v>
      </c>
      <c r="D26" s="6" t="s">
        <v>75</v>
      </c>
      <c r="E26" s="7">
        <v>0</v>
      </c>
    </row>
    <row r="27" spans="1:5" x14ac:dyDescent="0.3">
      <c r="A27" s="6" t="s">
        <v>76</v>
      </c>
      <c r="B27" s="6" t="s">
        <v>97</v>
      </c>
      <c r="C27" s="6" t="s">
        <v>78</v>
      </c>
      <c r="D27" s="6" t="s">
        <v>33</v>
      </c>
      <c r="E27" s="7">
        <v>1000000</v>
      </c>
    </row>
    <row r="28" spans="1:5" x14ac:dyDescent="0.3">
      <c r="A28" s="6" t="s">
        <v>98</v>
      </c>
      <c r="B28" s="6" t="s">
        <v>10</v>
      </c>
      <c r="C28" s="6" t="s">
        <v>33</v>
      </c>
      <c r="D28" s="6" t="s">
        <v>33</v>
      </c>
      <c r="E28" s="7">
        <v>0</v>
      </c>
    </row>
    <row r="29" spans="1:5" ht="43.2" x14ac:dyDescent="0.3">
      <c r="A29" s="3" t="s">
        <v>34</v>
      </c>
      <c r="B29" s="3" t="s">
        <v>35</v>
      </c>
      <c r="C29" s="3" t="s">
        <v>7</v>
      </c>
      <c r="D29" s="3" t="s">
        <v>36</v>
      </c>
      <c r="E29" s="4">
        <v>700000</v>
      </c>
    </row>
    <row r="30" spans="1:5" ht="28.8" x14ac:dyDescent="0.3">
      <c r="A30" s="3" t="s">
        <v>184</v>
      </c>
      <c r="B30" s="3" t="s">
        <v>35</v>
      </c>
      <c r="C30" s="3" t="s">
        <v>7</v>
      </c>
      <c r="D30" s="3" t="s">
        <v>36</v>
      </c>
      <c r="E30" s="4">
        <v>700000</v>
      </c>
    </row>
    <row r="31" spans="1:5" x14ac:dyDescent="0.3">
      <c r="A31" s="6" t="s">
        <v>73</v>
      </c>
      <c r="B31" s="6" t="s">
        <v>74</v>
      </c>
      <c r="C31" s="6" t="s">
        <v>7</v>
      </c>
      <c r="D31" s="6" t="s">
        <v>75</v>
      </c>
      <c r="E31" s="7">
        <v>0</v>
      </c>
    </row>
    <row r="32" spans="1:5" x14ac:dyDescent="0.3">
      <c r="A32" s="6" t="s">
        <v>76</v>
      </c>
      <c r="B32" s="6" t="s">
        <v>77</v>
      </c>
      <c r="C32" s="6" t="s">
        <v>78</v>
      </c>
      <c r="D32" s="6" t="s">
        <v>36</v>
      </c>
      <c r="E32" s="7">
        <v>700000</v>
      </c>
    </row>
    <row r="33" spans="1:5" x14ac:dyDescent="0.3">
      <c r="A33" s="6" t="s">
        <v>98</v>
      </c>
      <c r="B33" s="6" t="s">
        <v>10</v>
      </c>
      <c r="C33" s="6" t="s">
        <v>36</v>
      </c>
      <c r="D33" s="6" t="s">
        <v>36</v>
      </c>
      <c r="E33" s="7">
        <v>0</v>
      </c>
    </row>
    <row r="34" spans="1:5" ht="72" x14ac:dyDescent="0.3">
      <c r="A34" s="3" t="s">
        <v>37</v>
      </c>
      <c r="B34" s="3" t="s">
        <v>38</v>
      </c>
      <c r="C34" s="3" t="s">
        <v>39</v>
      </c>
      <c r="D34" s="3" t="s">
        <v>40</v>
      </c>
      <c r="E34" s="4">
        <v>2700000</v>
      </c>
    </row>
    <row r="35" spans="1:5" ht="72" x14ac:dyDescent="0.3">
      <c r="A35" s="3" t="s">
        <v>99</v>
      </c>
      <c r="B35" s="3" t="s">
        <v>38</v>
      </c>
      <c r="C35" s="3" t="s">
        <v>39</v>
      </c>
      <c r="D35" s="3" t="s">
        <v>40</v>
      </c>
      <c r="E35" s="4">
        <v>2700000</v>
      </c>
    </row>
    <row r="36" spans="1:5" x14ac:dyDescent="0.3">
      <c r="A36" s="6" t="s">
        <v>73</v>
      </c>
      <c r="B36" s="6" t="s">
        <v>74</v>
      </c>
      <c r="C36" s="6" t="s">
        <v>39</v>
      </c>
      <c r="D36" s="6" t="s">
        <v>100</v>
      </c>
      <c r="E36" s="7">
        <v>0</v>
      </c>
    </row>
    <row r="37" spans="1:5" x14ac:dyDescent="0.3">
      <c r="A37" s="6" t="s">
        <v>76</v>
      </c>
      <c r="B37" s="6" t="s">
        <v>101</v>
      </c>
      <c r="C37" s="6" t="s">
        <v>102</v>
      </c>
      <c r="D37" s="6" t="s">
        <v>40</v>
      </c>
      <c r="E37" s="7">
        <v>2700000</v>
      </c>
    </row>
    <row r="38" spans="1:5" x14ac:dyDescent="0.3">
      <c r="A38" s="6" t="s">
        <v>103</v>
      </c>
      <c r="B38" s="6" t="s">
        <v>10</v>
      </c>
      <c r="C38" s="6" t="s">
        <v>40</v>
      </c>
      <c r="D38" s="6" t="s">
        <v>40</v>
      </c>
      <c r="E38" s="7">
        <v>0</v>
      </c>
    </row>
    <row r="39" spans="1:5" ht="57.6" x14ac:dyDescent="0.3">
      <c r="A39" s="3" t="s">
        <v>41</v>
      </c>
      <c r="B39" s="3" t="s">
        <v>35</v>
      </c>
      <c r="C39" s="3" t="s">
        <v>42</v>
      </c>
      <c r="D39" s="3" t="s">
        <v>43</v>
      </c>
      <c r="E39" s="4">
        <v>1000000</v>
      </c>
    </row>
    <row r="40" spans="1:5" ht="57.6" x14ac:dyDescent="0.3">
      <c r="A40" s="3" t="s">
        <v>104</v>
      </c>
      <c r="B40" s="3" t="s">
        <v>35</v>
      </c>
      <c r="C40" s="3" t="s">
        <v>42</v>
      </c>
      <c r="D40" s="3" t="s">
        <v>43</v>
      </c>
      <c r="E40" s="4">
        <v>1000000</v>
      </c>
    </row>
    <row r="41" spans="1:5" x14ac:dyDescent="0.3">
      <c r="A41" s="6" t="s">
        <v>73</v>
      </c>
      <c r="B41" s="6" t="s">
        <v>74</v>
      </c>
      <c r="C41" s="6" t="s">
        <v>42</v>
      </c>
      <c r="D41" s="6" t="s">
        <v>105</v>
      </c>
      <c r="E41" s="7">
        <v>0</v>
      </c>
    </row>
    <row r="42" spans="1:5" x14ac:dyDescent="0.3">
      <c r="A42" s="6" t="s">
        <v>76</v>
      </c>
      <c r="B42" s="6" t="s">
        <v>77</v>
      </c>
      <c r="C42" s="6" t="s">
        <v>106</v>
      </c>
      <c r="D42" s="6" t="s">
        <v>43</v>
      </c>
      <c r="E42" s="7">
        <v>1000000</v>
      </c>
    </row>
    <row r="43" spans="1:5" x14ac:dyDescent="0.3">
      <c r="A43" s="6" t="s">
        <v>103</v>
      </c>
      <c r="B43" s="6" t="s">
        <v>10</v>
      </c>
      <c r="C43" s="6" t="s">
        <v>43</v>
      </c>
      <c r="D43" s="6" t="s">
        <v>43</v>
      </c>
      <c r="E43" s="7">
        <v>0</v>
      </c>
    </row>
    <row r="44" spans="1:5" ht="28.8" x14ac:dyDescent="0.3">
      <c r="A44" s="3" t="s">
        <v>44</v>
      </c>
      <c r="B44" s="3" t="s">
        <v>6</v>
      </c>
      <c r="C44" s="3" t="s">
        <v>7</v>
      </c>
      <c r="D44" s="3" t="s">
        <v>8</v>
      </c>
      <c r="E44" s="4">
        <v>1000000</v>
      </c>
    </row>
    <row r="45" spans="1:5" ht="28.8" x14ac:dyDescent="0.3">
      <c r="A45" s="3" t="s">
        <v>107</v>
      </c>
      <c r="B45" s="3" t="s">
        <v>6</v>
      </c>
      <c r="C45" s="3" t="s">
        <v>7</v>
      </c>
      <c r="D45" s="3" t="s">
        <v>8</v>
      </c>
      <c r="E45" s="4">
        <v>1000000</v>
      </c>
    </row>
    <row r="46" spans="1:5" x14ac:dyDescent="0.3">
      <c r="A46" s="6" t="s">
        <v>73</v>
      </c>
      <c r="B46" s="6" t="s">
        <v>83</v>
      </c>
      <c r="C46" s="6" t="s">
        <v>7</v>
      </c>
      <c r="D46" s="6" t="s">
        <v>108</v>
      </c>
      <c r="E46" s="7">
        <v>0</v>
      </c>
    </row>
    <row r="47" spans="1:5" x14ac:dyDescent="0.3">
      <c r="A47" s="6" t="s">
        <v>76</v>
      </c>
      <c r="B47" s="6" t="s">
        <v>109</v>
      </c>
      <c r="C47" s="6" t="s">
        <v>25</v>
      </c>
      <c r="D47" s="6" t="s">
        <v>8</v>
      </c>
      <c r="E47" s="7">
        <v>1000000</v>
      </c>
    </row>
    <row r="48" spans="1:5" x14ac:dyDescent="0.3">
      <c r="A48" s="6" t="s">
        <v>110</v>
      </c>
      <c r="B48" s="6" t="s">
        <v>10</v>
      </c>
      <c r="C48" s="6" t="s">
        <v>8</v>
      </c>
      <c r="D48" s="6" t="s">
        <v>8</v>
      </c>
      <c r="E48" s="7">
        <v>0</v>
      </c>
    </row>
    <row r="49" spans="1:5" ht="43.2" x14ac:dyDescent="0.3">
      <c r="A49" s="3" t="s">
        <v>45</v>
      </c>
      <c r="B49" s="3" t="s">
        <v>46</v>
      </c>
      <c r="C49" s="3" t="s">
        <v>47</v>
      </c>
      <c r="D49" s="3" t="s">
        <v>8</v>
      </c>
      <c r="E49" s="4">
        <v>400000</v>
      </c>
    </row>
    <row r="50" spans="1:5" ht="43.2" x14ac:dyDescent="0.3">
      <c r="A50" s="3" t="s">
        <v>111</v>
      </c>
      <c r="B50" s="3" t="s">
        <v>46</v>
      </c>
      <c r="C50" s="3" t="s">
        <v>47</v>
      </c>
      <c r="D50" s="3" t="s">
        <v>8</v>
      </c>
      <c r="E50" s="4">
        <v>200000</v>
      </c>
    </row>
    <row r="51" spans="1:5" x14ac:dyDescent="0.3">
      <c r="A51" s="6" t="s">
        <v>73</v>
      </c>
      <c r="B51" s="6" t="s">
        <v>83</v>
      </c>
      <c r="C51" s="6" t="s">
        <v>47</v>
      </c>
      <c r="D51" s="6" t="s">
        <v>112</v>
      </c>
      <c r="E51" s="7">
        <v>0</v>
      </c>
    </row>
    <row r="52" spans="1:5" x14ac:dyDescent="0.3">
      <c r="A52" s="6" t="s">
        <v>76</v>
      </c>
      <c r="B52" s="6" t="s">
        <v>113</v>
      </c>
      <c r="C52" s="6" t="s">
        <v>114</v>
      </c>
      <c r="D52" s="6" t="s">
        <v>8</v>
      </c>
      <c r="E52" s="7">
        <v>200000</v>
      </c>
    </row>
    <row r="53" spans="1:5" x14ac:dyDescent="0.3">
      <c r="A53" s="6" t="s">
        <v>115</v>
      </c>
      <c r="B53" s="6" t="s">
        <v>10</v>
      </c>
      <c r="C53" s="6" t="s">
        <v>8</v>
      </c>
      <c r="D53" s="6" t="s">
        <v>8</v>
      </c>
      <c r="E53" s="7">
        <v>0</v>
      </c>
    </row>
    <row r="54" spans="1:5" ht="43.2" x14ac:dyDescent="0.3">
      <c r="A54" s="3" t="s">
        <v>116</v>
      </c>
      <c r="B54" s="3" t="s">
        <v>117</v>
      </c>
      <c r="C54" s="3" t="s">
        <v>68</v>
      </c>
      <c r="D54" s="3" t="s">
        <v>8</v>
      </c>
      <c r="E54" s="4">
        <v>200000</v>
      </c>
    </row>
    <row r="55" spans="1:5" x14ac:dyDescent="0.3">
      <c r="A55" s="6" t="s">
        <v>73</v>
      </c>
      <c r="B55" s="6" t="s">
        <v>83</v>
      </c>
      <c r="C55" s="6" t="s">
        <v>68</v>
      </c>
      <c r="D55" s="6" t="s">
        <v>118</v>
      </c>
      <c r="E55" s="7">
        <v>0</v>
      </c>
    </row>
    <row r="56" spans="1:5" x14ac:dyDescent="0.3">
      <c r="A56" s="6" t="s">
        <v>76</v>
      </c>
      <c r="B56" s="6" t="s">
        <v>119</v>
      </c>
      <c r="C56" s="6" t="s">
        <v>120</v>
      </c>
      <c r="D56" s="6" t="s">
        <v>8</v>
      </c>
      <c r="E56" s="7">
        <v>200000</v>
      </c>
    </row>
    <row r="57" spans="1:5" x14ac:dyDescent="0.3">
      <c r="A57" s="6" t="s">
        <v>115</v>
      </c>
      <c r="B57" s="6" t="s">
        <v>10</v>
      </c>
      <c r="C57" s="6" t="s">
        <v>8</v>
      </c>
      <c r="D57" s="6" t="s">
        <v>8</v>
      </c>
      <c r="E57" s="7">
        <v>0</v>
      </c>
    </row>
    <row r="58" spans="1:5" ht="57.6" x14ac:dyDescent="0.3">
      <c r="A58" s="3" t="s">
        <v>48</v>
      </c>
      <c r="B58" s="3" t="s">
        <v>49</v>
      </c>
      <c r="C58" s="3" t="s">
        <v>42</v>
      </c>
      <c r="D58" s="3" t="s">
        <v>50</v>
      </c>
      <c r="E58" s="4">
        <v>200000</v>
      </c>
    </row>
    <row r="59" spans="1:5" ht="72" x14ac:dyDescent="0.3">
      <c r="A59" s="3" t="s">
        <v>121</v>
      </c>
      <c r="B59" s="3" t="s">
        <v>49</v>
      </c>
      <c r="C59" s="3" t="s">
        <v>42</v>
      </c>
      <c r="D59" s="3" t="s">
        <v>50</v>
      </c>
      <c r="E59" s="4">
        <v>200000</v>
      </c>
    </row>
    <row r="60" spans="1:5" x14ac:dyDescent="0.3">
      <c r="A60" s="6" t="s">
        <v>73</v>
      </c>
      <c r="B60" s="6" t="s">
        <v>83</v>
      </c>
      <c r="C60" s="6" t="s">
        <v>42</v>
      </c>
      <c r="D60" s="6" t="s">
        <v>122</v>
      </c>
      <c r="E60" s="7">
        <v>0</v>
      </c>
    </row>
    <row r="61" spans="1:5" x14ac:dyDescent="0.3">
      <c r="A61" s="6" t="s">
        <v>76</v>
      </c>
      <c r="B61" s="6" t="s">
        <v>123</v>
      </c>
      <c r="C61" s="6" t="s">
        <v>124</v>
      </c>
      <c r="D61" s="6" t="s">
        <v>50</v>
      </c>
      <c r="E61" s="7">
        <v>200000</v>
      </c>
    </row>
    <row r="62" spans="1:5" x14ac:dyDescent="0.3">
      <c r="A62" s="6" t="s">
        <v>125</v>
      </c>
      <c r="B62" s="6" t="s">
        <v>10</v>
      </c>
      <c r="C62" s="6" t="s">
        <v>50</v>
      </c>
      <c r="D62" s="6" t="s">
        <v>50</v>
      </c>
      <c r="E62" s="7">
        <v>0</v>
      </c>
    </row>
    <row r="63" spans="1:5" ht="28.8" x14ac:dyDescent="0.3">
      <c r="A63" s="3" t="s">
        <v>12</v>
      </c>
      <c r="B63" s="3" t="s">
        <v>13</v>
      </c>
      <c r="C63" s="3" t="s">
        <v>7</v>
      </c>
      <c r="D63" s="3" t="s">
        <v>14</v>
      </c>
      <c r="E63" s="4">
        <v>4600000</v>
      </c>
    </row>
    <row r="64" spans="1:5" ht="57.6" x14ac:dyDescent="0.3">
      <c r="A64" s="3" t="s">
        <v>51</v>
      </c>
      <c r="B64" s="3" t="s">
        <v>52</v>
      </c>
      <c r="C64" s="3" t="s">
        <v>7</v>
      </c>
      <c r="D64" s="3" t="s">
        <v>53</v>
      </c>
      <c r="E64" s="4">
        <v>50000</v>
      </c>
    </row>
    <row r="65" spans="1:5" ht="57.6" x14ac:dyDescent="0.3">
      <c r="A65" s="3" t="s">
        <v>126</v>
      </c>
      <c r="B65" s="3" t="s">
        <v>52</v>
      </c>
      <c r="C65" s="3" t="s">
        <v>7</v>
      </c>
      <c r="D65" s="3" t="s">
        <v>53</v>
      </c>
      <c r="E65" s="4">
        <v>50000</v>
      </c>
    </row>
    <row r="66" spans="1:5" x14ac:dyDescent="0.3">
      <c r="A66" s="6" t="s">
        <v>73</v>
      </c>
      <c r="B66" s="6" t="s">
        <v>127</v>
      </c>
      <c r="C66" s="6" t="s">
        <v>7</v>
      </c>
      <c r="D66" s="6" t="s">
        <v>128</v>
      </c>
      <c r="E66" s="7">
        <v>0</v>
      </c>
    </row>
    <row r="67" spans="1:5" x14ac:dyDescent="0.3">
      <c r="A67" s="6" t="s">
        <v>76</v>
      </c>
      <c r="B67" s="6" t="s">
        <v>129</v>
      </c>
      <c r="C67" s="6" t="s">
        <v>130</v>
      </c>
      <c r="D67" s="6" t="s">
        <v>53</v>
      </c>
      <c r="E67" s="7">
        <v>50000</v>
      </c>
    </row>
    <row r="68" spans="1:5" x14ac:dyDescent="0.3">
      <c r="A68" s="6" t="s">
        <v>131</v>
      </c>
      <c r="B68" s="6" t="s">
        <v>10</v>
      </c>
      <c r="C68" s="6" t="s">
        <v>53</v>
      </c>
      <c r="D68" s="6" t="s">
        <v>53</v>
      </c>
      <c r="E68" s="7">
        <v>0</v>
      </c>
    </row>
    <row r="69" spans="1:5" ht="57.6" x14ac:dyDescent="0.3">
      <c r="A69" s="3" t="s">
        <v>54</v>
      </c>
      <c r="B69" s="3" t="s">
        <v>55</v>
      </c>
      <c r="C69" s="3" t="s">
        <v>56</v>
      </c>
      <c r="D69" s="3" t="s">
        <v>57</v>
      </c>
      <c r="E69" s="4">
        <v>150000</v>
      </c>
    </row>
    <row r="70" spans="1:5" ht="43.2" x14ac:dyDescent="0.3">
      <c r="A70" s="3" t="s">
        <v>132</v>
      </c>
      <c r="B70" s="3" t="s">
        <v>55</v>
      </c>
      <c r="C70" s="3" t="s">
        <v>56</v>
      </c>
      <c r="D70" s="3" t="s">
        <v>57</v>
      </c>
      <c r="E70" s="4">
        <v>150000</v>
      </c>
    </row>
    <row r="71" spans="1:5" ht="28.8" x14ac:dyDescent="0.3">
      <c r="A71" s="6" t="s">
        <v>73</v>
      </c>
      <c r="B71" s="6" t="s">
        <v>83</v>
      </c>
      <c r="C71" s="6" t="s">
        <v>56</v>
      </c>
      <c r="D71" s="6" t="s">
        <v>133</v>
      </c>
      <c r="E71" s="7">
        <v>0</v>
      </c>
    </row>
    <row r="72" spans="1:5" x14ac:dyDescent="0.3">
      <c r="A72" s="6" t="s">
        <v>76</v>
      </c>
      <c r="B72" s="6" t="s">
        <v>134</v>
      </c>
      <c r="C72" s="6" t="s">
        <v>135</v>
      </c>
      <c r="D72" s="6" t="s">
        <v>57</v>
      </c>
      <c r="E72" s="7">
        <v>150000</v>
      </c>
    </row>
    <row r="73" spans="1:5" x14ac:dyDescent="0.3">
      <c r="A73" s="6" t="s">
        <v>98</v>
      </c>
      <c r="B73" s="6" t="s">
        <v>10</v>
      </c>
      <c r="C73" s="6" t="s">
        <v>57</v>
      </c>
      <c r="D73" s="6" t="s">
        <v>57</v>
      </c>
      <c r="E73" s="7">
        <v>0</v>
      </c>
    </row>
    <row r="74" spans="1:5" ht="72" x14ac:dyDescent="0.3">
      <c r="A74" s="3" t="s">
        <v>58</v>
      </c>
      <c r="B74" s="3" t="s">
        <v>59</v>
      </c>
      <c r="C74" s="3" t="s">
        <v>29</v>
      </c>
      <c r="D74" s="3" t="s">
        <v>14</v>
      </c>
      <c r="E74" s="4">
        <v>2900000</v>
      </c>
    </row>
    <row r="75" spans="1:5" ht="72" x14ac:dyDescent="0.3">
      <c r="A75" s="3" t="s">
        <v>136</v>
      </c>
      <c r="B75" s="3" t="s">
        <v>137</v>
      </c>
      <c r="C75" s="3" t="s">
        <v>29</v>
      </c>
      <c r="D75" s="3" t="s">
        <v>33</v>
      </c>
      <c r="E75" s="4">
        <v>1000000</v>
      </c>
    </row>
    <row r="76" spans="1:5" x14ac:dyDescent="0.3">
      <c r="A76" s="6" t="s">
        <v>73</v>
      </c>
      <c r="B76" s="6" t="s">
        <v>74</v>
      </c>
      <c r="C76" s="6" t="s">
        <v>29</v>
      </c>
      <c r="D76" s="6" t="s">
        <v>94</v>
      </c>
      <c r="E76" s="7">
        <v>0</v>
      </c>
    </row>
    <row r="77" spans="1:5" x14ac:dyDescent="0.3">
      <c r="A77" s="6" t="s">
        <v>76</v>
      </c>
      <c r="B77" s="6" t="s">
        <v>138</v>
      </c>
      <c r="C77" s="6" t="s">
        <v>95</v>
      </c>
      <c r="D77" s="6" t="s">
        <v>33</v>
      </c>
      <c r="E77" s="7">
        <v>1000000</v>
      </c>
    </row>
    <row r="78" spans="1:5" ht="28.8" x14ac:dyDescent="0.3">
      <c r="A78" s="6" t="s">
        <v>139</v>
      </c>
      <c r="B78" s="6" t="s">
        <v>10</v>
      </c>
      <c r="C78" s="6" t="s">
        <v>33</v>
      </c>
      <c r="D78" s="6" t="s">
        <v>33</v>
      </c>
      <c r="E78" s="7">
        <v>0</v>
      </c>
    </row>
    <row r="79" spans="1:5" ht="72" x14ac:dyDescent="0.3">
      <c r="A79" s="3" t="s">
        <v>140</v>
      </c>
      <c r="B79" s="3" t="s">
        <v>141</v>
      </c>
      <c r="C79" s="3" t="s">
        <v>142</v>
      </c>
      <c r="D79" s="3" t="s">
        <v>14</v>
      </c>
      <c r="E79" s="4">
        <v>1900000</v>
      </c>
    </row>
    <row r="80" spans="1:5" x14ac:dyDescent="0.3">
      <c r="A80" s="6" t="s">
        <v>73</v>
      </c>
      <c r="B80" s="6" t="s">
        <v>74</v>
      </c>
      <c r="C80" s="6" t="s">
        <v>142</v>
      </c>
      <c r="D80" s="6" t="s">
        <v>143</v>
      </c>
      <c r="E80" s="7">
        <v>0</v>
      </c>
    </row>
    <row r="81" spans="1:5" x14ac:dyDescent="0.3">
      <c r="A81" s="6" t="s">
        <v>76</v>
      </c>
      <c r="B81" s="6" t="s">
        <v>144</v>
      </c>
      <c r="C81" s="6" t="s">
        <v>145</v>
      </c>
      <c r="D81" s="6" t="s">
        <v>14</v>
      </c>
      <c r="E81" s="7">
        <v>1900000</v>
      </c>
    </row>
    <row r="82" spans="1:5" ht="28.8" x14ac:dyDescent="0.3">
      <c r="A82" s="6" t="s">
        <v>146</v>
      </c>
      <c r="B82" s="6" t="s">
        <v>10</v>
      </c>
      <c r="C82" s="6" t="s">
        <v>14</v>
      </c>
      <c r="D82" s="6" t="s">
        <v>14</v>
      </c>
      <c r="E82" s="7">
        <v>0</v>
      </c>
    </row>
    <row r="83" spans="1:5" ht="57.6" x14ac:dyDescent="0.3">
      <c r="A83" s="3" t="s">
        <v>60</v>
      </c>
      <c r="B83" s="3" t="s">
        <v>35</v>
      </c>
      <c r="C83" s="3" t="s">
        <v>25</v>
      </c>
      <c r="D83" s="3" t="s">
        <v>61</v>
      </c>
      <c r="E83" s="4">
        <v>500000</v>
      </c>
    </row>
    <row r="84" spans="1:5" ht="28.8" x14ac:dyDescent="0.3">
      <c r="A84" s="3" t="s">
        <v>147</v>
      </c>
      <c r="B84" s="3" t="s">
        <v>35</v>
      </c>
      <c r="C84" s="3" t="s">
        <v>25</v>
      </c>
      <c r="D84" s="3" t="s">
        <v>61</v>
      </c>
      <c r="E84" s="4">
        <v>500000</v>
      </c>
    </row>
    <row r="85" spans="1:5" x14ac:dyDescent="0.3">
      <c r="A85" s="6" t="s">
        <v>73</v>
      </c>
      <c r="B85" s="6" t="s">
        <v>74</v>
      </c>
      <c r="C85" s="6" t="s">
        <v>25</v>
      </c>
      <c r="D85" s="6" t="s">
        <v>89</v>
      </c>
      <c r="E85" s="7">
        <v>0</v>
      </c>
    </row>
    <row r="86" spans="1:5" ht="28.8" x14ac:dyDescent="0.3">
      <c r="A86" s="6" t="s">
        <v>76</v>
      </c>
      <c r="B86" s="6" t="s">
        <v>77</v>
      </c>
      <c r="C86" s="6" t="s">
        <v>91</v>
      </c>
      <c r="D86" s="6" t="s">
        <v>61</v>
      </c>
      <c r="E86" s="7">
        <v>500000</v>
      </c>
    </row>
    <row r="87" spans="1:5" ht="28.8" x14ac:dyDescent="0.3">
      <c r="A87" s="6" t="s">
        <v>148</v>
      </c>
      <c r="B87" s="6" t="s">
        <v>10</v>
      </c>
      <c r="C87" s="6" t="s">
        <v>61</v>
      </c>
      <c r="D87" s="6" t="s">
        <v>61</v>
      </c>
      <c r="E87" s="7">
        <v>0</v>
      </c>
    </row>
    <row r="88" spans="1:5" ht="57.6" x14ac:dyDescent="0.3">
      <c r="A88" s="3" t="s">
        <v>62</v>
      </c>
      <c r="B88" s="3" t="s">
        <v>35</v>
      </c>
      <c r="C88" s="3" t="s">
        <v>63</v>
      </c>
      <c r="D88" s="3" t="s">
        <v>17</v>
      </c>
      <c r="E88" s="4">
        <v>1000000</v>
      </c>
    </row>
    <row r="89" spans="1:5" ht="43.2" x14ac:dyDescent="0.3">
      <c r="A89" s="3" t="s">
        <v>185</v>
      </c>
      <c r="B89" s="3" t="s">
        <v>35</v>
      </c>
      <c r="C89" s="3" t="s">
        <v>63</v>
      </c>
      <c r="D89" s="3" t="s">
        <v>17</v>
      </c>
      <c r="E89" s="4">
        <v>1000000</v>
      </c>
    </row>
    <row r="90" spans="1:5" x14ac:dyDescent="0.3">
      <c r="A90" s="6" t="s">
        <v>73</v>
      </c>
      <c r="B90" s="6" t="s">
        <v>74</v>
      </c>
      <c r="C90" s="6" t="s">
        <v>63</v>
      </c>
      <c r="D90" s="6" t="s">
        <v>149</v>
      </c>
      <c r="E90" s="7">
        <v>0</v>
      </c>
    </row>
    <row r="91" spans="1:5" ht="28.8" x14ac:dyDescent="0.3">
      <c r="A91" s="6" t="s">
        <v>76</v>
      </c>
      <c r="B91" s="6" t="s">
        <v>77</v>
      </c>
      <c r="C91" s="6" t="s">
        <v>150</v>
      </c>
      <c r="D91" s="6" t="s">
        <v>17</v>
      </c>
      <c r="E91" s="7">
        <v>1000000</v>
      </c>
    </row>
    <row r="92" spans="1:5" ht="28.8" x14ac:dyDescent="0.3">
      <c r="A92" s="6" t="s">
        <v>151</v>
      </c>
      <c r="B92" s="6" t="s">
        <v>10</v>
      </c>
      <c r="C92" s="6" t="s">
        <v>17</v>
      </c>
      <c r="D92" s="6" t="s">
        <v>17</v>
      </c>
      <c r="E92" s="7">
        <v>0</v>
      </c>
    </row>
    <row r="93" spans="1:5" ht="28.8" x14ac:dyDescent="0.3">
      <c r="A93" s="3" t="s">
        <v>15</v>
      </c>
      <c r="B93" s="3" t="s">
        <v>16</v>
      </c>
      <c r="C93" s="3" t="s">
        <v>7</v>
      </c>
      <c r="D93" s="3" t="s">
        <v>17</v>
      </c>
      <c r="E93" s="4">
        <v>4000000</v>
      </c>
    </row>
    <row r="94" spans="1:5" ht="57.6" x14ac:dyDescent="0.3">
      <c r="A94" s="3" t="s">
        <v>64</v>
      </c>
      <c r="B94" s="3" t="s">
        <v>65</v>
      </c>
      <c r="C94" s="3" t="s">
        <v>7</v>
      </c>
      <c r="D94" s="3" t="s">
        <v>66</v>
      </c>
      <c r="E94" s="4">
        <v>1700000</v>
      </c>
    </row>
    <row r="95" spans="1:5" ht="57.6" x14ac:dyDescent="0.3">
      <c r="A95" s="3" t="s">
        <v>152</v>
      </c>
      <c r="B95" s="3" t="s">
        <v>153</v>
      </c>
      <c r="C95" s="3" t="s">
        <v>7</v>
      </c>
      <c r="D95" s="3" t="s">
        <v>133</v>
      </c>
      <c r="E95" s="4">
        <v>200000</v>
      </c>
    </row>
    <row r="96" spans="1:5" x14ac:dyDescent="0.3">
      <c r="A96" s="6" t="s">
        <v>73</v>
      </c>
      <c r="B96" s="6" t="s">
        <v>83</v>
      </c>
      <c r="C96" s="6" t="s">
        <v>7</v>
      </c>
      <c r="D96" s="6" t="s">
        <v>108</v>
      </c>
      <c r="E96" s="7">
        <v>0</v>
      </c>
    </row>
    <row r="97" spans="1:5" x14ac:dyDescent="0.3">
      <c r="A97" s="6" t="s">
        <v>76</v>
      </c>
      <c r="B97" s="6" t="s">
        <v>52</v>
      </c>
      <c r="C97" s="6" t="s">
        <v>25</v>
      </c>
      <c r="D97" s="6" t="s">
        <v>133</v>
      </c>
      <c r="E97" s="7">
        <v>200000</v>
      </c>
    </row>
    <row r="98" spans="1:5" x14ac:dyDescent="0.3">
      <c r="A98" s="6" t="s">
        <v>131</v>
      </c>
      <c r="B98" s="6" t="s">
        <v>10</v>
      </c>
      <c r="C98" s="6" t="s">
        <v>133</v>
      </c>
      <c r="D98" s="6" t="s">
        <v>133</v>
      </c>
      <c r="E98" s="7">
        <v>0</v>
      </c>
    </row>
    <row r="99" spans="1:5" ht="72" x14ac:dyDescent="0.3">
      <c r="A99" s="3" t="s">
        <v>154</v>
      </c>
      <c r="B99" s="3" t="s">
        <v>155</v>
      </c>
      <c r="C99" s="3" t="s">
        <v>25</v>
      </c>
      <c r="D99" s="3" t="s">
        <v>156</v>
      </c>
      <c r="E99" s="4">
        <v>300000</v>
      </c>
    </row>
    <row r="100" spans="1:5" x14ac:dyDescent="0.3">
      <c r="A100" s="6" t="s">
        <v>73</v>
      </c>
      <c r="B100" s="6" t="s">
        <v>74</v>
      </c>
      <c r="C100" s="6" t="s">
        <v>25</v>
      </c>
      <c r="D100" s="6" t="s">
        <v>89</v>
      </c>
      <c r="E100" s="7">
        <v>0</v>
      </c>
    </row>
    <row r="101" spans="1:5" ht="28.8" x14ac:dyDescent="0.3">
      <c r="A101" s="6" t="s">
        <v>76</v>
      </c>
      <c r="B101" s="6" t="s">
        <v>52</v>
      </c>
      <c r="C101" s="6" t="s">
        <v>91</v>
      </c>
      <c r="D101" s="6" t="s">
        <v>156</v>
      </c>
      <c r="E101" s="7">
        <v>300000</v>
      </c>
    </row>
    <row r="102" spans="1:5" ht="28.8" x14ac:dyDescent="0.3">
      <c r="A102" s="6" t="s">
        <v>157</v>
      </c>
      <c r="B102" s="6" t="s">
        <v>10</v>
      </c>
      <c r="C102" s="6" t="s">
        <v>156</v>
      </c>
      <c r="D102" s="6" t="s">
        <v>156</v>
      </c>
      <c r="E102" s="7">
        <v>0</v>
      </c>
    </row>
    <row r="103" spans="1:5" ht="57.6" x14ac:dyDescent="0.3">
      <c r="A103" s="3" t="s">
        <v>158</v>
      </c>
      <c r="B103" s="3" t="s">
        <v>155</v>
      </c>
      <c r="C103" s="3" t="s">
        <v>42</v>
      </c>
      <c r="D103" s="3" t="s">
        <v>159</v>
      </c>
      <c r="E103" s="4">
        <v>300000</v>
      </c>
    </row>
    <row r="104" spans="1:5" x14ac:dyDescent="0.3">
      <c r="A104" s="6" t="s">
        <v>73</v>
      </c>
      <c r="B104" s="6" t="s">
        <v>74</v>
      </c>
      <c r="C104" s="6" t="s">
        <v>42</v>
      </c>
      <c r="D104" s="6" t="s">
        <v>105</v>
      </c>
      <c r="E104" s="7">
        <v>0</v>
      </c>
    </row>
    <row r="105" spans="1:5" ht="28.8" x14ac:dyDescent="0.3">
      <c r="A105" s="6" t="s">
        <v>76</v>
      </c>
      <c r="B105" s="6" t="s">
        <v>52</v>
      </c>
      <c r="C105" s="6" t="s">
        <v>106</v>
      </c>
      <c r="D105" s="6" t="s">
        <v>159</v>
      </c>
      <c r="E105" s="7">
        <v>300000</v>
      </c>
    </row>
    <row r="106" spans="1:5" ht="28.8" x14ac:dyDescent="0.3">
      <c r="A106" s="6" t="s">
        <v>160</v>
      </c>
      <c r="B106" s="6" t="s">
        <v>10</v>
      </c>
      <c r="C106" s="6" t="s">
        <v>159</v>
      </c>
      <c r="D106" s="6" t="s">
        <v>159</v>
      </c>
      <c r="E106" s="7">
        <v>0</v>
      </c>
    </row>
    <row r="107" spans="1:5" ht="57.6" x14ac:dyDescent="0.3">
      <c r="A107" s="3" t="s">
        <v>161</v>
      </c>
      <c r="B107" s="3" t="s">
        <v>35</v>
      </c>
      <c r="C107" s="3" t="s">
        <v>106</v>
      </c>
      <c r="D107" s="3" t="s">
        <v>66</v>
      </c>
      <c r="E107" s="4">
        <v>900000</v>
      </c>
    </row>
    <row r="108" spans="1:5" x14ac:dyDescent="0.3">
      <c r="A108" s="6" t="s">
        <v>73</v>
      </c>
      <c r="B108" s="6" t="s">
        <v>74</v>
      </c>
      <c r="C108" s="6" t="s">
        <v>106</v>
      </c>
      <c r="D108" s="6" t="s">
        <v>162</v>
      </c>
      <c r="E108" s="7">
        <v>0</v>
      </c>
    </row>
    <row r="109" spans="1:5" x14ac:dyDescent="0.3">
      <c r="A109" s="6" t="s">
        <v>76</v>
      </c>
      <c r="B109" s="6" t="s">
        <v>77</v>
      </c>
      <c r="C109" s="6" t="s">
        <v>163</v>
      </c>
      <c r="D109" s="6" t="s">
        <v>66</v>
      </c>
      <c r="E109" s="7">
        <v>900000</v>
      </c>
    </row>
    <row r="110" spans="1:5" x14ac:dyDescent="0.3">
      <c r="A110" s="6" t="s">
        <v>151</v>
      </c>
      <c r="B110" s="6" t="s">
        <v>10</v>
      </c>
      <c r="C110" s="6" t="s">
        <v>66</v>
      </c>
      <c r="D110" s="6" t="s">
        <v>66</v>
      </c>
      <c r="E110" s="7">
        <v>0</v>
      </c>
    </row>
    <row r="111" spans="1:5" ht="72" x14ac:dyDescent="0.3">
      <c r="A111" s="3" t="s">
        <v>67</v>
      </c>
      <c r="B111" s="3" t="s">
        <v>32</v>
      </c>
      <c r="C111" s="3" t="s">
        <v>68</v>
      </c>
      <c r="D111" s="3" t="s">
        <v>69</v>
      </c>
      <c r="E111" s="4">
        <v>800000</v>
      </c>
    </row>
    <row r="112" spans="1:5" ht="28.8" x14ac:dyDescent="0.3">
      <c r="A112" s="3" t="s">
        <v>164</v>
      </c>
      <c r="B112" s="3" t="s">
        <v>32</v>
      </c>
      <c r="C112" s="3" t="s">
        <v>68</v>
      </c>
      <c r="D112" s="3" t="s">
        <v>69</v>
      </c>
      <c r="E112" s="4">
        <v>800000</v>
      </c>
    </row>
    <row r="113" spans="1:5" x14ac:dyDescent="0.3">
      <c r="A113" s="6" t="s">
        <v>73</v>
      </c>
      <c r="B113" s="6" t="s">
        <v>74</v>
      </c>
      <c r="C113" s="6" t="s">
        <v>68</v>
      </c>
      <c r="D113" s="6" t="s">
        <v>165</v>
      </c>
      <c r="E113" s="7">
        <v>0</v>
      </c>
    </row>
    <row r="114" spans="1:5" x14ac:dyDescent="0.3">
      <c r="A114" s="6" t="s">
        <v>76</v>
      </c>
      <c r="B114" s="6" t="s">
        <v>97</v>
      </c>
      <c r="C114" s="6" t="s">
        <v>166</v>
      </c>
      <c r="D114" s="6" t="s">
        <v>69</v>
      </c>
      <c r="E114" s="7">
        <v>800000</v>
      </c>
    </row>
    <row r="115" spans="1:5" x14ac:dyDescent="0.3">
      <c r="A115" s="6" t="s">
        <v>167</v>
      </c>
      <c r="B115" s="6" t="s">
        <v>10</v>
      </c>
      <c r="C115" s="6" t="s">
        <v>69</v>
      </c>
      <c r="D115" s="6" t="s">
        <v>69</v>
      </c>
      <c r="E115" s="7">
        <v>0</v>
      </c>
    </row>
    <row r="116" spans="1:5" ht="57.6" x14ac:dyDescent="0.3">
      <c r="A116" s="3" t="s">
        <v>70</v>
      </c>
      <c r="B116" s="3" t="s">
        <v>16</v>
      </c>
      <c r="C116" s="3" t="s">
        <v>7</v>
      </c>
      <c r="D116" s="3" t="s">
        <v>17</v>
      </c>
      <c r="E116" s="4">
        <v>1500000</v>
      </c>
    </row>
    <row r="117" spans="1:5" ht="57.6" x14ac:dyDescent="0.3">
      <c r="A117" s="3" t="s">
        <v>168</v>
      </c>
      <c r="B117" s="3" t="s">
        <v>155</v>
      </c>
      <c r="C117" s="3" t="s">
        <v>29</v>
      </c>
      <c r="D117" s="3" t="s">
        <v>169</v>
      </c>
      <c r="E117" s="4">
        <v>300000</v>
      </c>
    </row>
    <row r="118" spans="1:5" x14ac:dyDescent="0.3">
      <c r="A118" s="6" t="s">
        <v>73</v>
      </c>
      <c r="B118" s="6" t="s">
        <v>74</v>
      </c>
      <c r="C118" s="6" t="s">
        <v>29</v>
      </c>
      <c r="D118" s="6" t="s">
        <v>94</v>
      </c>
      <c r="E118" s="7">
        <v>0</v>
      </c>
    </row>
    <row r="119" spans="1:5" x14ac:dyDescent="0.3">
      <c r="A119" s="6" t="s">
        <v>76</v>
      </c>
      <c r="B119" s="6" t="s">
        <v>52</v>
      </c>
      <c r="C119" s="6" t="s">
        <v>95</v>
      </c>
      <c r="D119" s="6" t="s">
        <v>169</v>
      </c>
      <c r="E119" s="7">
        <v>300000</v>
      </c>
    </row>
    <row r="120" spans="1:5" x14ac:dyDescent="0.3">
      <c r="A120" s="6" t="s">
        <v>131</v>
      </c>
      <c r="B120" s="6" t="s">
        <v>10</v>
      </c>
      <c r="C120" s="6" t="s">
        <v>169</v>
      </c>
      <c r="D120" s="6" t="s">
        <v>169</v>
      </c>
      <c r="E120" s="7">
        <v>0</v>
      </c>
    </row>
    <row r="121" spans="1:5" ht="86.4" x14ac:dyDescent="0.3">
      <c r="A121" s="3" t="s">
        <v>170</v>
      </c>
      <c r="B121" s="3" t="s">
        <v>38</v>
      </c>
      <c r="C121" s="3" t="s">
        <v>7</v>
      </c>
      <c r="D121" s="3" t="s">
        <v>171</v>
      </c>
      <c r="E121" s="4">
        <v>300000</v>
      </c>
    </row>
    <row r="122" spans="1:5" x14ac:dyDescent="0.3">
      <c r="A122" s="6" t="s">
        <v>73</v>
      </c>
      <c r="B122" s="6" t="s">
        <v>74</v>
      </c>
      <c r="C122" s="6" t="s">
        <v>7</v>
      </c>
      <c r="D122" s="6" t="s">
        <v>75</v>
      </c>
      <c r="E122" s="7">
        <v>0</v>
      </c>
    </row>
    <row r="123" spans="1:5" x14ac:dyDescent="0.3">
      <c r="A123" s="6" t="s">
        <v>76</v>
      </c>
      <c r="B123" s="6" t="s">
        <v>101</v>
      </c>
      <c r="C123" s="6" t="s">
        <v>78</v>
      </c>
      <c r="D123" s="6" t="s">
        <v>171</v>
      </c>
      <c r="E123" s="7">
        <v>300000</v>
      </c>
    </row>
    <row r="124" spans="1:5" x14ac:dyDescent="0.3">
      <c r="A124" s="6" t="s">
        <v>172</v>
      </c>
      <c r="B124" s="6" t="s">
        <v>10</v>
      </c>
      <c r="C124" s="6" t="s">
        <v>171</v>
      </c>
      <c r="D124" s="6" t="s">
        <v>171</v>
      </c>
      <c r="E124" s="7">
        <v>0</v>
      </c>
    </row>
    <row r="125" spans="1:5" ht="43.2" x14ac:dyDescent="0.3">
      <c r="A125" s="3" t="s">
        <v>173</v>
      </c>
      <c r="B125" s="3" t="s">
        <v>38</v>
      </c>
      <c r="C125" s="3" t="s">
        <v>174</v>
      </c>
      <c r="D125" s="3" t="s">
        <v>17</v>
      </c>
      <c r="E125" s="4">
        <v>900000</v>
      </c>
    </row>
    <row r="126" spans="1:5" x14ac:dyDescent="0.3">
      <c r="A126" s="6" t="s">
        <v>73</v>
      </c>
      <c r="B126" s="6" t="s">
        <v>74</v>
      </c>
      <c r="C126" s="6" t="s">
        <v>174</v>
      </c>
      <c r="D126" s="6" t="s">
        <v>175</v>
      </c>
      <c r="E126" s="7">
        <v>0</v>
      </c>
    </row>
    <row r="127" spans="1:5" ht="28.8" x14ac:dyDescent="0.3">
      <c r="A127" s="6" t="s">
        <v>76</v>
      </c>
      <c r="B127" s="6" t="s">
        <v>101</v>
      </c>
      <c r="C127" s="6" t="s">
        <v>176</v>
      </c>
      <c r="D127" s="6" t="s">
        <v>17</v>
      </c>
      <c r="E127" s="7">
        <v>900000</v>
      </c>
    </row>
    <row r="128" spans="1:5" ht="28.8" x14ac:dyDescent="0.3">
      <c r="A128" s="6" t="s">
        <v>98</v>
      </c>
      <c r="B128" s="6" t="s">
        <v>10</v>
      </c>
      <c r="C128" s="6" t="s">
        <v>17</v>
      </c>
      <c r="D128" s="6" t="s">
        <v>17</v>
      </c>
      <c r="E128" s="7">
        <v>0</v>
      </c>
    </row>
    <row r="129" spans="1:5" x14ac:dyDescent="0.3">
      <c r="A129" s="3" t="s">
        <v>18</v>
      </c>
      <c r="B129" s="3" t="s">
        <v>6</v>
      </c>
      <c r="C129" s="3" t="s">
        <v>7</v>
      </c>
      <c r="D129" s="3" t="s">
        <v>8</v>
      </c>
      <c r="E129" s="4">
        <v>900000</v>
      </c>
    </row>
    <row r="130" spans="1:5" x14ac:dyDescent="0.3">
      <c r="A130" s="6" t="s">
        <v>71</v>
      </c>
      <c r="B130" s="6" t="s">
        <v>6</v>
      </c>
      <c r="C130" s="6" t="s">
        <v>7</v>
      </c>
      <c r="D130" s="6" t="s">
        <v>8</v>
      </c>
      <c r="E130" s="7">
        <v>900000</v>
      </c>
    </row>
    <row r="131" spans="1:5" x14ac:dyDescent="0.3">
      <c r="A131" s="5" t="s">
        <v>19</v>
      </c>
      <c r="B131" s="6" t="s">
        <v>10</v>
      </c>
      <c r="C131" s="6" t="s">
        <v>8</v>
      </c>
      <c r="D131" s="6" t="s">
        <v>8</v>
      </c>
      <c r="E131" s="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C68BB-ACDD-4FB5-AF16-217D3AF6A58C}">
  <dimension ref="A1:G58"/>
  <sheetViews>
    <sheetView tabSelected="1" workbookViewId="0">
      <selection activeCell="C8" sqref="C8:D8"/>
    </sheetView>
  </sheetViews>
  <sheetFormatPr defaultColWidth="9.109375" defaultRowHeight="14.4" x14ac:dyDescent="0.3"/>
  <cols>
    <col min="1" max="1" width="80.6640625" style="1" customWidth="1"/>
    <col min="2" max="7" width="15.6640625" style="1" customWidth="1"/>
    <col min="8" max="16384" width="9.109375" style="1"/>
  </cols>
  <sheetData>
    <row r="1" spans="1:7" x14ac:dyDescent="0.3">
      <c r="A1" s="8"/>
      <c r="B1" s="9" t="s">
        <v>177</v>
      </c>
      <c r="C1" s="9" t="s">
        <v>178</v>
      </c>
      <c r="D1" s="9" t="s">
        <v>179</v>
      </c>
      <c r="E1" s="9" t="s">
        <v>180</v>
      </c>
      <c r="F1" s="9" t="s">
        <v>181</v>
      </c>
      <c r="G1" s="9"/>
    </row>
    <row r="2" spans="1:7" x14ac:dyDescent="0.3">
      <c r="A2" s="10" t="s">
        <v>0</v>
      </c>
      <c r="B2" s="9">
        <v>2018</v>
      </c>
      <c r="C2" s="9">
        <v>2019</v>
      </c>
      <c r="D2" s="9">
        <v>2020</v>
      </c>
      <c r="E2" s="9">
        <v>2021</v>
      </c>
      <c r="F2" s="9">
        <v>2022</v>
      </c>
      <c r="G2" s="9" t="s">
        <v>182</v>
      </c>
    </row>
    <row r="3" spans="1:7" x14ac:dyDescent="0.3">
      <c r="A3" s="24"/>
      <c r="B3" s="25">
        <f>SUM(B6,B29,B41,B53)</f>
        <v>350000</v>
      </c>
      <c r="C3" s="25">
        <f t="shared" ref="C3:F3" si="0">SUM(C6,C29,C41,C53)</f>
        <v>4000000</v>
      </c>
      <c r="D3" s="25">
        <f t="shared" si="0"/>
        <v>5000000</v>
      </c>
      <c r="E3" s="25">
        <f t="shared" si="0"/>
        <v>4800000</v>
      </c>
      <c r="F3" s="25">
        <f t="shared" si="0"/>
        <v>3850000</v>
      </c>
      <c r="G3" s="26">
        <f>SUM(B3:F3)</f>
        <v>18000000</v>
      </c>
    </row>
    <row r="4" spans="1:7" x14ac:dyDescent="0.3">
      <c r="A4" s="21" t="s">
        <v>5</v>
      </c>
      <c r="B4" s="22"/>
      <c r="C4" s="22"/>
      <c r="D4" s="22"/>
      <c r="E4" s="22"/>
      <c r="F4" s="22"/>
      <c r="G4" s="23">
        <f>SUM(G6,G29,G41,G53)</f>
        <v>18000000</v>
      </c>
    </row>
    <row r="5" spans="1:7" x14ac:dyDescent="0.3">
      <c r="A5" s="12" t="s">
        <v>9</v>
      </c>
      <c r="B5" s="18"/>
      <c r="C5" s="18"/>
      <c r="D5" s="18"/>
      <c r="E5" s="18"/>
      <c r="F5" s="18"/>
      <c r="G5" s="18"/>
    </row>
    <row r="6" spans="1:7" s="15" customFormat="1" x14ac:dyDescent="0.3">
      <c r="A6" s="19" t="s">
        <v>11</v>
      </c>
      <c r="B6" s="20">
        <f>SUM(B7,B10,B12,B14,B16,B18,B20,B22,B24,B27)</f>
        <v>148000</v>
      </c>
      <c r="C6" s="20">
        <f t="shared" ref="C6:F6" si="1">SUM(C7,C10,C12,C14,C16,C18,C20,C22,C24,C27)</f>
        <v>3275000</v>
      </c>
      <c r="D6" s="20">
        <f t="shared" si="1"/>
        <v>4045000</v>
      </c>
      <c r="E6" s="20">
        <f t="shared" si="1"/>
        <v>330000</v>
      </c>
      <c r="F6" s="20">
        <f t="shared" si="1"/>
        <v>702000</v>
      </c>
      <c r="G6" s="20">
        <f>SUM(B6:F6)</f>
        <v>8500000</v>
      </c>
    </row>
    <row r="7" spans="1:7" s="15" customFormat="1" ht="43.2" x14ac:dyDescent="0.3">
      <c r="A7" s="16" t="s">
        <v>20</v>
      </c>
      <c r="B7" s="16">
        <f>SUM(B8:B9)</f>
        <v>0</v>
      </c>
      <c r="C7" s="16">
        <f t="shared" ref="C7:F7" si="2">SUM(C8:C9)</f>
        <v>200000</v>
      </c>
      <c r="D7" s="16">
        <f t="shared" si="2"/>
        <v>300000</v>
      </c>
      <c r="E7" s="16">
        <f t="shared" si="2"/>
        <v>0</v>
      </c>
      <c r="F7" s="16">
        <f t="shared" si="2"/>
        <v>0</v>
      </c>
      <c r="G7" s="17">
        <f t="shared" ref="G7:G28" si="3">SUM(B7:F7)</f>
        <v>500000</v>
      </c>
    </row>
    <row r="8" spans="1:7" ht="28.8" x14ac:dyDescent="0.3">
      <c r="A8" s="13" t="s">
        <v>72</v>
      </c>
      <c r="B8" s="11">
        <v>0</v>
      </c>
      <c r="C8" s="30">
        <v>150000</v>
      </c>
      <c r="D8" s="30">
        <v>250000</v>
      </c>
      <c r="E8" s="11">
        <v>0</v>
      </c>
      <c r="F8" s="11">
        <v>0</v>
      </c>
      <c r="G8" s="11">
        <f t="shared" si="3"/>
        <v>400000</v>
      </c>
    </row>
    <row r="9" spans="1:7" ht="28.8" x14ac:dyDescent="0.3">
      <c r="A9" s="13" t="s">
        <v>80</v>
      </c>
      <c r="B9" s="11">
        <v>0</v>
      </c>
      <c r="C9" s="11">
        <v>50000</v>
      </c>
      <c r="D9" s="11">
        <v>50000</v>
      </c>
      <c r="E9" s="11">
        <v>0</v>
      </c>
      <c r="F9" s="11">
        <v>0</v>
      </c>
      <c r="G9" s="11">
        <f t="shared" si="3"/>
        <v>100000</v>
      </c>
    </row>
    <row r="10" spans="1:7" ht="43.2" x14ac:dyDescent="0.3">
      <c r="A10" s="3" t="s">
        <v>23</v>
      </c>
      <c r="B10" s="17">
        <f>+B11</f>
        <v>0</v>
      </c>
      <c r="C10" s="17">
        <f t="shared" ref="C10:F10" si="4">+C11</f>
        <v>50000</v>
      </c>
      <c r="D10" s="17">
        <f t="shared" si="4"/>
        <v>150000</v>
      </c>
      <c r="E10" s="17">
        <f t="shared" si="4"/>
        <v>0</v>
      </c>
      <c r="F10" s="17">
        <f t="shared" si="4"/>
        <v>0</v>
      </c>
      <c r="G10" s="17">
        <f t="shared" si="3"/>
        <v>200000</v>
      </c>
    </row>
    <row r="11" spans="1:7" s="14" customFormat="1" ht="43.2" x14ac:dyDescent="0.3">
      <c r="A11" s="6" t="s">
        <v>88</v>
      </c>
      <c r="B11" s="11">
        <v>0</v>
      </c>
      <c r="C11" s="11">
        <v>50000</v>
      </c>
      <c r="D11" s="11">
        <v>150000</v>
      </c>
      <c r="E11" s="11">
        <v>0</v>
      </c>
      <c r="F11" s="11">
        <v>0</v>
      </c>
      <c r="G11" s="11">
        <f t="shared" si="3"/>
        <v>200000</v>
      </c>
    </row>
    <row r="12" spans="1:7" s="15" customFormat="1" ht="28.8" x14ac:dyDescent="0.3">
      <c r="A12" s="3" t="s">
        <v>27</v>
      </c>
      <c r="B12" s="17">
        <f>+B13</f>
        <v>0</v>
      </c>
      <c r="C12" s="17">
        <f t="shared" ref="C12:F12" si="5">+C13</f>
        <v>0</v>
      </c>
      <c r="D12" s="17">
        <f t="shared" si="5"/>
        <v>800000</v>
      </c>
      <c r="E12" s="17">
        <f t="shared" si="5"/>
        <v>0</v>
      </c>
      <c r="F12" s="17">
        <f t="shared" si="5"/>
        <v>0</v>
      </c>
      <c r="G12" s="17">
        <f t="shared" si="3"/>
        <v>800000</v>
      </c>
    </row>
    <row r="13" spans="1:7" s="14" customFormat="1" ht="28.8" x14ac:dyDescent="0.3">
      <c r="A13" s="6" t="s">
        <v>93</v>
      </c>
      <c r="B13" s="11">
        <v>0</v>
      </c>
      <c r="C13" s="11">
        <v>0</v>
      </c>
      <c r="D13" s="11">
        <v>800000</v>
      </c>
      <c r="E13" s="11">
        <v>0</v>
      </c>
      <c r="F13" s="11">
        <v>0</v>
      </c>
      <c r="G13" s="11">
        <f t="shared" si="3"/>
        <v>800000</v>
      </c>
    </row>
    <row r="14" spans="1:7" s="15" customFormat="1" ht="43.2" x14ac:dyDescent="0.3">
      <c r="A14" s="3" t="s">
        <v>31</v>
      </c>
      <c r="B14" s="17">
        <f>+B15</f>
        <v>0</v>
      </c>
      <c r="C14" s="17">
        <f t="shared" ref="C14:F14" si="6">+C15</f>
        <v>750000</v>
      </c>
      <c r="D14" s="17">
        <f t="shared" si="6"/>
        <v>250000</v>
      </c>
      <c r="E14" s="17">
        <f t="shared" si="6"/>
        <v>0</v>
      </c>
      <c r="F14" s="17">
        <f t="shared" si="6"/>
        <v>0</v>
      </c>
      <c r="G14" s="17">
        <f t="shared" si="3"/>
        <v>1000000</v>
      </c>
    </row>
    <row r="15" spans="1:7" ht="28.8" x14ac:dyDescent="0.3">
      <c r="A15" s="6" t="s">
        <v>183</v>
      </c>
      <c r="B15" s="11">
        <v>0</v>
      </c>
      <c r="C15" s="11">
        <v>750000</v>
      </c>
      <c r="D15" s="11">
        <v>250000</v>
      </c>
      <c r="E15" s="11">
        <v>0</v>
      </c>
      <c r="F15" s="11">
        <v>0</v>
      </c>
      <c r="G15" s="11">
        <f t="shared" si="3"/>
        <v>1000000</v>
      </c>
    </row>
    <row r="16" spans="1:7" ht="28.8" x14ac:dyDescent="0.3">
      <c r="A16" s="3" t="s">
        <v>34</v>
      </c>
      <c r="B16" s="17">
        <f>+B17</f>
        <v>0</v>
      </c>
      <c r="C16" s="17">
        <f t="shared" ref="C16:F16" si="7">+C17</f>
        <v>550000</v>
      </c>
      <c r="D16" s="17">
        <f t="shared" si="7"/>
        <v>150000</v>
      </c>
      <c r="E16" s="17">
        <f t="shared" si="7"/>
        <v>0</v>
      </c>
      <c r="F16" s="17">
        <f t="shared" si="7"/>
        <v>0</v>
      </c>
      <c r="G16" s="17">
        <f t="shared" si="3"/>
        <v>700000</v>
      </c>
    </row>
    <row r="17" spans="1:7" x14ac:dyDescent="0.3">
      <c r="A17" s="6" t="s">
        <v>184</v>
      </c>
      <c r="B17" s="11">
        <v>0</v>
      </c>
      <c r="C17" s="11">
        <v>550000</v>
      </c>
      <c r="D17" s="11">
        <v>150000</v>
      </c>
      <c r="E17" s="11">
        <v>0</v>
      </c>
      <c r="F17" s="11">
        <v>0</v>
      </c>
      <c r="G17" s="11">
        <f t="shared" si="3"/>
        <v>700000</v>
      </c>
    </row>
    <row r="18" spans="1:7" ht="43.2" x14ac:dyDescent="0.3">
      <c r="A18" s="3" t="s">
        <v>37</v>
      </c>
      <c r="B18" s="17">
        <f>+B19</f>
        <v>0</v>
      </c>
      <c r="C18" s="17">
        <f t="shared" ref="C18:F18" si="8">+C19</f>
        <v>1200000</v>
      </c>
      <c r="D18" s="17">
        <f t="shared" si="8"/>
        <v>1500000</v>
      </c>
      <c r="E18" s="17">
        <f t="shared" si="8"/>
        <v>0</v>
      </c>
      <c r="F18" s="17">
        <f t="shared" si="8"/>
        <v>0</v>
      </c>
      <c r="G18" s="17">
        <f t="shared" si="3"/>
        <v>2700000</v>
      </c>
    </row>
    <row r="19" spans="1:7" ht="43.2" x14ac:dyDescent="0.3">
      <c r="A19" s="6" t="s">
        <v>99</v>
      </c>
      <c r="B19" s="11">
        <v>0</v>
      </c>
      <c r="C19" s="11">
        <v>1200000</v>
      </c>
      <c r="D19" s="11">
        <v>1500000</v>
      </c>
      <c r="E19" s="11">
        <v>0</v>
      </c>
      <c r="F19" s="11">
        <v>0</v>
      </c>
      <c r="G19" s="11">
        <f t="shared" si="3"/>
        <v>2700000</v>
      </c>
    </row>
    <row r="20" spans="1:7" ht="28.8" x14ac:dyDescent="0.3">
      <c r="A20" s="3" t="s">
        <v>41</v>
      </c>
      <c r="B20" s="17">
        <f>+B21</f>
        <v>0</v>
      </c>
      <c r="C20" s="17">
        <f t="shared" ref="C20:F20" si="9">+C21</f>
        <v>275000</v>
      </c>
      <c r="D20" s="17">
        <f t="shared" si="9"/>
        <v>725000</v>
      </c>
      <c r="E20" s="17">
        <f t="shared" si="9"/>
        <v>0</v>
      </c>
      <c r="F20" s="17">
        <f t="shared" si="9"/>
        <v>0</v>
      </c>
      <c r="G20" s="17">
        <f t="shared" si="3"/>
        <v>1000000</v>
      </c>
    </row>
    <row r="21" spans="1:7" ht="28.8" x14ac:dyDescent="0.3">
      <c r="A21" s="6" t="s">
        <v>104</v>
      </c>
      <c r="B21" s="11">
        <v>0</v>
      </c>
      <c r="C21" s="11">
        <v>275000</v>
      </c>
      <c r="D21" s="11">
        <v>725000</v>
      </c>
      <c r="E21" s="11">
        <v>0</v>
      </c>
      <c r="F21" s="11">
        <v>0</v>
      </c>
      <c r="G21" s="11">
        <f t="shared" si="3"/>
        <v>1000000</v>
      </c>
    </row>
    <row r="22" spans="1:7" x14ac:dyDescent="0.3">
      <c r="A22" s="3" t="s">
        <v>44</v>
      </c>
      <c r="B22" s="17">
        <f>+B23</f>
        <v>148000</v>
      </c>
      <c r="C22" s="17">
        <f t="shared" ref="C22:F22" si="10">+C23</f>
        <v>50000</v>
      </c>
      <c r="D22" s="17">
        <f t="shared" si="10"/>
        <v>0</v>
      </c>
      <c r="E22" s="17">
        <f t="shared" si="10"/>
        <v>100000</v>
      </c>
      <c r="F22" s="17">
        <f t="shared" si="10"/>
        <v>702000</v>
      </c>
      <c r="G22" s="17">
        <f t="shared" si="3"/>
        <v>1000000</v>
      </c>
    </row>
    <row r="23" spans="1:7" x14ac:dyDescent="0.3">
      <c r="A23" s="6" t="s">
        <v>107</v>
      </c>
      <c r="B23" s="11">
        <v>148000</v>
      </c>
      <c r="C23" s="11">
        <v>50000</v>
      </c>
      <c r="D23" s="11">
        <v>0</v>
      </c>
      <c r="E23" s="11">
        <v>100000</v>
      </c>
      <c r="F23" s="11">
        <v>702000</v>
      </c>
      <c r="G23" s="11">
        <f t="shared" si="3"/>
        <v>1000000</v>
      </c>
    </row>
    <row r="24" spans="1:7" ht="28.8" x14ac:dyDescent="0.3">
      <c r="A24" s="3" t="s">
        <v>45</v>
      </c>
      <c r="B24" s="17">
        <f>SUM(B25:B26)</f>
        <v>0</v>
      </c>
      <c r="C24" s="17">
        <f t="shared" ref="C24:F24" si="11">SUM(C25:C26)</f>
        <v>0</v>
      </c>
      <c r="D24" s="17">
        <f t="shared" si="11"/>
        <v>170000</v>
      </c>
      <c r="E24" s="17">
        <f t="shared" si="11"/>
        <v>230000</v>
      </c>
      <c r="F24" s="17">
        <f t="shared" si="11"/>
        <v>0</v>
      </c>
      <c r="G24" s="17">
        <f t="shared" si="3"/>
        <v>400000</v>
      </c>
    </row>
    <row r="25" spans="1:7" ht="28.8" x14ac:dyDescent="0.3">
      <c r="A25" s="6" t="s">
        <v>111</v>
      </c>
      <c r="B25" s="11">
        <v>0</v>
      </c>
      <c r="C25" s="11">
        <v>0</v>
      </c>
      <c r="D25" s="11">
        <v>95000</v>
      </c>
      <c r="E25" s="11">
        <v>105000</v>
      </c>
      <c r="F25" s="11">
        <v>0</v>
      </c>
      <c r="G25" s="11">
        <f t="shared" si="3"/>
        <v>200000</v>
      </c>
    </row>
    <row r="26" spans="1:7" ht="28.8" x14ac:dyDescent="0.3">
      <c r="A26" s="6" t="s">
        <v>116</v>
      </c>
      <c r="B26" s="11">
        <v>0</v>
      </c>
      <c r="C26" s="11">
        <v>0</v>
      </c>
      <c r="D26" s="11">
        <v>75000</v>
      </c>
      <c r="E26" s="11">
        <v>125000</v>
      </c>
      <c r="F26" s="11">
        <v>0</v>
      </c>
      <c r="G26" s="11">
        <f t="shared" si="3"/>
        <v>200000</v>
      </c>
    </row>
    <row r="27" spans="1:7" ht="28.8" x14ac:dyDescent="0.3">
      <c r="A27" s="3" t="s">
        <v>48</v>
      </c>
      <c r="B27" s="17">
        <f>+B28</f>
        <v>0</v>
      </c>
      <c r="C27" s="17">
        <f t="shared" ref="C27:F27" si="12">+C28</f>
        <v>200000</v>
      </c>
      <c r="D27" s="17">
        <f t="shared" si="12"/>
        <v>0</v>
      </c>
      <c r="E27" s="17">
        <f t="shared" si="12"/>
        <v>0</v>
      </c>
      <c r="F27" s="17">
        <f t="shared" si="12"/>
        <v>0</v>
      </c>
      <c r="G27" s="17">
        <f t="shared" si="3"/>
        <v>200000</v>
      </c>
    </row>
    <row r="28" spans="1:7" ht="43.2" x14ac:dyDescent="0.3">
      <c r="A28" s="6" t="s">
        <v>121</v>
      </c>
      <c r="B28" s="11">
        <v>0</v>
      </c>
      <c r="C28" s="11">
        <v>200000</v>
      </c>
      <c r="D28" s="11">
        <v>0</v>
      </c>
      <c r="E28" s="11">
        <v>0</v>
      </c>
      <c r="F28" s="11">
        <v>0</v>
      </c>
      <c r="G28" s="11">
        <f t="shared" si="3"/>
        <v>200000</v>
      </c>
    </row>
    <row r="29" spans="1:7" x14ac:dyDescent="0.3">
      <c r="A29" s="19" t="s">
        <v>12</v>
      </c>
      <c r="B29" s="20">
        <f>SUM(B30,B32,B34,B37,B39)</f>
        <v>50000</v>
      </c>
      <c r="C29" s="20">
        <f t="shared" ref="C29:F29" si="13">SUM(C30,C32,C34,C37,C39)</f>
        <v>380000</v>
      </c>
      <c r="D29" s="20">
        <f t="shared" si="13"/>
        <v>520000</v>
      </c>
      <c r="E29" s="20">
        <f t="shared" si="13"/>
        <v>1260000</v>
      </c>
      <c r="F29" s="20">
        <f t="shared" si="13"/>
        <v>2390000</v>
      </c>
      <c r="G29" s="20">
        <f>SUM(B29:F29)</f>
        <v>4600000</v>
      </c>
    </row>
    <row r="30" spans="1:7" ht="28.8" x14ac:dyDescent="0.3">
      <c r="A30" s="3" t="s">
        <v>51</v>
      </c>
      <c r="B30" s="17">
        <f>+B31</f>
        <v>50000</v>
      </c>
      <c r="C30" s="17">
        <f t="shared" ref="C30:F30" si="14">+C31</f>
        <v>0</v>
      </c>
      <c r="D30" s="17">
        <f t="shared" si="14"/>
        <v>0</v>
      </c>
      <c r="E30" s="17">
        <f t="shared" si="14"/>
        <v>0</v>
      </c>
      <c r="F30" s="17">
        <f t="shared" si="14"/>
        <v>0</v>
      </c>
      <c r="G30" s="17">
        <f>SUM(B30:F30)</f>
        <v>50000</v>
      </c>
    </row>
    <row r="31" spans="1:7" ht="28.8" x14ac:dyDescent="0.3">
      <c r="A31" s="6" t="s">
        <v>126</v>
      </c>
      <c r="B31" s="11">
        <v>50000</v>
      </c>
      <c r="C31" s="11">
        <v>0</v>
      </c>
      <c r="D31" s="11">
        <v>0</v>
      </c>
      <c r="E31" s="11">
        <v>0</v>
      </c>
      <c r="F31" s="11">
        <v>0</v>
      </c>
      <c r="G31" s="11">
        <f t="shared" ref="G31:G40" si="15">SUM(B31:F31)</f>
        <v>50000</v>
      </c>
    </row>
    <row r="32" spans="1:7" ht="28.8" x14ac:dyDescent="0.3">
      <c r="A32" s="3" t="s">
        <v>54</v>
      </c>
      <c r="B32" s="17">
        <f>+B33</f>
        <v>0</v>
      </c>
      <c r="C32" s="17">
        <f t="shared" ref="C32:F32" si="16">+C33</f>
        <v>80000</v>
      </c>
      <c r="D32" s="17">
        <f t="shared" si="16"/>
        <v>70000</v>
      </c>
      <c r="E32" s="17">
        <f t="shared" si="16"/>
        <v>0</v>
      </c>
      <c r="F32" s="17">
        <f t="shared" si="16"/>
        <v>0</v>
      </c>
      <c r="G32" s="17">
        <f t="shared" si="15"/>
        <v>150000</v>
      </c>
    </row>
    <row r="33" spans="1:7" ht="28.8" x14ac:dyDescent="0.3">
      <c r="A33" s="3" t="s">
        <v>132</v>
      </c>
      <c r="B33" s="11">
        <v>0</v>
      </c>
      <c r="C33" s="11">
        <v>80000</v>
      </c>
      <c r="D33" s="11">
        <v>70000</v>
      </c>
      <c r="E33" s="11">
        <v>0</v>
      </c>
      <c r="F33" s="11">
        <v>0</v>
      </c>
      <c r="G33" s="11">
        <f t="shared" si="15"/>
        <v>150000</v>
      </c>
    </row>
    <row r="34" spans="1:7" ht="43.2" x14ac:dyDescent="0.3">
      <c r="A34" s="3" t="s">
        <v>58</v>
      </c>
      <c r="B34" s="17">
        <f>SUM(B35:B36)</f>
        <v>0</v>
      </c>
      <c r="C34" s="17">
        <f t="shared" ref="C34:F34" si="17">SUM(C35:C36)</f>
        <v>0</v>
      </c>
      <c r="D34" s="17">
        <f t="shared" si="17"/>
        <v>50000</v>
      </c>
      <c r="E34" s="17">
        <f t="shared" si="17"/>
        <v>460000</v>
      </c>
      <c r="F34" s="17">
        <f t="shared" si="17"/>
        <v>2390000</v>
      </c>
      <c r="G34" s="17">
        <f t="shared" si="15"/>
        <v>2900000</v>
      </c>
    </row>
    <row r="35" spans="1:7" ht="28.8" x14ac:dyDescent="0.3">
      <c r="A35" s="6" t="s">
        <v>136</v>
      </c>
      <c r="B35" s="11">
        <v>0</v>
      </c>
      <c r="C35" s="11">
        <v>0</v>
      </c>
      <c r="D35" s="30">
        <v>50000</v>
      </c>
      <c r="E35" s="30">
        <v>400000</v>
      </c>
      <c r="F35" s="30">
        <v>550000</v>
      </c>
      <c r="G35" s="11">
        <f t="shared" si="15"/>
        <v>1000000</v>
      </c>
    </row>
    <row r="36" spans="1:7" ht="43.2" x14ac:dyDescent="0.3">
      <c r="A36" s="6" t="s">
        <v>140</v>
      </c>
      <c r="B36" s="11">
        <v>0</v>
      </c>
      <c r="C36" s="11">
        <v>0</v>
      </c>
      <c r="D36" s="11">
        <v>0</v>
      </c>
      <c r="E36" s="11">
        <v>60000</v>
      </c>
      <c r="F36" s="11">
        <v>1840000</v>
      </c>
      <c r="G36" s="11">
        <f t="shared" si="15"/>
        <v>1900000</v>
      </c>
    </row>
    <row r="37" spans="1:7" ht="28.8" x14ac:dyDescent="0.3">
      <c r="A37" s="3" t="s">
        <v>60</v>
      </c>
      <c r="B37" s="17">
        <f>+B38</f>
        <v>0</v>
      </c>
      <c r="C37" s="17">
        <f t="shared" ref="C37:F37" si="18">+C38</f>
        <v>300000</v>
      </c>
      <c r="D37" s="17">
        <f t="shared" si="18"/>
        <v>200000</v>
      </c>
      <c r="E37" s="17">
        <f t="shared" si="18"/>
        <v>0</v>
      </c>
      <c r="F37" s="17">
        <f t="shared" si="18"/>
        <v>0</v>
      </c>
      <c r="G37" s="17">
        <f t="shared" si="15"/>
        <v>500000</v>
      </c>
    </row>
    <row r="38" spans="1:7" x14ac:dyDescent="0.3">
      <c r="A38" s="6" t="s">
        <v>147</v>
      </c>
      <c r="B38" s="11">
        <v>0</v>
      </c>
      <c r="C38" s="11">
        <v>300000</v>
      </c>
      <c r="D38" s="11">
        <v>200000</v>
      </c>
      <c r="E38" s="11">
        <v>0</v>
      </c>
      <c r="F38" s="11">
        <v>0</v>
      </c>
      <c r="G38" s="11">
        <f t="shared" si="15"/>
        <v>500000</v>
      </c>
    </row>
    <row r="39" spans="1:7" ht="28.8" x14ac:dyDescent="0.3">
      <c r="A39" s="3" t="s">
        <v>62</v>
      </c>
      <c r="B39" s="17">
        <f>+B40</f>
        <v>0</v>
      </c>
      <c r="C39" s="17">
        <f t="shared" ref="C39:F39" si="19">+C40</f>
        <v>0</v>
      </c>
      <c r="D39" s="17">
        <f t="shared" si="19"/>
        <v>200000</v>
      </c>
      <c r="E39" s="17">
        <f t="shared" si="19"/>
        <v>800000</v>
      </c>
      <c r="F39" s="17">
        <f t="shared" si="19"/>
        <v>0</v>
      </c>
      <c r="G39" s="17">
        <f t="shared" si="15"/>
        <v>1000000</v>
      </c>
    </row>
    <row r="40" spans="1:7" ht="28.8" x14ac:dyDescent="0.3">
      <c r="A40" s="6" t="s">
        <v>185</v>
      </c>
      <c r="B40" s="11">
        <v>0</v>
      </c>
      <c r="C40" s="11">
        <v>0</v>
      </c>
      <c r="D40" s="11">
        <v>200000</v>
      </c>
      <c r="E40" s="11">
        <v>800000</v>
      </c>
      <c r="F40" s="11">
        <v>0</v>
      </c>
      <c r="G40" s="11">
        <f t="shared" si="15"/>
        <v>1000000</v>
      </c>
    </row>
    <row r="41" spans="1:7" x14ac:dyDescent="0.3">
      <c r="A41" s="19" t="s">
        <v>15</v>
      </c>
      <c r="B41" s="20">
        <f>SUM(B42,B47,B49)</f>
        <v>0</v>
      </c>
      <c r="C41" s="20">
        <f t="shared" ref="C41:F41" si="20">SUM(C42,C47,C49)</f>
        <v>150000</v>
      </c>
      <c r="D41" s="20">
        <f t="shared" si="20"/>
        <v>240000</v>
      </c>
      <c r="E41" s="20">
        <f t="shared" si="20"/>
        <v>3015000</v>
      </c>
      <c r="F41" s="20">
        <f t="shared" si="20"/>
        <v>595000</v>
      </c>
      <c r="G41" s="20">
        <f>SUM(B41:F41)</f>
        <v>4000000</v>
      </c>
    </row>
    <row r="42" spans="1:7" ht="28.8" x14ac:dyDescent="0.3">
      <c r="A42" s="3" t="s">
        <v>64</v>
      </c>
      <c r="B42" s="17">
        <f>SUM(B43:B46)</f>
        <v>0</v>
      </c>
      <c r="C42" s="17">
        <f t="shared" ref="C42:F42" si="21">SUM(C43:C46)</f>
        <v>0</v>
      </c>
      <c r="D42" s="17">
        <f t="shared" si="21"/>
        <v>60000</v>
      </c>
      <c r="E42" s="17">
        <f t="shared" si="21"/>
        <v>1640000</v>
      </c>
      <c r="F42" s="17">
        <f t="shared" si="21"/>
        <v>0</v>
      </c>
      <c r="G42" s="17">
        <f>SUM(B42:F42)</f>
        <v>1700000</v>
      </c>
    </row>
    <row r="43" spans="1:7" ht="28.8" x14ac:dyDescent="0.3">
      <c r="A43" s="6" t="s">
        <v>152</v>
      </c>
      <c r="B43" s="11">
        <v>0</v>
      </c>
      <c r="C43" s="11">
        <v>0</v>
      </c>
      <c r="D43" s="11">
        <v>20000</v>
      </c>
      <c r="E43" s="11">
        <v>180000</v>
      </c>
      <c r="F43" s="11">
        <v>0</v>
      </c>
      <c r="G43" s="11">
        <f t="shared" ref="G43:G52" si="22">SUM(B43:F43)</f>
        <v>200000</v>
      </c>
    </row>
    <row r="44" spans="1:7" ht="43.2" x14ac:dyDescent="0.3">
      <c r="A44" s="6" t="s">
        <v>154</v>
      </c>
      <c r="B44" s="11">
        <v>0</v>
      </c>
      <c r="C44" s="11">
        <v>0</v>
      </c>
      <c r="D44" s="11">
        <v>20000</v>
      </c>
      <c r="E44" s="11">
        <v>280000</v>
      </c>
      <c r="F44" s="11">
        <v>0</v>
      </c>
      <c r="G44" s="11">
        <f t="shared" si="22"/>
        <v>300000</v>
      </c>
    </row>
    <row r="45" spans="1:7" ht="28.8" x14ac:dyDescent="0.3">
      <c r="A45" s="6" t="s">
        <v>158</v>
      </c>
      <c r="B45" s="11">
        <v>0</v>
      </c>
      <c r="C45" s="11">
        <v>0</v>
      </c>
      <c r="D45" s="11">
        <v>20000</v>
      </c>
      <c r="E45" s="11">
        <v>280000</v>
      </c>
      <c r="F45" s="11">
        <v>0</v>
      </c>
      <c r="G45" s="11">
        <f t="shared" si="22"/>
        <v>300000</v>
      </c>
    </row>
    <row r="46" spans="1:7" ht="28.8" x14ac:dyDescent="0.3">
      <c r="A46" s="6" t="s">
        <v>161</v>
      </c>
      <c r="B46" s="11">
        <v>0</v>
      </c>
      <c r="C46" s="11">
        <v>0</v>
      </c>
      <c r="D46" s="11">
        <v>0</v>
      </c>
      <c r="E46" s="11">
        <v>900000</v>
      </c>
      <c r="F46" s="11">
        <v>0</v>
      </c>
      <c r="G46" s="11">
        <f t="shared" si="22"/>
        <v>900000</v>
      </c>
    </row>
    <row r="47" spans="1:7" ht="43.2" x14ac:dyDescent="0.3">
      <c r="A47" s="3" t="s">
        <v>67</v>
      </c>
      <c r="B47" s="17">
        <f>+B48</f>
        <v>0</v>
      </c>
      <c r="C47" s="17">
        <f t="shared" ref="C47:F47" si="23">+C48</f>
        <v>0</v>
      </c>
      <c r="D47" s="17">
        <f t="shared" si="23"/>
        <v>180000</v>
      </c>
      <c r="E47" s="17">
        <f t="shared" si="23"/>
        <v>620000</v>
      </c>
      <c r="F47" s="17">
        <f t="shared" si="23"/>
        <v>0</v>
      </c>
      <c r="G47" s="17">
        <f t="shared" si="22"/>
        <v>800000</v>
      </c>
    </row>
    <row r="48" spans="1:7" x14ac:dyDescent="0.3">
      <c r="A48" s="6" t="s">
        <v>164</v>
      </c>
      <c r="B48" s="11">
        <v>0</v>
      </c>
      <c r="C48" s="11">
        <v>0</v>
      </c>
      <c r="D48" s="11">
        <v>180000</v>
      </c>
      <c r="E48" s="11">
        <v>620000</v>
      </c>
      <c r="F48" s="11">
        <v>0</v>
      </c>
      <c r="G48" s="11">
        <f t="shared" si="22"/>
        <v>800000</v>
      </c>
    </row>
    <row r="49" spans="1:7" ht="28.8" x14ac:dyDescent="0.3">
      <c r="A49" s="3" t="s">
        <v>70</v>
      </c>
      <c r="B49" s="17">
        <f>SUM(B50:B52)</f>
        <v>0</v>
      </c>
      <c r="C49" s="17">
        <f t="shared" ref="C49:F49" si="24">SUM(C50:C52)</f>
        <v>150000</v>
      </c>
      <c r="D49" s="17">
        <f t="shared" si="24"/>
        <v>0</v>
      </c>
      <c r="E49" s="17">
        <f t="shared" si="24"/>
        <v>755000</v>
      </c>
      <c r="F49" s="17">
        <f t="shared" si="24"/>
        <v>595000</v>
      </c>
      <c r="G49" s="17">
        <f t="shared" si="22"/>
        <v>1500000</v>
      </c>
    </row>
    <row r="50" spans="1:7" ht="28.8" x14ac:dyDescent="0.3">
      <c r="A50" s="6" t="s">
        <v>168</v>
      </c>
      <c r="B50" s="11">
        <v>0</v>
      </c>
      <c r="C50" s="11">
        <v>0</v>
      </c>
      <c r="D50" s="11">
        <v>0</v>
      </c>
      <c r="E50" s="11">
        <v>150000</v>
      </c>
      <c r="F50" s="11">
        <v>150000</v>
      </c>
      <c r="G50" s="11">
        <f t="shared" si="22"/>
        <v>300000</v>
      </c>
    </row>
    <row r="51" spans="1:7" ht="43.2" x14ac:dyDescent="0.3">
      <c r="A51" s="6" t="s">
        <v>170</v>
      </c>
      <c r="B51" s="11">
        <v>0</v>
      </c>
      <c r="C51" s="11">
        <v>150000</v>
      </c>
      <c r="D51" s="11">
        <v>0</v>
      </c>
      <c r="E51" s="11">
        <v>0</v>
      </c>
      <c r="F51" s="11">
        <v>150000</v>
      </c>
      <c r="G51" s="11">
        <f t="shared" si="22"/>
        <v>300000</v>
      </c>
    </row>
    <row r="52" spans="1:7" ht="28.8" x14ac:dyDescent="0.3">
      <c r="A52" s="6" t="s">
        <v>173</v>
      </c>
      <c r="B52" s="11">
        <v>0</v>
      </c>
      <c r="C52" s="11">
        <v>0</v>
      </c>
      <c r="D52" s="11">
        <v>0</v>
      </c>
      <c r="E52" s="11">
        <v>605000</v>
      </c>
      <c r="F52" s="11">
        <v>295000</v>
      </c>
      <c r="G52" s="11">
        <f t="shared" si="22"/>
        <v>900000</v>
      </c>
    </row>
    <row r="53" spans="1:7" x14ac:dyDescent="0.3">
      <c r="A53" s="19" t="s">
        <v>18</v>
      </c>
      <c r="B53" s="20">
        <f>+B54</f>
        <v>152000</v>
      </c>
      <c r="C53" s="20">
        <f t="shared" ref="C53:F53" si="25">+C54</f>
        <v>195000</v>
      </c>
      <c r="D53" s="20">
        <f t="shared" si="25"/>
        <v>195000</v>
      </c>
      <c r="E53" s="20">
        <f t="shared" si="25"/>
        <v>195000</v>
      </c>
      <c r="F53" s="20">
        <f t="shared" si="25"/>
        <v>163000</v>
      </c>
      <c r="G53" s="20">
        <f>SUM(B53:F53)</f>
        <v>900000</v>
      </c>
    </row>
    <row r="54" spans="1:7" x14ac:dyDescent="0.3">
      <c r="A54" s="6" t="s">
        <v>71</v>
      </c>
      <c r="B54" s="11">
        <v>152000</v>
      </c>
      <c r="C54" s="11">
        <v>195000</v>
      </c>
      <c r="D54" s="11">
        <v>195000</v>
      </c>
      <c r="E54" s="11">
        <v>195000</v>
      </c>
      <c r="F54" s="11">
        <v>163000</v>
      </c>
      <c r="G54" s="11">
        <f>SUM(B54:F54)</f>
        <v>900000</v>
      </c>
    </row>
    <row r="55" spans="1:7" x14ac:dyDescent="0.3">
      <c r="A55" s="28" t="s">
        <v>19</v>
      </c>
      <c r="B55" s="29"/>
      <c r="C55" s="29"/>
      <c r="D55" s="29"/>
      <c r="E55" s="29"/>
      <c r="F55" s="29"/>
      <c r="G55" s="29"/>
    </row>
    <row r="57" spans="1:7" x14ac:dyDescent="0.3">
      <c r="B57" s="27"/>
      <c r="C57" s="27"/>
      <c r="D57" s="27"/>
      <c r="E57" s="27"/>
      <c r="F57" s="27"/>
    </row>
    <row r="58" spans="1:7" x14ac:dyDescent="0.3">
      <c r="C58" s="27"/>
      <c r="D58" s="27"/>
      <c r="E58" s="27"/>
      <c r="F58" s="27"/>
    </row>
  </sheetData>
  <mergeCells count="1">
    <mergeCell ref="A55:G5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627BE-2317-4CC4-A0BD-DE9A22150EE6}">
  <dimension ref="A1:G54"/>
  <sheetViews>
    <sheetView topLeftCell="A2" workbookViewId="0">
      <selection activeCell="A2" sqref="A2"/>
    </sheetView>
  </sheetViews>
  <sheetFormatPr defaultColWidth="9.109375" defaultRowHeight="14.4" x14ac:dyDescent="0.3"/>
  <cols>
    <col min="1" max="1" width="80.6640625" style="1" customWidth="1"/>
    <col min="2" max="6" width="15.6640625" style="1" hidden="1" customWidth="1"/>
    <col min="7" max="7" width="15.6640625" style="1" customWidth="1"/>
    <col min="8" max="16384" width="9.109375" style="1"/>
  </cols>
  <sheetData>
    <row r="1" spans="1:7" hidden="1" x14ac:dyDescent="0.3">
      <c r="A1" s="8"/>
      <c r="B1" s="9" t="s">
        <v>177</v>
      </c>
      <c r="C1" s="9" t="s">
        <v>178</v>
      </c>
      <c r="D1" s="9" t="s">
        <v>179</v>
      </c>
      <c r="E1" s="9" t="s">
        <v>180</v>
      </c>
      <c r="F1" s="9" t="s">
        <v>181</v>
      </c>
      <c r="G1" s="9"/>
    </row>
    <row r="2" spans="1:7" x14ac:dyDescent="0.3">
      <c r="A2" s="10" t="s">
        <v>0</v>
      </c>
      <c r="B2" s="9">
        <v>2018</v>
      </c>
      <c r="C2" s="9">
        <v>2019</v>
      </c>
      <c r="D2" s="9">
        <v>2020</v>
      </c>
      <c r="E2" s="9">
        <v>2021</v>
      </c>
      <c r="F2" s="9">
        <v>2022</v>
      </c>
      <c r="G2" s="9" t="s">
        <v>182</v>
      </c>
    </row>
    <row r="3" spans="1:7" x14ac:dyDescent="0.3">
      <c r="A3" s="21" t="s">
        <v>5</v>
      </c>
      <c r="B3" s="22"/>
      <c r="C3" s="22"/>
      <c r="D3" s="22"/>
      <c r="E3" s="22"/>
      <c r="F3" s="22"/>
      <c r="G3" s="23">
        <f>SUM(G5,G28,G40,G52)</f>
        <v>18000000</v>
      </c>
    </row>
    <row r="4" spans="1:7" x14ac:dyDescent="0.3">
      <c r="A4" s="12" t="s">
        <v>9</v>
      </c>
      <c r="B4" s="18"/>
      <c r="C4" s="18"/>
      <c r="D4" s="18"/>
      <c r="E4" s="18"/>
      <c r="F4" s="18"/>
      <c r="G4" s="18"/>
    </row>
    <row r="5" spans="1:7" s="15" customFormat="1" x14ac:dyDescent="0.3">
      <c r="A5" s="19" t="s">
        <v>11</v>
      </c>
      <c r="B5" s="20">
        <f>SUM(B6,B9,B11,B13,B15,B17,B19,B21,B23,B26)</f>
        <v>148000</v>
      </c>
      <c r="C5" s="20">
        <f t="shared" ref="C5:F5" si="0">SUM(C6,C9,C11,C13,C15,C17,C19,C21,C23,C26)</f>
        <v>3425000</v>
      </c>
      <c r="D5" s="20">
        <f t="shared" si="0"/>
        <v>3895000</v>
      </c>
      <c r="E5" s="20">
        <f t="shared" si="0"/>
        <v>330000</v>
      </c>
      <c r="F5" s="20">
        <f t="shared" si="0"/>
        <v>702000</v>
      </c>
      <c r="G5" s="20">
        <f>SUM(B5:F5)</f>
        <v>8500000</v>
      </c>
    </row>
    <row r="6" spans="1:7" s="15" customFormat="1" ht="43.2" x14ac:dyDescent="0.3">
      <c r="A6" s="16" t="s">
        <v>20</v>
      </c>
      <c r="B6" s="16">
        <f>SUM(B7:B8)</f>
        <v>0</v>
      </c>
      <c r="C6" s="16">
        <f t="shared" ref="C6:F6" si="1">SUM(C7:C8)</f>
        <v>350000</v>
      </c>
      <c r="D6" s="16">
        <f t="shared" si="1"/>
        <v>150000</v>
      </c>
      <c r="E6" s="16">
        <f t="shared" si="1"/>
        <v>0</v>
      </c>
      <c r="F6" s="16">
        <f t="shared" si="1"/>
        <v>0</v>
      </c>
      <c r="G6" s="17">
        <f t="shared" ref="G6:G27" si="2">SUM(B6:F6)</f>
        <v>500000</v>
      </c>
    </row>
    <row r="7" spans="1:7" ht="28.8" x14ac:dyDescent="0.3">
      <c r="A7" s="13" t="s">
        <v>72</v>
      </c>
      <c r="B7" s="11">
        <v>0</v>
      </c>
      <c r="C7" s="11">
        <v>300000</v>
      </c>
      <c r="D7" s="11">
        <v>100000</v>
      </c>
      <c r="E7" s="11">
        <v>0</v>
      </c>
      <c r="F7" s="11">
        <v>0</v>
      </c>
      <c r="G7" s="11">
        <f t="shared" si="2"/>
        <v>400000</v>
      </c>
    </row>
    <row r="8" spans="1:7" ht="28.8" x14ac:dyDescent="0.3">
      <c r="A8" s="13" t="s">
        <v>80</v>
      </c>
      <c r="B8" s="11">
        <v>0</v>
      </c>
      <c r="C8" s="11">
        <v>50000</v>
      </c>
      <c r="D8" s="11">
        <v>50000</v>
      </c>
      <c r="E8" s="11">
        <v>0</v>
      </c>
      <c r="F8" s="11">
        <v>0</v>
      </c>
      <c r="G8" s="11">
        <f t="shared" si="2"/>
        <v>100000</v>
      </c>
    </row>
    <row r="9" spans="1:7" ht="43.2" x14ac:dyDescent="0.3">
      <c r="A9" s="3" t="s">
        <v>23</v>
      </c>
      <c r="B9" s="17">
        <f>+B10</f>
        <v>0</v>
      </c>
      <c r="C9" s="17">
        <f t="shared" ref="C9:F9" si="3">+C10</f>
        <v>50000</v>
      </c>
      <c r="D9" s="17">
        <f t="shared" si="3"/>
        <v>150000</v>
      </c>
      <c r="E9" s="17">
        <f t="shared" si="3"/>
        <v>0</v>
      </c>
      <c r="F9" s="17">
        <f t="shared" si="3"/>
        <v>0</v>
      </c>
      <c r="G9" s="17">
        <f t="shared" si="2"/>
        <v>200000</v>
      </c>
    </row>
    <row r="10" spans="1:7" s="14" customFormat="1" ht="43.2" x14ac:dyDescent="0.3">
      <c r="A10" s="6" t="s">
        <v>88</v>
      </c>
      <c r="B10" s="11">
        <v>0</v>
      </c>
      <c r="C10" s="11">
        <v>50000</v>
      </c>
      <c r="D10" s="11">
        <v>150000</v>
      </c>
      <c r="E10" s="11">
        <v>0</v>
      </c>
      <c r="F10" s="11">
        <v>0</v>
      </c>
      <c r="G10" s="11">
        <f t="shared" si="2"/>
        <v>200000</v>
      </c>
    </row>
    <row r="11" spans="1:7" s="15" customFormat="1" ht="28.8" x14ac:dyDescent="0.3">
      <c r="A11" s="3" t="s">
        <v>27</v>
      </c>
      <c r="B11" s="17">
        <f>+B12</f>
        <v>0</v>
      </c>
      <c r="C11" s="17">
        <f t="shared" ref="C11:F11" si="4">+C12</f>
        <v>0</v>
      </c>
      <c r="D11" s="17">
        <f t="shared" si="4"/>
        <v>800000</v>
      </c>
      <c r="E11" s="17">
        <f t="shared" si="4"/>
        <v>0</v>
      </c>
      <c r="F11" s="17">
        <f t="shared" si="4"/>
        <v>0</v>
      </c>
      <c r="G11" s="17">
        <f t="shared" si="2"/>
        <v>800000</v>
      </c>
    </row>
    <row r="12" spans="1:7" s="14" customFormat="1" ht="28.8" x14ac:dyDescent="0.3">
      <c r="A12" s="6" t="s">
        <v>93</v>
      </c>
      <c r="B12" s="11">
        <v>0</v>
      </c>
      <c r="C12" s="11">
        <v>0</v>
      </c>
      <c r="D12" s="11">
        <v>800000</v>
      </c>
      <c r="E12" s="11">
        <v>0</v>
      </c>
      <c r="F12" s="11">
        <v>0</v>
      </c>
      <c r="G12" s="11">
        <f t="shared" si="2"/>
        <v>800000</v>
      </c>
    </row>
    <row r="13" spans="1:7" s="15" customFormat="1" ht="43.2" x14ac:dyDescent="0.3">
      <c r="A13" s="3" t="s">
        <v>31</v>
      </c>
      <c r="B13" s="17">
        <f>+B14</f>
        <v>0</v>
      </c>
      <c r="C13" s="17">
        <f t="shared" ref="C13:F13" si="5">+C14</f>
        <v>750000</v>
      </c>
      <c r="D13" s="17">
        <f t="shared" si="5"/>
        <v>250000</v>
      </c>
      <c r="E13" s="17">
        <f t="shared" si="5"/>
        <v>0</v>
      </c>
      <c r="F13" s="17">
        <f t="shared" si="5"/>
        <v>0</v>
      </c>
      <c r="G13" s="17">
        <f t="shared" si="2"/>
        <v>1000000</v>
      </c>
    </row>
    <row r="14" spans="1:7" ht="28.8" x14ac:dyDescent="0.3">
      <c r="A14" s="6" t="s">
        <v>183</v>
      </c>
      <c r="B14" s="11">
        <v>0</v>
      </c>
      <c r="C14" s="11">
        <v>750000</v>
      </c>
      <c r="D14" s="11">
        <v>250000</v>
      </c>
      <c r="E14" s="11">
        <v>0</v>
      </c>
      <c r="F14" s="11">
        <v>0</v>
      </c>
      <c r="G14" s="11">
        <f t="shared" si="2"/>
        <v>1000000</v>
      </c>
    </row>
    <row r="15" spans="1:7" ht="28.8" x14ac:dyDescent="0.3">
      <c r="A15" s="3" t="s">
        <v>34</v>
      </c>
      <c r="B15" s="17">
        <f>+B16</f>
        <v>0</v>
      </c>
      <c r="C15" s="17">
        <f t="shared" ref="C15:F15" si="6">+C16</f>
        <v>550000</v>
      </c>
      <c r="D15" s="17">
        <f t="shared" si="6"/>
        <v>150000</v>
      </c>
      <c r="E15" s="17">
        <f t="shared" si="6"/>
        <v>0</v>
      </c>
      <c r="F15" s="17">
        <f t="shared" si="6"/>
        <v>0</v>
      </c>
      <c r="G15" s="17">
        <f t="shared" si="2"/>
        <v>700000</v>
      </c>
    </row>
    <row r="16" spans="1:7" x14ac:dyDescent="0.3">
      <c r="A16" s="6" t="s">
        <v>184</v>
      </c>
      <c r="B16" s="11">
        <v>0</v>
      </c>
      <c r="C16" s="11">
        <v>550000</v>
      </c>
      <c r="D16" s="11">
        <v>150000</v>
      </c>
      <c r="E16" s="11">
        <v>0</v>
      </c>
      <c r="F16" s="11">
        <v>0</v>
      </c>
      <c r="G16" s="11">
        <f t="shared" si="2"/>
        <v>700000</v>
      </c>
    </row>
    <row r="17" spans="1:7" ht="43.2" x14ac:dyDescent="0.3">
      <c r="A17" s="3" t="s">
        <v>37</v>
      </c>
      <c r="B17" s="17">
        <f>+B18</f>
        <v>0</v>
      </c>
      <c r="C17" s="17">
        <f t="shared" ref="C17:F17" si="7">+C18</f>
        <v>1200000</v>
      </c>
      <c r="D17" s="17">
        <f t="shared" si="7"/>
        <v>1500000</v>
      </c>
      <c r="E17" s="17">
        <f t="shared" si="7"/>
        <v>0</v>
      </c>
      <c r="F17" s="17">
        <f t="shared" si="7"/>
        <v>0</v>
      </c>
      <c r="G17" s="17">
        <f t="shared" si="2"/>
        <v>2700000</v>
      </c>
    </row>
    <row r="18" spans="1:7" ht="43.2" x14ac:dyDescent="0.3">
      <c r="A18" s="6" t="s">
        <v>99</v>
      </c>
      <c r="B18" s="11">
        <v>0</v>
      </c>
      <c r="C18" s="11">
        <v>1200000</v>
      </c>
      <c r="D18" s="11">
        <v>1500000</v>
      </c>
      <c r="E18" s="11">
        <v>0</v>
      </c>
      <c r="F18" s="11">
        <v>0</v>
      </c>
      <c r="G18" s="11">
        <f t="shared" si="2"/>
        <v>2700000</v>
      </c>
    </row>
    <row r="19" spans="1:7" ht="28.8" x14ac:dyDescent="0.3">
      <c r="A19" s="3" t="s">
        <v>41</v>
      </c>
      <c r="B19" s="17">
        <f>+B20</f>
        <v>0</v>
      </c>
      <c r="C19" s="17">
        <f t="shared" ref="C19:F19" si="8">+C20</f>
        <v>275000</v>
      </c>
      <c r="D19" s="17">
        <f t="shared" si="8"/>
        <v>725000</v>
      </c>
      <c r="E19" s="17">
        <f t="shared" si="8"/>
        <v>0</v>
      </c>
      <c r="F19" s="17">
        <f t="shared" si="8"/>
        <v>0</v>
      </c>
      <c r="G19" s="17">
        <f t="shared" si="2"/>
        <v>1000000</v>
      </c>
    </row>
    <row r="20" spans="1:7" ht="28.8" x14ac:dyDescent="0.3">
      <c r="A20" s="6" t="s">
        <v>104</v>
      </c>
      <c r="B20" s="11">
        <v>0</v>
      </c>
      <c r="C20" s="11">
        <v>275000</v>
      </c>
      <c r="D20" s="11">
        <v>725000</v>
      </c>
      <c r="E20" s="11">
        <v>0</v>
      </c>
      <c r="F20" s="11">
        <v>0</v>
      </c>
      <c r="G20" s="11">
        <f t="shared" si="2"/>
        <v>1000000</v>
      </c>
    </row>
    <row r="21" spans="1:7" x14ac:dyDescent="0.3">
      <c r="A21" s="3" t="s">
        <v>44</v>
      </c>
      <c r="B21" s="17">
        <f>+B22</f>
        <v>148000</v>
      </c>
      <c r="C21" s="17">
        <f t="shared" ref="C21:F21" si="9">+C22</f>
        <v>50000</v>
      </c>
      <c r="D21" s="17">
        <f t="shared" si="9"/>
        <v>0</v>
      </c>
      <c r="E21" s="17">
        <f t="shared" si="9"/>
        <v>100000</v>
      </c>
      <c r="F21" s="17">
        <f t="shared" si="9"/>
        <v>702000</v>
      </c>
      <c r="G21" s="17">
        <f t="shared" si="2"/>
        <v>1000000</v>
      </c>
    </row>
    <row r="22" spans="1:7" x14ac:dyDescent="0.3">
      <c r="A22" s="6" t="s">
        <v>107</v>
      </c>
      <c r="B22" s="11">
        <v>148000</v>
      </c>
      <c r="C22" s="11">
        <v>50000</v>
      </c>
      <c r="D22" s="11">
        <v>0</v>
      </c>
      <c r="E22" s="11">
        <v>100000</v>
      </c>
      <c r="F22" s="11">
        <v>702000</v>
      </c>
      <c r="G22" s="11">
        <f t="shared" si="2"/>
        <v>1000000</v>
      </c>
    </row>
    <row r="23" spans="1:7" ht="28.8" x14ac:dyDescent="0.3">
      <c r="A23" s="3" t="s">
        <v>45</v>
      </c>
      <c r="B23" s="17">
        <f>SUM(B24:B25)</f>
        <v>0</v>
      </c>
      <c r="C23" s="17">
        <f t="shared" ref="C23:F23" si="10">SUM(C24:C25)</f>
        <v>0</v>
      </c>
      <c r="D23" s="17">
        <f t="shared" si="10"/>
        <v>170000</v>
      </c>
      <c r="E23" s="17">
        <f t="shared" si="10"/>
        <v>230000</v>
      </c>
      <c r="F23" s="17">
        <f t="shared" si="10"/>
        <v>0</v>
      </c>
      <c r="G23" s="17">
        <f t="shared" si="2"/>
        <v>400000</v>
      </c>
    </row>
    <row r="24" spans="1:7" ht="28.8" x14ac:dyDescent="0.3">
      <c r="A24" s="6" t="s">
        <v>111</v>
      </c>
      <c r="B24" s="11">
        <v>0</v>
      </c>
      <c r="C24" s="11">
        <v>0</v>
      </c>
      <c r="D24" s="11">
        <v>95000</v>
      </c>
      <c r="E24" s="11">
        <v>105000</v>
      </c>
      <c r="F24" s="11">
        <v>0</v>
      </c>
      <c r="G24" s="11">
        <f t="shared" si="2"/>
        <v>200000</v>
      </c>
    </row>
    <row r="25" spans="1:7" ht="28.8" x14ac:dyDescent="0.3">
      <c r="A25" s="6" t="s">
        <v>116</v>
      </c>
      <c r="B25" s="11">
        <v>0</v>
      </c>
      <c r="C25" s="11">
        <v>0</v>
      </c>
      <c r="D25" s="11">
        <v>75000</v>
      </c>
      <c r="E25" s="11">
        <v>125000</v>
      </c>
      <c r="F25" s="11">
        <v>0</v>
      </c>
      <c r="G25" s="11">
        <f t="shared" si="2"/>
        <v>200000</v>
      </c>
    </row>
    <row r="26" spans="1:7" ht="28.8" x14ac:dyDescent="0.3">
      <c r="A26" s="3" t="s">
        <v>48</v>
      </c>
      <c r="B26" s="17">
        <f>+B27</f>
        <v>0</v>
      </c>
      <c r="C26" s="17">
        <f t="shared" ref="C26:F26" si="11">+C27</f>
        <v>200000</v>
      </c>
      <c r="D26" s="17">
        <f t="shared" si="11"/>
        <v>0</v>
      </c>
      <c r="E26" s="17">
        <f t="shared" si="11"/>
        <v>0</v>
      </c>
      <c r="F26" s="17">
        <f t="shared" si="11"/>
        <v>0</v>
      </c>
      <c r="G26" s="17">
        <f t="shared" si="2"/>
        <v>200000</v>
      </c>
    </row>
    <row r="27" spans="1:7" ht="43.2" x14ac:dyDescent="0.3">
      <c r="A27" s="6" t="s">
        <v>121</v>
      </c>
      <c r="B27" s="11">
        <v>0</v>
      </c>
      <c r="C27" s="11">
        <v>200000</v>
      </c>
      <c r="D27" s="11">
        <v>0</v>
      </c>
      <c r="E27" s="11">
        <v>0</v>
      </c>
      <c r="F27" s="11">
        <v>0</v>
      </c>
      <c r="G27" s="11">
        <f t="shared" si="2"/>
        <v>200000</v>
      </c>
    </row>
    <row r="28" spans="1:7" x14ac:dyDescent="0.3">
      <c r="A28" s="19" t="s">
        <v>12</v>
      </c>
      <c r="B28" s="20">
        <f>SUM(B29,B31,B33,B36,B38)</f>
        <v>50000</v>
      </c>
      <c r="C28" s="20">
        <f t="shared" ref="C28:F28" si="12">SUM(C29,C31,C33,C36,C38)</f>
        <v>380000</v>
      </c>
      <c r="D28" s="20">
        <f t="shared" si="12"/>
        <v>670000</v>
      </c>
      <c r="E28" s="20">
        <f t="shared" si="12"/>
        <v>1260000</v>
      </c>
      <c r="F28" s="20">
        <f t="shared" si="12"/>
        <v>2240000</v>
      </c>
      <c r="G28" s="20">
        <f>SUM(B28:F28)</f>
        <v>4600000</v>
      </c>
    </row>
    <row r="29" spans="1:7" ht="28.8" x14ac:dyDescent="0.3">
      <c r="A29" s="3" t="s">
        <v>51</v>
      </c>
      <c r="B29" s="17">
        <f>+B30</f>
        <v>50000</v>
      </c>
      <c r="C29" s="17">
        <f t="shared" ref="C29:F29" si="13">+C30</f>
        <v>0</v>
      </c>
      <c r="D29" s="17">
        <f t="shared" si="13"/>
        <v>0</v>
      </c>
      <c r="E29" s="17">
        <f t="shared" si="13"/>
        <v>0</v>
      </c>
      <c r="F29" s="17">
        <f t="shared" si="13"/>
        <v>0</v>
      </c>
      <c r="G29" s="17">
        <f>SUM(B29:F29)</f>
        <v>50000</v>
      </c>
    </row>
    <row r="30" spans="1:7" ht="28.8" x14ac:dyDescent="0.3">
      <c r="A30" s="6" t="s">
        <v>126</v>
      </c>
      <c r="B30" s="11">
        <v>50000</v>
      </c>
      <c r="C30" s="11">
        <v>0</v>
      </c>
      <c r="D30" s="11">
        <v>0</v>
      </c>
      <c r="E30" s="11">
        <v>0</v>
      </c>
      <c r="F30" s="11">
        <v>0</v>
      </c>
      <c r="G30" s="11">
        <f t="shared" ref="G30:G39" si="14">SUM(B30:F30)</f>
        <v>50000</v>
      </c>
    </row>
    <row r="31" spans="1:7" ht="28.8" x14ac:dyDescent="0.3">
      <c r="A31" s="3" t="s">
        <v>54</v>
      </c>
      <c r="B31" s="17">
        <f>+B32</f>
        <v>0</v>
      </c>
      <c r="C31" s="17">
        <f t="shared" ref="C31:F31" si="15">+C32</f>
        <v>80000</v>
      </c>
      <c r="D31" s="17">
        <f t="shared" si="15"/>
        <v>70000</v>
      </c>
      <c r="E31" s="17">
        <f t="shared" si="15"/>
        <v>0</v>
      </c>
      <c r="F31" s="17">
        <f t="shared" si="15"/>
        <v>0</v>
      </c>
      <c r="G31" s="17">
        <f t="shared" si="14"/>
        <v>150000</v>
      </c>
    </row>
    <row r="32" spans="1:7" ht="28.8" x14ac:dyDescent="0.3">
      <c r="A32" s="3" t="s">
        <v>132</v>
      </c>
      <c r="B32" s="11">
        <v>0</v>
      </c>
      <c r="C32" s="11">
        <v>80000</v>
      </c>
      <c r="D32" s="11">
        <v>70000</v>
      </c>
      <c r="E32" s="11">
        <v>0</v>
      </c>
      <c r="F32" s="11">
        <v>0</v>
      </c>
      <c r="G32" s="11">
        <f t="shared" si="14"/>
        <v>150000</v>
      </c>
    </row>
    <row r="33" spans="1:7" ht="43.2" x14ac:dyDescent="0.3">
      <c r="A33" s="3" t="s">
        <v>58</v>
      </c>
      <c r="B33" s="17">
        <f>SUM(B34:B35)</f>
        <v>0</v>
      </c>
      <c r="C33" s="17">
        <f t="shared" ref="C33:F33" si="16">SUM(C34:C35)</f>
        <v>0</v>
      </c>
      <c r="D33" s="17">
        <f t="shared" si="16"/>
        <v>200000</v>
      </c>
      <c r="E33" s="17">
        <f t="shared" si="16"/>
        <v>460000</v>
      </c>
      <c r="F33" s="17">
        <f t="shared" si="16"/>
        <v>2240000</v>
      </c>
      <c r="G33" s="17">
        <f t="shared" si="14"/>
        <v>2900000</v>
      </c>
    </row>
    <row r="34" spans="1:7" ht="28.8" x14ac:dyDescent="0.3">
      <c r="A34" s="6" t="s">
        <v>136</v>
      </c>
      <c r="B34" s="11">
        <v>0</v>
      </c>
      <c r="C34" s="11">
        <v>0</v>
      </c>
      <c r="D34" s="11">
        <v>200000</v>
      </c>
      <c r="E34" s="11">
        <v>400000</v>
      </c>
      <c r="F34" s="11">
        <v>400000</v>
      </c>
      <c r="G34" s="11">
        <f t="shared" si="14"/>
        <v>1000000</v>
      </c>
    </row>
    <row r="35" spans="1:7" ht="43.2" x14ac:dyDescent="0.3">
      <c r="A35" s="6" t="s">
        <v>140</v>
      </c>
      <c r="B35" s="11">
        <v>0</v>
      </c>
      <c r="C35" s="11">
        <v>0</v>
      </c>
      <c r="D35" s="11">
        <v>0</v>
      </c>
      <c r="E35" s="11">
        <v>60000</v>
      </c>
      <c r="F35" s="11">
        <v>1840000</v>
      </c>
      <c r="G35" s="11">
        <f t="shared" si="14"/>
        <v>1900000</v>
      </c>
    </row>
    <row r="36" spans="1:7" ht="28.8" x14ac:dyDescent="0.3">
      <c r="A36" s="3" t="s">
        <v>60</v>
      </c>
      <c r="B36" s="17">
        <f>+B37</f>
        <v>0</v>
      </c>
      <c r="C36" s="17">
        <f t="shared" ref="C36:F36" si="17">+C37</f>
        <v>300000</v>
      </c>
      <c r="D36" s="17">
        <f t="shared" si="17"/>
        <v>200000</v>
      </c>
      <c r="E36" s="17">
        <f t="shared" si="17"/>
        <v>0</v>
      </c>
      <c r="F36" s="17">
        <f t="shared" si="17"/>
        <v>0</v>
      </c>
      <c r="G36" s="17">
        <f t="shared" si="14"/>
        <v>500000</v>
      </c>
    </row>
    <row r="37" spans="1:7" x14ac:dyDescent="0.3">
      <c r="A37" s="6" t="s">
        <v>147</v>
      </c>
      <c r="B37" s="11">
        <v>0</v>
      </c>
      <c r="C37" s="11">
        <v>300000</v>
      </c>
      <c r="D37" s="11">
        <v>200000</v>
      </c>
      <c r="E37" s="11">
        <v>0</v>
      </c>
      <c r="F37" s="11">
        <v>0</v>
      </c>
      <c r="G37" s="11">
        <f t="shared" si="14"/>
        <v>500000</v>
      </c>
    </row>
    <row r="38" spans="1:7" ht="28.8" x14ac:dyDescent="0.3">
      <c r="A38" s="3" t="s">
        <v>62</v>
      </c>
      <c r="B38" s="17">
        <f>+B39</f>
        <v>0</v>
      </c>
      <c r="C38" s="17">
        <f t="shared" ref="C38:F38" si="18">+C39</f>
        <v>0</v>
      </c>
      <c r="D38" s="17">
        <f t="shared" si="18"/>
        <v>200000</v>
      </c>
      <c r="E38" s="17">
        <f t="shared" si="18"/>
        <v>800000</v>
      </c>
      <c r="F38" s="17">
        <f t="shared" si="18"/>
        <v>0</v>
      </c>
      <c r="G38" s="17">
        <f t="shared" si="14"/>
        <v>1000000</v>
      </c>
    </row>
    <row r="39" spans="1:7" ht="28.8" x14ac:dyDescent="0.3">
      <c r="A39" s="6" t="s">
        <v>185</v>
      </c>
      <c r="B39" s="11">
        <v>0</v>
      </c>
      <c r="C39" s="11">
        <v>0</v>
      </c>
      <c r="D39" s="11">
        <v>200000</v>
      </c>
      <c r="E39" s="11">
        <v>800000</v>
      </c>
      <c r="F39" s="11">
        <v>0</v>
      </c>
      <c r="G39" s="11">
        <f t="shared" si="14"/>
        <v>1000000</v>
      </c>
    </row>
    <row r="40" spans="1:7" x14ac:dyDescent="0.3">
      <c r="A40" s="19" t="s">
        <v>15</v>
      </c>
      <c r="B40" s="20">
        <f>SUM(B41,B46,B48)</f>
        <v>0</v>
      </c>
      <c r="C40" s="20">
        <f t="shared" ref="C40:F40" si="19">SUM(C41,C46,C48)</f>
        <v>150000</v>
      </c>
      <c r="D40" s="20">
        <f t="shared" si="19"/>
        <v>240000</v>
      </c>
      <c r="E40" s="20">
        <f t="shared" si="19"/>
        <v>3015000</v>
      </c>
      <c r="F40" s="20">
        <f t="shared" si="19"/>
        <v>595000</v>
      </c>
      <c r="G40" s="20">
        <f>SUM(B40:F40)</f>
        <v>4000000</v>
      </c>
    </row>
    <row r="41" spans="1:7" ht="28.8" x14ac:dyDescent="0.3">
      <c r="A41" s="3" t="s">
        <v>64</v>
      </c>
      <c r="B41" s="17">
        <f>SUM(B42:B45)</f>
        <v>0</v>
      </c>
      <c r="C41" s="17">
        <f t="shared" ref="C41:F41" si="20">SUM(C42:C45)</f>
        <v>0</v>
      </c>
      <c r="D41" s="17">
        <f t="shared" si="20"/>
        <v>60000</v>
      </c>
      <c r="E41" s="17">
        <f t="shared" si="20"/>
        <v>1640000</v>
      </c>
      <c r="F41" s="17">
        <f t="shared" si="20"/>
        <v>0</v>
      </c>
      <c r="G41" s="17">
        <f>SUM(B41:F41)</f>
        <v>1700000</v>
      </c>
    </row>
    <row r="42" spans="1:7" ht="28.8" x14ac:dyDescent="0.3">
      <c r="A42" s="6" t="s">
        <v>152</v>
      </c>
      <c r="B42" s="11">
        <v>0</v>
      </c>
      <c r="C42" s="11">
        <v>0</v>
      </c>
      <c r="D42" s="11">
        <v>20000</v>
      </c>
      <c r="E42" s="11">
        <v>180000</v>
      </c>
      <c r="F42" s="11">
        <v>0</v>
      </c>
      <c r="G42" s="11">
        <f t="shared" ref="G42:G51" si="21">SUM(B42:F42)</f>
        <v>200000</v>
      </c>
    </row>
    <row r="43" spans="1:7" ht="43.2" x14ac:dyDescent="0.3">
      <c r="A43" s="6" t="s">
        <v>154</v>
      </c>
      <c r="B43" s="11">
        <v>0</v>
      </c>
      <c r="C43" s="11">
        <v>0</v>
      </c>
      <c r="D43" s="11">
        <v>20000</v>
      </c>
      <c r="E43" s="11">
        <v>280000</v>
      </c>
      <c r="F43" s="11">
        <v>0</v>
      </c>
      <c r="G43" s="11">
        <f t="shared" si="21"/>
        <v>300000</v>
      </c>
    </row>
    <row r="44" spans="1:7" ht="28.8" x14ac:dyDescent="0.3">
      <c r="A44" s="6" t="s">
        <v>158</v>
      </c>
      <c r="B44" s="11">
        <v>0</v>
      </c>
      <c r="C44" s="11">
        <v>0</v>
      </c>
      <c r="D44" s="11">
        <v>20000</v>
      </c>
      <c r="E44" s="11">
        <v>280000</v>
      </c>
      <c r="F44" s="11">
        <v>0</v>
      </c>
      <c r="G44" s="11">
        <f t="shared" si="21"/>
        <v>300000</v>
      </c>
    </row>
    <row r="45" spans="1:7" ht="28.8" x14ac:dyDescent="0.3">
      <c r="A45" s="6" t="s">
        <v>161</v>
      </c>
      <c r="B45" s="11">
        <v>0</v>
      </c>
      <c r="C45" s="11">
        <v>0</v>
      </c>
      <c r="D45" s="11">
        <v>0</v>
      </c>
      <c r="E45" s="11">
        <v>900000</v>
      </c>
      <c r="F45" s="11">
        <v>0</v>
      </c>
      <c r="G45" s="11">
        <f t="shared" si="21"/>
        <v>900000</v>
      </c>
    </row>
    <row r="46" spans="1:7" ht="43.2" x14ac:dyDescent="0.3">
      <c r="A46" s="3" t="s">
        <v>67</v>
      </c>
      <c r="B46" s="17">
        <f>+B47</f>
        <v>0</v>
      </c>
      <c r="C46" s="17">
        <f t="shared" ref="C46:F46" si="22">+C47</f>
        <v>0</v>
      </c>
      <c r="D46" s="17">
        <f t="shared" si="22"/>
        <v>180000</v>
      </c>
      <c r="E46" s="17">
        <f t="shared" si="22"/>
        <v>620000</v>
      </c>
      <c r="F46" s="17">
        <f t="shared" si="22"/>
        <v>0</v>
      </c>
      <c r="G46" s="17">
        <f t="shared" si="21"/>
        <v>800000</v>
      </c>
    </row>
    <row r="47" spans="1:7" x14ac:dyDescent="0.3">
      <c r="A47" s="6" t="s">
        <v>164</v>
      </c>
      <c r="B47" s="11">
        <v>0</v>
      </c>
      <c r="C47" s="11">
        <v>0</v>
      </c>
      <c r="D47" s="11">
        <v>180000</v>
      </c>
      <c r="E47" s="11">
        <v>620000</v>
      </c>
      <c r="F47" s="11">
        <v>0</v>
      </c>
      <c r="G47" s="11">
        <f t="shared" si="21"/>
        <v>800000</v>
      </c>
    </row>
    <row r="48" spans="1:7" ht="28.8" x14ac:dyDescent="0.3">
      <c r="A48" s="3" t="s">
        <v>70</v>
      </c>
      <c r="B48" s="17">
        <f>SUM(B49:B51)</f>
        <v>0</v>
      </c>
      <c r="C48" s="17">
        <f t="shared" ref="C48:F48" si="23">SUM(C49:C51)</f>
        <v>150000</v>
      </c>
      <c r="D48" s="17">
        <f t="shared" si="23"/>
        <v>0</v>
      </c>
      <c r="E48" s="17">
        <f t="shared" si="23"/>
        <v>755000</v>
      </c>
      <c r="F48" s="17">
        <f t="shared" si="23"/>
        <v>595000</v>
      </c>
      <c r="G48" s="17">
        <f t="shared" si="21"/>
        <v>1500000</v>
      </c>
    </row>
    <row r="49" spans="1:7" ht="28.8" x14ac:dyDescent="0.3">
      <c r="A49" s="6" t="s">
        <v>168</v>
      </c>
      <c r="B49" s="11">
        <v>0</v>
      </c>
      <c r="C49" s="11">
        <v>0</v>
      </c>
      <c r="D49" s="11">
        <v>0</v>
      </c>
      <c r="E49" s="11">
        <v>150000</v>
      </c>
      <c r="F49" s="11">
        <v>150000</v>
      </c>
      <c r="G49" s="11">
        <f t="shared" si="21"/>
        <v>300000</v>
      </c>
    </row>
    <row r="50" spans="1:7" ht="43.2" x14ac:dyDescent="0.3">
      <c r="A50" s="6" t="s">
        <v>170</v>
      </c>
      <c r="B50" s="11">
        <v>0</v>
      </c>
      <c r="C50" s="11">
        <v>150000</v>
      </c>
      <c r="D50" s="11">
        <v>0</v>
      </c>
      <c r="E50" s="11">
        <v>0</v>
      </c>
      <c r="F50" s="11">
        <v>150000</v>
      </c>
      <c r="G50" s="11">
        <f t="shared" si="21"/>
        <v>300000</v>
      </c>
    </row>
    <row r="51" spans="1:7" ht="28.8" x14ac:dyDescent="0.3">
      <c r="A51" s="6" t="s">
        <v>173</v>
      </c>
      <c r="B51" s="11">
        <v>0</v>
      </c>
      <c r="C51" s="11">
        <v>0</v>
      </c>
      <c r="D51" s="11">
        <v>0</v>
      </c>
      <c r="E51" s="11">
        <v>605000</v>
      </c>
      <c r="F51" s="11">
        <v>295000</v>
      </c>
      <c r="G51" s="11">
        <f t="shared" si="21"/>
        <v>900000</v>
      </c>
    </row>
    <row r="52" spans="1:7" x14ac:dyDescent="0.3">
      <c r="A52" s="19" t="s">
        <v>18</v>
      </c>
      <c r="B52" s="20">
        <f>+B53</f>
        <v>152000</v>
      </c>
      <c r="C52" s="20">
        <f t="shared" ref="C52:F52" si="24">+C53</f>
        <v>195000</v>
      </c>
      <c r="D52" s="20">
        <f t="shared" si="24"/>
        <v>195000</v>
      </c>
      <c r="E52" s="20">
        <f t="shared" si="24"/>
        <v>195000</v>
      </c>
      <c r="F52" s="20">
        <f t="shared" si="24"/>
        <v>163000</v>
      </c>
      <c r="G52" s="20">
        <f>SUM(B52:F52)</f>
        <v>900000</v>
      </c>
    </row>
    <row r="53" spans="1:7" x14ac:dyDescent="0.3">
      <c r="A53" s="6" t="s">
        <v>71</v>
      </c>
      <c r="B53" s="11">
        <v>152000</v>
      </c>
      <c r="C53" s="11">
        <v>195000</v>
      </c>
      <c r="D53" s="11">
        <v>195000</v>
      </c>
      <c r="E53" s="11">
        <v>195000</v>
      </c>
      <c r="F53" s="11">
        <v>163000</v>
      </c>
      <c r="G53" s="11">
        <f>SUM(B53:F53)</f>
        <v>900000</v>
      </c>
    </row>
    <row r="54" spans="1:7" x14ac:dyDescent="0.3">
      <c r="A54" s="28" t="s">
        <v>19</v>
      </c>
      <c r="B54" s="29"/>
      <c r="C54" s="29"/>
      <c r="D54" s="29"/>
      <c r="E54" s="29"/>
      <c r="F54" s="29"/>
      <c r="G54" s="29"/>
    </row>
  </sheetData>
  <mergeCells count="1">
    <mergeCell ref="A54:G5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1F700B1D239FD4C8CBDE2E2D26A7786" ma:contentTypeVersion="86" ma:contentTypeDescription="A content type to manage public (operations) IDB documents" ma:contentTypeScope="" ma:versionID="3377f702a4cd30e0e27deb50ba06aed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db759dd5cdac345fcf7dba4a0839ad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L123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R0002269822</Record_x0020_Number>
    <Key_x0020_Document xmlns="cdc7663a-08f0-4737-9e8c-148ce897a09c">false</Key_x0020_Document>
    <Division_x0020_or_x0020_Unit xmlns="cdc7663a-08f0-4737-9e8c-148ce897a09c">IFD/ICS</Division_x0020_or_x0020_Unit>
    <IDBDocs_x0020_Number xmlns="cdc7663a-08f0-4737-9e8c-148ce897a09c" xsi:nil="true"/>
    <Document_x0020_Author xmlns="cdc7663a-08f0-4737-9e8c-148ce897a09c">Rojas Gonzalez, Sonia Amalia</Document_x0020_Author>
    <_dlc_DocId xmlns="cdc7663a-08f0-4737-9e8c-148ce897a09c">EZSHARE-140723308-42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TaxCatchAll xmlns="cdc7663a-08f0-4737-9e8c-148ce897a09c">
      <Value>125</Value>
      <Value>57</Value>
      <Value>27</Value>
      <Value>1</Value>
      <Value>35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CO-L1236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MODERNIZATION ＆ ADMINIST OFJUSTICE</TermName>
          <TermId xmlns="http://schemas.microsoft.com/office/infopath/2007/PartnerControls">8f414175-31d2-470b-971f-627feb27bbc3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https://idbg.sharepoint.com/teams/EZ-CO-LON/CO-L1236/_layouts/15/DocIdRedir.aspx?ID=EZSHARE-140723308-42</Url>
      <Description>EZSHARE-140723308-42</Description>
    </_dlc_DocIdUrl>
    <Phase xmlns="cdc7663a-08f0-4737-9e8c-148ce897a09c" xsi:nil="true"/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9708F3E-6A0F-488C-A301-21D835BB4AD1}"/>
</file>

<file path=customXml/itemProps2.xml><?xml version="1.0" encoding="utf-8"?>
<ds:datastoreItem xmlns:ds="http://schemas.openxmlformats.org/officeDocument/2006/customXml" ds:itemID="{29098899-367D-4195-B804-2F03D7F455B7}"/>
</file>

<file path=customXml/itemProps3.xml><?xml version="1.0" encoding="utf-8"?>
<ds:datastoreItem xmlns:ds="http://schemas.openxmlformats.org/officeDocument/2006/customXml" ds:itemID="{EF172573-9983-461E-8213-3613C9528A33}"/>
</file>

<file path=customXml/itemProps4.xml><?xml version="1.0" encoding="utf-8"?>
<ds:datastoreItem xmlns:ds="http://schemas.openxmlformats.org/officeDocument/2006/customXml" ds:itemID="{A9ED9169-B7C2-43BE-9820-F87D07EE766F}"/>
</file>

<file path=customXml/itemProps5.xml><?xml version="1.0" encoding="utf-8"?>
<ds:datastoreItem xmlns:ds="http://schemas.openxmlformats.org/officeDocument/2006/customXml" ds:itemID="{404E6172-282C-47DB-9DD7-6ABD72DAB92D}"/>
</file>

<file path=customXml/itemProps6.xml><?xml version="1.0" encoding="utf-8"?>
<ds:datastoreItem xmlns:ds="http://schemas.openxmlformats.org/officeDocument/2006/customXml" ds:itemID="{50168682-257B-4C86-AC87-62BBD088A0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CONSOLIDADO</vt:lpstr>
      <vt:lpstr>PEP</vt:lpstr>
      <vt:lpstr>POA</vt:lpstr>
      <vt:lpstr>FLUJO DE CAJA</vt:lpstr>
      <vt:lpstr>PPTO DETALLADO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Salcedo, Gerardo</dc:creator>
  <cp:keywords/>
  <cp:lastModifiedBy>Rojas Gonzalez, Sonia Amalia</cp:lastModifiedBy>
  <dcterms:created xsi:type="dcterms:W3CDTF">2018-04-03T16:53:11Z</dcterms:created>
  <dcterms:modified xsi:type="dcterms:W3CDTF">2018-05-18T16:33:04Z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57;#MODERNIZATION ＆ ADMINIST OFJUSTICE|8f414175-31d2-470b-971f-627feb27bbc3</vt:lpwstr>
  </property>
  <property fmtid="{D5CDD505-2E9C-101B-9397-08002B2CF9AE}" pid="7" name="Country">
    <vt:lpwstr>27;#Colombia|c7d386d6-75f3-4fc0-bde8-e021ccd68f5c</vt:lpwstr>
  </property>
  <property fmtid="{D5CDD505-2E9C-101B-9397-08002B2CF9AE}" pid="8" name="Fund IDB">
    <vt:lpwstr>125;#TBD|d62f6e05-3e80-4abd-9bb4-5f10b4906ff6</vt:lpwstr>
  </property>
  <property fmtid="{D5CDD505-2E9C-101B-9397-08002B2CF9AE}" pid="9" name="_dlc_DocIdItemGuid">
    <vt:lpwstr>16994399-496c-45cf-af72-b57613cb9ed9</vt:lpwstr>
  </property>
  <property fmtid="{D5CDD505-2E9C-101B-9397-08002B2CF9AE}" pid="10" name="Sector IDB">
    <vt:lpwstr>35;#REFORM / MODERNIZATION OF THE STATE|c8fda4a7-691a-4c65-b227-9825197b5cd2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0x0101001A458A224826124E8B45B1D613300CFC0041F700B1D239FD4C8CBDE2E2D26A7786</vt:lpwstr>
  </property>
</Properties>
</file>