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externalLinks/externalLink1.xml" ContentType="application/vnd.openxmlformats-officedocument.spreadsheetml.externalLink+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19035" windowHeight="11700"/>
  </bookViews>
  <sheets>
    <sheet name="Sheet1" sheetId="1" r:id="rId1"/>
    <sheet name="Sheet2" sheetId="2" r:id="rId2"/>
    <sheet name="Sheet3" sheetId="3" r:id="rId3"/>
  </sheets>
  <externalReferences>
    <externalReference r:id="rId4"/>
  </externalReferences>
  <calcPr calcId="145621"/>
</workbook>
</file>

<file path=xl/calcChain.xml><?xml version="1.0" encoding="utf-8"?>
<calcChain xmlns="http://schemas.openxmlformats.org/spreadsheetml/2006/main">
  <c r="D35" i="1" l="1"/>
  <c r="D17" i="1"/>
  <c r="D18" i="1"/>
  <c r="D21" i="1"/>
  <c r="D24" i="1"/>
  <c r="D25" i="1"/>
  <c r="D30" i="1"/>
  <c r="D40" i="1"/>
  <c r="D52" i="1"/>
  <c r="K9" i="1" s="1"/>
  <c r="D49" i="1"/>
  <c r="D57" i="1"/>
  <c r="H8" i="1" l="1"/>
  <c r="K8" i="1"/>
  <c r="D61" i="1"/>
  <c r="H9" i="1"/>
</calcChain>
</file>

<file path=xl/sharedStrings.xml><?xml version="1.0" encoding="utf-8"?>
<sst xmlns="http://schemas.openxmlformats.org/spreadsheetml/2006/main" count="104" uniqueCount="72">
  <si>
    <t>Ref. 
AWP</t>
  </si>
  <si>
    <t>Estimated contract
cost (US$)</t>
  </si>
  <si>
    <t>Source of financing
and percentage</t>
  </si>
  <si>
    <t>Local/other
%</t>
  </si>
  <si>
    <t>IDB/MIF 
%</t>
  </si>
  <si>
    <t>Estimated date of the procurement
notice or start of the contract</t>
  </si>
  <si>
    <t>Non consulting services</t>
  </si>
  <si>
    <t>Component 2</t>
  </si>
  <si>
    <t>Total</t>
  </si>
  <si>
    <t>Prepared by:</t>
  </si>
  <si>
    <t>Date:</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</si>
  <si>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</si>
  <si>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</si>
  <si>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Consulting services</t>
  </si>
  <si>
    <t xml:space="preserve">Individual consultants </t>
  </si>
  <si>
    <t>Comments</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</si>
  <si>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</si>
  <si>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</si>
  <si>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</si>
  <si>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</si>
  <si>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Inter-American Development Bank</t>
  </si>
  <si>
    <t xml:space="preserve"> VPC/FMP</t>
  </si>
  <si>
    <t>Description 
(1)</t>
  </si>
  <si>
    <t>Procurement
Method 
(2)</t>
  </si>
  <si>
    <t>Technical review
by the PTL
(4)</t>
  </si>
  <si>
    <t xml:space="preserve">Review of procurement (ex-ante or 
ex-post)
(3)
</t>
  </si>
  <si>
    <t>Item 
Nº</t>
  </si>
  <si>
    <r>
      <t xml:space="preserve">(3) </t>
    </r>
    <r>
      <rPr>
        <b/>
        <u/>
        <sz val="10"/>
        <color theme="1"/>
        <rFont val="Calibri"/>
        <family val="2"/>
        <scheme val="minor"/>
      </rPr>
      <t>Ex-ante/ex-post review:</t>
    </r>
    <r>
      <rPr>
        <sz val="10"/>
        <color theme="1"/>
        <rFont val="Calibri"/>
        <family val="2"/>
        <scheme val="minor"/>
      </rPr>
      <t xml:space="preserve"> In general, depending on the institutional capacity and level of risk associated with the procurement, ex-post review is the standard modality. Ex-ante review can be specified for critical or complex process.</t>
    </r>
  </si>
  <si>
    <t>Country: Regional</t>
  </si>
  <si>
    <t>Project number: RG-T2456</t>
  </si>
  <si>
    <t>Executing agency: IDB and International Water Association</t>
  </si>
  <si>
    <t>Title of Project: Support of the Start of Operations of the AquaRating Entity</t>
  </si>
  <si>
    <t xml:space="preserve">AquaRating General Manager </t>
  </si>
  <si>
    <t>AquaRating System Developer</t>
  </si>
  <si>
    <t>Component 1 and 3</t>
  </si>
  <si>
    <t>Component 4</t>
  </si>
  <si>
    <t>Component 5</t>
  </si>
  <si>
    <t>Travel by IDB</t>
  </si>
  <si>
    <t>Travel by IWA</t>
  </si>
  <si>
    <t>Marketing materials</t>
  </si>
  <si>
    <t>SSS</t>
  </si>
  <si>
    <t>ex-post</t>
  </si>
  <si>
    <t>N/A</t>
  </si>
  <si>
    <t>IICQ</t>
  </si>
  <si>
    <t>Period covered by the plan: June 2014-June 2016</t>
  </si>
  <si>
    <t>PC</t>
  </si>
  <si>
    <t>DC</t>
  </si>
  <si>
    <t>Private sector</t>
  </si>
  <si>
    <t>PROCUREMENT PLAN IDB</t>
  </si>
  <si>
    <t>PROCUREMENT PLAN IWA</t>
  </si>
  <si>
    <t>Threshold for ex-post review of procurements: N/A</t>
  </si>
  <si>
    <t>IDB</t>
  </si>
  <si>
    <t xml:space="preserve">IWA </t>
  </si>
  <si>
    <t>IWA</t>
  </si>
  <si>
    <t>Goods and services (in US$):</t>
  </si>
  <si>
    <t>Consulting services(in US$):</t>
  </si>
  <si>
    <t>Translation services (spanish to english)</t>
  </si>
  <si>
    <t>Translation services (spanish to TBD)</t>
  </si>
  <si>
    <t xml:space="preserve">Specialists general support </t>
  </si>
  <si>
    <t>IT providers (domains, servers, apps., cel., CRM, etc.)</t>
  </si>
  <si>
    <t>AquaRating Demo Basic</t>
  </si>
  <si>
    <t>The UPV has been working on the development of the AquaRating tool since 2010. In this final stage of the tool and the start-up of operations, their services will provide continuity, as the UPV has aqcuired knowledge about AquaRating that no other consulting firm / university has.</t>
  </si>
  <si>
    <t>Francisco Cubillo has been working on the development of the AquaRating tool since 2010. In this final stage of the tool and the start-up of operations, his services will provide continuity, as the consultant has aqcuired knowledge about AquaRating that no other consultant has.</t>
  </si>
  <si>
    <t>Individual consultant 1: i) finalize technical aspects of the system, ii) assist in the response to tickets generated by the utilities applying AquaRating, iii) finalize the application manual, iv) develop materials, develop tests, and assess tests for the accreditation of auditors and certification of professionals.</t>
  </si>
  <si>
    <t>Universidad Politecnica de Valencia: i) finalize technical aspects of the system, ii) assist in the response to tickets generated by the utilities applying AquaRating, iii) develop materials, develop tests, and assess tests for the accreditation auditors and certification of professionals.</t>
  </si>
  <si>
    <t>Individual consultant 2: i) finalize technical aspects of the system, ii) assist in the response to tickets generated by the utilities applying AquaRating, iii) finalize the Auditing Guidelines, iv) develop materials, develop tests, and assess tests for the accreditation of auditors and certification of professionals.</t>
  </si>
  <si>
    <t>Carlos Díaz has been working on the development of the AquaRating tool since 2011. In this final stage of the tool and the start-up of operations, his services will provide continuity, as the consultant has aqcuired knowledge about AquaRating that no other consultant has.</t>
  </si>
  <si>
    <t>This service is provided solely by the AquaRating Entity.</t>
  </si>
  <si>
    <t>Kiwa will be (temporarliy and during the execution of this component) the only accredited auditing firm that offers sevices for AquaRarting products.</t>
  </si>
  <si>
    <t>Full audited AquaRating</t>
  </si>
  <si>
    <t>Individual consultant</t>
  </si>
  <si>
    <t>Ex-post supervision procurement activities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</si>
</sst>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8"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1"/>
      <color theme="1"/>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ck">
        <color indexed="64"/>
      </top>
      <bottom style="thick">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style="medium">
        <color indexed="64"/>
      </right>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3">
    <xf numFmtId="0" fontId="0" fillId="0" borderId="0"/>
    <xf numFmtId="43" fontId="7" fillId="0" borderId="0" applyFont="0" applyFill="0" applyBorder="0" applyAlignment="0" applyProtection="0"/>
    <xf numFmtId="44" fontId="7" fillId="0" borderId="0" applyFont="0" applyFill="0" applyBorder="0" applyAlignment="0" applyProtection="0"/>
  </cellStyleXfs>
  <cellXfs count="121">
    <xf numFmtId="0" fontId="0" fillId="0" borderId="0" xfId="0"/>
    <xf numFmtId="0" fontId="0" fillId="0" borderId="0" xfId="0" applyAlignment="1">
      <alignment horizontal="center"/>
    </xf>
    <xf numFmtId="0" fontId="0" fillId="0" borderId="1" xfId="0" applyBorder="1"/>
    <xf numFmtId="0" fontId="0" fillId="0" borderId="6" xfId="0" applyBorder="1"/>
    <xf numFmtId="0" fontId="0" fillId="0" borderId="0" xfId="0" applyBorder="1"/>
    <xf numFmtId="0" fontId="0" fillId="0" borderId="9" xfId="0" applyBorder="1"/>
    <xf numFmtId="0" fontId="0" fillId="0" borderId="16" xfId="0" applyBorder="1"/>
    <xf numFmtId="0" fontId="0" fillId="0" borderId="10" xfId="0" applyBorder="1"/>
    <xf numFmtId="0" fontId="0" fillId="0" borderId="11" xfId="0" applyBorder="1"/>
    <xf numFmtId="0" fontId="0" fillId="0" borderId="17" xfId="0" applyBorder="1"/>
    <xf numFmtId="0" fontId="0" fillId="0" borderId="18" xfId="0" applyBorder="1"/>
    <xf numFmtId="0" fontId="1" fillId="0" borderId="1" xfId="0" applyFont="1" applyBorder="1"/>
    <xf numFmtId="0" fontId="1" fillId="0" borderId="10" xfId="0" applyFont="1" applyBorder="1"/>
    <xf numFmtId="0" fontId="0" fillId="0" borderId="1" xfId="0" applyBorder="1" applyAlignment="1">
      <alignment wrapText="1"/>
    </xf>
    <xf numFmtId="0" fontId="0" fillId="0" borderId="7" xfId="0" applyBorder="1" applyAlignment="1">
      <alignment wrapText="1"/>
    </xf>
    <xf numFmtId="0" fontId="0" fillId="3" borderId="10" xfId="0" applyFill="1" applyBorder="1"/>
    <xf numFmtId="0" fontId="0" fillId="3" borderId="1" xfId="0" applyFill="1" applyBorder="1"/>
    <xf numFmtId="0" fontId="0" fillId="3" borderId="1" xfId="0" applyFill="1" applyBorder="1" applyAlignment="1">
      <alignment wrapText="1"/>
    </xf>
    <xf numFmtId="0" fontId="0" fillId="3" borderId="11" xfId="0" applyFill="1" applyBorder="1"/>
    <xf numFmtId="0" fontId="0" fillId="3" borderId="0" xfId="0" applyFill="1"/>
    <xf numFmtId="0" fontId="0" fillId="0" borderId="1" xfId="0" applyBorder="1" applyAlignment="1">
      <alignment horizontal="right"/>
    </xf>
    <xf numFmtId="17" fontId="0" fillId="0" borderId="1" xfId="0" applyNumberFormat="1" applyBorder="1"/>
    <xf numFmtId="0" fontId="5" fillId="3" borderId="11" xfId="0" applyFont="1" applyFill="1" applyBorder="1" applyAlignment="1">
      <alignment horizontal="left"/>
    </xf>
    <xf numFmtId="0" fontId="1" fillId="3" borderId="1" xfId="0" applyFont="1" applyFill="1" applyBorder="1"/>
    <xf numFmtId="0" fontId="0" fillId="3" borderId="6" xfId="0" applyFill="1" applyBorder="1"/>
    <xf numFmtId="0" fontId="0" fillId="3" borderId="1" xfId="0" applyFill="1" applyBorder="1" applyAlignment="1">
      <alignment horizontal="right"/>
    </xf>
    <xf numFmtId="0" fontId="1" fillId="0" borderId="44" xfId="0" applyFont="1" applyBorder="1" applyAlignment="1">
      <alignment horizontal="left"/>
    </xf>
    <xf numFmtId="0" fontId="0" fillId="0" borderId="45" xfId="0" applyBorder="1" applyAlignment="1">
      <alignment horizontal="left"/>
    </xf>
    <xf numFmtId="0" fontId="1" fillId="0" borderId="45" xfId="0" applyFont="1" applyBorder="1" applyAlignment="1">
      <alignment horizontal="left"/>
    </xf>
    <xf numFmtId="0" fontId="1" fillId="0" borderId="46" xfId="0" applyFont="1" applyBorder="1" applyAlignment="1">
      <alignment horizontal="left"/>
    </xf>
    <xf numFmtId="0" fontId="1" fillId="3" borderId="42" xfId="0" applyFont="1" applyFill="1" applyBorder="1" applyAlignment="1">
      <alignment horizontal="left"/>
    </xf>
    <xf numFmtId="0" fontId="1" fillId="3" borderId="45" xfId="0" applyFont="1" applyFill="1" applyBorder="1" applyAlignment="1">
      <alignment horizontal="left"/>
    </xf>
    <xf numFmtId="0" fontId="1" fillId="0" borderId="42" xfId="0" applyFont="1" applyBorder="1" applyAlignment="1">
      <alignment horizontal="left"/>
    </xf>
    <xf numFmtId="0" fontId="0" fillId="0" borderId="11" xfId="0" applyBorder="1" applyAlignment="1">
      <alignment wrapText="1"/>
    </xf>
    <xf numFmtId="17" fontId="0" fillId="3" borderId="1" xfId="0" applyNumberFormat="1" applyFill="1" applyBorder="1"/>
    <xf numFmtId="0" fontId="0" fillId="3" borderId="11" xfId="0" applyFill="1" applyBorder="1" applyAlignment="1">
      <alignment wrapText="1"/>
    </xf>
    <xf numFmtId="0" fontId="0" fillId="4" borderId="10" xfId="0" applyFill="1" applyBorder="1"/>
    <xf numFmtId="0" fontId="0" fillId="4" borderId="1" xfId="0" applyFill="1" applyBorder="1"/>
    <xf numFmtId="0" fontId="1" fillId="4" borderId="1" xfId="0" applyFont="1" applyFill="1" applyBorder="1"/>
    <xf numFmtId="164" fontId="0" fillId="4" borderId="1" xfId="1" applyNumberFormat="1" applyFont="1" applyFill="1" applyBorder="1"/>
    <xf numFmtId="0" fontId="0" fillId="4" borderId="11" xfId="0" applyFill="1" applyBorder="1"/>
    <xf numFmtId="0" fontId="0" fillId="0" borderId="48" xfId="0" applyBorder="1"/>
    <xf numFmtId="0" fontId="0" fillId="0" borderId="1" xfId="0" applyFill="1" applyBorder="1" applyAlignment="1">
      <alignment horizontal="left" vertical="center"/>
    </xf>
    <xf numFmtId="165" fontId="0" fillId="0" borderId="1" xfId="0" applyNumberFormat="1" applyBorder="1"/>
    <xf numFmtId="165" fontId="0" fillId="3" borderId="1" xfId="2" applyNumberFormat="1" applyFont="1" applyFill="1" applyBorder="1"/>
    <xf numFmtId="165" fontId="0" fillId="3" borderId="47" xfId="2" applyNumberFormat="1" applyFont="1" applyFill="1" applyBorder="1"/>
    <xf numFmtId="164" fontId="0" fillId="3" borderId="6" xfId="1" applyNumberFormat="1" applyFont="1" applyFill="1" applyBorder="1"/>
    <xf numFmtId="164" fontId="0" fillId="3" borderId="1" xfId="1" applyNumberFormat="1" applyFont="1" applyFill="1" applyBorder="1"/>
    <xf numFmtId="165" fontId="0" fillId="3" borderId="6" xfId="2" applyNumberFormat="1" applyFont="1" applyFill="1" applyBorder="1"/>
    <xf numFmtId="165" fontId="0" fillId="3" borderId="38" xfId="2" applyNumberFormat="1" applyFont="1" applyFill="1" applyBorder="1"/>
    <xf numFmtId="165" fontId="1" fillId="0" borderId="45" xfId="0" applyNumberFormat="1" applyFont="1" applyBorder="1" applyAlignment="1">
      <alignment horizontal="left"/>
    </xf>
    <xf numFmtId="0" fontId="3" fillId="2" borderId="1" xfId="0" applyFont="1" applyFill="1" applyBorder="1" applyAlignment="1">
      <alignment horizontal="center" vertical="center" wrapText="1"/>
    </xf>
    <xf numFmtId="165" fontId="0" fillId="0" borderId="1" xfId="2" applyNumberFormat="1" applyFont="1" applyFill="1" applyBorder="1"/>
    <xf numFmtId="165" fontId="0" fillId="0" borderId="47" xfId="2" applyNumberFormat="1" applyFont="1" applyFill="1" applyBorder="1"/>
    <xf numFmtId="165" fontId="0" fillId="0" borderId="0" xfId="0" applyNumberFormat="1"/>
    <xf numFmtId="0" fontId="0" fillId="0" borderId="1" xfId="0" applyFill="1" applyBorder="1"/>
    <xf numFmtId="165" fontId="0" fillId="0" borderId="0" xfId="0" applyNumberFormat="1" applyBorder="1"/>
    <xf numFmtId="0" fontId="1" fillId="0" borderId="1" xfId="0" applyFont="1" applyFill="1" applyBorder="1"/>
    <xf numFmtId="0" fontId="0" fillId="0" borderId="1" xfId="0" applyFill="1" applyBorder="1" applyAlignment="1">
      <alignment horizontal="right"/>
    </xf>
    <xf numFmtId="17" fontId="0" fillId="0" borderId="1" xfId="0" applyNumberFormat="1" applyFill="1" applyBorder="1"/>
    <xf numFmtId="0" fontId="0" fillId="0" borderId="1" xfId="0" applyFont="1" applyFill="1" applyBorder="1"/>
    <xf numFmtId="0" fontId="4" fillId="0" borderId="28" xfId="0" applyFont="1" applyBorder="1" applyAlignment="1">
      <alignment horizontal="left"/>
    </xf>
    <xf numFmtId="0" fontId="4" fillId="0" borderId="29" xfId="0" applyFont="1" applyBorder="1" applyAlignment="1">
      <alignment horizontal="left"/>
    </xf>
    <xf numFmtId="0" fontId="4" fillId="0" borderId="30" xfId="0" applyFont="1" applyBorder="1" applyAlignment="1">
      <alignment horizontal="left"/>
    </xf>
    <xf numFmtId="0" fontId="4" fillId="0" borderId="31" xfId="0" applyFont="1" applyBorder="1" applyAlignment="1">
      <alignment horizontal="left" vertical="center" wrapText="1"/>
    </xf>
    <xf numFmtId="0" fontId="4" fillId="0" borderId="32" xfId="0" applyFont="1" applyBorder="1" applyAlignment="1">
      <alignment horizontal="left" vertical="center"/>
    </xf>
    <xf numFmtId="0" fontId="4" fillId="0" borderId="33" xfId="0" applyFont="1" applyBorder="1" applyAlignment="1">
      <alignment horizontal="left" vertical="center"/>
    </xf>
    <xf numFmtId="0" fontId="4" fillId="0" borderId="19" xfId="0" applyFont="1" applyBorder="1" applyAlignment="1">
      <alignment horizontal="left"/>
    </xf>
    <xf numFmtId="0" fontId="4" fillId="0" borderId="8" xfId="0" applyFont="1" applyBorder="1" applyAlignment="1">
      <alignment horizontal="left"/>
    </xf>
    <xf numFmtId="0" fontId="4" fillId="0" borderId="20" xfId="0" applyFont="1" applyBorder="1" applyAlignment="1">
      <alignment horizontal="left"/>
    </xf>
    <xf numFmtId="0" fontId="4" fillId="0" borderId="19" xfId="0" applyFont="1" applyBorder="1" applyAlignment="1">
      <alignment horizontal="left" vertical="center"/>
    </xf>
    <xf numFmtId="0" fontId="4" fillId="0" borderId="8"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xf>
    <xf numFmtId="0" fontId="4" fillId="0" borderId="22" xfId="0" applyFont="1" applyBorder="1" applyAlignment="1">
      <alignment horizontal="left"/>
    </xf>
    <xf numFmtId="0" fontId="4" fillId="0" borderId="23" xfId="0" applyFont="1" applyBorder="1" applyAlignment="1">
      <alignment horizontal="left"/>
    </xf>
    <xf numFmtId="0" fontId="4" fillId="0" borderId="9" xfId="0" applyFont="1" applyBorder="1" applyAlignment="1">
      <alignment horizontal="left" vertical="top" wrapText="1"/>
    </xf>
    <xf numFmtId="0" fontId="4" fillId="0" borderId="0" xfId="0" applyFont="1" applyBorder="1" applyAlignment="1">
      <alignment horizontal="left" vertical="top"/>
    </xf>
    <xf numFmtId="0" fontId="4" fillId="0" borderId="5" xfId="0" applyFont="1" applyBorder="1" applyAlignment="1">
      <alignment horizontal="left" vertical="top"/>
    </xf>
    <xf numFmtId="0" fontId="4" fillId="0" borderId="15" xfId="0" applyFont="1" applyBorder="1" applyAlignment="1">
      <alignment horizontal="left" vertical="top"/>
    </xf>
    <xf numFmtId="0" fontId="4" fillId="0" borderId="9" xfId="0" applyFont="1" applyBorder="1" applyAlignment="1">
      <alignment horizontal="left" vertical="top"/>
    </xf>
    <xf numFmtId="0" fontId="4" fillId="0" borderId="16" xfId="0" applyFont="1" applyBorder="1" applyAlignment="1">
      <alignment horizontal="left" vertical="top"/>
    </xf>
    <xf numFmtId="0" fontId="4" fillId="0" borderId="34" xfId="0" applyFont="1" applyBorder="1" applyAlignment="1">
      <alignment horizontal="left" vertical="top"/>
    </xf>
    <xf numFmtId="0" fontId="4" fillId="0" borderId="35" xfId="0" applyFont="1" applyBorder="1" applyAlignment="1">
      <alignment horizontal="left" vertical="top"/>
    </xf>
    <xf numFmtId="0" fontId="4" fillId="0" borderId="36" xfId="0" applyFont="1" applyBorder="1" applyAlignment="1">
      <alignment horizontal="left" vertical="top"/>
    </xf>
    <xf numFmtId="0" fontId="1" fillId="0" borderId="17" xfId="0" applyFont="1" applyBorder="1" applyAlignment="1">
      <alignment horizontal="left"/>
    </xf>
    <xf numFmtId="0" fontId="0" fillId="0" borderId="6" xfId="0" applyBorder="1" applyAlignment="1">
      <alignment horizontal="left"/>
    </xf>
    <xf numFmtId="0" fontId="0" fillId="0" borderId="41" xfId="0" applyBorder="1" applyAlignment="1">
      <alignment horizontal="left"/>
    </xf>
    <xf numFmtId="0" fontId="3" fillId="2" borderId="1" xfId="0" applyFont="1" applyFill="1" applyBorder="1" applyAlignment="1">
      <alignment horizontal="center" vertical="center" wrapText="1"/>
    </xf>
    <xf numFmtId="0" fontId="0" fillId="0" borderId="27" xfId="0" applyBorder="1" applyAlignment="1">
      <alignment horizontal="center"/>
    </xf>
    <xf numFmtId="0" fontId="0" fillId="0" borderId="42" xfId="0" applyBorder="1" applyAlignment="1">
      <alignment horizontal="center"/>
    </xf>
    <xf numFmtId="0" fontId="0" fillId="0" borderId="43"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37" xfId="0" applyBorder="1" applyAlignment="1">
      <alignment horizontal="center"/>
    </xf>
    <xf numFmtId="0" fontId="0" fillId="0" borderId="42" xfId="0" applyBorder="1" applyAlignment="1">
      <alignment horizontal="left"/>
    </xf>
    <xf numFmtId="0" fontId="0" fillId="0" borderId="43" xfId="0" applyBorder="1" applyAlignment="1">
      <alignment horizontal="left"/>
    </xf>
    <xf numFmtId="0" fontId="0" fillId="0" borderId="39" xfId="0" applyBorder="1" applyAlignment="1">
      <alignment horizontal="left"/>
    </xf>
    <xf numFmtId="0" fontId="0" fillId="0" borderId="35" xfId="0" applyBorder="1" applyAlignment="1">
      <alignment horizontal="left"/>
    </xf>
    <xf numFmtId="0" fontId="0" fillId="0" borderId="37" xfId="0" applyBorder="1" applyAlignment="1">
      <alignment horizontal="left"/>
    </xf>
    <xf numFmtId="0" fontId="0" fillId="0" borderId="18" xfId="0" applyBorder="1" applyAlignment="1">
      <alignment horizontal="center"/>
    </xf>
    <xf numFmtId="0" fontId="0" fillId="0" borderId="40" xfId="0" applyBorder="1" applyAlignment="1">
      <alignment horizontal="center"/>
    </xf>
    <xf numFmtId="0" fontId="1" fillId="0" borderId="41" xfId="0" applyFont="1" applyBorder="1" applyAlignment="1">
      <alignment horizontal="left" wrapText="1"/>
    </xf>
    <xf numFmtId="0" fontId="1" fillId="0" borderId="46" xfId="0" applyFont="1" applyBorder="1" applyAlignment="1">
      <alignment horizontal="left" wrapText="1"/>
    </xf>
    <xf numFmtId="0" fontId="1" fillId="0" borderId="10" xfId="0" applyFont="1" applyBorder="1" applyAlignment="1">
      <alignment horizontal="left"/>
    </xf>
    <xf numFmtId="0" fontId="0" fillId="0" borderId="1" xfId="0" applyBorder="1" applyAlignment="1">
      <alignment horizontal="left"/>
    </xf>
    <xf numFmtId="0" fontId="1" fillId="0" borderId="12" xfId="0" applyFont="1" applyBorder="1" applyAlignment="1">
      <alignment horizontal="left"/>
    </xf>
    <xf numFmtId="0" fontId="0" fillId="0" borderId="2" xfId="0" applyBorder="1" applyAlignment="1">
      <alignment horizontal="left"/>
    </xf>
    <xf numFmtId="0" fontId="1" fillId="0" borderId="4" xfId="0" applyFont="1" applyBorder="1" applyAlignment="1">
      <alignment horizontal="left"/>
    </xf>
    <xf numFmtId="0" fontId="2" fillId="2" borderId="24" xfId="0" applyFont="1" applyFill="1" applyBorder="1" applyAlignment="1">
      <alignment horizontal="center"/>
    </xf>
    <xf numFmtId="0" fontId="2" fillId="2" borderId="25" xfId="0" applyFont="1" applyFill="1" applyBorder="1" applyAlignment="1">
      <alignment horizontal="center"/>
    </xf>
    <xf numFmtId="0" fontId="2" fillId="2" borderId="26" xfId="0" applyFont="1" applyFill="1" applyBorder="1" applyAlignment="1">
      <alignment horizontal="center"/>
    </xf>
    <xf numFmtId="0" fontId="1" fillId="0" borderId="3" xfId="0" applyFont="1" applyBorder="1" applyAlignment="1">
      <alignment horizontal="left"/>
    </xf>
    <xf numFmtId="0" fontId="0" fillId="0" borderId="13" xfId="0" applyBorder="1" applyAlignment="1">
      <alignment horizontal="left"/>
    </xf>
    <xf numFmtId="0" fontId="1" fillId="0" borderId="14" xfId="0" applyFont="1" applyBorder="1" applyAlignment="1">
      <alignment horizontal="left"/>
    </xf>
    <xf numFmtId="0" fontId="0" fillId="0" borderId="5" xfId="0" applyBorder="1" applyAlignment="1">
      <alignment horizontal="left"/>
    </xf>
    <xf numFmtId="0" fontId="0" fillId="0" borderId="15" xfId="0" applyBorder="1" applyAlignment="1">
      <alignment horizontal="left"/>
    </xf>
    <xf numFmtId="0" fontId="1" fillId="0" borderId="41" xfId="0" applyFont="1" applyBorder="1" applyAlignment="1">
      <alignment horizontal="left"/>
    </xf>
    <xf numFmtId="0" fontId="1" fillId="0" borderId="42" xfId="0" applyFont="1" applyBorder="1" applyAlignment="1">
      <alignment horizontal="left"/>
    </xf>
    <xf numFmtId="0" fontId="3" fillId="2" borderId="11" xfId="0" applyFont="1" applyFill="1" applyBorder="1" applyAlignment="1">
      <alignment horizontal="center" vertical="center" wrapText="1"/>
    </xf>
    <xf numFmtId="0" fontId="3" fillId="2" borderId="18" xfId="0" applyFont="1" applyFill="1" applyBorder="1" applyAlignment="1">
      <alignment horizontal="center" vertical="center" wrapText="1"/>
    </xf>
  </cellXfs>
  <cellStyles count="3">
    <cellStyle name="Comma" xfId="1" builtinId="3"/>
    <cellStyle name="Currency" xfId="2" builtinId="4"/>
    <cellStyle name="Normal" xfId="0" builtinId="0"/>
  </cellStyles>
  <dxfs count="0"/>
  <tableStyles count="0" defaultTableStyle="TableStyleMedium9" defaultPivotStyle="PivotStyleLight16"/>
  <colors>
    <mruColors>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IMONP/AppData/Local/Temp/Temp1_AR_TC%20Document%20and%20Annexes.zip/Detailed%20Budget%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udget"/>
      <sheetName val="Component 1's budget"/>
      <sheetName val="Component 2's budget"/>
      <sheetName val="Component 3's budget"/>
      <sheetName val="Component 4's budget"/>
      <sheetName val="Component 5's budget"/>
      <sheetName val="Components 1-5's gen. budget"/>
    </sheetNames>
    <sheetDataSet>
      <sheetData sheetId="0"/>
      <sheetData sheetId="1">
        <row r="7">
          <cell r="D7">
            <v>4840</v>
          </cell>
        </row>
        <row r="8">
          <cell r="D8">
            <v>1466.6666666666667</v>
          </cell>
        </row>
        <row r="9">
          <cell r="D9">
            <v>9784.4</v>
          </cell>
        </row>
        <row r="10">
          <cell r="D10">
            <v>4840</v>
          </cell>
        </row>
        <row r="11">
          <cell r="D11">
            <v>1466.6666666666667</v>
          </cell>
        </row>
        <row r="12">
          <cell r="D12">
            <v>4097.2633333333333</v>
          </cell>
        </row>
        <row r="13">
          <cell r="D13">
            <v>2560</v>
          </cell>
        </row>
        <row r="14">
          <cell r="D14">
            <v>7000</v>
          </cell>
        </row>
      </sheetData>
      <sheetData sheetId="2">
        <row r="6">
          <cell r="D6">
            <v>308154</v>
          </cell>
        </row>
        <row r="8">
          <cell r="D8">
            <v>3145</v>
          </cell>
        </row>
        <row r="9">
          <cell r="D9">
            <v>30400</v>
          </cell>
        </row>
        <row r="10">
          <cell r="D10">
            <v>8250</v>
          </cell>
        </row>
        <row r="24">
          <cell r="D24">
            <v>72055</v>
          </cell>
        </row>
      </sheetData>
      <sheetData sheetId="3">
        <row r="7">
          <cell r="H7">
            <v>10500</v>
          </cell>
          <cell r="I7">
            <v>8400</v>
          </cell>
          <cell r="J7">
            <v>4320</v>
          </cell>
          <cell r="K7">
            <v>10000</v>
          </cell>
        </row>
        <row r="10">
          <cell r="B10">
            <v>4400</v>
          </cell>
        </row>
        <row r="11">
          <cell r="B11">
            <v>4400</v>
          </cell>
        </row>
      </sheetData>
      <sheetData sheetId="4">
        <row r="6">
          <cell r="D6">
            <v>260416.00000000003</v>
          </cell>
        </row>
        <row r="7">
          <cell r="D7">
            <v>20850</v>
          </cell>
        </row>
        <row r="8">
          <cell r="D8">
            <v>6000</v>
          </cell>
        </row>
      </sheetData>
      <sheetData sheetId="5">
        <row r="6">
          <cell r="D6">
            <v>33500</v>
          </cell>
        </row>
        <row r="7">
          <cell r="D7">
            <v>48000</v>
          </cell>
        </row>
      </sheetData>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tabSelected="1" topLeftCell="A38" zoomScale="80" zoomScaleNormal="80" workbookViewId="0">
      <selection activeCell="C55" sqref="C55"/>
    </sheetView>
  </sheetViews>
  <sheetFormatPr defaultRowHeight="15" x14ac:dyDescent="0.25"/>
  <cols>
    <col min="1" max="1" width="6.85546875" customWidth="1"/>
    <col min="2" max="2" width="7.42578125" customWidth="1"/>
    <col min="3" max="3" width="65.28515625" customWidth="1"/>
    <col min="4" max="4" width="14.5703125" customWidth="1"/>
    <col min="5" max="5" width="14.42578125" customWidth="1"/>
    <col min="6" max="6" width="15.7109375" customWidth="1"/>
    <col min="7" max="8" width="11.42578125" customWidth="1"/>
    <col min="9" max="9" width="23.85546875" customWidth="1"/>
    <col min="10" max="10" width="16.85546875" customWidth="1"/>
    <col min="11" max="11" width="45.7109375" customWidth="1"/>
  </cols>
  <sheetData>
    <row r="1" spans="1:17" ht="14.45" x14ac:dyDescent="0.3">
      <c r="G1" s="54"/>
      <c r="J1" t="s">
        <v>20</v>
      </c>
    </row>
    <row r="2" spans="1:17" ht="14.45" x14ac:dyDescent="0.3">
      <c r="J2" t="s">
        <v>21</v>
      </c>
    </row>
    <row r="3" spans="1:17" ht="9" customHeight="1" thickBot="1" x14ac:dyDescent="0.35"/>
    <row r="4" spans="1:17" ht="24.75" customHeight="1" x14ac:dyDescent="0.3">
      <c r="A4" s="109" t="s">
        <v>12</v>
      </c>
      <c r="B4" s="110"/>
      <c r="C4" s="110"/>
      <c r="D4" s="110"/>
      <c r="E4" s="110"/>
      <c r="F4" s="110"/>
      <c r="G4" s="110"/>
      <c r="H4" s="110"/>
      <c r="I4" s="110"/>
      <c r="J4" s="110"/>
      <c r="K4" s="111"/>
      <c r="L4" s="1"/>
      <c r="M4" s="1"/>
      <c r="N4" s="1"/>
      <c r="O4" s="1"/>
      <c r="P4" s="1"/>
      <c r="Q4" s="1"/>
    </row>
    <row r="5" spans="1:17" x14ac:dyDescent="0.25">
      <c r="A5" s="104" t="s">
        <v>28</v>
      </c>
      <c r="B5" s="105"/>
      <c r="C5" s="105"/>
      <c r="D5" s="105"/>
      <c r="E5" s="105"/>
      <c r="F5" s="108" t="s">
        <v>30</v>
      </c>
      <c r="G5" s="105"/>
      <c r="H5" s="105"/>
      <c r="I5" s="105"/>
      <c r="J5" s="105"/>
      <c r="K5" s="22" t="s">
        <v>47</v>
      </c>
    </row>
    <row r="6" spans="1:17" thickBot="1" x14ac:dyDescent="0.35">
      <c r="A6" s="106" t="s">
        <v>29</v>
      </c>
      <c r="B6" s="107"/>
      <c r="C6" s="107"/>
      <c r="D6" s="107"/>
      <c r="E6" s="107"/>
      <c r="F6" s="112" t="s">
        <v>31</v>
      </c>
      <c r="G6" s="107"/>
      <c r="H6" s="107"/>
      <c r="I6" s="107"/>
      <c r="J6" s="107"/>
      <c r="K6" s="113"/>
    </row>
    <row r="7" spans="1:17" ht="15.75" thickTop="1" x14ac:dyDescent="0.25">
      <c r="A7" s="114" t="s">
        <v>44</v>
      </c>
      <c r="B7" s="115"/>
      <c r="C7" s="115"/>
      <c r="D7" s="115"/>
      <c r="E7" s="115"/>
      <c r="F7" s="115"/>
      <c r="G7" s="115"/>
      <c r="H7" s="115"/>
      <c r="I7" s="115"/>
      <c r="J7" s="115"/>
      <c r="K7" s="116"/>
    </row>
    <row r="8" spans="1:17" ht="30" customHeight="1" x14ac:dyDescent="0.25">
      <c r="A8" s="85" t="s">
        <v>50</v>
      </c>
      <c r="B8" s="86"/>
      <c r="C8" s="86"/>
      <c r="D8" s="87"/>
      <c r="E8" s="117" t="s">
        <v>54</v>
      </c>
      <c r="F8" s="118"/>
      <c r="G8" s="30" t="s">
        <v>52</v>
      </c>
      <c r="H8" s="44">
        <f>D17+D18+D40+D41+D30</f>
        <v>169597.73333333334</v>
      </c>
      <c r="I8" s="102" t="s">
        <v>55</v>
      </c>
      <c r="J8" s="32" t="s">
        <v>53</v>
      </c>
      <c r="K8" s="52">
        <f>D21+D24+D25+D33+D34+D35</f>
        <v>508908.76333333331</v>
      </c>
    </row>
    <row r="9" spans="1:17" ht="15.75" thickBot="1" x14ac:dyDescent="0.3">
      <c r="A9" s="26"/>
      <c r="B9" s="27"/>
      <c r="C9" s="27"/>
      <c r="D9" s="27"/>
      <c r="E9" s="29"/>
      <c r="F9" s="50"/>
      <c r="G9" s="31" t="s">
        <v>51</v>
      </c>
      <c r="H9" s="45">
        <f>D49+D57</f>
        <v>39500</v>
      </c>
      <c r="I9" s="103"/>
      <c r="J9" s="28" t="s">
        <v>51</v>
      </c>
      <c r="K9" s="53">
        <f>D52+D60</f>
        <v>289266</v>
      </c>
    </row>
    <row r="10" spans="1:17" x14ac:dyDescent="0.25">
      <c r="A10" s="5"/>
      <c r="B10" s="4"/>
      <c r="C10" s="4"/>
      <c r="D10" s="4"/>
      <c r="E10" s="4"/>
      <c r="F10" s="56"/>
      <c r="G10" s="4"/>
      <c r="H10" s="4"/>
      <c r="I10" s="4"/>
      <c r="J10" s="4"/>
      <c r="K10" s="6"/>
    </row>
    <row r="11" spans="1:17" ht="39" customHeight="1" x14ac:dyDescent="0.25">
      <c r="A11" s="88" t="s">
        <v>26</v>
      </c>
      <c r="B11" s="88" t="s">
        <v>0</v>
      </c>
      <c r="C11" s="88" t="s">
        <v>22</v>
      </c>
      <c r="D11" s="88" t="s">
        <v>1</v>
      </c>
      <c r="E11" s="88" t="s">
        <v>23</v>
      </c>
      <c r="F11" s="88" t="s">
        <v>25</v>
      </c>
      <c r="G11" s="88" t="s">
        <v>2</v>
      </c>
      <c r="H11" s="88"/>
      <c r="I11" s="88" t="s">
        <v>5</v>
      </c>
      <c r="J11" s="88" t="s">
        <v>24</v>
      </c>
      <c r="K11" s="119" t="s">
        <v>15</v>
      </c>
    </row>
    <row r="12" spans="1:17" ht="28.5" customHeight="1" x14ac:dyDescent="0.25">
      <c r="A12" s="88"/>
      <c r="B12" s="88"/>
      <c r="C12" s="88"/>
      <c r="D12" s="88"/>
      <c r="E12" s="88"/>
      <c r="F12" s="88"/>
      <c r="G12" s="51" t="s">
        <v>4</v>
      </c>
      <c r="H12" s="51" t="s">
        <v>3</v>
      </c>
      <c r="I12" s="88"/>
      <c r="J12" s="88"/>
      <c r="K12" s="120"/>
    </row>
    <row r="13" spans="1:17" x14ac:dyDescent="0.25">
      <c r="A13" s="36"/>
      <c r="B13" s="37"/>
      <c r="C13" s="38" t="s">
        <v>49</v>
      </c>
      <c r="D13" s="39"/>
      <c r="E13" s="37"/>
      <c r="F13" s="37"/>
      <c r="G13" s="37"/>
      <c r="H13" s="37"/>
      <c r="I13" s="37"/>
      <c r="J13" s="37"/>
      <c r="K13" s="40"/>
    </row>
    <row r="14" spans="1:17" x14ac:dyDescent="0.25">
      <c r="A14" s="12">
        <v>1</v>
      </c>
      <c r="B14" s="2"/>
      <c r="C14" s="11" t="s">
        <v>34</v>
      </c>
      <c r="D14" s="16"/>
      <c r="E14" s="2"/>
      <c r="F14" s="2"/>
      <c r="G14" s="2"/>
      <c r="H14" s="2"/>
      <c r="I14" s="2"/>
      <c r="J14" s="2"/>
      <c r="K14" s="8"/>
    </row>
    <row r="15" spans="1:17" x14ac:dyDescent="0.25">
      <c r="A15" s="12"/>
      <c r="B15" s="2"/>
      <c r="C15" s="11"/>
      <c r="D15" s="16"/>
      <c r="E15" s="2"/>
      <c r="F15" s="2"/>
      <c r="G15" s="2"/>
      <c r="H15" s="2"/>
      <c r="I15" s="2"/>
      <c r="J15" s="2"/>
      <c r="K15" s="8"/>
    </row>
    <row r="16" spans="1:17" x14ac:dyDescent="0.25">
      <c r="A16" s="7"/>
      <c r="B16" s="2"/>
      <c r="C16" s="11" t="s">
        <v>6</v>
      </c>
      <c r="D16" s="16"/>
      <c r="E16" s="2"/>
      <c r="F16" s="2"/>
      <c r="G16" s="2"/>
      <c r="H16" s="2"/>
      <c r="I16" s="2"/>
      <c r="J16" s="2"/>
      <c r="K16" s="8"/>
    </row>
    <row r="17" spans="1:11" x14ac:dyDescent="0.25">
      <c r="A17" s="7"/>
      <c r="B17" s="2"/>
      <c r="C17" s="2" t="s">
        <v>56</v>
      </c>
      <c r="D17" s="44">
        <f>'[1]Component 1''s budget'!$D$7+'[1]Component 1''s budget'!$D$8+'[1]Component 3''s budget'!$B$10</f>
        <v>10706.666666666668</v>
      </c>
      <c r="E17" s="16" t="s">
        <v>45</v>
      </c>
      <c r="F17" s="20" t="s">
        <v>41</v>
      </c>
      <c r="G17" s="2">
        <v>100</v>
      </c>
      <c r="H17" s="2"/>
      <c r="I17" s="21">
        <v>41791</v>
      </c>
      <c r="J17" s="2"/>
      <c r="K17" s="8"/>
    </row>
    <row r="18" spans="1:11" x14ac:dyDescent="0.25">
      <c r="A18" s="7"/>
      <c r="B18" s="2"/>
      <c r="C18" s="2" t="s">
        <v>57</v>
      </c>
      <c r="D18" s="44">
        <f>'[1]Component 1''s budget'!$D$9+'[1]Component 1''s budget'!$D$10+'[1]Component 1''s budget'!$D$11+'[1]Component 3''s budget'!$B$11</f>
        <v>20491.066666666666</v>
      </c>
      <c r="E18" s="16" t="s">
        <v>45</v>
      </c>
      <c r="F18" s="20" t="s">
        <v>41</v>
      </c>
      <c r="G18" s="2">
        <v>100</v>
      </c>
      <c r="H18" s="2"/>
      <c r="I18" s="21">
        <v>42036</v>
      </c>
      <c r="J18" s="2"/>
      <c r="K18" s="8"/>
    </row>
    <row r="19" spans="1:11" x14ac:dyDescent="0.25">
      <c r="A19" s="7"/>
      <c r="B19" s="2"/>
      <c r="C19" s="2"/>
      <c r="D19" s="16"/>
      <c r="E19" s="2"/>
      <c r="F19" s="2"/>
      <c r="G19" s="2"/>
      <c r="H19" s="2"/>
      <c r="I19" s="2"/>
      <c r="J19" s="2"/>
      <c r="K19" s="8"/>
    </row>
    <row r="20" spans="1:11" x14ac:dyDescent="0.25">
      <c r="A20" s="7"/>
      <c r="B20" s="2"/>
      <c r="C20" s="11" t="s">
        <v>13</v>
      </c>
      <c r="D20" s="16"/>
      <c r="E20" s="43"/>
      <c r="F20" s="2"/>
      <c r="G20" s="2"/>
      <c r="H20" s="2"/>
      <c r="I20" s="2"/>
      <c r="J20" s="2"/>
      <c r="K20" s="8"/>
    </row>
    <row r="21" spans="1:11" ht="139.5" customHeight="1" x14ac:dyDescent="0.25">
      <c r="A21" s="7"/>
      <c r="B21" s="2"/>
      <c r="C21" s="17" t="s">
        <v>64</v>
      </c>
      <c r="D21" s="44">
        <f>'[1]Component 1''s budget'!$D$12+('[1]Component 3''s budget'!$H$7+'[1]Component 3''s budget'!$K$7)*1.5+700*10+20*700</f>
        <v>55847.263333333336</v>
      </c>
      <c r="E21" s="16" t="s">
        <v>40</v>
      </c>
      <c r="F21" s="25" t="s">
        <v>41</v>
      </c>
      <c r="G21" s="16">
        <v>100</v>
      </c>
      <c r="H21" s="16"/>
      <c r="I21" s="34">
        <v>41791</v>
      </c>
      <c r="J21" s="16"/>
      <c r="K21" s="35" t="s">
        <v>61</v>
      </c>
    </row>
    <row r="22" spans="1:11" x14ac:dyDescent="0.25">
      <c r="A22" s="7"/>
      <c r="B22" s="2"/>
      <c r="C22" s="2"/>
      <c r="D22" s="16"/>
      <c r="E22" s="16"/>
      <c r="F22" s="16"/>
      <c r="G22" s="16"/>
      <c r="H22" s="16"/>
      <c r="I22" s="16"/>
      <c r="J22" s="16"/>
      <c r="K22" s="18"/>
    </row>
    <row r="23" spans="1:11" x14ac:dyDescent="0.25">
      <c r="A23" s="7"/>
      <c r="B23" s="2"/>
      <c r="C23" s="11" t="s">
        <v>14</v>
      </c>
      <c r="D23" s="16"/>
      <c r="E23" s="16"/>
      <c r="F23" s="16"/>
      <c r="G23" s="16"/>
      <c r="H23" s="16"/>
      <c r="I23" s="16"/>
      <c r="J23" s="16"/>
      <c r="K23" s="18"/>
    </row>
    <row r="24" spans="1:11" ht="107.25" customHeight="1" x14ac:dyDescent="0.25">
      <c r="A24" s="7"/>
      <c r="B24" s="2"/>
      <c r="C24" s="13" t="s">
        <v>63</v>
      </c>
      <c r="D24" s="44">
        <f>'[1]Component 1''s budget'!$D$14+'[1]Component 3''s budget'!$I$7*1.5+700*20+10*700</f>
        <v>40600</v>
      </c>
      <c r="E24" s="16" t="s">
        <v>40</v>
      </c>
      <c r="F24" s="25" t="s">
        <v>41</v>
      </c>
      <c r="G24" s="16">
        <v>100</v>
      </c>
      <c r="H24" s="16"/>
      <c r="I24" s="34">
        <v>41791</v>
      </c>
      <c r="J24" s="16"/>
      <c r="K24" s="35" t="s">
        <v>62</v>
      </c>
    </row>
    <row r="25" spans="1:11" ht="105.75" customHeight="1" x14ac:dyDescent="0.25">
      <c r="A25" s="7"/>
      <c r="B25" s="2"/>
      <c r="C25" s="13" t="s">
        <v>65</v>
      </c>
      <c r="D25" s="44">
        <f>'[1]Component 1''s budget'!$D$13+'[1]Component 3''s budget'!$J$7*1.5+10*480+20*480</f>
        <v>23440</v>
      </c>
      <c r="E25" s="16" t="s">
        <v>40</v>
      </c>
      <c r="F25" s="25" t="s">
        <v>41</v>
      </c>
      <c r="G25" s="16">
        <v>100</v>
      </c>
      <c r="H25" s="16"/>
      <c r="I25" s="34">
        <v>41791</v>
      </c>
      <c r="J25" s="16"/>
      <c r="K25" s="35" t="s">
        <v>66</v>
      </c>
    </row>
    <row r="26" spans="1:11" ht="21" customHeight="1" x14ac:dyDescent="0.25">
      <c r="A26" s="7"/>
      <c r="B26" s="2"/>
      <c r="C26" s="17"/>
      <c r="D26" s="16"/>
      <c r="E26" s="43"/>
      <c r="F26" s="2"/>
      <c r="G26" s="2"/>
      <c r="H26" s="2"/>
      <c r="I26" s="2"/>
      <c r="J26" s="2"/>
      <c r="K26" s="8"/>
    </row>
    <row r="27" spans="1:11" ht="20.25" customHeight="1" x14ac:dyDescent="0.25">
      <c r="A27" s="12">
        <v>2</v>
      </c>
      <c r="B27" s="2"/>
      <c r="C27" s="11" t="s">
        <v>7</v>
      </c>
      <c r="D27" s="16"/>
      <c r="E27" s="2"/>
      <c r="F27" s="2"/>
      <c r="G27" s="2"/>
      <c r="H27" s="2"/>
      <c r="I27" s="2"/>
      <c r="J27" s="2"/>
      <c r="K27" s="8"/>
    </row>
    <row r="28" spans="1:11" ht="20.25" customHeight="1" x14ac:dyDescent="0.25">
      <c r="A28" s="12"/>
      <c r="B28" s="2"/>
      <c r="C28" s="11"/>
      <c r="D28" s="16"/>
      <c r="E28" s="2"/>
      <c r="F28" s="2"/>
      <c r="G28" s="2"/>
      <c r="H28" s="2"/>
      <c r="I28" s="2"/>
      <c r="J28" s="2"/>
      <c r="K28" s="8"/>
    </row>
    <row r="29" spans="1:11" ht="16.5" customHeight="1" x14ac:dyDescent="0.25">
      <c r="A29" s="7"/>
      <c r="B29" s="2"/>
      <c r="C29" s="11" t="s">
        <v>6</v>
      </c>
      <c r="D29" s="44"/>
      <c r="E29" s="2"/>
      <c r="F29" s="20"/>
      <c r="G29" s="2"/>
      <c r="H29" s="2"/>
      <c r="I29" s="21"/>
      <c r="J29" s="2"/>
      <c r="K29" s="8"/>
    </row>
    <row r="30" spans="1:11" ht="16.5" customHeight="1" x14ac:dyDescent="0.25">
      <c r="A30" s="7"/>
      <c r="B30" s="41"/>
      <c r="C30" s="42" t="s">
        <v>59</v>
      </c>
      <c r="D30" s="44">
        <f>'[1]Component 2''s budget'!$D$9</f>
        <v>30400</v>
      </c>
      <c r="E30" s="55" t="s">
        <v>45</v>
      </c>
      <c r="F30" s="20" t="s">
        <v>41</v>
      </c>
      <c r="G30" s="2">
        <v>100</v>
      </c>
      <c r="H30" s="2"/>
      <c r="I30" s="21">
        <v>41791</v>
      </c>
      <c r="J30" s="2"/>
      <c r="K30" s="8"/>
    </row>
    <row r="31" spans="1:11" ht="16.5" customHeight="1" x14ac:dyDescent="0.25">
      <c r="A31" s="7"/>
      <c r="B31" s="41"/>
      <c r="C31" s="42"/>
      <c r="D31" s="44"/>
      <c r="E31" s="2"/>
      <c r="F31" s="20"/>
      <c r="G31" s="2"/>
      <c r="H31" s="2"/>
      <c r="I31" s="21"/>
      <c r="J31" s="2"/>
      <c r="K31" s="8"/>
    </row>
    <row r="32" spans="1:11" s="19" customFormat="1" ht="15" customHeight="1" x14ac:dyDescent="0.25">
      <c r="A32" s="15"/>
      <c r="B32" s="16"/>
      <c r="C32" s="11" t="s">
        <v>14</v>
      </c>
      <c r="D32" s="16"/>
      <c r="E32" s="16"/>
      <c r="F32" s="16"/>
      <c r="G32" s="16"/>
      <c r="H32" s="16"/>
      <c r="I32" s="16"/>
      <c r="J32" s="16"/>
      <c r="K32" s="18"/>
    </row>
    <row r="33" spans="1:11" ht="16.5" customHeight="1" x14ac:dyDescent="0.25">
      <c r="A33" s="7"/>
      <c r="B33" s="2"/>
      <c r="C33" s="13" t="s">
        <v>32</v>
      </c>
      <c r="D33" s="44">
        <v>252126</v>
      </c>
      <c r="E33" s="2" t="s">
        <v>43</v>
      </c>
      <c r="F33" s="20" t="s">
        <v>41</v>
      </c>
      <c r="G33" s="2">
        <v>100</v>
      </c>
      <c r="H33" s="2"/>
      <c r="I33" s="21">
        <v>41791</v>
      </c>
      <c r="J33" s="2"/>
      <c r="K33" s="8"/>
    </row>
    <row r="34" spans="1:11" ht="16.5" customHeight="1" x14ac:dyDescent="0.25">
      <c r="A34" s="7"/>
      <c r="B34" s="2"/>
      <c r="C34" s="14" t="s">
        <v>33</v>
      </c>
      <c r="D34" s="44">
        <v>91045.5</v>
      </c>
      <c r="E34" s="2" t="s">
        <v>43</v>
      </c>
      <c r="F34" s="20" t="s">
        <v>41</v>
      </c>
      <c r="G34" s="2">
        <v>100</v>
      </c>
      <c r="H34" s="2"/>
      <c r="I34" s="21">
        <v>41791</v>
      </c>
      <c r="J34" s="2"/>
      <c r="K34" s="8"/>
    </row>
    <row r="35" spans="1:11" ht="16.5" customHeight="1" x14ac:dyDescent="0.25">
      <c r="A35" s="7"/>
      <c r="B35" s="2"/>
      <c r="C35" s="14" t="s">
        <v>58</v>
      </c>
      <c r="D35" s="44">
        <f>'[1]Component 2''s budget'!$D$8/2+'[1]Component 2''s budget'!$D$10+'[1]Component 2''s budget'!$D$24/2</f>
        <v>45850</v>
      </c>
      <c r="E35" s="2" t="s">
        <v>43</v>
      </c>
      <c r="F35" s="20" t="s">
        <v>41</v>
      </c>
      <c r="G35" s="2">
        <v>100</v>
      </c>
      <c r="H35" s="2"/>
      <c r="I35" s="21">
        <v>42005</v>
      </c>
      <c r="J35" s="2"/>
      <c r="K35" s="8"/>
    </row>
    <row r="36" spans="1:11" x14ac:dyDescent="0.25">
      <c r="A36" s="7"/>
      <c r="B36" s="2"/>
      <c r="C36" s="2"/>
      <c r="D36" s="16"/>
      <c r="E36" s="2"/>
      <c r="F36" s="2"/>
      <c r="G36" s="2"/>
      <c r="H36" s="2"/>
      <c r="I36" s="2"/>
      <c r="J36" s="2"/>
      <c r="K36" s="8"/>
    </row>
    <row r="37" spans="1:11" x14ac:dyDescent="0.25">
      <c r="A37" s="12">
        <v>3</v>
      </c>
      <c r="B37" s="2"/>
      <c r="C37" s="11" t="s">
        <v>36</v>
      </c>
      <c r="D37" s="16"/>
      <c r="E37" s="2"/>
      <c r="F37" s="2"/>
      <c r="G37" s="2"/>
      <c r="H37" s="2"/>
      <c r="I37" s="2"/>
      <c r="J37" s="2"/>
      <c r="K37" s="8"/>
    </row>
    <row r="38" spans="1:11" x14ac:dyDescent="0.25">
      <c r="A38" s="12"/>
      <c r="B38" s="2"/>
      <c r="C38" s="11"/>
      <c r="D38" s="16"/>
      <c r="E38" s="2"/>
      <c r="F38" s="2"/>
      <c r="G38" s="2"/>
      <c r="H38" s="2"/>
      <c r="I38" s="2"/>
      <c r="J38" s="2"/>
      <c r="K38" s="8"/>
    </row>
    <row r="39" spans="1:11" x14ac:dyDescent="0.25">
      <c r="A39" s="12"/>
      <c r="B39" s="2"/>
      <c r="C39" s="11" t="s">
        <v>6</v>
      </c>
      <c r="D39" s="16"/>
      <c r="E39" s="2"/>
      <c r="F39" s="2"/>
      <c r="G39" s="2"/>
      <c r="H39" s="2"/>
      <c r="I39" s="2"/>
      <c r="J39" s="2"/>
      <c r="K39" s="8"/>
    </row>
    <row r="40" spans="1:11" x14ac:dyDescent="0.25">
      <c r="A40" s="7"/>
      <c r="B40" s="2"/>
      <c r="C40" s="16" t="s">
        <v>38</v>
      </c>
      <c r="D40" s="44">
        <f>'[1]Component 5''s budget'!$D$7</f>
        <v>48000</v>
      </c>
      <c r="E40" s="16" t="s">
        <v>45</v>
      </c>
      <c r="F40" s="20" t="s">
        <v>41</v>
      </c>
      <c r="G40" s="2">
        <v>100</v>
      </c>
      <c r="H40" s="2"/>
      <c r="I40" s="21">
        <v>41852</v>
      </c>
      <c r="J40" s="2"/>
      <c r="K40" s="8"/>
    </row>
    <row r="41" spans="1:11" x14ac:dyDescent="0.25">
      <c r="A41" s="7"/>
      <c r="B41" s="2"/>
      <c r="C41" s="16" t="s">
        <v>39</v>
      </c>
      <c r="D41" s="44">
        <v>60000</v>
      </c>
      <c r="E41" s="16" t="s">
        <v>45</v>
      </c>
      <c r="F41" s="20" t="s">
        <v>41</v>
      </c>
      <c r="G41" s="2">
        <v>100</v>
      </c>
      <c r="H41" s="2"/>
      <c r="I41" s="21">
        <v>41974</v>
      </c>
      <c r="J41" s="2"/>
      <c r="K41" s="8"/>
    </row>
    <row r="42" spans="1:11" x14ac:dyDescent="0.25">
      <c r="A42" s="7"/>
      <c r="B42" s="2"/>
      <c r="C42" s="16"/>
      <c r="D42" s="44"/>
      <c r="E42" s="2"/>
      <c r="F42" s="2"/>
      <c r="G42" s="2"/>
      <c r="H42" s="2"/>
      <c r="I42" s="2"/>
      <c r="J42" s="2"/>
      <c r="K42" s="8"/>
    </row>
    <row r="43" spans="1:11" x14ac:dyDescent="0.25">
      <c r="A43" s="9"/>
      <c r="B43" s="3"/>
      <c r="C43" s="3"/>
      <c r="D43" s="46"/>
      <c r="E43" s="24"/>
      <c r="F43" s="3"/>
      <c r="G43" s="3"/>
      <c r="H43" s="3"/>
      <c r="I43" s="3"/>
      <c r="J43" s="3"/>
      <c r="K43" s="10"/>
    </row>
    <row r="44" spans="1:11" x14ac:dyDescent="0.25">
      <c r="A44" s="36"/>
      <c r="B44" s="37"/>
      <c r="C44" s="38" t="s">
        <v>48</v>
      </c>
      <c r="D44" s="37"/>
      <c r="E44" s="37"/>
      <c r="F44" s="37"/>
      <c r="G44" s="37"/>
      <c r="H44" s="37"/>
      <c r="I44" s="37"/>
      <c r="J44" s="37"/>
      <c r="K44" s="40"/>
    </row>
    <row r="45" spans="1:11" x14ac:dyDescent="0.25">
      <c r="A45" s="15"/>
      <c r="B45" s="16"/>
      <c r="C45" s="16"/>
      <c r="D45" s="47"/>
      <c r="E45" s="16"/>
      <c r="F45" s="16"/>
      <c r="G45" s="16"/>
      <c r="H45" s="16"/>
      <c r="I45" s="16"/>
      <c r="J45" s="16"/>
      <c r="K45" s="18"/>
    </row>
    <row r="46" spans="1:11" x14ac:dyDescent="0.25">
      <c r="A46" s="12">
        <v>4</v>
      </c>
      <c r="B46" s="2"/>
      <c r="C46" s="11" t="s">
        <v>35</v>
      </c>
      <c r="D46" s="16"/>
      <c r="E46" s="2"/>
      <c r="F46" s="2"/>
      <c r="G46" s="2"/>
      <c r="H46" s="2"/>
      <c r="I46" s="2"/>
      <c r="J46" s="2"/>
      <c r="K46" s="8"/>
    </row>
    <row r="47" spans="1:11" x14ac:dyDescent="0.25">
      <c r="A47" s="12"/>
      <c r="B47" s="2"/>
      <c r="C47" s="11"/>
      <c r="D47" s="16"/>
      <c r="E47" s="2"/>
      <c r="F47" s="2"/>
      <c r="G47" s="2"/>
      <c r="H47" s="2"/>
      <c r="I47" s="2"/>
      <c r="J47" s="2"/>
      <c r="K47" s="8"/>
    </row>
    <row r="48" spans="1:11" x14ac:dyDescent="0.25">
      <c r="A48" s="7"/>
      <c r="B48" s="2"/>
      <c r="C48" s="11" t="s">
        <v>6</v>
      </c>
      <c r="D48" s="16"/>
      <c r="E48" s="2"/>
      <c r="F48" s="2"/>
      <c r="G48" s="2"/>
      <c r="H48" s="2"/>
      <c r="I48" s="2"/>
      <c r="J48" s="2"/>
      <c r="K48" s="8"/>
    </row>
    <row r="49" spans="1:11" ht="30" x14ac:dyDescent="0.25">
      <c r="A49" s="7"/>
      <c r="B49" s="2"/>
      <c r="C49" s="16" t="s">
        <v>60</v>
      </c>
      <c r="D49" s="44">
        <f>'[1]Component 4''s budget'!$D$8</f>
        <v>6000</v>
      </c>
      <c r="E49" s="2" t="s">
        <v>46</v>
      </c>
      <c r="F49" s="20" t="s">
        <v>42</v>
      </c>
      <c r="G49" s="2">
        <v>100</v>
      </c>
      <c r="H49" s="2"/>
      <c r="I49" s="21">
        <v>41944</v>
      </c>
      <c r="J49" s="2"/>
      <c r="K49" s="33" t="s">
        <v>67</v>
      </c>
    </row>
    <row r="50" spans="1:11" x14ac:dyDescent="0.25">
      <c r="A50" s="7"/>
      <c r="B50" s="2"/>
      <c r="C50" s="16"/>
      <c r="D50" s="44"/>
      <c r="E50" s="2"/>
      <c r="F50" s="20"/>
      <c r="G50" s="2"/>
      <c r="H50" s="2"/>
      <c r="I50" s="21"/>
      <c r="J50" s="2"/>
      <c r="K50" s="8"/>
    </row>
    <row r="51" spans="1:11" x14ac:dyDescent="0.25">
      <c r="A51" s="15"/>
      <c r="B51" s="16"/>
      <c r="C51" s="23" t="s">
        <v>13</v>
      </c>
      <c r="D51" s="44"/>
      <c r="E51" s="16"/>
      <c r="F51" s="16"/>
      <c r="G51" s="16"/>
      <c r="H51" s="16"/>
      <c r="I51" s="16"/>
      <c r="J51" s="16"/>
      <c r="K51" s="18"/>
    </row>
    <row r="52" spans="1:11" ht="60" x14ac:dyDescent="0.25">
      <c r="A52" s="7"/>
      <c r="B52" s="2"/>
      <c r="C52" s="55" t="s">
        <v>69</v>
      </c>
      <c r="D52" s="44">
        <f>'[1]Component 4''s budget'!$D$6+'[1]Component 4''s budget'!$D$7</f>
        <v>281266</v>
      </c>
      <c r="E52" s="2" t="s">
        <v>40</v>
      </c>
      <c r="F52" s="20" t="s">
        <v>42</v>
      </c>
      <c r="G52" s="2">
        <v>100</v>
      </c>
      <c r="H52" s="2"/>
      <c r="I52" s="21">
        <v>41974</v>
      </c>
      <c r="J52" s="2"/>
      <c r="K52" s="33" t="s">
        <v>68</v>
      </c>
    </row>
    <row r="53" spans="1:11" x14ac:dyDescent="0.25">
      <c r="A53" s="15"/>
      <c r="B53" s="16"/>
      <c r="C53" s="23"/>
      <c r="D53" s="44"/>
      <c r="E53" s="16"/>
      <c r="F53" s="16"/>
      <c r="G53" s="16"/>
      <c r="H53" s="16"/>
      <c r="I53" s="16"/>
      <c r="J53" s="16"/>
      <c r="K53" s="18"/>
    </row>
    <row r="54" spans="1:11" x14ac:dyDescent="0.25">
      <c r="A54" s="12">
        <v>5</v>
      </c>
      <c r="B54" s="2"/>
      <c r="C54" s="11" t="s">
        <v>36</v>
      </c>
      <c r="D54" s="44"/>
      <c r="E54" s="2"/>
      <c r="F54" s="2"/>
      <c r="G54" s="2"/>
      <c r="H54" s="2"/>
      <c r="I54" s="2"/>
      <c r="J54" s="2"/>
      <c r="K54" s="8"/>
    </row>
    <row r="55" spans="1:11" x14ac:dyDescent="0.25">
      <c r="A55" s="12"/>
      <c r="B55" s="2"/>
      <c r="C55" s="11"/>
      <c r="D55" s="44"/>
      <c r="E55" s="2"/>
      <c r="F55" s="43"/>
      <c r="G55" s="2"/>
      <c r="H55" s="2"/>
      <c r="I55" s="2"/>
      <c r="J55" s="2"/>
      <c r="K55" s="8"/>
    </row>
    <row r="56" spans="1:11" x14ac:dyDescent="0.25">
      <c r="A56" s="12"/>
      <c r="B56" s="2"/>
      <c r="C56" s="11" t="s">
        <v>6</v>
      </c>
      <c r="D56" s="44"/>
      <c r="E56" s="2"/>
      <c r="F56" s="2"/>
      <c r="G56" s="2"/>
      <c r="H56" s="2"/>
      <c r="I56" s="2"/>
      <c r="J56" s="2"/>
      <c r="K56" s="8"/>
    </row>
    <row r="57" spans="1:11" x14ac:dyDescent="0.25">
      <c r="A57" s="7"/>
      <c r="B57" s="2"/>
      <c r="C57" s="16" t="s">
        <v>37</v>
      </c>
      <c r="D57" s="44">
        <f>'[1]Component 5''s budget'!$D$6</f>
        <v>33500</v>
      </c>
      <c r="E57" s="16" t="s">
        <v>45</v>
      </c>
      <c r="F57" s="20" t="s">
        <v>42</v>
      </c>
      <c r="G57" s="2">
        <v>100</v>
      </c>
      <c r="H57" s="2"/>
      <c r="I57" s="21">
        <v>41852</v>
      </c>
      <c r="J57" s="2"/>
      <c r="K57" s="8"/>
    </row>
    <row r="58" spans="1:11" x14ac:dyDescent="0.25">
      <c r="A58" s="7"/>
      <c r="B58" s="2"/>
      <c r="C58" s="16"/>
      <c r="D58" s="44"/>
      <c r="E58" s="16"/>
      <c r="F58" s="20"/>
      <c r="G58" s="2"/>
      <c r="H58" s="2"/>
      <c r="I58" s="21"/>
      <c r="J58" s="2"/>
      <c r="K58" s="8"/>
    </row>
    <row r="59" spans="1:11" x14ac:dyDescent="0.25">
      <c r="A59" s="7">
        <v>6</v>
      </c>
      <c r="B59" s="2"/>
      <c r="C59" s="57" t="s">
        <v>70</v>
      </c>
      <c r="D59" s="52"/>
      <c r="E59" s="55"/>
      <c r="F59" s="58"/>
      <c r="G59" s="55"/>
      <c r="H59" s="55"/>
      <c r="I59" s="59"/>
      <c r="J59" s="2"/>
      <c r="K59" s="8"/>
    </row>
    <row r="60" spans="1:11" x14ac:dyDescent="0.25">
      <c r="A60" s="15"/>
      <c r="B60" s="16"/>
      <c r="C60" s="60" t="s">
        <v>71</v>
      </c>
      <c r="D60" s="52">
        <v>8000</v>
      </c>
      <c r="E60" s="55" t="s">
        <v>43</v>
      </c>
      <c r="F60" s="58" t="s">
        <v>41</v>
      </c>
      <c r="G60" s="55">
        <v>100</v>
      </c>
      <c r="H60" s="55"/>
      <c r="I60" s="59">
        <v>42186</v>
      </c>
      <c r="J60" s="16"/>
      <c r="K60" s="18"/>
    </row>
    <row r="61" spans="1:11" x14ac:dyDescent="0.25">
      <c r="A61" s="89" t="s">
        <v>8</v>
      </c>
      <c r="B61" s="90"/>
      <c r="C61" s="91"/>
      <c r="D61" s="48">
        <f>SUM(D17:D60)</f>
        <v>1007272.4966666667</v>
      </c>
      <c r="E61" s="87" t="s">
        <v>9</v>
      </c>
      <c r="F61" s="95"/>
      <c r="G61" s="96"/>
      <c r="H61" s="87" t="s">
        <v>10</v>
      </c>
      <c r="I61" s="95"/>
      <c r="J61" s="96"/>
      <c r="K61" s="100"/>
    </row>
    <row r="62" spans="1:11" ht="15.75" thickBot="1" x14ac:dyDescent="0.3">
      <c r="A62" s="92"/>
      <c r="B62" s="93"/>
      <c r="C62" s="94"/>
      <c r="D62" s="49"/>
      <c r="E62" s="97"/>
      <c r="F62" s="98"/>
      <c r="G62" s="99"/>
      <c r="H62" s="97"/>
      <c r="I62" s="98"/>
      <c r="J62" s="99"/>
      <c r="K62" s="101"/>
    </row>
    <row r="63" spans="1:11" ht="14.25" customHeight="1" thickTop="1" x14ac:dyDescent="0.25">
      <c r="A63" s="76" t="s">
        <v>11</v>
      </c>
      <c r="B63" s="77"/>
      <c r="C63" s="77"/>
      <c r="D63" s="77"/>
      <c r="E63" s="77"/>
      <c r="F63" s="77"/>
      <c r="G63" s="77"/>
      <c r="H63" s="78"/>
      <c r="I63" s="78"/>
      <c r="J63" s="78"/>
      <c r="K63" s="79"/>
    </row>
    <row r="64" spans="1:11" x14ac:dyDescent="0.25">
      <c r="A64" s="80"/>
      <c r="B64" s="77"/>
      <c r="C64" s="77"/>
      <c r="D64" s="77"/>
      <c r="E64" s="77"/>
      <c r="F64" s="77"/>
      <c r="G64" s="77"/>
      <c r="H64" s="77"/>
      <c r="I64" s="77"/>
      <c r="J64" s="77"/>
      <c r="K64" s="81"/>
    </row>
    <row r="65" spans="1:11" ht="20.25" customHeight="1" thickBot="1" x14ac:dyDescent="0.3">
      <c r="A65" s="82"/>
      <c r="B65" s="83"/>
      <c r="C65" s="83"/>
      <c r="D65" s="83"/>
      <c r="E65" s="83"/>
      <c r="F65" s="83"/>
      <c r="G65" s="83"/>
      <c r="H65" s="83"/>
      <c r="I65" s="83"/>
      <c r="J65" s="83"/>
      <c r="K65" s="84"/>
    </row>
    <row r="66" spans="1:11" ht="16.5" thickTop="1" thickBot="1" x14ac:dyDescent="0.3">
      <c r="A66" s="61" t="s">
        <v>16</v>
      </c>
      <c r="B66" s="62"/>
      <c r="C66" s="62"/>
      <c r="D66" s="62"/>
      <c r="E66" s="62"/>
      <c r="F66" s="62"/>
      <c r="G66" s="62"/>
      <c r="H66" s="62"/>
      <c r="I66" s="62"/>
      <c r="J66" s="62"/>
      <c r="K66" s="63"/>
    </row>
    <row r="67" spans="1:11" s="4" customFormat="1" ht="27.75" customHeight="1" thickBot="1" x14ac:dyDescent="0.3">
      <c r="A67" s="64" t="s">
        <v>17</v>
      </c>
      <c r="B67" s="65"/>
      <c r="C67" s="65"/>
      <c r="D67" s="65"/>
      <c r="E67" s="65"/>
      <c r="F67" s="65"/>
      <c r="G67" s="65"/>
      <c r="H67" s="65"/>
      <c r="I67" s="65"/>
      <c r="J67" s="65"/>
      <c r="K67" s="66"/>
    </row>
    <row r="68" spans="1:11" s="4" customFormat="1" ht="21.75" customHeight="1" thickTop="1" thickBot="1" x14ac:dyDescent="0.3">
      <c r="A68" s="67" t="s">
        <v>19</v>
      </c>
      <c r="B68" s="68"/>
      <c r="C68" s="68"/>
      <c r="D68" s="68"/>
      <c r="E68" s="68"/>
      <c r="F68" s="68"/>
      <c r="G68" s="68"/>
      <c r="H68" s="68"/>
      <c r="I68" s="68"/>
      <c r="J68" s="68"/>
      <c r="K68" s="69"/>
    </row>
    <row r="69" spans="1:11" s="4" customFormat="1" ht="24.75" customHeight="1" thickTop="1" thickBot="1" x14ac:dyDescent="0.3">
      <c r="A69" s="70" t="s">
        <v>27</v>
      </c>
      <c r="B69" s="71"/>
      <c r="C69" s="71"/>
      <c r="D69" s="71"/>
      <c r="E69" s="71"/>
      <c r="F69" s="71"/>
      <c r="G69" s="71"/>
      <c r="H69" s="71"/>
      <c r="I69" s="71"/>
      <c r="J69" s="71"/>
      <c r="K69" s="72"/>
    </row>
    <row r="70" spans="1:11" ht="20.25" customHeight="1" thickTop="1" thickBot="1" x14ac:dyDescent="0.3">
      <c r="A70" s="73" t="s">
        <v>18</v>
      </c>
      <c r="B70" s="74"/>
      <c r="C70" s="74"/>
      <c r="D70" s="74"/>
      <c r="E70" s="74"/>
      <c r="F70" s="74"/>
      <c r="G70" s="74"/>
      <c r="H70" s="74"/>
      <c r="I70" s="74"/>
      <c r="J70" s="74"/>
      <c r="K70" s="75"/>
    </row>
  </sheetData>
  <mergeCells count="29">
    <mergeCell ref="A7:K7"/>
    <mergeCell ref="E8:F8"/>
    <mergeCell ref="I11:I12"/>
    <mergeCell ref="J11:J12"/>
    <mergeCell ref="K11:K12"/>
    <mergeCell ref="A5:E5"/>
    <mergeCell ref="A6:E6"/>
    <mergeCell ref="F5:J5"/>
    <mergeCell ref="A4:K4"/>
    <mergeCell ref="F6:K6"/>
    <mergeCell ref="A63:K65"/>
    <mergeCell ref="A8:D8"/>
    <mergeCell ref="A11:A12"/>
    <mergeCell ref="B11:B12"/>
    <mergeCell ref="C11:C12"/>
    <mergeCell ref="D11:D12"/>
    <mergeCell ref="E11:E12"/>
    <mergeCell ref="F11:F12"/>
    <mergeCell ref="G11:H11"/>
    <mergeCell ref="A61:C62"/>
    <mergeCell ref="E61:G62"/>
    <mergeCell ref="H61:J62"/>
    <mergeCell ref="K61:K62"/>
    <mergeCell ref="I8:I9"/>
    <mergeCell ref="A66:K66"/>
    <mergeCell ref="A67:K67"/>
    <mergeCell ref="A68:K68"/>
    <mergeCell ref="A69:K69"/>
    <mergeCell ref="A70:K70"/>
  </mergeCells>
  <pageMargins left="0.7" right="0.7" top="0.75" bottom="0.75" header="0.3" footer="0.3"/>
  <pageSetup paperSize="17"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7F30C88E79F82F45914989D0D101FC78" ma:contentTypeVersion="0" ma:contentTypeDescription="A content type to manage public (operations) IDB documents" ma:contentTypeScope="" ma:versionID="f6c5a5e2a4be07353dffb5a94bd89379">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j8b96605ee2f4c4e988849e658583fee xmlns="9c571b2f-e523-4ab2-ba2e-09e151a03ef4">
      <Terms xmlns="http://schemas.microsoft.com/office/infopath/2007/PartnerControls"/>
    </j8b96605ee2f4c4e988849e658583fee>
    <Disclosure_x0020_Activity xmlns="9c571b2f-e523-4ab2-ba2e-09e151a03ef4">Procurement Plan</Disclosure_x0020_Activity>
    <Key_x0020_Document xmlns="9c571b2f-e523-4ab2-ba2e-09e151a03ef4">false</Key_x0020_Document>
    <Division_x0020_or_x0020_Unit xmlns="9c571b2f-e523-4ab2-ba2e-09e151a03ef4">INE/WSA</Division_x0020_or_x0020_Unit>
    <Other_x0020_Author xmlns="9c571b2f-e523-4ab2-ba2e-09e151a03ef4" xsi:nil="true"/>
    <Region xmlns="9c571b2f-e523-4ab2-ba2e-09e151a03ef4" xsi:nil="true"/>
    <IDBDocs_x0020_Number xmlns="9c571b2f-e523-4ab2-ba2e-09e151a03ef4">38824257</IDBDocs_x0020_Number>
    <Document_x0020_Author xmlns="9c571b2f-e523-4ab2-ba2e-09e151a03ef4">Krause, Matthias</Document_x0020_Author>
    <Publication_x0020_Type xmlns="9c571b2f-e523-4ab2-ba2e-09e151a03ef4" xsi:nil="true"/>
    <Operation_x0020_Type xmlns="9c571b2f-e523-4ab2-ba2e-09e151a03ef4" xsi:nil="true"/>
    <TaxCatchAll xmlns="9c571b2f-e523-4ab2-ba2e-09e151a03ef4">
      <Value>2</Value>
      <Value>3</Value>
    </TaxCatchAll>
    <Fiscal_x0020_Year_x0020_IDB xmlns="9c571b2f-e523-4ab2-ba2e-09e151a03ef4">2014</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RG-T2456</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EXCEL&lt;/APPLICATION&gt;&lt;USER_STAGE&gt;Procurement Plan&lt;/USER_STAGE&gt;&lt;PD_OBJ_TYPE&gt;0&lt;/PD_OBJ_TYPE&gt;&lt;MAKERECORD&gt;N&lt;/MAKERECORD&gt;&lt;/Data&gt;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OS-ASU</Webtopic>
    <Identifier xmlns="9c571b2f-e523-4ab2-ba2e-09e151a03ef4"> PLAN</Identifier>
    <Publishing_x0020_House xmlns="9c571b2f-e523-4ab2-ba2e-09e151a03ef4" xsi:nil="true"/>
    <Document_x0020_Language_x0020_IDB xmlns="9c571b2f-e523-4ab2-ba2e-09e151a03ef4">English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documentManagement>
</p:properties>
</file>

<file path=customXml/itemProps1.xml><?xml version="1.0" encoding="utf-8"?>
<ds:datastoreItem xmlns:ds="http://schemas.openxmlformats.org/officeDocument/2006/customXml" ds:itemID="{3B31A7A4-E903-4C79-860A-B15DD4C2E2A9}"/>
</file>

<file path=customXml/itemProps2.xml><?xml version="1.0" encoding="utf-8"?>
<ds:datastoreItem xmlns:ds="http://schemas.openxmlformats.org/officeDocument/2006/customXml" ds:itemID="{7E2C9AD3-7D95-41AC-85E2-96DC80DB20B8}"/>
</file>

<file path=customXml/itemProps3.xml><?xml version="1.0" encoding="utf-8"?>
<ds:datastoreItem xmlns:ds="http://schemas.openxmlformats.org/officeDocument/2006/customXml" ds:itemID="{F8FBFB3D-15F0-47DC-9E51-3E7C603EACEE}"/>
</file>

<file path=customXml/itemProps4.xml><?xml version="1.0" encoding="utf-8"?>
<ds:datastoreItem xmlns:ds="http://schemas.openxmlformats.org/officeDocument/2006/customXml" ds:itemID="{C2012483-1C9E-4617-BC56-4AFF3C70DE60}"/>
</file>

<file path=customXml/itemProps5.xml><?xml version="1.0" encoding="utf-8"?>
<ds:datastoreItem xmlns:ds="http://schemas.openxmlformats.org/officeDocument/2006/customXml" ds:itemID="{922653C9-A0DC-4B72-8B80-D0CAB6EE87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III Procurement Plan </dc:title>
  <dc:creator>mariace</dc:creator>
  <cp:lastModifiedBy>Test</cp:lastModifiedBy>
  <cp:lastPrinted>2011-08-04T21:58:05Z</cp:lastPrinted>
  <dcterms:created xsi:type="dcterms:W3CDTF">2011-08-03T19:26:33Z</dcterms:created>
  <dcterms:modified xsi:type="dcterms:W3CDTF">2014-06-13T15:41:37Z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0x01010046CF21643EE8D14686A648AA6DAD0892007F30C88E79F82F45914989D0D101FC78</vt:lpwstr>
  </property>
  <property fmtid="{D5CDD505-2E9C-101B-9397-08002B2CF9AE}" pid="5" name="TaxKeywordTaxHTField">
    <vt:lpwstr/>
  </property>
  <property fmtid="{D5CDD505-2E9C-101B-9397-08002B2CF9AE}" pid="6" name="Series Operations IDB">
    <vt:lpwstr>2;#Unclassified|a6dff32e-d477-44cd-a56b-85efe9e0a56c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2;#Unclassified|a6dff32e-d477-44cd-a56b-85efe9e0a56c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3;#IDBDocs|cca77002-e150-4b2d-ab1f-1d7a7cdcae16</vt:lpwstr>
  </property>
</Properties>
</file>