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smdcp" ContentType="application/vnd.openxmlformats-package.core-properties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3f224101ccab41b2" Type="http://schemas.openxmlformats.org/package/2006/relationships/metadata/core-properties" Target="/package/services/metadata/core-properties/5904cc8813d246fa8688931600da382c.psmdcp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. Parâmetros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2">
      <text>
        <t xml:space="preserve">Valor atualizado em 07/05/22, conforme orientação do BID
Antes estava: No 2º trimestre de 2021 o rendimento médio real do trabalho principal, efetivamente recebido por mês, era de R$ 3.995,00 na cidade de São Paulo. Considerando 160 horas de trabalho mensais (8 horas por dia, 5 dias por semana, 4 semanas no mês), tem-se um rendimento médio por hora de R$ 24,96, a partir da razão [3995] / [160]</t>
      </text>
    </comment>
    <comment authorId="0" ref="A14">
      <text>
        <t xml:space="preserve">Todos os valores das células B16 a B77 foram atualizados em 03/05/22 considerando 173,2 horas de trabalho mensais, conforme orientação do BID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  </text>
    </comment>
  </commentList>
</comments>
</file>

<file path=xl/sharedStrings.xml><?xml version="1.0" encoding="utf-8"?>
<sst xmlns="http://schemas.openxmlformats.org/spreadsheetml/2006/main" count="946" uniqueCount="465">
  <si>
    <t>Parâmetros</t>
  </si>
  <si>
    <t>Valor</t>
  </si>
  <si>
    <t>Memória de cálculo</t>
  </si>
  <si>
    <t>Referência</t>
  </si>
  <si>
    <t>Categoria</t>
  </si>
  <si>
    <t>Órgão público municipal</t>
  </si>
  <si>
    <t>Rendimento médio do cidadão (pessoa física) da cidade de São Paulo (geral) por hora</t>
  </si>
  <si>
    <t>Em 2021 (média dos 4 trimestres do ano), o rendimento médio real do trabalho principal, efetivamente recebido por mês, era de R$ 4.340,25 na cidade de São Paulo (valores do 4º trimestre de 2021). Considerando 173,2 horas de trabalho mensais (8 horas por dia, 5 dias por semana, 52/12 = 4,33 semanas no mês), tem-se um rendimento médio por hora de R$ 25,09, a partir da razão [3995] / [173,2].
1º trimestre de 2021: R$ 4.859,00
2º trimestre de 2021: R$ 4.217,00
3º trimestre de 2021: R$ 4.209,00
4º trimestre de 2021: R$ 4.076,00
O valor foi corrigido pelo IGP-M (FGV) para valores de mar/22, considerando a inflação do período entre out/21 e mar/22 (índice de correção no período: 1,07111050) por meio da Calculadora do Cidadão do Banco Central do Brasil (https://www3.bcb.gov.br/CALCIDADAO/publico/exibirFormCorrecaoValores.do?method=exibirFormCorrecaoValores)</t>
  </si>
  <si>
    <r>
      <rPr/>
      <t>Fundação SEADE. SEADE TRABALHO. Ocupação e rendimento - Município de São Paulo. Disponível em: &lt;</t>
    </r>
    <r>
      <rPr>
        <color rgb="FF1155CC"/>
        <u/>
      </rPr>
      <t>https://trabalho.seade.gov.br/ocupacao-e-rendimento/</t>
    </r>
    <r>
      <rPr/>
      <t>&gt;. Acesso em 7 de maio de 2022.</t>
    </r>
  </si>
  <si>
    <t>Cidadão</t>
  </si>
  <si>
    <t>Não se aplica</t>
  </si>
  <si>
    <t>Rendimento médio do cidadão (pessoa física) da cidade de São Paulo (geral) por hora - Centro Ampliado</t>
  </si>
  <si>
    <t>De acordo com estudo realizado pela Fundação SEADE, o rendimento no Centro Ampliado é 62,95% acima da média da cidade de São Paulo.</t>
  </si>
  <si>
    <r>
      <rPr/>
      <t>Fundação SEADE. Pesquisa Seade - São Paulo Diversa: uma análise a partir de regiões da cidade. Janeiro de 2020. Disponível em: &lt;</t>
    </r>
    <r>
      <rPr>
        <color rgb="FF1155CC"/>
        <u/>
      </rPr>
      <t>https://www.seade.gov.br/wp-content/uploads/2020/01/Pesquisa-SEADE_Aniversario-SP_23jan2020.pdf</t>
    </r>
    <r>
      <rPr/>
      <t>&gt;. Acesso em 18 de setembro de 2021.</t>
    </r>
  </si>
  <si>
    <t>Rendimento médio do cidadão (pessoa física) da cidade de São Paulo (geral) por hora - Leste 1</t>
  </si>
  <si>
    <t>De acordo com estudo realizado pela Fundação SEADE, o rendimento na região Leste 1 é 0,9% abaixo da média da cidade de São Paulo.</t>
  </si>
  <si>
    <r>
      <rPr/>
      <t>Fundação SEADE. Pesquisa Seade - São Paulo Diversa: uma análise a partir de regiões da cidade. Janeiro de 2020. Disponível em: &lt;</t>
    </r>
    <r>
      <rPr>
        <color rgb="FF1155CC"/>
        <u/>
      </rPr>
      <t>https://www.seade.gov.br/wp-content/uploads/2020/01/Pesquisa-SEADE_Aniversario-SP_23jan2020.pdf</t>
    </r>
    <r>
      <rPr/>
      <t>&gt;. Acesso em 18 de setembro de 2021.</t>
    </r>
  </si>
  <si>
    <t>Rendimento médio do cidadão (pessoa física) da cidade de São Paulo (geral) por hora - Leste 2</t>
  </si>
  <si>
    <t>De acordo com estudo realizado pela Fundação SEADE, o rendimento na região Leste 2 é 31,68% abaixo da média da cidade de São Paulo.</t>
  </si>
  <si>
    <r>
      <rPr/>
      <t>Fundação SEADE. Pesquisa Seade - São Paulo Diversa: uma análise a partir de regiões da cidade. Janeiro de 2020. Disponível em: &lt;</t>
    </r>
    <r>
      <rPr>
        <color rgb="FF1155CC"/>
        <u/>
      </rPr>
      <t>https://www.seade.gov.br/wp-content/uploads/2020/01/Pesquisa-SEADE_Aniversario-SP_23jan2020.pdf</t>
    </r>
    <r>
      <rPr/>
      <t>&gt;. Acesso em 18 de setembro de 2021.</t>
    </r>
  </si>
  <si>
    <t>Rendimento médio do cidadão (pessoa física) da cidade de São Paulo (geral) por hora - Norte</t>
  </si>
  <si>
    <t>De acordo com estudo realizado pela Fundação SEADE, o rendimento na região Norte é 7,44% abaixo da média da cidade de São Paulo.</t>
  </si>
  <si>
    <r>
      <rPr/>
      <t>Fundação SEADE. Pesquisa Seade - São Paulo Diversa: uma análise a partir de regiões da cidade. Janeiro de 2020. Disponível em: &lt;</t>
    </r>
    <r>
      <rPr>
        <color rgb="FF1155CC"/>
        <u/>
      </rPr>
      <t>https://www.seade.gov.br/wp-content/uploads/2020/01/Pesquisa-SEADE_Aniversario-SP_23jan2020.pdf</t>
    </r>
    <r>
      <rPr/>
      <t>&gt;. Acesso em 18 de setembro de 2021.</t>
    </r>
  </si>
  <si>
    <t>Rendimento médio do cidadão (pessoa física) da cidade de São Paulo (geral) por hora - Sul</t>
  </si>
  <si>
    <t>De acordo com estudo realizado pela Fundação SEADE, o rendimento na região Sul é 24,59% abaixo da média da cidade de São Paulo.</t>
  </si>
  <si>
    <r>
      <rPr/>
      <t>Fundação SEADE. Pesquisa Seade - São Paulo Diversa: uma análise a partir de regiões da cidade. Janeiro de 2020. Disponível em: &lt;</t>
    </r>
    <r>
      <rPr>
        <color rgb="FF1155CC"/>
        <u/>
      </rPr>
      <t>https://www.seade.gov.br/wp-content/uploads/2020/01/Pesquisa-SEADE_Aniversario-SP_23jan2020.pdf</t>
    </r>
    <r>
      <rPr/>
      <t>&gt;. Acesso em 18 de setembro de 2021.</t>
    </r>
  </si>
  <si>
    <t>Custo de impressão A4 em folha sulfite 75g, preto e branco, por página</t>
  </si>
  <si>
    <t>Média de fornecedores distintos na cidade de São Paulo: Lapel Cópias e Impressões (R$ 0,5), SN Design (R$ 0,5) e JP Copiadora (R$ 0,35)
O valor foi corrigido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</si>
  <si>
    <r>
      <rPr/>
      <t xml:space="preserve">Lapel Cópias e Impressões: </t>
    </r>
    <r>
      <rPr>
        <color rgb="FF1155CC"/>
        <u/>
      </rPr>
      <t>https://www.lapel.com.br/v2/tabela-de-precos</t>
    </r>
    <r>
      <rPr/>
      <t xml:space="preserve"> 
SN Design:</t>
    </r>
    <r>
      <rPr>
        <color rgb="FF000000"/>
      </rPr>
      <t xml:space="preserve"> </t>
    </r>
    <r>
      <rPr>
        <color rgb="FF1155CC"/>
        <u/>
      </rPr>
      <t xml:space="preserve">https://loja.sndesign.com.br/impressao-de-folhas-soltas-a4-preto-e-branco-w153
</t>
    </r>
    <r>
      <rPr/>
      <t xml:space="preserve">JP Copiadora: </t>
    </r>
    <r>
      <rPr>
        <color rgb="FF1155CC"/>
        <u/>
      </rPr>
      <t>https://jpcopiadora.wixsite.com/jpcopiadorasp/servicos</t>
    </r>
    <r>
      <rPr/>
      <t xml:space="preserve"> 
Consulta em 18 de setembro de 2021. </t>
    </r>
  </si>
  <si>
    <t>Custo de cópia A4 em folha sulfite 75g, preto e branco, por página</t>
  </si>
  <si>
    <t>Média de 2 fornecedores distintos na cidade de São Paulo: Lapel Cópias e Impressões (R$ 0,35) e JP Copiadora (R$ 0,20).
O valor foi corrigido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</si>
  <si>
    <r>
      <rPr/>
      <t xml:space="preserve">Lapel Cópias e Impressões: </t>
    </r>
    <r>
      <rPr>
        <color rgb="FF1155CC"/>
        <u/>
      </rPr>
      <t>https://www.lapel.com.br/v2/tabela-de-precos</t>
    </r>
    <r>
      <rPr/>
      <t xml:space="preserve"> </t>
    </r>
    <r>
      <rPr>
        <color rgb="FF1155CC"/>
        <u/>
      </rPr>
      <t xml:space="preserve">
</t>
    </r>
    <r>
      <rPr/>
      <t xml:space="preserve">JP Copiadora: </t>
    </r>
    <r>
      <rPr>
        <color rgb="FF1155CC"/>
        <u/>
      </rPr>
      <t>https://jpcopiadora.wixsite.com/jpcopiadorasp/servicos</t>
    </r>
    <r>
      <rPr/>
      <t xml:space="preserve">  
Consulta em 18 de setembro de 2021. </t>
    </r>
  </si>
  <si>
    <t>Custo de impressão/cópia A4 em folha sulfite 75g, preto e branco, por página</t>
  </si>
  <si>
    <t>Média das duas linhas acima</t>
  </si>
  <si>
    <t>-</t>
  </si>
  <si>
    <t>Custo de deslocamento por transporte público, por trecho, com tarifa</t>
  </si>
  <si>
    <t>Custo unitário da tarifa de metrô, trem e ônibus na cidade de São Paulo.
O valor foi corrigido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</si>
  <si>
    <r>
      <rPr/>
      <t xml:space="preserve">São Paulo Transporte (SPTrans): </t>
    </r>
    <r>
      <rPr>
        <color rgb="FF1155CC"/>
        <u/>
      </rPr>
      <t>https://www.sptrans.com.br/tarifas/</t>
    </r>
    <r>
      <rPr/>
      <t xml:space="preserve"> 
Metrô: </t>
    </r>
    <r>
      <rPr>
        <color rgb="FF1155CC"/>
        <u/>
      </rPr>
      <t>http://www.metro.sp.gov.br/m/sua-viagem/tarifas.aspx</t>
    </r>
    <r>
      <rPr/>
      <t xml:space="preserve"> 
Consulta em 18 de setembro de 2021. </t>
    </r>
  </si>
  <si>
    <t>Tempo médio de deslocamento diário de casa para o trabalho, ida e volta, em horas, na região sudeste</t>
  </si>
  <si>
    <t>De acordo com levantamento realizado pelo IBGE o tempo médio de deslocamento semanal de casa para o trabalho, ida e volta, em horas, na região sudeste, é de 5,4 horas. Esse valor foi dividido por 5 para obter a média diária, considerando 5 dias úteis na semana. Considerando que os prédios públicos e os locais de trabalho ficam em regiões relativamente próximas, considera-se o tempo de deslocamento para o trabalho como proxy para o tempo de deslocamento até unidades de atendimento presencial da Prefeitura de São Paulo.</t>
  </si>
  <si>
    <r>
      <rPr/>
      <t xml:space="preserve">IBGE: </t>
    </r>
    <r>
      <rPr>
        <color rgb="FF1155CC"/>
        <u/>
      </rPr>
      <t>https://educa.ibge.gov.br/professores/educa-atividades/21353-deslocamento-para-o-trabalho.html</t>
    </r>
    <r>
      <rPr/>
      <t xml:space="preserve"> . Acesso em 25/01/2022</t>
    </r>
  </si>
  <si>
    <t>Tempo médio gasto para upload de arquivos, em horas, por arquivo</t>
  </si>
  <si>
    <t>Dado informado pela Secretaria Municipal de Inovação e Tecnologia por e-mail em março de 2022</t>
  </si>
  <si>
    <t>Rendimento médio por hora - Comissionado - CONTROLADORIA GERAL DO MUNICIPIO</t>
  </si>
  <si>
    <t>Calculou-se a média dos rendimentos dos servidores que são apenas comissionados no órgão (não possuem cargo base estatutário). Considerando 173,2 horas de trabalho mensais (8 horas por dia, 5 dias por semana, 52/12 = 4,33 semanas no mês), obteve-se o rendimento por hora, dividindo o rendimento médio mensal por 173,2. Não foram considerados os seguintes cargos comissionados, por não estarem diretamente ligados a prestação de serviços e por terem rendimento bastante acima do rendimento dos demais cargos comissionados, o que distorceria a média de rendimento dos comissionados do órgão: Secretário Municipal, Secretário Executivo, Secretário-Adjunto e Chefe de Gabinete.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</si>
  <si>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</si>
  <si>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Governo</t>
  </si>
  <si>
    <t>CONTROLADORIA GERAL DO MUNICIPIO</t>
  </si>
  <si>
    <t>Rendimento médio por hora - Estatutário - CONTROLADORIA GERAL DO MUNICIPIO</t>
  </si>
  <si>
    <t>Calculou-se a média dos rendimentos dos servidores que são apenas estatutários no órgão (não ocupam também cargo em comissão). Considerando 173,2 horas de trabalho mensais (8 horas por dia, 5 dias por semana, 52/12 = 4,33 semanas no mês), obteve-se o rendimento por hora, dividindo o rendimento médio mensal por 173,2.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</si>
  <si>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</si>
  <si>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CONTROLADORIA GERAL DO MUNICIPIO</t>
  </si>
  <si>
    <t>Calculou-se a média dos rendimentos dos servidores que são estatutários e, ao mesmo tempo, também ocupam algum cargo em comissão no órgão. Considerando 173,2 horas de trabalho mensais (8 horas por dia, 5 dias por semana, 52/12 = 4,33 semanas no mês), obteve-se o rendimento por hora, dividindo o rendimento médio mensal por 173,2. Não foram considerados os seguintes cargos comissionados, por não estarem diretamente ligados a prestação de serviços e por terem rendimento bastante acima do rendimento dos demais cargos comissionados, o que distorceria a média de rendimento dos comissionados do órgão: Secretário Municipal, Secretário Executivo, Secretário-Adjunto e Chefe de Gabinete.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</si>
  <si>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</si>
  <si>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PROCURADORIA GERAL DO MUNICIPIO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</si>
  <si>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</si>
  <si>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PROCURADORIA GERAL DO MUNICIPIO</t>
  </si>
  <si>
    <t>Rendimento médio por hora - Estatutário - PROCURADORIA GERAL DO MUNICIPIO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</si>
  <si>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</si>
  <si>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PROCURADORIA GERAL DO MUNICIPIO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</si>
  <si>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</si>
  <si>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DA FAZENDA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</si>
  <si>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</si>
  <si>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DA FAZENDA</t>
  </si>
  <si>
    <t>Rendimento médio por hora - Estatutário - SECRETARIA MUNICIPAL DA FAZENDA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</si>
  <si>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</si>
  <si>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DA FAZENDA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</si>
  <si>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</si>
  <si>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DA PESSOA COM DEFICIENCIA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</si>
  <si>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</si>
  <si>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DA PESSOA COM DEFICIENCIA</t>
  </si>
  <si>
    <t>Rendimento médio por hora - Estatutário - SECRETARIA MUNICIPAL DA PESSOA COM DEFICIENCIA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</si>
  <si>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</si>
  <si>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DA PESSOA COM DEFICIENCIA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</si>
  <si>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</si>
  <si>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DA SAUDE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</si>
  <si>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</si>
  <si>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DA SAUDE</t>
  </si>
  <si>
    <t>Rendimento médio por hora - Estatutário - SECRETARIA MUNICIPAL DA SAUDE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</si>
  <si>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</si>
  <si>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DA SAUDE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</si>
  <si>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</si>
  <si>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DAS SUBPREFEITURAS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</si>
  <si>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</si>
  <si>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DAS SUBPREFEITURAS</t>
  </si>
  <si>
    <t>Rendimento médio por hora - Estatutário - SECRETARIA MUNICIPAL DAS SUBPREFEITURAS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</si>
  <si>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</si>
  <si>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DAS SUBPREFEITURAS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</si>
  <si>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</si>
  <si>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ASSIST E DESENV SOCIAL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</si>
  <si>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</si>
  <si>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ASSIST E DESENV SOCIAL</t>
  </si>
  <si>
    <t>Rendimento médio por hora - Estatutário - SECRETARIA MUNICIPAL DE ASSIST E DESENV SOCIAL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</si>
  <si>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</si>
  <si>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ASSIST E DESENV SOCIAL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</si>
  <si>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</si>
  <si>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CULTURA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</si>
  <si>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</si>
  <si>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CULTURA</t>
  </si>
  <si>
    <t>Rendimento médio por hora - Estatutário - SECRETARIA MUNICIPAL DE CULTURA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</si>
  <si>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</si>
  <si>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CULTURA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</si>
  <si>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</si>
  <si>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DESENVOLVIMENTO ECONOMICO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</si>
  <si>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</si>
  <si>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DESENVOLVIMENTO ECONOMICO</t>
  </si>
  <si>
    <t>Rendimento médio por hora - Estatutário - SECRETARIA MUNICIPAL DE DESENVOLVIMENTO ECONOMICO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</si>
  <si>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</si>
  <si>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DESENVOLVIMENTO ECONOMICO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</si>
  <si>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</si>
  <si>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DIREITOS HUMANOS E CIDADAN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</si>
  <si>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</si>
  <si>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DIREITOS HUMANOS E CIDADAN</t>
  </si>
  <si>
    <t>Rendimento médio por hora - Estatutário - SECRETARIA MUNICIPAL DE DIREITOS HUMANOS E CIDADAN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</si>
  <si>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</si>
  <si>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DIREITOS HUMANOS E CIDADAN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</si>
  <si>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</si>
  <si>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EDUCACAO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</si>
  <si>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</si>
  <si>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EDUCACAO</t>
  </si>
  <si>
    <t>Rendimento médio por hora - Estatutário - SECRETARIA MUNICIPAL DE EDUCACAO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</si>
  <si>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</si>
  <si>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EDUCACAO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</si>
  <si>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</si>
  <si>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ESPORTES E LAZER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</si>
  <si>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</si>
  <si>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ESPORTES E LAZER</t>
  </si>
  <si>
    <t>Rendimento médio por hora - Estatutário - SECRETARIA MUNICIPAL DE ESPORTES E LAZER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</si>
  <si>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</si>
  <si>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ESPORTES E LAZER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</si>
  <si>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</si>
  <si>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HABITACAO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</si>
  <si>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</si>
  <si>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HABITACAO</t>
  </si>
  <si>
    <t>Rendimento médio por hora - Estatutário - SECRETARIA MUNICIPAL DE HABITACAO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</si>
  <si>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</si>
  <si>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HABITACAO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</si>
  <si>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</si>
  <si>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INFRAESTRUTURA URBANA E OB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</si>
  <si>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</si>
  <si>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INFRAESTRUTURA URBANA E OB</t>
  </si>
  <si>
    <t>Rendimento médio por hora - Estatutário - SECRETARIA MUNICIPAL DE INFRAESTRUTURA URBANA E OB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</si>
  <si>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</si>
  <si>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INFRAESTRUTURA URBANA E OB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</si>
  <si>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</si>
  <si>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INOVACAO E TECNOLOGIA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</si>
  <si>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</si>
  <si>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INOVACAO E TECNOLOGIA</t>
  </si>
  <si>
    <t>Rendimento médio por hora - Estatutário - SECRETARIA MUNICIPAL DE INOVACAO E TECNOLOGIA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</si>
  <si>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</si>
  <si>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INOVACAO E TECNOLOGIA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</si>
  <si>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</si>
  <si>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JUSTICA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</si>
  <si>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</si>
  <si>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JUSTICA</t>
  </si>
  <si>
    <t>Rendimento médio por hora - Estatutário - SECRETARIA MUNICIPAL DE JUSTICA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</si>
  <si>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</si>
  <si>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JUSTICA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</si>
  <si>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</si>
  <si>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MOBILIDADE E TRANSITO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</si>
  <si>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</si>
  <si>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MOBILIDADE E TRANSITO</t>
  </si>
  <si>
    <t>Rendimento médio por hora - Estatutário - SECRETARIA MUNICIPAL DE MOBILIDADE E TRANSITO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</si>
  <si>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</si>
  <si>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MOBILIDADE E TRANSITO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</si>
  <si>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</si>
  <si>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RELACOES INTERNACIONAIS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</si>
  <si>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</si>
  <si>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RELACOES INTERNACIONAIS</t>
  </si>
  <si>
    <t>Rendimento médio por hora - Estatutário - SECRETARIA MUNICIPAL DE RELACOES INTERNACIONAIS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</si>
  <si>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</si>
  <si>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SEGURANCA URBANA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</si>
  <si>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</si>
  <si>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SEGURANCA URBANA</t>
  </si>
  <si>
    <t>Rendimento médio por hora - Estatutário - SECRETARIA MUNICIPAL DE SEGURANCA URBANA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</si>
  <si>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</si>
  <si>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SEGURANCA URBANA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</si>
  <si>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</si>
  <si>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DE URBANISMO E LICENCIAMENTO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</si>
  <si>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</si>
  <si>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DE URBANISMO E LICENCIAMENTO</t>
  </si>
  <si>
    <t>Rendimento médio por hora - Estatutário - SECRETARIA MUNICIPAL DE URBANISMO E LICENCIAMENTO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</si>
  <si>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</si>
  <si>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DE URBANISMO E LICENCIAMENTO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</si>
  <si>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</si>
  <si>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SECRETARIA MUNICIPAL DO VERDE E DO MEIO AMBIENTE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</si>
  <si>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</si>
  <si>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SECRETARIA MUNICIPAL DO VERDE E DO MEIO AMBIENTE</t>
  </si>
  <si>
    <t>Rendimento médio por hora - Estatutário - SECRETARIA MUNICIPAL DO VERDE E DO MEIO AMBIENTE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</si>
  <si>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</si>
  <si>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SECRETARIA MUNICIPAL DO VERDE E DO MEIO AMBIENTE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</si>
  <si>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</si>
  <si>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ARICANDUVA/FORMOSA/CARRAO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</si>
  <si>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</si>
  <si>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ARICANDUVA/FORMOSA/CARRAO</t>
  </si>
  <si>
    <t>Rendimento médio por hora - Estatutário - SUBPREFEITURA ARICANDUVA/FORMOSA/CARRAO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</si>
  <si>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</si>
  <si>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ARICANDUVA/FORMOSA/CARRAO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</si>
  <si>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</si>
  <si>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BUTANTA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</si>
  <si>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</si>
  <si>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BUTANTA</t>
  </si>
  <si>
    <t>Rendimento médio por hora - Estatutário - SUBPREFEITURA BUTANTA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</si>
  <si>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</si>
  <si>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BUTANTA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</si>
  <si>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</si>
  <si>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CAMPO LIMPO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</si>
  <si>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</si>
  <si>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CAMPO LIMPO</t>
  </si>
  <si>
    <t>Rendimento médio por hora - Estatutário - SUBPREFEITURA CAMPO LIMPO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</si>
  <si>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</si>
  <si>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CAMPO LIMPO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</si>
  <si>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</si>
  <si>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CAPELA DO SOCORRO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</si>
  <si>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</si>
  <si>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CAPELA DO SOCORRO</t>
  </si>
  <si>
    <t>Rendimento médio por hora - Estatutário - SUBPREFEITURA CAPELA DO SOCORRO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</si>
  <si>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</si>
  <si>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CAPELA DO SOCORRO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</si>
  <si>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</si>
  <si>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CASA VERDE/CACHOEIRINHA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</si>
  <si>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</si>
  <si>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CASA VERDE/CACHOEIRINHA</t>
  </si>
  <si>
    <t>Rendimento médio por hora - Estatutário - SUBPREFEITURA CASA VERDE/CACHOEIRINHA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</si>
  <si>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</si>
  <si>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CASA VERDE/CACHOEIRINHA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</si>
  <si>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</si>
  <si>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CIDADE ADEMAR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</si>
  <si>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</si>
  <si>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CIDADE ADEMAR</t>
  </si>
  <si>
    <t>Rendimento médio por hora - Estatutário - SUBPREFEITURA CIDADE ADEMAR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</si>
  <si>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</si>
  <si>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CIDADE ADEMAR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</si>
  <si>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</si>
  <si>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CIDADE TIRADENTES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</si>
  <si>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</si>
  <si>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CIDADE TIRADENTES</t>
  </si>
  <si>
    <t>Rendimento médio por hora - Estatutário - SUBPREFEITURA CIDADE TIRADENTES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</si>
  <si>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</si>
  <si>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CIDADE TIRADENTES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</si>
  <si>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</si>
  <si>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ERMELINO MATARAZZO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</si>
  <si>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</si>
  <si>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ERMELINO MATARAZZO</t>
  </si>
  <si>
    <t>Rendimento médio por hora - Estatutário - SUBPREFEITURA ERMELINO MATARAZZO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</si>
  <si>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</si>
  <si>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ERMELINO MATARAZZO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</si>
  <si>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</si>
  <si>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FREGUESIA DO O/BRASILANDIA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</si>
  <si>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</si>
  <si>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FREGUESIA DO O/BRASILANDIA</t>
  </si>
  <si>
    <t>Rendimento médio por hora - Estatutário - SUBPREFEITURA FREGUESIA DO O/BRASILANDIA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</si>
  <si>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</si>
  <si>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FREGUESIA DO O/BRASILANDIA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</si>
  <si>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</si>
  <si>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GUAIANASES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</si>
  <si>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</si>
  <si>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GUAIANASES</t>
  </si>
  <si>
    <t>Rendimento médio por hora - Estatutário - SUBPREFEITURA GUAIANASES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</si>
  <si>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</si>
  <si>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GUAIANASES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</si>
  <si>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</si>
  <si>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IPIRANGA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</si>
  <si>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</si>
  <si>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IPIRANGA</t>
  </si>
  <si>
    <t>Rendimento médio por hora - Estatutário - SUBPREFEITURA IPIRANGA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</si>
  <si>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</si>
  <si>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IPIRANGA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</si>
  <si>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</si>
  <si>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ITAIM PAULISTA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</si>
  <si>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</si>
  <si>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ITAIM PAULISTA</t>
  </si>
  <si>
    <t>Rendimento médio por hora - Estatutário - SUBPREFEITURA ITAIM PAULISTA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</si>
  <si>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</si>
  <si>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ITAIM PAULISTA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</si>
  <si>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</si>
  <si>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ITAQUERA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</si>
  <si>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</si>
  <si>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ITAQUERA</t>
  </si>
  <si>
    <t>Rendimento médio por hora - Estatutário - SUBPREFEITURA ITAQUERA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</si>
  <si>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</si>
  <si>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ITAQUERA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</si>
  <si>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</si>
  <si>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JABAQUARA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</si>
  <si>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</si>
  <si>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JABAQUARA</t>
  </si>
  <si>
    <t>Rendimento médio por hora - Estatutário - SUBPREFEITURA JABAQUARA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</si>
  <si>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</si>
  <si>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JABAQUARA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</si>
  <si>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</si>
  <si>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JACANA/TREMEMBE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</si>
  <si>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</si>
  <si>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JACANA/TREMEMBE</t>
  </si>
  <si>
    <t>Rendimento médio por hora - Estatutário - SUBPREFEITURA JACANA/TREMEMBE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</si>
  <si>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</si>
  <si>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JACANA/TREMEMBE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</si>
  <si>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</si>
  <si>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LAPA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</si>
  <si>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</si>
  <si>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LAPA</t>
  </si>
  <si>
    <t>Rendimento médio por hora - Estatutário - SUBPREFEITURA LAPA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</si>
  <si>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</si>
  <si>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LAPA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</si>
  <si>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</si>
  <si>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M'BOI MIRIM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</si>
  <si>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</si>
  <si>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M'BOI MIRIM</t>
  </si>
  <si>
    <t>Rendimento médio por hora - Estatutário - SUBPREFEITURA M'BOI MIRIM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</si>
  <si>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</si>
  <si>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M'BOI MIRIM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</si>
  <si>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</si>
  <si>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MOOCA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</si>
  <si>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</si>
  <si>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MOOCA</t>
  </si>
  <si>
    <t>Rendimento médio por hora - Estatutário - SUBPREFEITURA MOOCA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</si>
  <si>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</si>
  <si>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MOOCA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</si>
  <si>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</si>
  <si>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PARELHEIROS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</si>
  <si>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</si>
  <si>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PARELHEIROS</t>
  </si>
  <si>
    <t>Rendimento médio por hora - Estatutário - SUBPREFEITURA PARELHEIROS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</si>
  <si>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</si>
  <si>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PARELHEIROS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</si>
  <si>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</si>
  <si>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PENHA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</si>
  <si>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</si>
  <si>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PENHA</t>
  </si>
  <si>
    <t>Rendimento médio por hora - Estatutário - SUBPREFEITURA PENHA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</si>
  <si>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</si>
  <si>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PENHA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</si>
  <si>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</si>
  <si>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PERUS/ANHANGUERA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</si>
  <si>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</si>
  <si>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PERUS/ANHANGUERA</t>
  </si>
  <si>
    <t>Rendimento médio por hora - Estatutário - SUBPREFEITURA PERUS/ANHANGUERA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</si>
  <si>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</si>
  <si>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PERUS/ANHANGUERA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</si>
  <si>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</si>
  <si>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PINHEIROS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</si>
  <si>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</si>
  <si>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PINHEIROS</t>
  </si>
  <si>
    <t>Rendimento médio por hora - Estatutário - SUBPREFEITURA PINHEIROS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</si>
  <si>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</si>
  <si>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PINHEIROS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</si>
  <si>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</si>
  <si>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PIRITUBA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</si>
  <si>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</si>
  <si>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PIRITUBA</t>
  </si>
  <si>
    <t>Rendimento médio por hora - Estatutário - SUBPREFEITURA PIRITUBA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</si>
  <si>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</si>
  <si>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PIRITUBA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</si>
  <si>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</si>
  <si>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SANTANA/TUCURUVI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</si>
  <si>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</si>
  <si>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SANTANA/TUCURUVI</t>
  </si>
  <si>
    <t>Rendimento médio por hora - Estatutário - SUBPREFEITURA SANTANA/TUCURUVI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</si>
  <si>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</si>
  <si>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SANTANA/TUCURUVI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</si>
  <si>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</si>
  <si>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SANTO AMARO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</si>
  <si>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</si>
  <si>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SANTO AMARO</t>
  </si>
  <si>
    <t>Rendimento médio por hora - Estatutário - SUBPREFEITURA SANTO AMARO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</si>
  <si>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</si>
  <si>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SANTO AMARO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</si>
  <si>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</si>
  <si>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SAO MATEUS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</si>
  <si>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</si>
  <si>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SAO MATEUS</t>
  </si>
  <si>
    <t>Rendimento médio por hora - Estatutário - SUBPREFEITURA SAO MATEUS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</si>
  <si>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</si>
  <si>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SAO MATEUS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</si>
  <si>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</si>
  <si>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SAO MIGUEL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</si>
  <si>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</si>
  <si>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SAO MIGUEL</t>
  </si>
  <si>
    <t>Rendimento médio por hora - Estatutário - SUBPREFEITURA SAO MIGUEL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</si>
  <si>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</si>
  <si>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SAO MIGUEL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</si>
  <si>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</si>
  <si>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SAPOPEMBA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</si>
  <si>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</si>
  <si>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SAPOPEMBA</t>
  </si>
  <si>
    <t>Rendimento médio por hora - Estatutário - SUBPREFEITURA SAPOPEMBA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</si>
  <si>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</si>
  <si>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SAPOPEMBA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</si>
  <si>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</si>
  <si>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SE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</si>
  <si>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</si>
  <si>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SE</t>
  </si>
  <si>
    <t>Rendimento médio por hora - Estatutário - SUBPREFEITURA SE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</si>
  <si>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</si>
  <si>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SE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</si>
  <si>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</si>
  <si>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VILA MARIA/VILA GUILHERME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</si>
  <si>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</si>
  <si>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VILA MARIA/VILA GUILHERME</t>
  </si>
  <si>
    <t>Rendimento médio por hora - Estatutário - SUBPREFEITURA VILA MARIA/VILA GUILHERME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</si>
  <si>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</si>
  <si>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VILA MARIA/VILA GUILHERME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</si>
  <si>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</si>
  <si>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VILA MARIANA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</si>
  <si>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</si>
  <si>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VILA MARIANA</t>
  </si>
  <si>
    <t>Rendimento médio por hora - Estatutário - SUBPREFEITURA VILA MARIANA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</si>
  <si>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</si>
  <si>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VILA MARIANA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</si>
  <si>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</si>
  <si>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Comissionado - SUBPREFEITURA VILA PRUDENTE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</si>
  <si>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</si>
  <si>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SUBPREFEITURA VILA PRUDENTE</t>
  </si>
  <si>
    <t>Rendimento médio por hora - Estatutário - SUBPREFEITURA VILA PRUDENTE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</si>
  <si>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</si>
  <si>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Estatutário e comissionado - SUBPREFEITURA VILA PRUDENTE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</si>
  <si>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</si>
  <si>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Rendimento médio por hora - Administração Indireta - Autoridade Municipal de Limpeza Urbana (AMLURB)</t>
  </si>
  <si>
    <t>Calculou-se a média dos rendimentos dos funcionários do órgão. Considerando 173,2 horas de trabalho mensais (8 horas por dia, 5 dias por semana, 52/12 = 4,33 semanas no mês), obteve-se o rendimento por hora, dividindo o rendimento médio mensal por 173,2.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</si>
  <si>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</si>
  <si>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AMLURB</t>
  </si>
  <si>
    <t>Rendimento médio por hora - Administração Indireta - Companhia de Engenharia e Tráfego (CET)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</si>
  <si>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</si>
  <si>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CET</t>
  </si>
  <si>
    <t>Rendimento médio por hora - Administração Indireta - São Paulo Transporte (SPTrans)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</si>
  <si>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2021.
Todos os valores de rendimento foram corrigidos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</si>
  <si>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SPTRANS</t>
  </si>
  <si>
    <t>Rendimento médio por hora - Estagiário (Administração Direta)</t>
  </si>
  <si>
    <t>O rendimento mensal dos estagiários de todos os órgãos da administração direta da Prefeitura de São Paulo é de R$ 883,96 (bolsa mensal e auxílio transporte). Considerando 86,6 horas de trabalho mensais (4 horas por dia, 5 dias por semana, 52/12 = 4,33 semanas no mês), obteve-se o rendimento por hora, dividindo o rendimento médio mensal por 86,6.</t>
  </si>
  <si>
    <r>
      <rPr/>
      <t xml:space="preserve">Secretaria Municipal de Inovação e Tecnologia. </t>
    </r>
    <r>
      <rPr>
        <i/>
      </rPr>
      <t>Venha estagiar na SMIT!</t>
    </r>
    <r>
      <rPr/>
      <t>. São Paulo, 17 de agosto de 2021. Disponível em: &lt;</t>
    </r>
    <r>
      <rPr>
        <color rgb="FF1155CC"/>
        <u/>
      </rPr>
      <t>https://www.prefeitura.sp.gov.br/cidade/secretarias/inovacao/organizacao/servidores/index.php?p=310890</t>
    </r>
    <r>
      <rPr/>
      <t>&gt;. Consulta em 21 de setembro de 2021.
O valor foi corrigido pelo IGP-M (FGV) para valores de mar/22, considerando a inflação do período entre set/21 e mar/22 (índice de correção no período: 1,06426160) por meio da Calculadora do Cidadão do Banco Central do Brasil (https://www3.bcb.gov.br/CALCIDADAO/publico/exibirFormCorrecaoValores.do?method=exibirFormCorrecaoValores)</t>
    </r>
  </si>
  <si>
    <t>Administração Direta (todos)</t>
  </si>
  <si>
    <t>Preço médio de locação comercial por metro quadrado na cidade de São Paulo</t>
  </si>
  <si>
    <t>Valor do Índice FipeZap para julho de 2021.</t>
  </si>
  <si>
    <r>
      <rPr/>
      <t>Fundação Instituto de Pesquisas Econômicas. Índice FipeZap - Venda e Locação Comercial - Informe de Julho de 2021. Disponível em: &lt;</t>
    </r>
    <r>
      <rPr>
        <color rgb="FF1155CC"/>
        <u/>
      </rPr>
      <t>https://downloads.fipe.org.br/indices/fipezap/fipezap-202107-comercial.pdf</t>
    </r>
    <r>
      <rPr/>
      <t>&gt;. Acesso em 21 de setembro de 2021.
O valor foi corrigido pelo IGP-M (FGV) para valores de mar/22, considerando a inflação do período entre jul/21 e mar/22 (índice de correção no período: 1,07965270) por meio da Calculadora do Cidadão do Banco Central do Brasil (https://www3.bcb.gov.br/CALCIDADAO/publico/exibirFormCorrecaoValores.do?method=exibirFormCorrecaoValores)</t>
    </r>
  </si>
  <si>
    <t>Todos</t>
  </si>
  <si>
    <t>Custo de uma licença do módulo Resolução do sistema SIGRC</t>
  </si>
  <si>
    <t>Custo de 1 hora de desenvolvimento no sistema SIGRC</t>
  </si>
  <si>
    <t>Custo para a impressão de folhas sulfite A4 (preto e branco ou colorida), por folha</t>
  </si>
  <si>
    <t>Calculou-se a média do valor unitário por folha dos contratos de impressão de três órgãos da Prefeitura de São Paulo: Secretaria Municipal de Inovação e Tecnologia (R$ 0,14), Procuradoria Geral do Município (R$ 0,09) e Controladoria Geral do Município (R$ 0,12). Os valores unitários foram calculados pela soma dos valores mensais com impressoras e folhas dividido pela quantidade total de folhas por mês. Para o cálculo da média, todos os valores foram atualizados para valores de março de 2022, a partir do IGP-M (FGV), utilizando-se a Calculadora do Cidadão do Banco Central do Brasil.</t>
  </si>
  <si>
    <r>
      <rPr/>
      <t>Secretaria Municipal de Inovação e Tecnologia. Contrato nº 21/SMIT/2020. Disponível em: &lt;</t>
    </r>
    <r>
      <rPr>
        <color rgb="FF1155CC"/>
        <u/>
      </rPr>
      <t>https://drive.google.com/file/d/1pQbc9uAHeQtCzo-pAQ1Oqn82kPi928b-/view</t>
    </r>
    <r>
      <rPr/>
      <t>&gt;. Acesso em 5 de outubro de 2021.
Procuradoria Geral do Município. Contrato nº 009/PGM/2019. Disponível em:</t>
    </r>
    <r>
      <rPr>
        <color rgb="FF000000"/>
      </rPr>
      <t xml:space="preserve"> &lt;</t>
    </r>
    <r>
      <rPr>
        <color rgb="FF1155CC"/>
        <u/>
      </rPr>
      <t>https://www.prefeitura.sp.gov.br/cidade/secretarias/upload/MR_TC009_2019(1).pdf</t>
    </r>
    <r>
      <rPr/>
      <t>&gt;. Acesso em 5 de outubro de 2021.
Controladoria Geral do Município. Contrato nº 07/CGM/2019. Disponível em: &lt;</t>
    </r>
    <r>
      <rPr>
        <color rgb="FF1155CC"/>
        <u/>
      </rPr>
      <t>https://www.prefeitura.sp.gov.br/cidade/secretarias/upload/controladoria_geral/Contrato_%2007_CGM_2019ASSINADOCOMTARJA.pdf</t>
    </r>
    <r>
      <rPr/>
      <t>&gt;. Acesso em 5 de outubro de 2021.</t>
    </r>
  </si>
  <si>
    <t>Custo de envio por SEDEX</t>
  </si>
  <si>
    <t>Custo de envio por Correios, na modalidade SEDEX, considerando também a aquisição de embalagem dos Correios (R$ 6,40 - Envelope bolha tamanho médio).
O valor foi corrigido pelo IGP-M (FGV) para valores de mar/22, considerando a inflação do período entre nov/21 e mar/22 (índice de correção no período: 1,06426840) por meio da Calculadora do Cidadão do Banco Central do Brasil (https://www3.bcb.gov.br/CALCIDADAO/publico/exibirFormCorrecaoValores.do?method=exibirFormCorrecaoValores)</t>
  </si>
  <si>
    <r>
      <rPr>
        <rFont val="Arial"/>
        <color rgb="FF000000"/>
      </rPr>
      <t>Correios - Cálculo de preços e prazos de entrega. Disponível em: &lt;</t>
    </r>
    <r>
      <rPr>
        <rFont val="Arial"/>
        <color rgb="FF000000"/>
        <u/>
      </rPr>
      <t>https://www2.correios.com.br/sistemas/precosprazos/</t>
    </r>
    <r>
      <rPr>
        <rFont val="Arial"/>
        <color rgb="FF000000"/>
      </rPr>
      <t>&gt;. Consulta em 15 de novembro de 2021.</t>
    </r>
  </si>
  <si>
    <t>Custo de envio por PAC</t>
  </si>
  <si>
    <t>Custo de envio por Correios, na modalidade PAC, considerando também a aquisição de embalagem dos Correios (R$ 6,40 - Envelope bolha tamanho médio).
O valor foi corrigido pelo IGP-M (FGV) para valores de mar/22, considerando a inflação do período entre nov/21 e mar/22 (índice de correção no período: 1,06426840) por meio da Calculadora do Cidadão do Banco Central do Brasil (https://www3.bcb.gov.br/CALCIDADAO/publico/exibirFormCorrecaoValores.do?method=exibirFormCorrecaoValores)</t>
  </si>
  <si>
    <r>
      <rPr>
        <rFont val="Arial"/>
        <color rgb="FF000000"/>
      </rPr>
      <t>Correios - Cálculo de preços e prazos de entrega. Disponível em: &lt;</t>
    </r>
    <r>
      <rPr>
        <rFont val="Arial"/>
        <color rgb="FF000000"/>
        <u/>
      </rPr>
      <t>https://www2.correios.com.br/sistemas/precosprazos/</t>
    </r>
    <r>
      <rPr>
        <rFont val="Arial"/>
        <color rgb="FF000000"/>
      </rPr>
      <t>&gt;. Consulta em 15 de novembro de 2021.</t>
    </r>
  </si>
  <si>
    <t>Tempo médio de navegação no portal, por solicitação</t>
  </si>
  <si>
    <t>Dado informado pela Tais por e-mail (dado do Analytics do Portal SP156) em mar/22</t>
  </si>
  <si>
    <t>Custo com RH por hora para atendimento no Descomplica SP</t>
  </si>
  <si>
    <t>Dado informado pela Secretaria Municipal de Inovação e Tecnologia por e-mail em março de 2022 (média ponderada pela proporção de cada tipo de funcionário que compõe a equipe)</t>
  </si>
  <si>
    <t>Custo por m² com espaço físico para atendimento no Descomplica SP</t>
  </si>
  <si>
    <t>Dado informado pela Secretaria Municipal de Inovação e Tecnologia por e-mail em março de 2022 (custeio mensal médio por unidade dos Descomplica dividido pela área média de uma unidade do Descomplica)</t>
  </si>
  <si>
    <t>Custo mensal de SMIT com sustentação do SIGRC, por solicitação (média)</t>
  </si>
  <si>
    <t>Dado informado pela Secretaria Municipal de Inovação e Tecnologia por e-mail em março de 2022 (custo mensal com o SIGRC dividido pela média mensal de solicitações recebidas)</t>
  </si>
  <si>
    <t>Custo com integração-SEI, por serviço</t>
  </si>
  <si>
    <t>Dado informado pela Secretaria Municipal de Inovação e Tecnologia por e-mail em março de 2022 (custo com desenvolvimento da integração-SEI dividido pela quantidade de serviços que utilizam a integração)</t>
  </si>
  <si>
    <t>Rendimento médio por hora - Comissionado - MÉDIA GERAL</t>
  </si>
  <si>
    <t>Calculou-se a média dos rendimentos dos servidores que são apenas comissionados no órgão (não possuem cargo base estatutário). Considerando 160 horas de trabalho mensais (8 horas por dia, 5 dias por semana, 4 semanas no mês), obteve-se o rendimento por hora, dividindo o rendimento médio mensal por 160. Não foram considerados os seguintes cargos comissionados, por não estarem diretamente ligados a prestação de serviços e por terem rendimento bastante acima do rendimento dos demais cargos comissionados, o que distorceria a média de rendimento dos comissionados do órgão: Secretário Municipal, Secretário Executivo, Secretário-Adjunto e Chefe de Gabinete.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</si>
  <si>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</t>
    </r>
  </si>
  <si>
    <t>MÉDIA GERAL</t>
  </si>
  <si>
    <t>Rendimento médio por hora - Estatutário - MÉDIA GERAL</t>
  </si>
  <si>
    <t>Calculou-se a média dos rendimentos dos servidores que são apenas estatutários no órgão (não ocupam também cargo em comissão). Considerando 160 horas de trabalho mensais (8 horas por dia, 5 dias por semana, 4 semanas no mês), obteve-se o rendimento por hora, dividindo o rendimento médio mensal por 160.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</si>
  <si>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</t>
    </r>
  </si>
  <si>
    <t>Rendimento médio por hora - Estatutário e comissionado - MÉDIA GERAL</t>
  </si>
  <si>
    <t>Calculou-se a média dos rendimentos dos servidores que são estatutários e, ao mesmo tempo, também ocupam algum cargo em comissão no órgão. Considerando 160 horas de trabalho mensais (8 horas por dia, 5 dias por semana, 4 semanas no mês), obteve-se o rendimento por hora, dividindo o rendimento médio mensal por 160. Não foram considerados os seguintes cargos comissionados, por não estarem diretamente ligados a prestação de serviços e por terem rendimento bastante acima do rendimento dos demais cargos comissionados, o que distorceria a média de rendimento dos comissionados do órgão: Secretário Municipal, Secretário Executivo, Secretário-Adjunto e Chefe de Gabinete.</t>
  </si>
  <si>
    <r>
      <rPr/>
      <t>Portal da Transparência da Prefeitura de São Paulo - Seção "Funcionalismo". Disponível em: &lt;</t>
    </r>
    <r>
      <rPr>
        <color rgb="FF1155CC"/>
        <u/>
      </rPr>
      <t>http://transparencia.prefeitura.sp.gov.br/funcionalismo/</t>
    </r>
    <r>
      <rPr/>
      <t>&gt;. Consulta em 21 de setembro de 2021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</si>
</sst>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R$ -416]#,##0.00"/>
    <numFmt numFmtId="165" formatCode="0.0000"/>
    <numFmt numFmtId="166" formatCode="0.000"/>
  </numFmts>
  <fonts count="7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u/>
      <color rgb="FF0000FF"/>
    </font>
    <font>
      <color rgb="FF000000"/>
      <name val="Arial"/>
    </font>
    <font>
      <color theme="1"/>
      <name val="Arial"/>
    </font>
    <font>
      <u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2">
    <border/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shrinkToFit="0" vertical="center" wrapText="1"/>
    </xf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0" fontId="2" numFmtId="164" xfId="0" applyAlignment="1" applyFont="1" applyNumberFormat="1">
      <alignment readingOrder="0" shrinkToFit="0" vertical="center" wrapText="1"/>
    </xf>
    <xf borderId="0" fillId="0" fontId="3" numFmtId="0" xfId="0" applyAlignment="1" applyFont="1">
      <alignment readingOrder="0" shrinkToFit="0" vertical="center" wrapText="1"/>
    </xf>
    <xf borderId="0" fillId="3" fontId="4" numFmtId="0" xfId="0" applyAlignment="1" applyFill="1" applyFont="1">
      <alignment horizontal="left" readingOrder="0" shrinkToFit="0" vertical="center" wrapText="1"/>
    </xf>
    <xf borderId="0" fillId="0" fontId="2" numFmtId="164" xfId="0" applyAlignment="1" applyFont="1" applyNumberFormat="1">
      <alignment shrinkToFit="0" vertical="center" wrapText="1"/>
    </xf>
    <xf borderId="0" fillId="0" fontId="2" numFmtId="10" xfId="0" applyAlignment="1" applyFont="1" applyNumberFormat="1">
      <alignment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0" fontId="2" numFmtId="165" xfId="0" applyAlignment="1" applyFont="1" applyNumberFormat="1">
      <alignment shrinkToFit="0" vertical="center" wrapText="1"/>
    </xf>
    <xf borderId="0" fillId="0" fontId="2" numFmtId="166" xfId="0" applyAlignment="1" applyFont="1" applyNumberFormat="1">
      <alignment shrinkToFit="0" vertical="center" wrapText="1"/>
    </xf>
    <xf borderId="0" fillId="0" fontId="5" numFmtId="164" xfId="0" applyAlignment="1" applyFont="1" applyNumberFormat="1">
      <alignment horizontal="right" shrinkToFit="0" vertical="center" wrapText="1"/>
    </xf>
    <xf borderId="0" fillId="0" fontId="5" numFmtId="0" xfId="0" applyAlignment="1" applyFont="1">
      <alignment shrinkToFit="0" vertical="center" wrapText="1"/>
    </xf>
    <xf borderId="0" fillId="0" fontId="2" numFmtId="0" xfId="0" applyAlignment="1" applyFont="1">
      <alignment horizontal="right" readingOrder="0" shrinkToFit="0" vertical="center" wrapText="1"/>
    </xf>
    <xf borderId="1" fillId="0" fontId="4" numFmtId="0" xfId="0" applyAlignment="1" applyBorder="1" applyFont="1">
      <alignment horizontal="left" readingOrder="0" shrinkToFit="0" vertical="center" wrapText="1"/>
    </xf>
    <xf borderId="1" fillId="0" fontId="4" numFmtId="0" xfId="0" applyAlignment="1" applyBorder="1" applyFont="1">
      <alignment horizontal="right" readingOrder="0" shrinkToFit="0" vertical="center" wrapText="1"/>
    </xf>
    <xf borderId="1" fillId="0" fontId="6" numFmtId="0" xfId="0" applyAlignment="1" applyBorder="1" applyFont="1">
      <alignment horizontal="left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transparencia.prefeitura.sp.gov.br/funcionalismo/" TargetMode="External"/><Relationship Id="rId42" Type="http://schemas.openxmlformats.org/officeDocument/2006/relationships/hyperlink" Target="http://transparencia.prefeitura.sp.gov.br/funcionalismo/" TargetMode="External"/><Relationship Id="rId41" Type="http://schemas.openxmlformats.org/officeDocument/2006/relationships/hyperlink" Target="http://transparencia.prefeitura.sp.gov.br/funcionalismo/" TargetMode="External"/><Relationship Id="rId44" Type="http://schemas.openxmlformats.org/officeDocument/2006/relationships/hyperlink" Target="http://transparencia.prefeitura.sp.gov.br/funcionalismo/" TargetMode="External"/><Relationship Id="rId43" Type="http://schemas.openxmlformats.org/officeDocument/2006/relationships/hyperlink" Target="http://transparencia.prefeitura.sp.gov.br/funcionalismo/" TargetMode="External"/><Relationship Id="rId46" Type="http://schemas.openxmlformats.org/officeDocument/2006/relationships/hyperlink" Target="http://transparencia.prefeitura.sp.gov.br/funcionalismo/" TargetMode="External"/><Relationship Id="rId45" Type="http://schemas.openxmlformats.org/officeDocument/2006/relationships/hyperlink" Target="http://transparencia.prefeitura.sp.gov.br/funcionalismo/" TargetMode="External"/><Relationship Id="rId107" Type="http://schemas.openxmlformats.org/officeDocument/2006/relationships/hyperlink" Target="http://transparencia.prefeitura.sp.gov.br/funcionalismo/" TargetMode="External"/><Relationship Id="rId106" Type="http://schemas.openxmlformats.org/officeDocument/2006/relationships/hyperlink" Target="http://transparencia.prefeitura.sp.gov.br/funcionalismo/" TargetMode="External"/><Relationship Id="rId105" Type="http://schemas.openxmlformats.org/officeDocument/2006/relationships/hyperlink" Target="http://transparencia.prefeitura.sp.gov.br/funcionalismo/" TargetMode="External"/><Relationship Id="rId104" Type="http://schemas.openxmlformats.org/officeDocument/2006/relationships/hyperlink" Target="http://transparencia.prefeitura.sp.gov.br/funcionalismo/" TargetMode="External"/><Relationship Id="rId109" Type="http://schemas.openxmlformats.org/officeDocument/2006/relationships/hyperlink" Target="http://transparencia.prefeitura.sp.gov.br/funcionalismo/" TargetMode="External"/><Relationship Id="rId108" Type="http://schemas.openxmlformats.org/officeDocument/2006/relationships/hyperlink" Target="http://transparencia.prefeitura.sp.gov.br/funcionalismo/" TargetMode="External"/><Relationship Id="rId48" Type="http://schemas.openxmlformats.org/officeDocument/2006/relationships/hyperlink" Target="http://transparencia.prefeitura.sp.gov.br/funcionalismo/" TargetMode="External"/><Relationship Id="rId47" Type="http://schemas.openxmlformats.org/officeDocument/2006/relationships/hyperlink" Target="http://transparencia.prefeitura.sp.gov.br/funcionalismo/" TargetMode="External"/><Relationship Id="rId49" Type="http://schemas.openxmlformats.org/officeDocument/2006/relationships/hyperlink" Target="http://transparencia.prefeitura.sp.gov.br/funcionalismo/" TargetMode="External"/><Relationship Id="rId103" Type="http://schemas.openxmlformats.org/officeDocument/2006/relationships/hyperlink" Target="http://transparencia.prefeitura.sp.gov.br/funcionalismo/" TargetMode="External"/><Relationship Id="rId102" Type="http://schemas.openxmlformats.org/officeDocument/2006/relationships/hyperlink" Target="http://transparencia.prefeitura.sp.gov.br/funcionalismo/" TargetMode="External"/><Relationship Id="rId101" Type="http://schemas.openxmlformats.org/officeDocument/2006/relationships/hyperlink" Target="http://transparencia.prefeitura.sp.gov.br/funcionalismo/" TargetMode="External"/><Relationship Id="rId100" Type="http://schemas.openxmlformats.org/officeDocument/2006/relationships/hyperlink" Target="http://transparencia.prefeitura.sp.gov.br/funcionalismo/" TargetMode="External"/><Relationship Id="rId31" Type="http://schemas.openxmlformats.org/officeDocument/2006/relationships/hyperlink" Target="http://transparencia.prefeitura.sp.gov.br/funcionalismo/" TargetMode="External"/><Relationship Id="rId30" Type="http://schemas.openxmlformats.org/officeDocument/2006/relationships/hyperlink" Target="http://transparencia.prefeitura.sp.gov.br/funcionalismo/" TargetMode="External"/><Relationship Id="rId33" Type="http://schemas.openxmlformats.org/officeDocument/2006/relationships/hyperlink" Target="http://transparencia.prefeitura.sp.gov.br/funcionalismo/" TargetMode="External"/><Relationship Id="rId32" Type="http://schemas.openxmlformats.org/officeDocument/2006/relationships/hyperlink" Target="http://transparencia.prefeitura.sp.gov.br/funcionalismo/" TargetMode="External"/><Relationship Id="rId182" Type="http://schemas.openxmlformats.org/officeDocument/2006/relationships/vmlDrawing" Target="../drawings/vmlDrawing1.vml"/><Relationship Id="rId35" Type="http://schemas.openxmlformats.org/officeDocument/2006/relationships/hyperlink" Target="http://transparencia.prefeitura.sp.gov.br/funcionalismo/" TargetMode="External"/><Relationship Id="rId181" Type="http://schemas.openxmlformats.org/officeDocument/2006/relationships/drawing" Target="../drawings/drawing1.xml"/><Relationship Id="rId34" Type="http://schemas.openxmlformats.org/officeDocument/2006/relationships/hyperlink" Target="http://transparencia.prefeitura.sp.gov.br/funcionalismo/" TargetMode="External"/><Relationship Id="rId180" Type="http://schemas.openxmlformats.org/officeDocument/2006/relationships/hyperlink" Target="http://transparencia.prefeitura.sp.gov.br/funcionalismo/" TargetMode="External"/><Relationship Id="rId37" Type="http://schemas.openxmlformats.org/officeDocument/2006/relationships/hyperlink" Target="http://transparencia.prefeitura.sp.gov.br/funcionalismo/" TargetMode="External"/><Relationship Id="rId176" Type="http://schemas.openxmlformats.org/officeDocument/2006/relationships/hyperlink" Target="https://www2.correios.com.br/sistemas/precosprazos/" TargetMode="External"/><Relationship Id="rId36" Type="http://schemas.openxmlformats.org/officeDocument/2006/relationships/hyperlink" Target="http://transparencia.prefeitura.sp.gov.br/funcionalismo/" TargetMode="External"/><Relationship Id="rId175" Type="http://schemas.openxmlformats.org/officeDocument/2006/relationships/hyperlink" Target="https://drive.google.com/file/d/1pQbc9uAHeQtCzo-pAQ1Oqn82kPi928b-/view" TargetMode="External"/><Relationship Id="rId39" Type="http://schemas.openxmlformats.org/officeDocument/2006/relationships/hyperlink" Target="http://transparencia.prefeitura.sp.gov.br/funcionalismo/" TargetMode="External"/><Relationship Id="rId174" Type="http://schemas.openxmlformats.org/officeDocument/2006/relationships/hyperlink" Target="https://downloads.fipe.org.br/indices/fipezap/fipezap-202107-comercial.pdf" TargetMode="External"/><Relationship Id="rId38" Type="http://schemas.openxmlformats.org/officeDocument/2006/relationships/hyperlink" Target="http://transparencia.prefeitura.sp.gov.br/funcionalismo/" TargetMode="External"/><Relationship Id="rId173" Type="http://schemas.openxmlformats.org/officeDocument/2006/relationships/hyperlink" Target="https://www.prefeitura.sp.gov.br/cidade/secretarias/inovacao/organizacao/servidores/index.php?p=310890" TargetMode="External"/><Relationship Id="rId179" Type="http://schemas.openxmlformats.org/officeDocument/2006/relationships/hyperlink" Target="http://transparencia.prefeitura.sp.gov.br/funcionalismo/" TargetMode="External"/><Relationship Id="rId178" Type="http://schemas.openxmlformats.org/officeDocument/2006/relationships/hyperlink" Target="http://transparencia.prefeitura.sp.gov.br/funcionalismo/" TargetMode="External"/><Relationship Id="rId177" Type="http://schemas.openxmlformats.org/officeDocument/2006/relationships/hyperlink" Target="https://www2.correios.com.br/sistemas/precosprazos/" TargetMode="External"/><Relationship Id="rId20" Type="http://schemas.openxmlformats.org/officeDocument/2006/relationships/hyperlink" Target="http://transparencia.prefeitura.sp.gov.br/funcionalismo/" TargetMode="External"/><Relationship Id="rId22" Type="http://schemas.openxmlformats.org/officeDocument/2006/relationships/hyperlink" Target="http://transparencia.prefeitura.sp.gov.br/funcionalismo/" TargetMode="External"/><Relationship Id="rId21" Type="http://schemas.openxmlformats.org/officeDocument/2006/relationships/hyperlink" Target="http://transparencia.prefeitura.sp.gov.br/funcionalismo/" TargetMode="External"/><Relationship Id="rId24" Type="http://schemas.openxmlformats.org/officeDocument/2006/relationships/hyperlink" Target="http://transparencia.prefeitura.sp.gov.br/funcionalismo/" TargetMode="External"/><Relationship Id="rId23" Type="http://schemas.openxmlformats.org/officeDocument/2006/relationships/hyperlink" Target="http://transparencia.prefeitura.sp.gov.br/funcionalismo/" TargetMode="External"/><Relationship Id="rId129" Type="http://schemas.openxmlformats.org/officeDocument/2006/relationships/hyperlink" Target="http://transparencia.prefeitura.sp.gov.br/funcionalismo/" TargetMode="External"/><Relationship Id="rId128" Type="http://schemas.openxmlformats.org/officeDocument/2006/relationships/hyperlink" Target="http://transparencia.prefeitura.sp.gov.br/funcionalismo/" TargetMode="External"/><Relationship Id="rId127" Type="http://schemas.openxmlformats.org/officeDocument/2006/relationships/hyperlink" Target="http://transparencia.prefeitura.sp.gov.br/funcionalismo/" TargetMode="External"/><Relationship Id="rId126" Type="http://schemas.openxmlformats.org/officeDocument/2006/relationships/hyperlink" Target="http://transparencia.prefeitura.sp.gov.br/funcionalismo/" TargetMode="External"/><Relationship Id="rId26" Type="http://schemas.openxmlformats.org/officeDocument/2006/relationships/hyperlink" Target="http://transparencia.prefeitura.sp.gov.br/funcionalismo/" TargetMode="External"/><Relationship Id="rId121" Type="http://schemas.openxmlformats.org/officeDocument/2006/relationships/hyperlink" Target="http://transparencia.prefeitura.sp.gov.br/funcionalismo/" TargetMode="External"/><Relationship Id="rId25" Type="http://schemas.openxmlformats.org/officeDocument/2006/relationships/hyperlink" Target="http://transparencia.prefeitura.sp.gov.br/funcionalismo/" TargetMode="External"/><Relationship Id="rId120" Type="http://schemas.openxmlformats.org/officeDocument/2006/relationships/hyperlink" Target="http://transparencia.prefeitura.sp.gov.br/funcionalismo/" TargetMode="External"/><Relationship Id="rId28" Type="http://schemas.openxmlformats.org/officeDocument/2006/relationships/hyperlink" Target="http://transparencia.prefeitura.sp.gov.br/funcionalismo/" TargetMode="External"/><Relationship Id="rId27" Type="http://schemas.openxmlformats.org/officeDocument/2006/relationships/hyperlink" Target="http://transparencia.prefeitura.sp.gov.br/funcionalismo/" TargetMode="External"/><Relationship Id="rId125" Type="http://schemas.openxmlformats.org/officeDocument/2006/relationships/hyperlink" Target="http://transparencia.prefeitura.sp.gov.br/funcionalismo/" TargetMode="External"/><Relationship Id="rId29" Type="http://schemas.openxmlformats.org/officeDocument/2006/relationships/hyperlink" Target="http://transparencia.prefeitura.sp.gov.br/funcionalismo/" TargetMode="External"/><Relationship Id="rId124" Type="http://schemas.openxmlformats.org/officeDocument/2006/relationships/hyperlink" Target="http://transparencia.prefeitura.sp.gov.br/funcionalismo/" TargetMode="External"/><Relationship Id="rId123" Type="http://schemas.openxmlformats.org/officeDocument/2006/relationships/hyperlink" Target="http://transparencia.prefeitura.sp.gov.br/funcionalismo/" TargetMode="External"/><Relationship Id="rId122" Type="http://schemas.openxmlformats.org/officeDocument/2006/relationships/hyperlink" Target="http://transparencia.prefeitura.sp.gov.br/funcionalismo/" TargetMode="External"/><Relationship Id="rId95" Type="http://schemas.openxmlformats.org/officeDocument/2006/relationships/hyperlink" Target="http://transparencia.prefeitura.sp.gov.br/funcionalismo/" TargetMode="External"/><Relationship Id="rId94" Type="http://schemas.openxmlformats.org/officeDocument/2006/relationships/hyperlink" Target="http://transparencia.prefeitura.sp.gov.br/funcionalismo/" TargetMode="External"/><Relationship Id="rId97" Type="http://schemas.openxmlformats.org/officeDocument/2006/relationships/hyperlink" Target="http://transparencia.prefeitura.sp.gov.br/funcionalismo/" TargetMode="External"/><Relationship Id="rId96" Type="http://schemas.openxmlformats.org/officeDocument/2006/relationships/hyperlink" Target="http://transparencia.prefeitura.sp.gov.br/funcionalismo/" TargetMode="External"/><Relationship Id="rId11" Type="http://schemas.openxmlformats.org/officeDocument/2006/relationships/hyperlink" Target="https://educa.ibge.gov.br/professores/educa-atividades/21353-deslocamento-para-o-trabalho.html" TargetMode="External"/><Relationship Id="rId99" Type="http://schemas.openxmlformats.org/officeDocument/2006/relationships/hyperlink" Target="http://transparencia.prefeitura.sp.gov.br/funcionalismo/" TargetMode="External"/><Relationship Id="rId10" Type="http://schemas.openxmlformats.org/officeDocument/2006/relationships/hyperlink" Target="https://www.sptrans.com.br/tarifas/" TargetMode="External"/><Relationship Id="rId98" Type="http://schemas.openxmlformats.org/officeDocument/2006/relationships/hyperlink" Target="http://transparencia.prefeitura.sp.gov.br/funcionalismo/" TargetMode="External"/><Relationship Id="rId13" Type="http://schemas.openxmlformats.org/officeDocument/2006/relationships/hyperlink" Target="http://transparencia.prefeitura.sp.gov.br/funcionalismo/" TargetMode="External"/><Relationship Id="rId12" Type="http://schemas.openxmlformats.org/officeDocument/2006/relationships/hyperlink" Target="http://transparencia.prefeitura.sp.gov.br/funcionalismo/" TargetMode="External"/><Relationship Id="rId91" Type="http://schemas.openxmlformats.org/officeDocument/2006/relationships/hyperlink" Target="http://transparencia.prefeitura.sp.gov.br/funcionalismo/" TargetMode="External"/><Relationship Id="rId90" Type="http://schemas.openxmlformats.org/officeDocument/2006/relationships/hyperlink" Target="http://transparencia.prefeitura.sp.gov.br/funcionalismo/" TargetMode="External"/><Relationship Id="rId93" Type="http://schemas.openxmlformats.org/officeDocument/2006/relationships/hyperlink" Target="http://transparencia.prefeitura.sp.gov.br/funcionalismo/" TargetMode="External"/><Relationship Id="rId92" Type="http://schemas.openxmlformats.org/officeDocument/2006/relationships/hyperlink" Target="http://transparencia.prefeitura.sp.gov.br/funcionalismo/" TargetMode="External"/><Relationship Id="rId118" Type="http://schemas.openxmlformats.org/officeDocument/2006/relationships/hyperlink" Target="http://transparencia.prefeitura.sp.gov.br/funcionalismo/" TargetMode="External"/><Relationship Id="rId117" Type="http://schemas.openxmlformats.org/officeDocument/2006/relationships/hyperlink" Target="http://transparencia.prefeitura.sp.gov.br/funcionalismo/" TargetMode="External"/><Relationship Id="rId116" Type="http://schemas.openxmlformats.org/officeDocument/2006/relationships/hyperlink" Target="http://transparencia.prefeitura.sp.gov.br/funcionalismo/" TargetMode="External"/><Relationship Id="rId115" Type="http://schemas.openxmlformats.org/officeDocument/2006/relationships/hyperlink" Target="http://transparencia.prefeitura.sp.gov.br/funcionalismo/" TargetMode="External"/><Relationship Id="rId119" Type="http://schemas.openxmlformats.org/officeDocument/2006/relationships/hyperlink" Target="http://transparencia.prefeitura.sp.gov.br/funcionalismo/" TargetMode="External"/><Relationship Id="rId15" Type="http://schemas.openxmlformats.org/officeDocument/2006/relationships/hyperlink" Target="http://transparencia.prefeitura.sp.gov.br/funcionalismo/" TargetMode="External"/><Relationship Id="rId110" Type="http://schemas.openxmlformats.org/officeDocument/2006/relationships/hyperlink" Target="http://transparencia.prefeitura.sp.gov.br/funcionalismo/" TargetMode="External"/><Relationship Id="rId14" Type="http://schemas.openxmlformats.org/officeDocument/2006/relationships/hyperlink" Target="http://transparencia.prefeitura.sp.gov.br/funcionalismo/" TargetMode="External"/><Relationship Id="rId17" Type="http://schemas.openxmlformats.org/officeDocument/2006/relationships/hyperlink" Target="http://transparencia.prefeitura.sp.gov.br/funcionalismo/" TargetMode="External"/><Relationship Id="rId16" Type="http://schemas.openxmlformats.org/officeDocument/2006/relationships/hyperlink" Target="http://transparencia.prefeitura.sp.gov.br/funcionalismo/" TargetMode="External"/><Relationship Id="rId19" Type="http://schemas.openxmlformats.org/officeDocument/2006/relationships/hyperlink" Target="http://transparencia.prefeitura.sp.gov.br/funcionalismo/" TargetMode="External"/><Relationship Id="rId114" Type="http://schemas.openxmlformats.org/officeDocument/2006/relationships/hyperlink" Target="http://transparencia.prefeitura.sp.gov.br/funcionalismo/" TargetMode="External"/><Relationship Id="rId18" Type="http://schemas.openxmlformats.org/officeDocument/2006/relationships/hyperlink" Target="http://transparencia.prefeitura.sp.gov.br/funcionalismo/" TargetMode="External"/><Relationship Id="rId113" Type="http://schemas.openxmlformats.org/officeDocument/2006/relationships/hyperlink" Target="http://transparencia.prefeitura.sp.gov.br/funcionalismo/" TargetMode="External"/><Relationship Id="rId112" Type="http://schemas.openxmlformats.org/officeDocument/2006/relationships/hyperlink" Target="http://transparencia.prefeitura.sp.gov.br/funcionalismo/" TargetMode="External"/><Relationship Id="rId111" Type="http://schemas.openxmlformats.org/officeDocument/2006/relationships/hyperlink" Target="http://transparencia.prefeitura.sp.gov.br/funcionalismo/" TargetMode="External"/><Relationship Id="rId84" Type="http://schemas.openxmlformats.org/officeDocument/2006/relationships/hyperlink" Target="http://transparencia.prefeitura.sp.gov.br/funcionalismo/" TargetMode="External"/><Relationship Id="rId83" Type="http://schemas.openxmlformats.org/officeDocument/2006/relationships/hyperlink" Target="http://transparencia.prefeitura.sp.gov.br/funcionalismo/" TargetMode="External"/><Relationship Id="rId86" Type="http://schemas.openxmlformats.org/officeDocument/2006/relationships/hyperlink" Target="http://transparencia.prefeitura.sp.gov.br/funcionalismo/" TargetMode="External"/><Relationship Id="rId85" Type="http://schemas.openxmlformats.org/officeDocument/2006/relationships/hyperlink" Target="http://transparencia.prefeitura.sp.gov.br/funcionalismo/" TargetMode="External"/><Relationship Id="rId88" Type="http://schemas.openxmlformats.org/officeDocument/2006/relationships/hyperlink" Target="http://transparencia.prefeitura.sp.gov.br/funcionalismo/" TargetMode="External"/><Relationship Id="rId150" Type="http://schemas.openxmlformats.org/officeDocument/2006/relationships/hyperlink" Target="http://transparencia.prefeitura.sp.gov.br/funcionalismo/" TargetMode="External"/><Relationship Id="rId87" Type="http://schemas.openxmlformats.org/officeDocument/2006/relationships/hyperlink" Target="http://transparencia.prefeitura.sp.gov.br/funcionalismo/" TargetMode="External"/><Relationship Id="rId89" Type="http://schemas.openxmlformats.org/officeDocument/2006/relationships/hyperlink" Target="http://transparencia.prefeitura.sp.gov.br/funcionalismo/" TargetMode="External"/><Relationship Id="rId80" Type="http://schemas.openxmlformats.org/officeDocument/2006/relationships/hyperlink" Target="http://transparencia.prefeitura.sp.gov.br/funcionalismo/" TargetMode="External"/><Relationship Id="rId82" Type="http://schemas.openxmlformats.org/officeDocument/2006/relationships/hyperlink" Target="http://transparencia.prefeitura.sp.gov.br/funcionalismo/" TargetMode="External"/><Relationship Id="rId81" Type="http://schemas.openxmlformats.org/officeDocument/2006/relationships/hyperlink" Target="http://transparencia.prefeitura.sp.gov.br/funcionalismo/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seade.gov.br/mercado-trabalho/wp-content/uploads/2021/09/SPTrabalho-ocupacao-rendimento-municipio-s%C3%A3o-paulo-segundo-trimestre-2021-ocupacao-aumenta-desocupacao-relativamente-estavel.pdf" TargetMode="External"/><Relationship Id="rId3" Type="http://schemas.openxmlformats.org/officeDocument/2006/relationships/hyperlink" Target="https://www.seade.gov.br/wp-content/uploads/2020/01/Pesquisa-SEADE_Aniversario-SP_23jan2020.pdf" TargetMode="External"/><Relationship Id="rId149" Type="http://schemas.openxmlformats.org/officeDocument/2006/relationships/hyperlink" Target="http://transparencia.prefeitura.sp.gov.br/funcionalismo/" TargetMode="External"/><Relationship Id="rId4" Type="http://schemas.openxmlformats.org/officeDocument/2006/relationships/hyperlink" Target="https://www.seade.gov.br/wp-content/uploads/2020/01/Pesquisa-SEADE_Aniversario-SP_23jan2020.pdf" TargetMode="External"/><Relationship Id="rId148" Type="http://schemas.openxmlformats.org/officeDocument/2006/relationships/hyperlink" Target="http://transparencia.prefeitura.sp.gov.br/funcionalismo/" TargetMode="External"/><Relationship Id="rId9" Type="http://schemas.openxmlformats.org/officeDocument/2006/relationships/hyperlink" Target="https://www.lapel.com.br/v2/tabela-de-precos" TargetMode="External"/><Relationship Id="rId143" Type="http://schemas.openxmlformats.org/officeDocument/2006/relationships/hyperlink" Target="http://transparencia.prefeitura.sp.gov.br/funcionalismo/" TargetMode="External"/><Relationship Id="rId142" Type="http://schemas.openxmlformats.org/officeDocument/2006/relationships/hyperlink" Target="http://transparencia.prefeitura.sp.gov.br/funcionalismo/" TargetMode="External"/><Relationship Id="rId141" Type="http://schemas.openxmlformats.org/officeDocument/2006/relationships/hyperlink" Target="http://transparencia.prefeitura.sp.gov.br/funcionalismo/" TargetMode="External"/><Relationship Id="rId140" Type="http://schemas.openxmlformats.org/officeDocument/2006/relationships/hyperlink" Target="http://transparencia.prefeitura.sp.gov.br/funcionalismo/" TargetMode="External"/><Relationship Id="rId5" Type="http://schemas.openxmlformats.org/officeDocument/2006/relationships/hyperlink" Target="https://www.seade.gov.br/wp-content/uploads/2020/01/Pesquisa-SEADE_Aniversario-SP_23jan2020.pdf" TargetMode="External"/><Relationship Id="rId147" Type="http://schemas.openxmlformats.org/officeDocument/2006/relationships/hyperlink" Target="http://transparencia.prefeitura.sp.gov.br/funcionalismo/" TargetMode="External"/><Relationship Id="rId6" Type="http://schemas.openxmlformats.org/officeDocument/2006/relationships/hyperlink" Target="https://www.seade.gov.br/wp-content/uploads/2020/01/Pesquisa-SEADE_Aniversario-SP_23jan2020.pdf" TargetMode="External"/><Relationship Id="rId146" Type="http://schemas.openxmlformats.org/officeDocument/2006/relationships/hyperlink" Target="http://transparencia.prefeitura.sp.gov.br/funcionalismo/" TargetMode="External"/><Relationship Id="rId7" Type="http://schemas.openxmlformats.org/officeDocument/2006/relationships/hyperlink" Target="https://www.seade.gov.br/wp-content/uploads/2020/01/Pesquisa-SEADE_Aniversario-SP_23jan2020.pdf" TargetMode="External"/><Relationship Id="rId145" Type="http://schemas.openxmlformats.org/officeDocument/2006/relationships/hyperlink" Target="http://transparencia.prefeitura.sp.gov.br/funcionalismo/" TargetMode="External"/><Relationship Id="rId8" Type="http://schemas.openxmlformats.org/officeDocument/2006/relationships/hyperlink" Target="https://www.lapel.com.br/v2/tabela-de-precos" TargetMode="External"/><Relationship Id="rId144" Type="http://schemas.openxmlformats.org/officeDocument/2006/relationships/hyperlink" Target="http://transparencia.prefeitura.sp.gov.br/funcionalismo/" TargetMode="External"/><Relationship Id="rId73" Type="http://schemas.openxmlformats.org/officeDocument/2006/relationships/hyperlink" Target="http://transparencia.prefeitura.sp.gov.br/funcionalismo/" TargetMode="External"/><Relationship Id="rId72" Type="http://schemas.openxmlformats.org/officeDocument/2006/relationships/hyperlink" Target="http://transparencia.prefeitura.sp.gov.br/funcionalismo/" TargetMode="External"/><Relationship Id="rId75" Type="http://schemas.openxmlformats.org/officeDocument/2006/relationships/hyperlink" Target="http://transparencia.prefeitura.sp.gov.br/funcionalismo/" TargetMode="External"/><Relationship Id="rId74" Type="http://schemas.openxmlformats.org/officeDocument/2006/relationships/hyperlink" Target="http://transparencia.prefeitura.sp.gov.br/funcionalismo/" TargetMode="External"/><Relationship Id="rId77" Type="http://schemas.openxmlformats.org/officeDocument/2006/relationships/hyperlink" Target="http://transparencia.prefeitura.sp.gov.br/funcionalismo/" TargetMode="External"/><Relationship Id="rId76" Type="http://schemas.openxmlformats.org/officeDocument/2006/relationships/hyperlink" Target="http://transparencia.prefeitura.sp.gov.br/funcionalismo/" TargetMode="External"/><Relationship Id="rId79" Type="http://schemas.openxmlformats.org/officeDocument/2006/relationships/hyperlink" Target="http://transparencia.prefeitura.sp.gov.br/funcionalismo/" TargetMode="External"/><Relationship Id="rId78" Type="http://schemas.openxmlformats.org/officeDocument/2006/relationships/hyperlink" Target="http://transparencia.prefeitura.sp.gov.br/funcionalismo/" TargetMode="External"/><Relationship Id="rId71" Type="http://schemas.openxmlformats.org/officeDocument/2006/relationships/hyperlink" Target="http://transparencia.prefeitura.sp.gov.br/funcionalismo/" TargetMode="External"/><Relationship Id="rId70" Type="http://schemas.openxmlformats.org/officeDocument/2006/relationships/hyperlink" Target="http://transparencia.prefeitura.sp.gov.br/funcionalismo/" TargetMode="External"/><Relationship Id="rId139" Type="http://schemas.openxmlformats.org/officeDocument/2006/relationships/hyperlink" Target="http://transparencia.prefeitura.sp.gov.br/funcionalismo/" TargetMode="External"/><Relationship Id="rId138" Type="http://schemas.openxmlformats.org/officeDocument/2006/relationships/hyperlink" Target="http://transparencia.prefeitura.sp.gov.br/funcionalismo/" TargetMode="External"/><Relationship Id="rId137" Type="http://schemas.openxmlformats.org/officeDocument/2006/relationships/hyperlink" Target="http://transparencia.prefeitura.sp.gov.br/funcionalismo/" TargetMode="External"/><Relationship Id="rId132" Type="http://schemas.openxmlformats.org/officeDocument/2006/relationships/hyperlink" Target="http://transparencia.prefeitura.sp.gov.br/funcionalismo/" TargetMode="External"/><Relationship Id="rId131" Type="http://schemas.openxmlformats.org/officeDocument/2006/relationships/hyperlink" Target="http://transparencia.prefeitura.sp.gov.br/funcionalismo/" TargetMode="External"/><Relationship Id="rId130" Type="http://schemas.openxmlformats.org/officeDocument/2006/relationships/hyperlink" Target="http://transparencia.prefeitura.sp.gov.br/funcionalismo/" TargetMode="External"/><Relationship Id="rId136" Type="http://schemas.openxmlformats.org/officeDocument/2006/relationships/hyperlink" Target="http://transparencia.prefeitura.sp.gov.br/funcionalismo/" TargetMode="External"/><Relationship Id="rId135" Type="http://schemas.openxmlformats.org/officeDocument/2006/relationships/hyperlink" Target="http://transparencia.prefeitura.sp.gov.br/funcionalismo/" TargetMode="External"/><Relationship Id="rId134" Type="http://schemas.openxmlformats.org/officeDocument/2006/relationships/hyperlink" Target="http://transparencia.prefeitura.sp.gov.br/funcionalismo/" TargetMode="External"/><Relationship Id="rId133" Type="http://schemas.openxmlformats.org/officeDocument/2006/relationships/hyperlink" Target="http://transparencia.prefeitura.sp.gov.br/funcionalismo/" TargetMode="External"/><Relationship Id="rId62" Type="http://schemas.openxmlformats.org/officeDocument/2006/relationships/hyperlink" Target="http://transparencia.prefeitura.sp.gov.br/funcionalismo/" TargetMode="External"/><Relationship Id="rId61" Type="http://schemas.openxmlformats.org/officeDocument/2006/relationships/hyperlink" Target="http://transparencia.prefeitura.sp.gov.br/funcionalismo/" TargetMode="External"/><Relationship Id="rId64" Type="http://schemas.openxmlformats.org/officeDocument/2006/relationships/hyperlink" Target="http://transparencia.prefeitura.sp.gov.br/funcionalismo/" TargetMode="External"/><Relationship Id="rId63" Type="http://schemas.openxmlformats.org/officeDocument/2006/relationships/hyperlink" Target="http://transparencia.prefeitura.sp.gov.br/funcionalismo/" TargetMode="External"/><Relationship Id="rId66" Type="http://schemas.openxmlformats.org/officeDocument/2006/relationships/hyperlink" Target="http://transparencia.prefeitura.sp.gov.br/funcionalismo/" TargetMode="External"/><Relationship Id="rId172" Type="http://schemas.openxmlformats.org/officeDocument/2006/relationships/hyperlink" Target="http://transparencia.prefeitura.sp.gov.br/funcionalismo/" TargetMode="External"/><Relationship Id="rId65" Type="http://schemas.openxmlformats.org/officeDocument/2006/relationships/hyperlink" Target="http://transparencia.prefeitura.sp.gov.br/funcionalismo/" TargetMode="External"/><Relationship Id="rId171" Type="http://schemas.openxmlformats.org/officeDocument/2006/relationships/hyperlink" Target="http://transparencia.prefeitura.sp.gov.br/funcionalismo/" TargetMode="External"/><Relationship Id="rId68" Type="http://schemas.openxmlformats.org/officeDocument/2006/relationships/hyperlink" Target="http://transparencia.prefeitura.sp.gov.br/funcionalismo/" TargetMode="External"/><Relationship Id="rId170" Type="http://schemas.openxmlformats.org/officeDocument/2006/relationships/hyperlink" Target="http://transparencia.prefeitura.sp.gov.br/funcionalismo/" TargetMode="External"/><Relationship Id="rId67" Type="http://schemas.openxmlformats.org/officeDocument/2006/relationships/hyperlink" Target="http://transparencia.prefeitura.sp.gov.br/funcionalismo/" TargetMode="External"/><Relationship Id="rId60" Type="http://schemas.openxmlformats.org/officeDocument/2006/relationships/hyperlink" Target="http://transparencia.prefeitura.sp.gov.br/funcionalismo/" TargetMode="External"/><Relationship Id="rId165" Type="http://schemas.openxmlformats.org/officeDocument/2006/relationships/hyperlink" Target="http://transparencia.prefeitura.sp.gov.br/funcionalismo/" TargetMode="External"/><Relationship Id="rId69" Type="http://schemas.openxmlformats.org/officeDocument/2006/relationships/hyperlink" Target="http://transparencia.prefeitura.sp.gov.br/funcionalismo/" TargetMode="External"/><Relationship Id="rId164" Type="http://schemas.openxmlformats.org/officeDocument/2006/relationships/hyperlink" Target="http://transparencia.prefeitura.sp.gov.br/funcionalismo/" TargetMode="External"/><Relationship Id="rId163" Type="http://schemas.openxmlformats.org/officeDocument/2006/relationships/hyperlink" Target="http://transparencia.prefeitura.sp.gov.br/funcionalismo/" TargetMode="External"/><Relationship Id="rId162" Type="http://schemas.openxmlformats.org/officeDocument/2006/relationships/hyperlink" Target="http://transparencia.prefeitura.sp.gov.br/funcionalismo/" TargetMode="External"/><Relationship Id="rId169" Type="http://schemas.openxmlformats.org/officeDocument/2006/relationships/hyperlink" Target="http://transparencia.prefeitura.sp.gov.br/funcionalismo/" TargetMode="External"/><Relationship Id="rId168" Type="http://schemas.openxmlformats.org/officeDocument/2006/relationships/hyperlink" Target="http://transparencia.prefeitura.sp.gov.br/funcionalismo/" TargetMode="External"/><Relationship Id="rId167" Type="http://schemas.openxmlformats.org/officeDocument/2006/relationships/hyperlink" Target="http://transparencia.prefeitura.sp.gov.br/funcionalismo/" TargetMode="External"/><Relationship Id="rId166" Type="http://schemas.openxmlformats.org/officeDocument/2006/relationships/hyperlink" Target="http://transparencia.prefeitura.sp.gov.br/funcionalismo/" TargetMode="External"/><Relationship Id="rId51" Type="http://schemas.openxmlformats.org/officeDocument/2006/relationships/hyperlink" Target="http://transparencia.prefeitura.sp.gov.br/funcionalismo/" TargetMode="External"/><Relationship Id="rId50" Type="http://schemas.openxmlformats.org/officeDocument/2006/relationships/hyperlink" Target="http://transparencia.prefeitura.sp.gov.br/funcionalismo/" TargetMode="External"/><Relationship Id="rId53" Type="http://schemas.openxmlformats.org/officeDocument/2006/relationships/hyperlink" Target="http://transparencia.prefeitura.sp.gov.br/funcionalismo/" TargetMode="External"/><Relationship Id="rId52" Type="http://schemas.openxmlformats.org/officeDocument/2006/relationships/hyperlink" Target="http://transparencia.prefeitura.sp.gov.br/funcionalismo/" TargetMode="External"/><Relationship Id="rId55" Type="http://schemas.openxmlformats.org/officeDocument/2006/relationships/hyperlink" Target="http://transparencia.prefeitura.sp.gov.br/funcionalismo/" TargetMode="External"/><Relationship Id="rId161" Type="http://schemas.openxmlformats.org/officeDocument/2006/relationships/hyperlink" Target="http://transparencia.prefeitura.sp.gov.br/funcionalismo/" TargetMode="External"/><Relationship Id="rId54" Type="http://schemas.openxmlformats.org/officeDocument/2006/relationships/hyperlink" Target="http://transparencia.prefeitura.sp.gov.br/funcionalismo/" TargetMode="External"/><Relationship Id="rId160" Type="http://schemas.openxmlformats.org/officeDocument/2006/relationships/hyperlink" Target="http://transparencia.prefeitura.sp.gov.br/funcionalismo/" TargetMode="External"/><Relationship Id="rId57" Type="http://schemas.openxmlformats.org/officeDocument/2006/relationships/hyperlink" Target="http://transparencia.prefeitura.sp.gov.br/funcionalismo/" TargetMode="External"/><Relationship Id="rId56" Type="http://schemas.openxmlformats.org/officeDocument/2006/relationships/hyperlink" Target="http://transparencia.prefeitura.sp.gov.br/funcionalismo/" TargetMode="External"/><Relationship Id="rId159" Type="http://schemas.openxmlformats.org/officeDocument/2006/relationships/hyperlink" Target="http://transparencia.prefeitura.sp.gov.br/funcionalismo/" TargetMode="External"/><Relationship Id="rId59" Type="http://schemas.openxmlformats.org/officeDocument/2006/relationships/hyperlink" Target="http://transparencia.prefeitura.sp.gov.br/funcionalismo/" TargetMode="External"/><Relationship Id="rId154" Type="http://schemas.openxmlformats.org/officeDocument/2006/relationships/hyperlink" Target="http://transparencia.prefeitura.sp.gov.br/funcionalismo/" TargetMode="External"/><Relationship Id="rId58" Type="http://schemas.openxmlformats.org/officeDocument/2006/relationships/hyperlink" Target="http://transparencia.prefeitura.sp.gov.br/funcionalismo/" TargetMode="External"/><Relationship Id="rId153" Type="http://schemas.openxmlformats.org/officeDocument/2006/relationships/hyperlink" Target="http://transparencia.prefeitura.sp.gov.br/funcionalismo/" TargetMode="External"/><Relationship Id="rId152" Type="http://schemas.openxmlformats.org/officeDocument/2006/relationships/hyperlink" Target="http://transparencia.prefeitura.sp.gov.br/funcionalismo/" TargetMode="External"/><Relationship Id="rId151" Type="http://schemas.openxmlformats.org/officeDocument/2006/relationships/hyperlink" Target="http://transparencia.prefeitura.sp.gov.br/funcionalismo/" TargetMode="External"/><Relationship Id="rId158" Type="http://schemas.openxmlformats.org/officeDocument/2006/relationships/hyperlink" Target="http://transparencia.prefeitura.sp.gov.br/funcionalismo/" TargetMode="External"/><Relationship Id="rId157" Type="http://schemas.openxmlformats.org/officeDocument/2006/relationships/hyperlink" Target="http://transparencia.prefeitura.sp.gov.br/funcionalismo/" TargetMode="External"/><Relationship Id="rId156" Type="http://schemas.openxmlformats.org/officeDocument/2006/relationships/hyperlink" Target="http://transparencia.prefeitura.sp.gov.br/funcionalismo/" TargetMode="External"/><Relationship Id="rId155" Type="http://schemas.openxmlformats.org/officeDocument/2006/relationships/hyperlink" Target="http://transparencia.prefeitura.sp.gov.br/funcionalism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3.25"/>
    <col customWidth="1" min="3" max="3" width="49.13"/>
    <col customWidth="1" min="4" max="4" width="55.5"/>
    <col customWidth="1" min="5" max="5" width="16.25"/>
    <col customWidth="1" min="6" max="6" width="27.5"/>
    <col customWidth="1" min="7" max="7" width="7.75"/>
    <col customWidth="1" min="8" max="8" width="7.63"/>
    <col customWidth="1" min="9" max="9" width="7.75"/>
    <col customWidth="1" min="10" max="10" width="5.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6</v>
      </c>
      <c r="B2" s="4">
        <f>25.09*1.0711105</f>
        <v>26.87416245</v>
      </c>
      <c r="C2" s="3" t="s">
        <v>7</v>
      </c>
      <c r="D2" s="5" t="s">
        <v>8</v>
      </c>
      <c r="E2" s="3" t="s">
        <v>9</v>
      </c>
      <c r="F2" s="3" t="s">
        <v>10</v>
      </c>
      <c r="G2" s="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6" t="s">
        <v>11</v>
      </c>
      <c r="B3" s="7">
        <f>B2*1.6295</f>
        <v>43.7914477</v>
      </c>
      <c r="C3" s="3" t="s">
        <v>12</v>
      </c>
      <c r="D3" s="5" t="s">
        <v>13</v>
      </c>
      <c r="E3" s="3" t="s">
        <v>9</v>
      </c>
      <c r="F3" s="3" t="s">
        <v>10</v>
      </c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6" t="s">
        <v>14</v>
      </c>
      <c r="B4" s="7">
        <f>B2*0.991</f>
        <v>26.63229498</v>
      </c>
      <c r="C4" s="3" t="s">
        <v>15</v>
      </c>
      <c r="D4" s="5" t="s">
        <v>16</v>
      </c>
      <c r="E4" s="3" t="s">
        <v>9</v>
      </c>
      <c r="F4" s="3" t="s">
        <v>10</v>
      </c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6" t="s">
        <v>17</v>
      </c>
      <c r="B5" s="7">
        <f>B2*0.683</f>
        <v>18.35505295</v>
      </c>
      <c r="C5" s="3" t="s">
        <v>18</v>
      </c>
      <c r="D5" s="5" t="s">
        <v>19</v>
      </c>
      <c r="E5" s="3" t="s">
        <v>9</v>
      </c>
      <c r="F5" s="3" t="s">
        <v>10</v>
      </c>
      <c r="G5" s="2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20</v>
      </c>
      <c r="B6" s="7">
        <f>B2*0.926</f>
        <v>24.88547442</v>
      </c>
      <c r="C6" s="3" t="s">
        <v>21</v>
      </c>
      <c r="D6" s="5" t="s">
        <v>22</v>
      </c>
      <c r="E6" s="3" t="s">
        <v>9</v>
      </c>
      <c r="F6" s="3" t="s">
        <v>10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6" t="s">
        <v>23</v>
      </c>
      <c r="B7" s="7">
        <f>B2*0.754</f>
        <v>20.26311848</v>
      </c>
      <c r="C7" s="3" t="s">
        <v>24</v>
      </c>
      <c r="D7" s="5" t="s">
        <v>25</v>
      </c>
      <c r="E7" s="3" t="s">
        <v>9</v>
      </c>
      <c r="F7" s="3" t="s">
        <v>10</v>
      </c>
      <c r="G7" s="2"/>
      <c r="H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3" t="s">
        <v>26</v>
      </c>
      <c r="B8" s="4">
        <f>0.45*1.0642616</f>
        <v>0.47891772</v>
      </c>
      <c r="C8" s="3" t="s">
        <v>27</v>
      </c>
      <c r="D8" s="5" t="s">
        <v>28</v>
      </c>
      <c r="E8" s="3" t="s">
        <v>9</v>
      </c>
      <c r="F8" s="3" t="s">
        <v>10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3" t="s">
        <v>29</v>
      </c>
      <c r="B9" s="4">
        <f>0.3*1.0642616</f>
        <v>0.31927848</v>
      </c>
      <c r="C9" s="3" t="s">
        <v>30</v>
      </c>
      <c r="D9" s="5" t="s">
        <v>31</v>
      </c>
      <c r="E9" s="3" t="s">
        <v>9</v>
      </c>
      <c r="F9" s="3" t="s">
        <v>10</v>
      </c>
      <c r="G9" s="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3" t="s">
        <v>32</v>
      </c>
      <c r="B10" s="4">
        <f>AVERAGE(B8:B9)</f>
        <v>0.3990981</v>
      </c>
      <c r="C10" s="3" t="s">
        <v>33</v>
      </c>
      <c r="D10" s="9" t="s">
        <v>34</v>
      </c>
      <c r="E10" s="3" t="s">
        <v>9</v>
      </c>
      <c r="F10" s="3" t="s">
        <v>10</v>
      </c>
      <c r="G10" s="8"/>
      <c r="H10" s="2"/>
      <c r="I10" s="10"/>
      <c r="J10" s="1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3" t="s">
        <v>35</v>
      </c>
      <c r="B11" s="4">
        <f>4.4*1.0642616</f>
        <v>4.68275104</v>
      </c>
      <c r="C11" s="3" t="s">
        <v>36</v>
      </c>
      <c r="D11" s="5" t="s">
        <v>37</v>
      </c>
      <c r="E11" s="3" t="s">
        <v>9</v>
      </c>
      <c r="F11" s="3" t="s">
        <v>10</v>
      </c>
      <c r="G11" s="8"/>
      <c r="H11" s="2"/>
      <c r="I11" s="10"/>
      <c r="J11" s="1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3" t="s">
        <v>38</v>
      </c>
      <c r="B12" s="2">
        <f>5.4/5</f>
        <v>1.08</v>
      </c>
      <c r="C12" s="3" t="s">
        <v>39</v>
      </c>
      <c r="D12" s="5" t="s">
        <v>40</v>
      </c>
      <c r="E12" s="3" t="s">
        <v>9</v>
      </c>
      <c r="F12" s="3" t="s">
        <v>10</v>
      </c>
      <c r="G12" s="8"/>
      <c r="H12" s="2"/>
      <c r="I12" s="10"/>
      <c r="J12" s="1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3" t="s">
        <v>41</v>
      </c>
      <c r="B13" s="2">
        <f>2/60</f>
        <v>0.03333333333</v>
      </c>
      <c r="C13" s="3" t="s">
        <v>42</v>
      </c>
      <c r="D13" s="3" t="s">
        <v>34</v>
      </c>
      <c r="E13" s="3" t="s">
        <v>9</v>
      </c>
      <c r="F13" s="3" t="s">
        <v>10</v>
      </c>
      <c r="G13" s="8"/>
      <c r="H13" s="2"/>
      <c r="I13" s="10"/>
      <c r="J13" s="1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3" t="s">
        <v>43</v>
      </c>
      <c r="B14" s="12">
        <v>35.99926159</v>
      </c>
      <c r="C14" s="13" t="s">
        <v>44</v>
      </c>
      <c r="D14" s="5" t="s">
        <v>45</v>
      </c>
      <c r="E14" s="3" t="s">
        <v>46</v>
      </c>
      <c r="F14" s="3" t="s">
        <v>47</v>
      </c>
      <c r="G14" s="4"/>
      <c r="H14" s="3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3" t="s">
        <v>48</v>
      </c>
      <c r="B15" s="12">
        <v>76.66256827</v>
      </c>
      <c r="C15" s="13" t="s">
        <v>49</v>
      </c>
      <c r="D15" s="5" t="s">
        <v>50</v>
      </c>
      <c r="E15" s="3" t="s">
        <v>46</v>
      </c>
      <c r="F15" s="3" t="s">
        <v>47</v>
      </c>
      <c r="G15" s="4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3" t="s">
        <v>51</v>
      </c>
      <c r="B16" s="12">
        <v>88.97326908</v>
      </c>
      <c r="C16" s="13" t="s">
        <v>52</v>
      </c>
      <c r="D16" s="5" t="s">
        <v>53</v>
      </c>
      <c r="E16" s="3" t="s">
        <v>46</v>
      </c>
      <c r="F16" s="3" t="s">
        <v>47</v>
      </c>
      <c r="G16" s="4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3" t="s">
        <v>54</v>
      </c>
      <c r="B17" s="12">
        <v>19.25390007</v>
      </c>
      <c r="C17" s="13" t="s">
        <v>44</v>
      </c>
      <c r="D17" s="5" t="s">
        <v>55</v>
      </c>
      <c r="E17" s="3" t="s">
        <v>46</v>
      </c>
      <c r="F17" s="3" t="s">
        <v>56</v>
      </c>
      <c r="G17" s="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3" t="s">
        <v>57</v>
      </c>
      <c r="B18" s="12">
        <v>110.8012051</v>
      </c>
      <c r="C18" s="13" t="s">
        <v>49</v>
      </c>
      <c r="D18" s="5" t="s">
        <v>58</v>
      </c>
      <c r="E18" s="3" t="s">
        <v>46</v>
      </c>
      <c r="F18" s="3" t="s">
        <v>56</v>
      </c>
      <c r="G18" s="4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3" t="s">
        <v>59</v>
      </c>
      <c r="B19" s="12">
        <v>77.46792907</v>
      </c>
      <c r="C19" s="13" t="s">
        <v>52</v>
      </c>
      <c r="D19" s="5" t="s">
        <v>60</v>
      </c>
      <c r="E19" s="3" t="s">
        <v>46</v>
      </c>
      <c r="F19" s="3" t="s">
        <v>56</v>
      </c>
      <c r="G19" s="4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3" t="s">
        <v>61</v>
      </c>
      <c r="B20" s="12">
        <v>24.14565314</v>
      </c>
      <c r="C20" s="13" t="s">
        <v>44</v>
      </c>
      <c r="D20" s="5" t="s">
        <v>62</v>
      </c>
      <c r="E20" s="3" t="s">
        <v>46</v>
      </c>
      <c r="F20" s="3" t="s">
        <v>63</v>
      </c>
      <c r="G20" s="4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3" t="s">
        <v>64</v>
      </c>
      <c r="B21" s="12">
        <v>128.0004436</v>
      </c>
      <c r="C21" s="13" t="s">
        <v>49</v>
      </c>
      <c r="D21" s="5" t="s">
        <v>65</v>
      </c>
      <c r="E21" s="3" t="s">
        <v>46</v>
      </c>
      <c r="F21" s="3" t="s">
        <v>63</v>
      </c>
      <c r="G21" s="4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3" t="s">
        <v>66</v>
      </c>
      <c r="B22" s="12">
        <v>95.01390699</v>
      </c>
      <c r="C22" s="13" t="s">
        <v>52</v>
      </c>
      <c r="D22" s="5" t="s">
        <v>67</v>
      </c>
      <c r="E22" s="3" t="s">
        <v>46</v>
      </c>
      <c r="F22" s="3" t="s">
        <v>63</v>
      </c>
      <c r="G22" s="4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" t="s">
        <v>68</v>
      </c>
      <c r="B23" s="12">
        <v>28.2913629</v>
      </c>
      <c r="C23" s="13" t="s">
        <v>44</v>
      </c>
      <c r="D23" s="5" t="s">
        <v>69</v>
      </c>
      <c r="E23" s="3" t="s">
        <v>46</v>
      </c>
      <c r="F23" s="3" t="s">
        <v>70</v>
      </c>
      <c r="G23" s="4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" t="s">
        <v>71</v>
      </c>
      <c r="B24" s="12">
        <v>73.53089698</v>
      </c>
      <c r="C24" s="13" t="s">
        <v>49</v>
      </c>
      <c r="D24" s="5" t="s">
        <v>72</v>
      </c>
      <c r="E24" s="3" t="s">
        <v>46</v>
      </c>
      <c r="F24" s="3" t="s">
        <v>70</v>
      </c>
      <c r="G24" s="4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" t="s">
        <v>73</v>
      </c>
      <c r="B25" s="12">
        <v>64.16803097</v>
      </c>
      <c r="C25" s="13" t="s">
        <v>52</v>
      </c>
      <c r="D25" s="5" t="s">
        <v>74</v>
      </c>
      <c r="E25" s="3" t="s">
        <v>46</v>
      </c>
      <c r="F25" s="3" t="s">
        <v>70</v>
      </c>
      <c r="G25" s="4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" t="s">
        <v>75</v>
      </c>
      <c r="B26" s="12">
        <v>23.18638126</v>
      </c>
      <c r="C26" s="13" t="s">
        <v>44</v>
      </c>
      <c r="D26" s="5" t="s">
        <v>76</v>
      </c>
      <c r="E26" s="3" t="s">
        <v>46</v>
      </c>
      <c r="F26" s="3" t="s">
        <v>77</v>
      </c>
      <c r="G26" s="4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" t="s">
        <v>78</v>
      </c>
      <c r="B27" s="12">
        <v>40.74426039</v>
      </c>
      <c r="C27" s="13" t="s">
        <v>49</v>
      </c>
      <c r="D27" s="5" t="s">
        <v>79</v>
      </c>
      <c r="E27" s="3" t="s">
        <v>46</v>
      </c>
      <c r="F27" s="3" t="s">
        <v>77</v>
      </c>
      <c r="G27" s="4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" t="s">
        <v>80</v>
      </c>
      <c r="B28" s="12">
        <v>77.6029366</v>
      </c>
      <c r="C28" s="13" t="s">
        <v>52</v>
      </c>
      <c r="D28" s="5" t="s">
        <v>81</v>
      </c>
      <c r="E28" s="3" t="s">
        <v>46</v>
      </c>
      <c r="F28" s="3" t="s">
        <v>77</v>
      </c>
      <c r="G28" s="4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" t="s">
        <v>82</v>
      </c>
      <c r="B29" s="12">
        <v>22.74195606</v>
      </c>
      <c r="C29" s="13" t="s">
        <v>44</v>
      </c>
      <c r="D29" s="5" t="s">
        <v>83</v>
      </c>
      <c r="E29" s="3" t="s">
        <v>46</v>
      </c>
      <c r="F29" s="3" t="s">
        <v>84</v>
      </c>
      <c r="G29" s="4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" t="s">
        <v>85</v>
      </c>
      <c r="B30" s="12">
        <v>36.61877149</v>
      </c>
      <c r="C30" s="13" t="s">
        <v>49</v>
      </c>
      <c r="D30" s="5" t="s">
        <v>86</v>
      </c>
      <c r="E30" s="3" t="s">
        <v>46</v>
      </c>
      <c r="F30" s="3" t="s">
        <v>84</v>
      </c>
      <c r="G30" s="4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" t="s">
        <v>87</v>
      </c>
      <c r="B31" s="12">
        <v>59.65265607</v>
      </c>
      <c r="C31" s="13" t="s">
        <v>52</v>
      </c>
      <c r="D31" s="5" t="s">
        <v>88</v>
      </c>
      <c r="E31" s="3" t="s">
        <v>46</v>
      </c>
      <c r="F31" s="3" t="s">
        <v>84</v>
      </c>
      <c r="G31" s="4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" t="s">
        <v>89</v>
      </c>
      <c r="B32" s="12">
        <v>26.12988413</v>
      </c>
      <c r="C32" s="13" t="s">
        <v>44</v>
      </c>
      <c r="D32" s="5" t="s">
        <v>90</v>
      </c>
      <c r="E32" s="3" t="s">
        <v>46</v>
      </c>
      <c r="F32" s="3" t="s">
        <v>91</v>
      </c>
      <c r="G32" s="4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" t="s">
        <v>92</v>
      </c>
      <c r="B33" s="12">
        <v>48.12667188</v>
      </c>
      <c r="C33" s="13" t="s">
        <v>49</v>
      </c>
      <c r="D33" s="5" t="s">
        <v>93</v>
      </c>
      <c r="E33" s="3" t="s">
        <v>46</v>
      </c>
      <c r="F33" s="3" t="s">
        <v>91</v>
      </c>
      <c r="G33" s="4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" t="s">
        <v>94</v>
      </c>
      <c r="B34" s="12">
        <v>62.00991626</v>
      </c>
      <c r="C34" s="13" t="s">
        <v>52</v>
      </c>
      <c r="D34" s="5" t="s">
        <v>95</v>
      </c>
      <c r="E34" s="3" t="s">
        <v>46</v>
      </c>
      <c r="F34" s="3" t="s">
        <v>91</v>
      </c>
      <c r="G34" s="4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" t="s">
        <v>96</v>
      </c>
      <c r="B35" s="12">
        <v>22.81625865</v>
      </c>
      <c r="C35" s="13" t="s">
        <v>44</v>
      </c>
      <c r="D35" s="5" t="s">
        <v>97</v>
      </c>
      <c r="E35" s="3" t="s">
        <v>46</v>
      </c>
      <c r="F35" s="3" t="s">
        <v>98</v>
      </c>
      <c r="G35" s="4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" t="s">
        <v>99</v>
      </c>
      <c r="B36" s="12">
        <v>41.69405207</v>
      </c>
      <c r="C36" s="13" t="s">
        <v>49</v>
      </c>
      <c r="D36" s="5" t="s">
        <v>100</v>
      </c>
      <c r="E36" s="3" t="s">
        <v>46</v>
      </c>
      <c r="F36" s="3" t="s">
        <v>98</v>
      </c>
      <c r="G36" s="4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" t="s">
        <v>101</v>
      </c>
      <c r="B37" s="12">
        <v>57.32618181</v>
      </c>
      <c r="C37" s="13" t="s">
        <v>52</v>
      </c>
      <c r="D37" s="5" t="s">
        <v>102</v>
      </c>
      <c r="E37" s="3" t="s">
        <v>46</v>
      </c>
      <c r="F37" s="3" t="s">
        <v>98</v>
      </c>
      <c r="G37" s="4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" t="s">
        <v>103</v>
      </c>
      <c r="B38" s="12">
        <v>23.47424552</v>
      </c>
      <c r="C38" s="13" t="s">
        <v>44</v>
      </c>
      <c r="D38" s="5" t="s">
        <v>104</v>
      </c>
      <c r="E38" s="3" t="s">
        <v>46</v>
      </c>
      <c r="F38" s="3" t="s">
        <v>105</v>
      </c>
      <c r="G38" s="4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" t="s">
        <v>106</v>
      </c>
      <c r="B39" s="12">
        <v>30.98639202</v>
      </c>
      <c r="C39" s="13" t="s">
        <v>49</v>
      </c>
      <c r="D39" s="5" t="s">
        <v>107</v>
      </c>
      <c r="E39" s="3" t="s">
        <v>46</v>
      </c>
      <c r="F39" s="3" t="s">
        <v>105</v>
      </c>
      <c r="G39" s="4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" t="s">
        <v>108</v>
      </c>
      <c r="B40" s="12">
        <v>57.30483404</v>
      </c>
      <c r="C40" s="13" t="s">
        <v>52</v>
      </c>
      <c r="D40" s="5" t="s">
        <v>109</v>
      </c>
      <c r="E40" s="3" t="s">
        <v>46</v>
      </c>
      <c r="F40" s="3" t="s">
        <v>105</v>
      </c>
      <c r="G40" s="4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" t="s">
        <v>110</v>
      </c>
      <c r="B41" s="12">
        <v>26.87920034</v>
      </c>
      <c r="C41" s="13" t="s">
        <v>44</v>
      </c>
      <c r="D41" s="5" t="s">
        <v>111</v>
      </c>
      <c r="E41" s="3" t="s">
        <v>46</v>
      </c>
      <c r="F41" s="3" t="s">
        <v>112</v>
      </c>
      <c r="G41" s="4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" t="s">
        <v>113</v>
      </c>
      <c r="B42" s="12">
        <v>36.86670292</v>
      </c>
      <c r="C42" s="13" t="s">
        <v>49</v>
      </c>
      <c r="D42" s="5" t="s">
        <v>114</v>
      </c>
      <c r="E42" s="3" t="s">
        <v>46</v>
      </c>
      <c r="F42" s="3" t="s">
        <v>112</v>
      </c>
      <c r="G42" s="4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3" t="s">
        <v>115</v>
      </c>
      <c r="B43" s="12">
        <v>68.25495118</v>
      </c>
      <c r="C43" s="13" t="s">
        <v>52</v>
      </c>
      <c r="D43" s="5" t="s">
        <v>116</v>
      </c>
      <c r="E43" s="3" t="s">
        <v>46</v>
      </c>
      <c r="F43" s="3" t="s">
        <v>112</v>
      </c>
      <c r="G43" s="4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3" t="s">
        <v>117</v>
      </c>
      <c r="B44" s="12">
        <v>28.43762113</v>
      </c>
      <c r="C44" s="13" t="s">
        <v>44</v>
      </c>
      <c r="D44" s="5" t="s">
        <v>118</v>
      </c>
      <c r="E44" s="3" t="s">
        <v>46</v>
      </c>
      <c r="F44" s="3" t="s">
        <v>119</v>
      </c>
      <c r="G44" s="4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3" t="s">
        <v>120</v>
      </c>
      <c r="B45" s="12">
        <v>43.52777142</v>
      </c>
      <c r="C45" s="13" t="s">
        <v>49</v>
      </c>
      <c r="D45" s="5" t="s">
        <v>121</v>
      </c>
      <c r="E45" s="3" t="s">
        <v>46</v>
      </c>
      <c r="F45" s="3" t="s">
        <v>119</v>
      </c>
      <c r="G45" s="4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3" t="s">
        <v>122</v>
      </c>
      <c r="B46" s="12">
        <v>83.63200782</v>
      </c>
      <c r="C46" s="13" t="s">
        <v>52</v>
      </c>
      <c r="D46" s="5" t="s">
        <v>123</v>
      </c>
      <c r="E46" s="3" t="s">
        <v>46</v>
      </c>
      <c r="F46" s="3" t="s">
        <v>119</v>
      </c>
      <c r="G46" s="4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3" t="s">
        <v>124</v>
      </c>
      <c r="B47" s="12">
        <v>23.45253711</v>
      </c>
      <c r="C47" s="13" t="s">
        <v>44</v>
      </c>
      <c r="D47" s="5" t="s">
        <v>125</v>
      </c>
      <c r="E47" s="3" t="s">
        <v>46</v>
      </c>
      <c r="F47" s="3" t="s">
        <v>126</v>
      </c>
      <c r="G47" s="4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3" t="s">
        <v>127</v>
      </c>
      <c r="B48" s="12">
        <v>40.10700749</v>
      </c>
      <c r="C48" s="13" t="s">
        <v>49</v>
      </c>
      <c r="D48" s="5" t="s">
        <v>128</v>
      </c>
      <c r="E48" s="3" t="s">
        <v>46</v>
      </c>
      <c r="F48" s="3" t="s">
        <v>126</v>
      </c>
      <c r="G48" s="4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3" t="s">
        <v>129</v>
      </c>
      <c r="B49" s="12">
        <v>60.36480357</v>
      </c>
      <c r="C49" s="13" t="s">
        <v>52</v>
      </c>
      <c r="D49" s="5" t="s">
        <v>130</v>
      </c>
      <c r="E49" s="3" t="s">
        <v>46</v>
      </c>
      <c r="F49" s="3" t="s">
        <v>126</v>
      </c>
      <c r="G49" s="4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3" t="s">
        <v>131</v>
      </c>
      <c r="B50" s="12">
        <v>27.69378772</v>
      </c>
      <c r="C50" s="13" t="s">
        <v>44</v>
      </c>
      <c r="D50" s="5" t="s">
        <v>132</v>
      </c>
      <c r="E50" s="3" t="s">
        <v>46</v>
      </c>
      <c r="F50" s="3" t="s">
        <v>133</v>
      </c>
      <c r="G50" s="4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3" t="s">
        <v>134</v>
      </c>
      <c r="B51" s="12">
        <v>53.59974433</v>
      </c>
      <c r="C51" s="13" t="s">
        <v>49</v>
      </c>
      <c r="D51" s="5" t="s">
        <v>135</v>
      </c>
      <c r="E51" s="3" t="s">
        <v>46</v>
      </c>
      <c r="F51" s="3" t="s">
        <v>133</v>
      </c>
      <c r="G51" s="4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3" t="s">
        <v>136</v>
      </c>
      <c r="B52" s="12">
        <v>70.89069718</v>
      </c>
      <c r="C52" s="13" t="s">
        <v>52</v>
      </c>
      <c r="D52" s="5" t="s">
        <v>137</v>
      </c>
      <c r="E52" s="3" t="s">
        <v>46</v>
      </c>
      <c r="F52" s="3" t="s">
        <v>133</v>
      </c>
      <c r="G52" s="4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3" t="s">
        <v>138</v>
      </c>
      <c r="B53" s="12">
        <v>23.01521125</v>
      </c>
      <c r="C53" s="13" t="s">
        <v>44</v>
      </c>
      <c r="D53" s="5" t="s">
        <v>139</v>
      </c>
      <c r="E53" s="3" t="s">
        <v>46</v>
      </c>
      <c r="F53" s="3" t="s">
        <v>140</v>
      </c>
      <c r="G53" s="4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3" t="s">
        <v>141</v>
      </c>
      <c r="B54" s="12">
        <v>62.16421871</v>
      </c>
      <c r="C54" s="13" t="s">
        <v>49</v>
      </c>
      <c r="D54" s="5" t="s">
        <v>142</v>
      </c>
      <c r="E54" s="3" t="s">
        <v>46</v>
      </c>
      <c r="F54" s="3" t="s">
        <v>140</v>
      </c>
      <c r="G54" s="4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3" t="s">
        <v>143</v>
      </c>
      <c r="B55" s="12">
        <v>95.31885894</v>
      </c>
      <c r="C55" s="13" t="s">
        <v>52</v>
      </c>
      <c r="D55" s="5" t="s">
        <v>144</v>
      </c>
      <c r="E55" s="3" t="s">
        <v>46</v>
      </c>
      <c r="F55" s="3" t="s">
        <v>140</v>
      </c>
      <c r="G55" s="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3" t="s">
        <v>145</v>
      </c>
      <c r="B56" s="12">
        <v>24.26986434</v>
      </c>
      <c r="C56" s="13" t="s">
        <v>44</v>
      </c>
      <c r="D56" s="5" t="s">
        <v>146</v>
      </c>
      <c r="E56" s="3" t="s">
        <v>46</v>
      </c>
      <c r="F56" s="3" t="s">
        <v>147</v>
      </c>
      <c r="G56" s="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3" t="s">
        <v>148</v>
      </c>
      <c r="B57" s="12">
        <v>27.75966255</v>
      </c>
      <c r="C57" s="13" t="s">
        <v>49</v>
      </c>
      <c r="D57" s="5" t="s">
        <v>149</v>
      </c>
      <c r="E57" s="3" t="s">
        <v>46</v>
      </c>
      <c r="F57" s="3" t="s">
        <v>147</v>
      </c>
      <c r="G57" s="4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3" t="s">
        <v>150</v>
      </c>
      <c r="B58" s="12">
        <v>88.51041674</v>
      </c>
      <c r="C58" s="13" t="s">
        <v>52</v>
      </c>
      <c r="D58" s="5" t="s">
        <v>151</v>
      </c>
      <c r="E58" s="3" t="s">
        <v>46</v>
      </c>
      <c r="F58" s="3" t="s">
        <v>147</v>
      </c>
      <c r="G58" s="4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3" t="s">
        <v>152</v>
      </c>
      <c r="B59" s="12">
        <v>28.9629913</v>
      </c>
      <c r="C59" s="13" t="s">
        <v>44</v>
      </c>
      <c r="D59" s="5" t="s">
        <v>153</v>
      </c>
      <c r="E59" s="3" t="s">
        <v>46</v>
      </c>
      <c r="F59" s="3" t="s">
        <v>154</v>
      </c>
      <c r="G59" s="4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3" t="s">
        <v>155</v>
      </c>
      <c r="B60" s="12">
        <v>125.7559649</v>
      </c>
      <c r="C60" s="13" t="s">
        <v>49</v>
      </c>
      <c r="D60" s="5" t="s">
        <v>156</v>
      </c>
      <c r="E60" s="3" t="s">
        <v>46</v>
      </c>
      <c r="F60" s="3" t="s">
        <v>154</v>
      </c>
      <c r="G60" s="4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3" t="s">
        <v>157</v>
      </c>
      <c r="B61" s="12">
        <v>14.91189035</v>
      </c>
      <c r="C61" s="13" t="s">
        <v>52</v>
      </c>
      <c r="D61" s="5" t="s">
        <v>158</v>
      </c>
      <c r="E61" s="3" t="s">
        <v>46</v>
      </c>
      <c r="F61" s="3" t="s">
        <v>154</v>
      </c>
      <c r="G61" s="4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3" t="s">
        <v>159</v>
      </c>
      <c r="B62" s="12">
        <v>26.2086023</v>
      </c>
      <c r="C62" s="13" t="s">
        <v>44</v>
      </c>
      <c r="D62" s="5" t="s">
        <v>160</v>
      </c>
      <c r="E62" s="3" t="s">
        <v>46</v>
      </c>
      <c r="F62" s="3" t="s">
        <v>161</v>
      </c>
      <c r="G62" s="4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3" t="s">
        <v>162</v>
      </c>
      <c r="B63" s="12">
        <v>59.04390192</v>
      </c>
      <c r="C63" s="13" t="s">
        <v>49</v>
      </c>
      <c r="D63" s="5" t="s">
        <v>163</v>
      </c>
      <c r="E63" s="3" t="s">
        <v>46</v>
      </c>
      <c r="F63" s="3" t="s">
        <v>161</v>
      </c>
      <c r="G63" s="4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3" t="s">
        <v>164</v>
      </c>
      <c r="B64" s="12">
        <v>119.2134802</v>
      </c>
      <c r="C64" s="13" t="s">
        <v>52</v>
      </c>
      <c r="D64" s="5" t="s">
        <v>165</v>
      </c>
      <c r="E64" s="3" t="s">
        <v>46</v>
      </c>
      <c r="F64" s="3" t="s">
        <v>161</v>
      </c>
      <c r="G64" s="4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3" t="s">
        <v>166</v>
      </c>
      <c r="B65" s="12">
        <v>28.89715174</v>
      </c>
      <c r="C65" s="13" t="s">
        <v>44</v>
      </c>
      <c r="D65" s="5" t="s">
        <v>167</v>
      </c>
      <c r="E65" s="3" t="s">
        <v>46</v>
      </c>
      <c r="F65" s="3" t="s">
        <v>168</v>
      </c>
      <c r="G65" s="4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3" t="s">
        <v>169</v>
      </c>
      <c r="B66" s="12">
        <v>63.78759739</v>
      </c>
      <c r="C66" s="13" t="s">
        <v>49</v>
      </c>
      <c r="D66" s="5" t="s">
        <v>170</v>
      </c>
      <c r="E66" s="3" t="s">
        <v>46</v>
      </c>
      <c r="F66" s="3" t="s">
        <v>168</v>
      </c>
      <c r="G66" s="4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3" t="s">
        <v>171</v>
      </c>
      <c r="B67" s="12">
        <v>24.16557663</v>
      </c>
      <c r="C67" s="13" t="s">
        <v>44</v>
      </c>
      <c r="D67" s="5" t="s">
        <v>172</v>
      </c>
      <c r="E67" s="3" t="s">
        <v>46</v>
      </c>
      <c r="F67" s="3" t="s">
        <v>173</v>
      </c>
      <c r="G67" s="4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3" t="s">
        <v>174</v>
      </c>
      <c r="B68" s="12">
        <v>37.38990357</v>
      </c>
      <c r="C68" s="13" t="s">
        <v>49</v>
      </c>
      <c r="D68" s="5" t="s">
        <v>175</v>
      </c>
      <c r="E68" s="3" t="s">
        <v>46</v>
      </c>
      <c r="F68" s="3" t="s">
        <v>173</v>
      </c>
      <c r="G68" s="4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3" t="s">
        <v>176</v>
      </c>
      <c r="B69" s="12">
        <v>55.23337381</v>
      </c>
      <c r="C69" s="13" t="s">
        <v>52</v>
      </c>
      <c r="D69" s="5" t="s">
        <v>177</v>
      </c>
      <c r="E69" s="3" t="s">
        <v>46</v>
      </c>
      <c r="F69" s="3" t="s">
        <v>173</v>
      </c>
      <c r="G69" s="4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3" t="s">
        <v>178</v>
      </c>
      <c r="B70" s="12">
        <v>25.59797055</v>
      </c>
      <c r="C70" s="13" t="s">
        <v>44</v>
      </c>
      <c r="D70" s="5" t="s">
        <v>179</v>
      </c>
      <c r="E70" s="3" t="s">
        <v>46</v>
      </c>
      <c r="F70" s="3" t="s">
        <v>180</v>
      </c>
      <c r="G70" s="4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3" t="s">
        <v>181</v>
      </c>
      <c r="B71" s="12">
        <v>55.5932651</v>
      </c>
      <c r="C71" s="13" t="s">
        <v>49</v>
      </c>
      <c r="D71" s="5" t="s">
        <v>182</v>
      </c>
      <c r="E71" s="3" t="s">
        <v>46</v>
      </c>
      <c r="F71" s="3" t="s">
        <v>180</v>
      </c>
      <c r="G71" s="4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3" t="s">
        <v>183</v>
      </c>
      <c r="B72" s="12">
        <v>69.66706474</v>
      </c>
      <c r="C72" s="13" t="s">
        <v>52</v>
      </c>
      <c r="D72" s="5" t="s">
        <v>184</v>
      </c>
      <c r="E72" s="3" t="s">
        <v>46</v>
      </c>
      <c r="F72" s="3" t="s">
        <v>180</v>
      </c>
      <c r="G72" s="4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3" t="s">
        <v>185</v>
      </c>
      <c r="B73" s="12">
        <v>24.37147453</v>
      </c>
      <c r="C73" s="13" t="s">
        <v>44</v>
      </c>
      <c r="D73" s="5" t="s">
        <v>186</v>
      </c>
      <c r="E73" s="3" t="s">
        <v>46</v>
      </c>
      <c r="F73" s="3" t="s">
        <v>187</v>
      </c>
      <c r="G73" s="4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3" t="s">
        <v>188</v>
      </c>
      <c r="B74" s="12">
        <v>51.21018539</v>
      </c>
      <c r="C74" s="13" t="s">
        <v>49</v>
      </c>
      <c r="D74" s="5" t="s">
        <v>189</v>
      </c>
      <c r="E74" s="3" t="s">
        <v>46</v>
      </c>
      <c r="F74" s="3" t="s">
        <v>187</v>
      </c>
      <c r="G74" s="4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3" t="s">
        <v>190</v>
      </c>
      <c r="B75" s="12">
        <v>65.03325914</v>
      </c>
      <c r="C75" s="13" t="s">
        <v>52</v>
      </c>
      <c r="D75" s="5" t="s">
        <v>191</v>
      </c>
      <c r="E75" s="3" t="s">
        <v>46</v>
      </c>
      <c r="F75" s="3" t="s">
        <v>187</v>
      </c>
      <c r="G75" s="4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3" t="s">
        <v>192</v>
      </c>
      <c r="B76" s="12">
        <v>27.37465571</v>
      </c>
      <c r="C76" s="13" t="s">
        <v>44</v>
      </c>
      <c r="D76" s="5" t="s">
        <v>193</v>
      </c>
      <c r="E76" s="3" t="s">
        <v>46</v>
      </c>
      <c r="F76" s="3" t="s">
        <v>194</v>
      </c>
      <c r="G76" s="4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3" t="s">
        <v>195</v>
      </c>
      <c r="B77" s="12">
        <v>46.66561326</v>
      </c>
      <c r="C77" s="13" t="s">
        <v>49</v>
      </c>
      <c r="D77" s="5" t="s">
        <v>196</v>
      </c>
      <c r="E77" s="3" t="s">
        <v>46</v>
      </c>
      <c r="F77" s="3" t="s">
        <v>194</v>
      </c>
      <c r="G77" s="4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3" t="s">
        <v>197</v>
      </c>
      <c r="B78" s="12">
        <v>40.37986707</v>
      </c>
      <c r="C78" s="13" t="s">
        <v>52</v>
      </c>
      <c r="D78" s="5" t="s">
        <v>198</v>
      </c>
      <c r="E78" s="3" t="s">
        <v>46</v>
      </c>
      <c r="F78" s="3" t="s">
        <v>194</v>
      </c>
      <c r="G78" s="4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3" t="s">
        <v>199</v>
      </c>
      <c r="B79" s="12">
        <v>28.20557667</v>
      </c>
      <c r="C79" s="13" t="s">
        <v>44</v>
      </c>
      <c r="D79" s="5" t="s">
        <v>200</v>
      </c>
      <c r="E79" s="3" t="s">
        <v>46</v>
      </c>
      <c r="F79" s="3" t="s">
        <v>201</v>
      </c>
      <c r="G79" s="4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3" t="s">
        <v>202</v>
      </c>
      <c r="B80" s="12">
        <v>38.52507211</v>
      </c>
      <c r="C80" s="13" t="s">
        <v>49</v>
      </c>
      <c r="D80" s="5" t="s">
        <v>203</v>
      </c>
      <c r="E80" s="3" t="s">
        <v>46</v>
      </c>
      <c r="F80" s="3" t="s">
        <v>201</v>
      </c>
      <c r="G80" s="4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3" t="s">
        <v>204</v>
      </c>
      <c r="B81" s="12">
        <v>49.97672052</v>
      </c>
      <c r="C81" s="13" t="s">
        <v>52</v>
      </c>
      <c r="D81" s="5" t="s">
        <v>205</v>
      </c>
      <c r="E81" s="3" t="s">
        <v>46</v>
      </c>
      <c r="F81" s="3" t="s">
        <v>201</v>
      </c>
      <c r="G81" s="4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3" t="s">
        <v>206</v>
      </c>
      <c r="B82" s="12">
        <v>23.06483791</v>
      </c>
      <c r="C82" s="13" t="s">
        <v>44</v>
      </c>
      <c r="D82" s="5" t="s">
        <v>207</v>
      </c>
      <c r="E82" s="3" t="s">
        <v>46</v>
      </c>
      <c r="F82" s="3" t="s">
        <v>208</v>
      </c>
      <c r="G82" s="4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3" t="s">
        <v>209</v>
      </c>
      <c r="B83" s="12">
        <v>39.67991037</v>
      </c>
      <c r="C83" s="13" t="s">
        <v>49</v>
      </c>
      <c r="D83" s="5" t="s">
        <v>210</v>
      </c>
      <c r="E83" s="3" t="s">
        <v>46</v>
      </c>
      <c r="F83" s="3" t="s">
        <v>208</v>
      </c>
      <c r="G83" s="4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3" t="s">
        <v>211</v>
      </c>
      <c r="B84" s="12">
        <v>43.30966401</v>
      </c>
      <c r="C84" s="13" t="s">
        <v>52</v>
      </c>
      <c r="D84" s="5" t="s">
        <v>212</v>
      </c>
      <c r="E84" s="3" t="s">
        <v>46</v>
      </c>
      <c r="F84" s="3" t="s">
        <v>208</v>
      </c>
      <c r="G84" s="4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3" t="s">
        <v>213</v>
      </c>
      <c r="B85" s="12">
        <v>28.78451327</v>
      </c>
      <c r="C85" s="13" t="s">
        <v>44</v>
      </c>
      <c r="D85" s="5" t="s">
        <v>214</v>
      </c>
      <c r="E85" s="3" t="s">
        <v>46</v>
      </c>
      <c r="F85" s="3" t="s">
        <v>215</v>
      </c>
      <c r="G85" s="4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3" t="s">
        <v>216</v>
      </c>
      <c r="B86" s="12">
        <v>38.73772159</v>
      </c>
      <c r="C86" s="13" t="s">
        <v>49</v>
      </c>
      <c r="D86" s="5" t="s">
        <v>217</v>
      </c>
      <c r="E86" s="3" t="s">
        <v>46</v>
      </c>
      <c r="F86" s="3" t="s">
        <v>215</v>
      </c>
      <c r="G86" s="4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3" t="s">
        <v>218</v>
      </c>
      <c r="B87" s="12">
        <v>46.57308701</v>
      </c>
      <c r="C87" s="13" t="s">
        <v>52</v>
      </c>
      <c r="D87" s="5" t="s">
        <v>219</v>
      </c>
      <c r="E87" s="3" t="s">
        <v>46</v>
      </c>
      <c r="F87" s="3" t="s">
        <v>215</v>
      </c>
      <c r="G87" s="4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3" t="s">
        <v>220</v>
      </c>
      <c r="B88" s="12">
        <v>25.49953691</v>
      </c>
      <c r="C88" s="13" t="s">
        <v>44</v>
      </c>
      <c r="D88" s="5" t="s">
        <v>221</v>
      </c>
      <c r="E88" s="3" t="s">
        <v>46</v>
      </c>
      <c r="F88" s="3" t="s">
        <v>222</v>
      </c>
      <c r="G88" s="4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3" t="s">
        <v>223</v>
      </c>
      <c r="B89" s="12">
        <v>35.58705091</v>
      </c>
      <c r="C89" s="13" t="s">
        <v>49</v>
      </c>
      <c r="D89" s="5" t="s">
        <v>224</v>
      </c>
      <c r="E89" s="3" t="s">
        <v>46</v>
      </c>
      <c r="F89" s="3" t="s">
        <v>222</v>
      </c>
      <c r="G89" s="4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3" t="s">
        <v>225</v>
      </c>
      <c r="B90" s="12">
        <v>44.80483839</v>
      </c>
      <c r="C90" s="13" t="s">
        <v>52</v>
      </c>
      <c r="D90" s="5" t="s">
        <v>226</v>
      </c>
      <c r="E90" s="3" t="s">
        <v>46</v>
      </c>
      <c r="F90" s="3" t="s">
        <v>222</v>
      </c>
      <c r="G90" s="4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3" t="s">
        <v>227</v>
      </c>
      <c r="B91" s="12">
        <v>29.17946308</v>
      </c>
      <c r="C91" s="13" t="s">
        <v>44</v>
      </c>
      <c r="D91" s="5" t="s">
        <v>228</v>
      </c>
      <c r="E91" s="3" t="s">
        <v>46</v>
      </c>
      <c r="F91" s="3" t="s">
        <v>229</v>
      </c>
      <c r="G91" s="4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3" t="s">
        <v>230</v>
      </c>
      <c r="B92" s="12">
        <v>41.63538173</v>
      </c>
      <c r="C92" s="13" t="s">
        <v>49</v>
      </c>
      <c r="D92" s="5" t="s">
        <v>231</v>
      </c>
      <c r="E92" s="3" t="s">
        <v>46</v>
      </c>
      <c r="F92" s="3" t="s">
        <v>229</v>
      </c>
      <c r="G92" s="4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3" t="s">
        <v>232</v>
      </c>
      <c r="B93" s="12">
        <v>48.8935113</v>
      </c>
      <c r="C93" s="13" t="s">
        <v>52</v>
      </c>
      <c r="D93" s="5" t="s">
        <v>233</v>
      </c>
      <c r="E93" s="3" t="s">
        <v>46</v>
      </c>
      <c r="F93" s="3" t="s">
        <v>229</v>
      </c>
      <c r="G93" s="4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3" t="s">
        <v>234</v>
      </c>
      <c r="B94" s="12">
        <v>26.65253306</v>
      </c>
      <c r="C94" s="13" t="s">
        <v>44</v>
      </c>
      <c r="D94" s="5" t="s">
        <v>235</v>
      </c>
      <c r="E94" s="3" t="s">
        <v>46</v>
      </c>
      <c r="F94" s="3" t="s">
        <v>236</v>
      </c>
      <c r="G94" s="4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3" t="s">
        <v>237</v>
      </c>
      <c r="B95" s="12">
        <v>43.33472376</v>
      </c>
      <c r="C95" s="13" t="s">
        <v>49</v>
      </c>
      <c r="D95" s="5" t="s">
        <v>238</v>
      </c>
      <c r="E95" s="3" t="s">
        <v>46</v>
      </c>
      <c r="F95" s="3" t="s">
        <v>236</v>
      </c>
      <c r="G95" s="4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3" t="s">
        <v>239</v>
      </c>
      <c r="B96" s="12">
        <v>37.4291382</v>
      </c>
      <c r="C96" s="13" t="s">
        <v>52</v>
      </c>
      <c r="D96" s="5" t="s">
        <v>240</v>
      </c>
      <c r="E96" s="3" t="s">
        <v>46</v>
      </c>
      <c r="F96" s="3" t="s">
        <v>236</v>
      </c>
      <c r="G96" s="4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3" t="s">
        <v>241</v>
      </c>
      <c r="B97" s="12">
        <v>31.54758226</v>
      </c>
      <c r="C97" s="13" t="s">
        <v>44</v>
      </c>
      <c r="D97" s="5" t="s">
        <v>242</v>
      </c>
      <c r="E97" s="3" t="s">
        <v>46</v>
      </c>
      <c r="F97" s="3" t="s">
        <v>243</v>
      </c>
      <c r="G97" s="4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3" t="s">
        <v>244</v>
      </c>
      <c r="B98" s="12">
        <v>32.56771156</v>
      </c>
      <c r="C98" s="13" t="s">
        <v>49</v>
      </c>
      <c r="D98" s="5" t="s">
        <v>245</v>
      </c>
      <c r="E98" s="3" t="s">
        <v>46</v>
      </c>
      <c r="F98" s="3" t="s">
        <v>243</v>
      </c>
      <c r="G98" s="4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3" t="s">
        <v>246</v>
      </c>
      <c r="B99" s="12">
        <v>38.15128115</v>
      </c>
      <c r="C99" s="13" t="s">
        <v>52</v>
      </c>
      <c r="D99" s="5" t="s">
        <v>247</v>
      </c>
      <c r="E99" s="3" t="s">
        <v>46</v>
      </c>
      <c r="F99" s="3" t="s">
        <v>243</v>
      </c>
      <c r="G99" s="4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3" t="s">
        <v>248</v>
      </c>
      <c r="B100" s="12">
        <v>33.07970909</v>
      </c>
      <c r="C100" s="13" t="s">
        <v>44</v>
      </c>
      <c r="D100" s="5" t="s">
        <v>249</v>
      </c>
      <c r="E100" s="3" t="s">
        <v>46</v>
      </c>
      <c r="F100" s="3" t="s">
        <v>250</v>
      </c>
      <c r="G100" s="4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3" t="s">
        <v>251</v>
      </c>
      <c r="B101" s="12">
        <v>34.33284641</v>
      </c>
      <c r="C101" s="13" t="s">
        <v>49</v>
      </c>
      <c r="D101" s="5" t="s">
        <v>252</v>
      </c>
      <c r="E101" s="3" t="s">
        <v>46</v>
      </c>
      <c r="F101" s="3" t="s">
        <v>250</v>
      </c>
      <c r="G101" s="4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3" t="s">
        <v>253</v>
      </c>
      <c r="B102" s="12">
        <v>38.17924472</v>
      </c>
      <c r="C102" s="13" t="s">
        <v>52</v>
      </c>
      <c r="D102" s="5" t="s">
        <v>254</v>
      </c>
      <c r="E102" s="3" t="s">
        <v>46</v>
      </c>
      <c r="F102" s="3" t="s">
        <v>250</v>
      </c>
      <c r="G102" s="4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3" t="s">
        <v>255</v>
      </c>
      <c r="B103" s="12">
        <v>28.84035259</v>
      </c>
      <c r="C103" s="13" t="s">
        <v>44</v>
      </c>
      <c r="D103" s="5" t="s">
        <v>256</v>
      </c>
      <c r="E103" s="3" t="s">
        <v>46</v>
      </c>
      <c r="F103" s="3" t="s">
        <v>257</v>
      </c>
      <c r="G103" s="4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3" t="s">
        <v>258</v>
      </c>
      <c r="B104" s="12">
        <v>32.27552516</v>
      </c>
      <c r="C104" s="13" t="s">
        <v>49</v>
      </c>
      <c r="D104" s="5" t="s">
        <v>259</v>
      </c>
      <c r="E104" s="3" t="s">
        <v>46</v>
      </c>
      <c r="F104" s="3" t="s">
        <v>257</v>
      </c>
      <c r="G104" s="4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3" t="s">
        <v>260</v>
      </c>
      <c r="B105" s="12">
        <v>40.50432382</v>
      </c>
      <c r="C105" s="13" t="s">
        <v>52</v>
      </c>
      <c r="D105" s="5" t="s">
        <v>261</v>
      </c>
      <c r="E105" s="3" t="s">
        <v>46</v>
      </c>
      <c r="F105" s="3" t="s">
        <v>257</v>
      </c>
      <c r="G105" s="4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3" t="s">
        <v>262</v>
      </c>
      <c r="B106" s="12">
        <v>28.07408755</v>
      </c>
      <c r="C106" s="13" t="s">
        <v>44</v>
      </c>
      <c r="D106" s="5" t="s">
        <v>263</v>
      </c>
      <c r="E106" s="3" t="s">
        <v>46</v>
      </c>
      <c r="F106" s="3" t="s">
        <v>264</v>
      </c>
      <c r="G106" s="4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3" t="s">
        <v>265</v>
      </c>
      <c r="B107" s="12">
        <v>47.28349666</v>
      </c>
      <c r="C107" s="13" t="s">
        <v>49</v>
      </c>
      <c r="D107" s="5" t="s">
        <v>266</v>
      </c>
      <c r="E107" s="3" t="s">
        <v>46</v>
      </c>
      <c r="F107" s="3" t="s">
        <v>264</v>
      </c>
      <c r="G107" s="4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3" t="s">
        <v>267</v>
      </c>
      <c r="B108" s="12">
        <v>45.81490615</v>
      </c>
      <c r="C108" s="13" t="s">
        <v>52</v>
      </c>
      <c r="D108" s="5" t="s">
        <v>268</v>
      </c>
      <c r="E108" s="3" t="s">
        <v>46</v>
      </c>
      <c r="F108" s="3" t="s">
        <v>264</v>
      </c>
      <c r="G108" s="4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3" t="s">
        <v>269</v>
      </c>
      <c r="B109" s="12">
        <v>34.38754308</v>
      </c>
      <c r="C109" s="13" t="s">
        <v>44</v>
      </c>
      <c r="D109" s="5" t="s">
        <v>270</v>
      </c>
      <c r="E109" s="3" t="s">
        <v>46</v>
      </c>
      <c r="F109" s="3" t="s">
        <v>271</v>
      </c>
      <c r="G109" s="4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3" t="s">
        <v>272</v>
      </c>
      <c r="B110" s="12">
        <v>33.85905916</v>
      </c>
      <c r="C110" s="13" t="s">
        <v>49</v>
      </c>
      <c r="D110" s="5" t="s">
        <v>273</v>
      </c>
      <c r="E110" s="3" t="s">
        <v>46</v>
      </c>
      <c r="F110" s="3" t="s">
        <v>271</v>
      </c>
      <c r="G110" s="4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3" t="s">
        <v>274</v>
      </c>
      <c r="B111" s="12">
        <v>37.97816652</v>
      </c>
      <c r="C111" s="13" t="s">
        <v>52</v>
      </c>
      <c r="D111" s="5" t="s">
        <v>275</v>
      </c>
      <c r="E111" s="3" t="s">
        <v>46</v>
      </c>
      <c r="F111" s="3" t="s">
        <v>271</v>
      </c>
      <c r="G111" s="4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3" t="s">
        <v>276</v>
      </c>
      <c r="B112" s="12">
        <v>29.37968805</v>
      </c>
      <c r="C112" s="13" t="s">
        <v>44</v>
      </c>
      <c r="D112" s="5" t="s">
        <v>277</v>
      </c>
      <c r="E112" s="3" t="s">
        <v>46</v>
      </c>
      <c r="F112" s="3" t="s">
        <v>278</v>
      </c>
      <c r="G112" s="4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3" t="s">
        <v>279</v>
      </c>
      <c r="B113" s="12">
        <v>32.51302666</v>
      </c>
      <c r="C113" s="13" t="s">
        <v>49</v>
      </c>
      <c r="D113" s="5" t="s">
        <v>280</v>
      </c>
      <c r="E113" s="3" t="s">
        <v>46</v>
      </c>
      <c r="F113" s="3" t="s">
        <v>278</v>
      </c>
      <c r="G113" s="4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3" t="s">
        <v>281</v>
      </c>
      <c r="B114" s="12">
        <v>48.38828989</v>
      </c>
      <c r="C114" s="13" t="s">
        <v>52</v>
      </c>
      <c r="D114" s="5" t="s">
        <v>282</v>
      </c>
      <c r="E114" s="3" t="s">
        <v>46</v>
      </c>
      <c r="F114" s="3" t="s">
        <v>278</v>
      </c>
      <c r="G114" s="4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3" t="s">
        <v>283</v>
      </c>
      <c r="B115" s="12">
        <v>25.28124833</v>
      </c>
      <c r="C115" s="13" t="s">
        <v>44</v>
      </c>
      <c r="D115" s="5" t="s">
        <v>284</v>
      </c>
      <c r="E115" s="3" t="s">
        <v>46</v>
      </c>
      <c r="F115" s="3" t="s">
        <v>285</v>
      </c>
      <c r="G115" s="4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3" t="s">
        <v>286</v>
      </c>
      <c r="B116" s="12">
        <v>39.77315371</v>
      </c>
      <c r="C116" s="13" t="s">
        <v>49</v>
      </c>
      <c r="D116" s="5" t="s">
        <v>287</v>
      </c>
      <c r="E116" s="3" t="s">
        <v>46</v>
      </c>
      <c r="F116" s="3" t="s">
        <v>285</v>
      </c>
      <c r="G116" s="4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3" t="s">
        <v>288</v>
      </c>
      <c r="B117" s="12">
        <v>47.54186015</v>
      </c>
      <c r="C117" s="13" t="s">
        <v>52</v>
      </c>
      <c r="D117" s="5" t="s">
        <v>289</v>
      </c>
      <c r="E117" s="3" t="s">
        <v>46</v>
      </c>
      <c r="F117" s="3" t="s">
        <v>285</v>
      </c>
      <c r="G117" s="4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3" t="s">
        <v>290</v>
      </c>
      <c r="B118" s="12">
        <v>25.28077611</v>
      </c>
      <c r="C118" s="13" t="s">
        <v>44</v>
      </c>
      <c r="D118" s="5" t="s">
        <v>291</v>
      </c>
      <c r="E118" s="3" t="s">
        <v>46</v>
      </c>
      <c r="F118" s="3" t="s">
        <v>292</v>
      </c>
      <c r="G118" s="4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3" t="s">
        <v>293</v>
      </c>
      <c r="B119" s="12">
        <v>36.25823373</v>
      </c>
      <c r="C119" s="13" t="s">
        <v>49</v>
      </c>
      <c r="D119" s="5" t="s">
        <v>294</v>
      </c>
      <c r="E119" s="3" t="s">
        <v>46</v>
      </c>
      <c r="F119" s="3" t="s">
        <v>292</v>
      </c>
      <c r="G119" s="4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3" t="s">
        <v>295</v>
      </c>
      <c r="B120" s="12">
        <v>47.94374956</v>
      </c>
      <c r="C120" s="13" t="s">
        <v>52</v>
      </c>
      <c r="D120" s="5" t="s">
        <v>296</v>
      </c>
      <c r="E120" s="3" t="s">
        <v>46</v>
      </c>
      <c r="F120" s="3" t="s">
        <v>292</v>
      </c>
      <c r="G120" s="4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3" t="s">
        <v>297</v>
      </c>
      <c r="B121" s="12">
        <v>24.86474614</v>
      </c>
      <c r="C121" s="13" t="s">
        <v>44</v>
      </c>
      <c r="D121" s="5" t="s">
        <v>298</v>
      </c>
      <c r="E121" s="3" t="s">
        <v>46</v>
      </c>
      <c r="F121" s="3" t="s">
        <v>299</v>
      </c>
      <c r="G121" s="4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3" t="s">
        <v>300</v>
      </c>
      <c r="B122" s="12">
        <v>33.91638507</v>
      </c>
      <c r="C122" s="13" t="s">
        <v>49</v>
      </c>
      <c r="D122" s="5" t="s">
        <v>301</v>
      </c>
      <c r="E122" s="3" t="s">
        <v>46</v>
      </c>
      <c r="F122" s="3" t="s">
        <v>299</v>
      </c>
      <c r="G122" s="4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3" t="s">
        <v>302</v>
      </c>
      <c r="B123" s="12">
        <v>36.84823713</v>
      </c>
      <c r="C123" s="13" t="s">
        <v>52</v>
      </c>
      <c r="D123" s="5" t="s">
        <v>303</v>
      </c>
      <c r="E123" s="3" t="s">
        <v>46</v>
      </c>
      <c r="F123" s="3" t="s">
        <v>299</v>
      </c>
      <c r="G123" s="4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3" t="s">
        <v>304</v>
      </c>
      <c r="B124" s="12">
        <v>26.47014255</v>
      </c>
      <c r="C124" s="13" t="s">
        <v>44</v>
      </c>
      <c r="D124" s="5" t="s">
        <v>305</v>
      </c>
      <c r="E124" s="3" t="s">
        <v>46</v>
      </c>
      <c r="F124" s="3" t="s">
        <v>306</v>
      </c>
      <c r="G124" s="4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3" t="s">
        <v>307</v>
      </c>
      <c r="B125" s="12">
        <v>37.76573772</v>
      </c>
      <c r="C125" s="13" t="s">
        <v>49</v>
      </c>
      <c r="D125" s="5" t="s">
        <v>308</v>
      </c>
      <c r="E125" s="3" t="s">
        <v>46</v>
      </c>
      <c r="F125" s="3" t="s">
        <v>306</v>
      </c>
      <c r="G125" s="4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3" t="s">
        <v>309</v>
      </c>
      <c r="B126" s="12">
        <v>44.51840242</v>
      </c>
      <c r="C126" s="13" t="s">
        <v>52</v>
      </c>
      <c r="D126" s="5" t="s">
        <v>310</v>
      </c>
      <c r="E126" s="3" t="s">
        <v>46</v>
      </c>
      <c r="F126" s="3" t="s">
        <v>306</v>
      </c>
      <c r="G126" s="4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3" t="s">
        <v>311</v>
      </c>
      <c r="B127" s="12">
        <v>28.22283439</v>
      </c>
      <c r="C127" s="13" t="s">
        <v>44</v>
      </c>
      <c r="D127" s="5" t="s">
        <v>312</v>
      </c>
      <c r="E127" s="3" t="s">
        <v>46</v>
      </c>
      <c r="F127" s="3" t="s">
        <v>313</v>
      </c>
      <c r="G127" s="4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3" t="s">
        <v>314</v>
      </c>
      <c r="B128" s="12">
        <v>41.50869442</v>
      </c>
      <c r="C128" s="13" t="s">
        <v>49</v>
      </c>
      <c r="D128" s="5" t="s">
        <v>315</v>
      </c>
      <c r="E128" s="3" t="s">
        <v>46</v>
      </c>
      <c r="F128" s="3" t="s">
        <v>313</v>
      </c>
      <c r="G128" s="4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3" t="s">
        <v>316</v>
      </c>
      <c r="B129" s="12">
        <v>46.56507492</v>
      </c>
      <c r="C129" s="13" t="s">
        <v>52</v>
      </c>
      <c r="D129" s="5" t="s">
        <v>317</v>
      </c>
      <c r="E129" s="3" t="s">
        <v>46</v>
      </c>
      <c r="F129" s="3" t="s">
        <v>313</v>
      </c>
      <c r="G129" s="4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3" t="s">
        <v>318</v>
      </c>
      <c r="B130" s="12">
        <v>28.45195285</v>
      </c>
      <c r="C130" s="13" t="s">
        <v>44</v>
      </c>
      <c r="D130" s="5" t="s">
        <v>319</v>
      </c>
      <c r="E130" s="3" t="s">
        <v>46</v>
      </c>
      <c r="F130" s="3" t="s">
        <v>320</v>
      </c>
      <c r="G130" s="4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3" t="s">
        <v>321</v>
      </c>
      <c r="B131" s="12">
        <v>36.19442985</v>
      </c>
      <c r="C131" s="13" t="s">
        <v>49</v>
      </c>
      <c r="D131" s="5" t="s">
        <v>322</v>
      </c>
      <c r="E131" s="3" t="s">
        <v>46</v>
      </c>
      <c r="F131" s="3" t="s">
        <v>320</v>
      </c>
      <c r="G131" s="4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3" t="s">
        <v>323</v>
      </c>
      <c r="B132" s="12">
        <v>36.24420749</v>
      </c>
      <c r="C132" s="13" t="s">
        <v>52</v>
      </c>
      <c r="D132" s="5" t="s">
        <v>324</v>
      </c>
      <c r="E132" s="3" t="s">
        <v>46</v>
      </c>
      <c r="F132" s="3" t="s">
        <v>320</v>
      </c>
      <c r="G132" s="4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3" t="s">
        <v>325</v>
      </c>
      <c r="B133" s="12">
        <v>27.92649168</v>
      </c>
      <c r="C133" s="13" t="s">
        <v>44</v>
      </c>
      <c r="D133" s="5" t="s">
        <v>326</v>
      </c>
      <c r="E133" s="3" t="s">
        <v>46</v>
      </c>
      <c r="F133" s="3" t="s">
        <v>327</v>
      </c>
      <c r="G133" s="4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3" t="s">
        <v>328</v>
      </c>
      <c r="B134" s="12">
        <v>31.93277676</v>
      </c>
      <c r="C134" s="13" t="s">
        <v>49</v>
      </c>
      <c r="D134" s="5" t="s">
        <v>329</v>
      </c>
      <c r="E134" s="3" t="s">
        <v>46</v>
      </c>
      <c r="F134" s="3" t="s">
        <v>327</v>
      </c>
      <c r="G134" s="4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3" t="s">
        <v>330</v>
      </c>
      <c r="B135" s="12">
        <v>35.09672255</v>
      </c>
      <c r="C135" s="13" t="s">
        <v>52</v>
      </c>
      <c r="D135" s="5" t="s">
        <v>331</v>
      </c>
      <c r="E135" s="3" t="s">
        <v>46</v>
      </c>
      <c r="F135" s="3" t="s">
        <v>327</v>
      </c>
      <c r="G135" s="4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3" t="s">
        <v>332</v>
      </c>
      <c r="B136" s="12">
        <v>37.72313646</v>
      </c>
      <c r="C136" s="13" t="s">
        <v>44</v>
      </c>
      <c r="D136" s="5" t="s">
        <v>333</v>
      </c>
      <c r="E136" s="3" t="s">
        <v>46</v>
      </c>
      <c r="F136" s="3" t="s">
        <v>334</v>
      </c>
      <c r="G136" s="4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3" t="s">
        <v>335</v>
      </c>
      <c r="B137" s="12">
        <v>32.41151888</v>
      </c>
      <c r="C137" s="13" t="s">
        <v>49</v>
      </c>
      <c r="D137" s="5" t="s">
        <v>336</v>
      </c>
      <c r="E137" s="3" t="s">
        <v>46</v>
      </c>
      <c r="F137" s="3" t="s">
        <v>334</v>
      </c>
      <c r="G137" s="4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3" t="s">
        <v>337</v>
      </c>
      <c r="B138" s="12">
        <v>35.79460984</v>
      </c>
      <c r="C138" s="13" t="s">
        <v>52</v>
      </c>
      <c r="D138" s="5" t="s">
        <v>338</v>
      </c>
      <c r="E138" s="3" t="s">
        <v>46</v>
      </c>
      <c r="F138" s="3" t="s">
        <v>334</v>
      </c>
      <c r="G138" s="4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3" t="s">
        <v>339</v>
      </c>
      <c r="B139" s="12">
        <v>23.8884352</v>
      </c>
      <c r="C139" s="13" t="s">
        <v>44</v>
      </c>
      <c r="D139" s="5" t="s">
        <v>340</v>
      </c>
      <c r="E139" s="3" t="s">
        <v>46</v>
      </c>
      <c r="F139" s="3" t="s">
        <v>341</v>
      </c>
      <c r="G139" s="4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3" t="s">
        <v>342</v>
      </c>
      <c r="B140" s="12">
        <v>42.36981553</v>
      </c>
      <c r="C140" s="13" t="s">
        <v>49</v>
      </c>
      <c r="D140" s="5" t="s">
        <v>343</v>
      </c>
      <c r="E140" s="3" t="s">
        <v>46</v>
      </c>
      <c r="F140" s="3" t="s">
        <v>341</v>
      </c>
      <c r="G140" s="4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3" t="s">
        <v>344</v>
      </c>
      <c r="B141" s="12">
        <v>51.05088106</v>
      </c>
      <c r="C141" s="13" t="s">
        <v>52</v>
      </c>
      <c r="D141" s="5" t="s">
        <v>345</v>
      </c>
      <c r="E141" s="3" t="s">
        <v>46</v>
      </c>
      <c r="F141" s="3" t="s">
        <v>341</v>
      </c>
      <c r="G141" s="4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3" t="s">
        <v>346</v>
      </c>
      <c r="B142" s="12">
        <v>33.16342962</v>
      </c>
      <c r="C142" s="13" t="s">
        <v>44</v>
      </c>
      <c r="D142" s="5" t="s">
        <v>347</v>
      </c>
      <c r="E142" s="3" t="s">
        <v>46</v>
      </c>
      <c r="F142" s="3" t="s">
        <v>348</v>
      </c>
      <c r="G142" s="4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3" t="s">
        <v>349</v>
      </c>
      <c r="B143" s="12">
        <v>36.63694761</v>
      </c>
      <c r="C143" s="13" t="s">
        <v>49</v>
      </c>
      <c r="D143" s="5" t="s">
        <v>350</v>
      </c>
      <c r="E143" s="3" t="s">
        <v>46</v>
      </c>
      <c r="F143" s="3" t="s">
        <v>348</v>
      </c>
      <c r="G143" s="4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3" t="s">
        <v>351</v>
      </c>
      <c r="B144" s="12">
        <v>39.39984108</v>
      </c>
      <c r="C144" s="13" t="s">
        <v>52</v>
      </c>
      <c r="D144" s="5" t="s">
        <v>352</v>
      </c>
      <c r="E144" s="3" t="s">
        <v>46</v>
      </c>
      <c r="F144" s="3" t="s">
        <v>348</v>
      </c>
      <c r="G144" s="4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3" t="s">
        <v>353</v>
      </c>
      <c r="B145" s="12">
        <v>27.12572912</v>
      </c>
      <c r="C145" s="13" t="s">
        <v>44</v>
      </c>
      <c r="D145" s="5" t="s">
        <v>354</v>
      </c>
      <c r="E145" s="3" t="s">
        <v>46</v>
      </c>
      <c r="F145" s="3" t="s">
        <v>355</v>
      </c>
      <c r="G145" s="4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3" t="s">
        <v>356</v>
      </c>
      <c r="B146" s="12">
        <v>36.79987652</v>
      </c>
      <c r="C146" s="13" t="s">
        <v>49</v>
      </c>
      <c r="D146" s="5" t="s">
        <v>357</v>
      </c>
      <c r="E146" s="3" t="s">
        <v>46</v>
      </c>
      <c r="F146" s="3" t="s">
        <v>355</v>
      </c>
      <c r="G146" s="4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3" t="s">
        <v>358</v>
      </c>
      <c r="B147" s="12">
        <v>46.72572235</v>
      </c>
      <c r="C147" s="13" t="s">
        <v>52</v>
      </c>
      <c r="D147" s="5" t="s">
        <v>359</v>
      </c>
      <c r="E147" s="3" t="s">
        <v>46</v>
      </c>
      <c r="F147" s="3" t="s">
        <v>355</v>
      </c>
      <c r="G147" s="4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3" t="s">
        <v>360</v>
      </c>
      <c r="B148" s="12">
        <v>29.75287561</v>
      </c>
      <c r="C148" s="13" t="s">
        <v>44</v>
      </c>
      <c r="D148" s="5" t="s">
        <v>361</v>
      </c>
      <c r="E148" s="3" t="s">
        <v>46</v>
      </c>
      <c r="F148" s="3" t="s">
        <v>362</v>
      </c>
      <c r="G148" s="4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3" t="s">
        <v>363</v>
      </c>
      <c r="B149" s="12">
        <v>38.27020188</v>
      </c>
      <c r="C149" s="13" t="s">
        <v>49</v>
      </c>
      <c r="D149" s="5" t="s">
        <v>364</v>
      </c>
      <c r="E149" s="3" t="s">
        <v>46</v>
      </c>
      <c r="F149" s="3" t="s">
        <v>362</v>
      </c>
      <c r="G149" s="4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3" t="s">
        <v>365</v>
      </c>
      <c r="B150" s="12">
        <v>44.04275242</v>
      </c>
      <c r="C150" s="13" t="s">
        <v>52</v>
      </c>
      <c r="D150" s="5" t="s">
        <v>366</v>
      </c>
      <c r="E150" s="3" t="s">
        <v>46</v>
      </c>
      <c r="F150" s="3" t="s">
        <v>362</v>
      </c>
      <c r="G150" s="4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3" t="s">
        <v>367</v>
      </c>
      <c r="B151" s="12">
        <v>29.17956184</v>
      </c>
      <c r="C151" s="13" t="s">
        <v>44</v>
      </c>
      <c r="D151" s="5" t="s">
        <v>368</v>
      </c>
      <c r="E151" s="3" t="s">
        <v>46</v>
      </c>
      <c r="F151" s="3" t="s">
        <v>369</v>
      </c>
      <c r="G151" s="4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3" t="s">
        <v>370</v>
      </c>
      <c r="B152" s="12">
        <v>34.34121924</v>
      </c>
      <c r="C152" s="13" t="s">
        <v>49</v>
      </c>
      <c r="D152" s="5" t="s">
        <v>371</v>
      </c>
      <c r="E152" s="3" t="s">
        <v>46</v>
      </c>
      <c r="F152" s="3" t="s">
        <v>369</v>
      </c>
      <c r="G152" s="4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3" t="s">
        <v>372</v>
      </c>
      <c r="B153" s="12">
        <v>48.18023482</v>
      </c>
      <c r="C153" s="13" t="s">
        <v>52</v>
      </c>
      <c r="D153" s="5" t="s">
        <v>373</v>
      </c>
      <c r="E153" s="3" t="s">
        <v>46</v>
      </c>
      <c r="F153" s="3" t="s">
        <v>369</v>
      </c>
      <c r="G153" s="4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3" t="s">
        <v>374</v>
      </c>
      <c r="B154" s="12">
        <v>29.23778056</v>
      </c>
      <c r="C154" s="13" t="s">
        <v>44</v>
      </c>
      <c r="D154" s="5" t="s">
        <v>375</v>
      </c>
      <c r="E154" s="3" t="s">
        <v>46</v>
      </c>
      <c r="F154" s="3" t="s">
        <v>376</v>
      </c>
      <c r="G154" s="4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3" t="s">
        <v>377</v>
      </c>
      <c r="B155" s="12">
        <v>30.45957399</v>
      </c>
      <c r="C155" s="13" t="s">
        <v>49</v>
      </c>
      <c r="D155" s="5" t="s">
        <v>378</v>
      </c>
      <c r="E155" s="3" t="s">
        <v>46</v>
      </c>
      <c r="F155" s="3" t="s">
        <v>376</v>
      </c>
      <c r="G155" s="4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3" t="s">
        <v>379</v>
      </c>
      <c r="B156" s="12">
        <v>38.65013792</v>
      </c>
      <c r="C156" s="13" t="s">
        <v>52</v>
      </c>
      <c r="D156" s="5" t="s">
        <v>380</v>
      </c>
      <c r="E156" s="3" t="s">
        <v>46</v>
      </c>
      <c r="F156" s="3" t="s">
        <v>376</v>
      </c>
      <c r="G156" s="4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3" t="s">
        <v>381</v>
      </c>
      <c r="B157" s="12">
        <v>26.58118147</v>
      </c>
      <c r="C157" s="13" t="s">
        <v>44</v>
      </c>
      <c r="D157" s="5" t="s">
        <v>382</v>
      </c>
      <c r="E157" s="3" t="s">
        <v>46</v>
      </c>
      <c r="F157" s="3" t="s">
        <v>383</v>
      </c>
      <c r="G157" s="4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3" t="s">
        <v>384</v>
      </c>
      <c r="B158" s="12">
        <v>34.50192713</v>
      </c>
      <c r="C158" s="13" t="s">
        <v>49</v>
      </c>
      <c r="D158" s="5" t="s">
        <v>385</v>
      </c>
      <c r="E158" s="3" t="s">
        <v>46</v>
      </c>
      <c r="F158" s="3" t="s">
        <v>383</v>
      </c>
      <c r="G158" s="4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3" t="s">
        <v>386</v>
      </c>
      <c r="B159" s="12">
        <v>45.40775529</v>
      </c>
      <c r="C159" s="13" t="s">
        <v>52</v>
      </c>
      <c r="D159" s="5" t="s">
        <v>387</v>
      </c>
      <c r="E159" s="3" t="s">
        <v>46</v>
      </c>
      <c r="F159" s="3" t="s">
        <v>383</v>
      </c>
      <c r="G159" s="4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3" t="s">
        <v>388</v>
      </c>
      <c r="B160" s="12">
        <v>26.258681</v>
      </c>
      <c r="C160" s="13" t="s">
        <v>44</v>
      </c>
      <c r="D160" s="5" t="s">
        <v>389</v>
      </c>
      <c r="E160" s="3" t="s">
        <v>46</v>
      </c>
      <c r="F160" s="3" t="s">
        <v>390</v>
      </c>
      <c r="G160" s="4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3" t="s">
        <v>391</v>
      </c>
      <c r="B161" s="12">
        <v>35.27558182</v>
      </c>
      <c r="C161" s="13" t="s">
        <v>49</v>
      </c>
      <c r="D161" s="5" t="s">
        <v>392</v>
      </c>
      <c r="E161" s="3" t="s">
        <v>46</v>
      </c>
      <c r="F161" s="3" t="s">
        <v>390</v>
      </c>
      <c r="G161" s="4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3" t="s">
        <v>393</v>
      </c>
      <c r="B162" s="12">
        <v>42.67045798</v>
      </c>
      <c r="C162" s="13" t="s">
        <v>52</v>
      </c>
      <c r="D162" s="5" t="s">
        <v>394</v>
      </c>
      <c r="E162" s="3" t="s">
        <v>46</v>
      </c>
      <c r="F162" s="3" t="s">
        <v>390</v>
      </c>
      <c r="G162" s="4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3" t="s">
        <v>395</v>
      </c>
      <c r="B163" s="12">
        <v>28.84304691</v>
      </c>
      <c r="C163" s="13" t="s">
        <v>44</v>
      </c>
      <c r="D163" s="5" t="s">
        <v>396</v>
      </c>
      <c r="E163" s="3" t="s">
        <v>46</v>
      </c>
      <c r="F163" s="3" t="s">
        <v>397</v>
      </c>
      <c r="G163" s="4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3" t="s">
        <v>398</v>
      </c>
      <c r="B164" s="12">
        <v>40.54471564</v>
      </c>
      <c r="C164" s="13" t="s">
        <v>49</v>
      </c>
      <c r="D164" s="5" t="s">
        <v>399</v>
      </c>
      <c r="E164" s="3" t="s">
        <v>46</v>
      </c>
      <c r="F164" s="3" t="s">
        <v>397</v>
      </c>
      <c r="G164" s="4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3" t="s">
        <v>400</v>
      </c>
      <c r="B165" s="12">
        <v>42.90754939</v>
      </c>
      <c r="C165" s="13" t="s">
        <v>52</v>
      </c>
      <c r="D165" s="5" t="s">
        <v>401</v>
      </c>
      <c r="E165" s="3" t="s">
        <v>46</v>
      </c>
      <c r="F165" s="3" t="s">
        <v>397</v>
      </c>
      <c r="G165" s="4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3" t="s">
        <v>402</v>
      </c>
      <c r="B166" s="12">
        <v>27.96087295</v>
      </c>
      <c r="C166" s="13" t="s">
        <v>44</v>
      </c>
      <c r="D166" s="5" t="s">
        <v>403</v>
      </c>
      <c r="E166" s="3" t="s">
        <v>46</v>
      </c>
      <c r="F166" s="3" t="s">
        <v>404</v>
      </c>
      <c r="G166" s="4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3" t="s">
        <v>405</v>
      </c>
      <c r="B167" s="12">
        <v>51.14806655</v>
      </c>
      <c r="C167" s="13" t="s">
        <v>49</v>
      </c>
      <c r="D167" s="5" t="s">
        <v>406</v>
      </c>
      <c r="E167" s="3" t="s">
        <v>46</v>
      </c>
      <c r="F167" s="3" t="s">
        <v>404</v>
      </c>
      <c r="G167" s="4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3" t="s">
        <v>407</v>
      </c>
      <c r="B168" s="12">
        <v>52.3929326</v>
      </c>
      <c r="C168" s="13" t="s">
        <v>52</v>
      </c>
      <c r="D168" s="5" t="s">
        <v>408</v>
      </c>
      <c r="E168" s="3" t="s">
        <v>46</v>
      </c>
      <c r="F168" s="3" t="s">
        <v>404</v>
      </c>
      <c r="G168" s="4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3" t="s">
        <v>409</v>
      </c>
      <c r="B169" s="12">
        <v>26.28544483</v>
      </c>
      <c r="C169" s="13" t="s">
        <v>44</v>
      </c>
      <c r="D169" s="5" t="s">
        <v>410</v>
      </c>
      <c r="E169" s="3" t="s">
        <v>46</v>
      </c>
      <c r="F169" s="3" t="s">
        <v>411</v>
      </c>
      <c r="G169" s="4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3" t="s">
        <v>412</v>
      </c>
      <c r="B170" s="12">
        <v>37.61646217</v>
      </c>
      <c r="C170" s="13" t="s">
        <v>49</v>
      </c>
      <c r="D170" s="5" t="s">
        <v>413</v>
      </c>
      <c r="E170" s="3" t="s">
        <v>46</v>
      </c>
      <c r="F170" s="3" t="s">
        <v>411</v>
      </c>
      <c r="G170" s="4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3" t="s">
        <v>414</v>
      </c>
      <c r="B171" s="12">
        <v>46.53396796</v>
      </c>
      <c r="C171" s="13" t="s">
        <v>52</v>
      </c>
      <c r="D171" s="5" t="s">
        <v>415</v>
      </c>
      <c r="E171" s="3" t="s">
        <v>46</v>
      </c>
      <c r="F171" s="3" t="s">
        <v>411</v>
      </c>
      <c r="G171" s="4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3" t="s">
        <v>416</v>
      </c>
      <c r="B172" s="12">
        <v>20.83181927</v>
      </c>
      <c r="C172" s="13" t="s">
        <v>417</v>
      </c>
      <c r="D172" s="5" t="s">
        <v>418</v>
      </c>
      <c r="E172" s="3" t="s">
        <v>46</v>
      </c>
      <c r="F172" s="3" t="s">
        <v>419</v>
      </c>
      <c r="G172" s="14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3" t="s">
        <v>420</v>
      </c>
      <c r="B173" s="12">
        <v>38.77811113</v>
      </c>
      <c r="C173" s="13" t="s">
        <v>417</v>
      </c>
      <c r="D173" s="5" t="s">
        <v>421</v>
      </c>
      <c r="E173" s="3" t="s">
        <v>46</v>
      </c>
      <c r="F173" s="3" t="s">
        <v>422</v>
      </c>
      <c r="G173" s="14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3" t="s">
        <v>423</v>
      </c>
      <c r="B174" s="12">
        <v>39.80434085</v>
      </c>
      <c r="C174" s="13" t="s">
        <v>417</v>
      </c>
      <c r="D174" s="5" t="s">
        <v>424</v>
      </c>
      <c r="E174" s="3" t="s">
        <v>46</v>
      </c>
      <c r="F174" s="3" t="s">
        <v>425</v>
      </c>
      <c r="G174" s="14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3" t="s">
        <v>426</v>
      </c>
      <c r="B175" s="12">
        <f>(883.96/86.6)*1.0642616</f>
        <v>10.86333353</v>
      </c>
      <c r="C175" s="13" t="s">
        <v>427</v>
      </c>
      <c r="D175" s="5" t="s">
        <v>428</v>
      </c>
      <c r="E175" s="3" t="s">
        <v>46</v>
      </c>
      <c r="F175" s="3" t="s">
        <v>429</v>
      </c>
      <c r="G175" s="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3" t="s">
        <v>430</v>
      </c>
      <c r="B176" s="4">
        <f>44.6*1.0796527</f>
        <v>48.15251042</v>
      </c>
      <c r="C176" s="3" t="s">
        <v>431</v>
      </c>
      <c r="D176" s="5" t="s">
        <v>432</v>
      </c>
      <c r="E176" s="3" t="s">
        <v>46</v>
      </c>
      <c r="F176" s="3" t="s">
        <v>433</v>
      </c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3" t="s">
        <v>434</v>
      </c>
      <c r="B177" s="3">
        <v>166.67</v>
      </c>
      <c r="C177" s="3" t="s">
        <v>42</v>
      </c>
      <c r="D177" s="3" t="s">
        <v>34</v>
      </c>
      <c r="E177" s="3" t="s">
        <v>46</v>
      </c>
      <c r="F177" s="3" t="s">
        <v>433</v>
      </c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3" t="s">
        <v>435</v>
      </c>
      <c r="B178" s="3">
        <v>30.44</v>
      </c>
      <c r="C178" s="3" t="s">
        <v>42</v>
      </c>
      <c r="D178" s="3" t="s">
        <v>34</v>
      </c>
      <c r="E178" s="3" t="s">
        <v>46</v>
      </c>
      <c r="F178" s="3" t="s">
        <v>433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3" t="s">
        <v>436</v>
      </c>
      <c r="B179" s="4">
        <f>0.12*1.0642616</f>
        <v>0.127711392</v>
      </c>
      <c r="C179" s="3" t="s">
        <v>437</v>
      </c>
      <c r="D179" s="5" t="s">
        <v>438</v>
      </c>
      <c r="E179" s="3" t="s">
        <v>46</v>
      </c>
      <c r="F179" s="3" t="s">
        <v>433</v>
      </c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15" t="s">
        <v>439</v>
      </c>
      <c r="B180" s="16">
        <f>28.9*1.0642684</f>
        <v>30.75735676</v>
      </c>
      <c r="C180" s="15" t="s">
        <v>440</v>
      </c>
      <c r="D180" s="17" t="s">
        <v>441</v>
      </c>
      <c r="E180" s="3" t="s">
        <v>46</v>
      </c>
      <c r="F180" s="3" t="s">
        <v>433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15" t="s">
        <v>442</v>
      </c>
      <c r="B181" s="16">
        <f>27.4*1.0642684</f>
        <v>29.16095416</v>
      </c>
      <c r="C181" s="15" t="s">
        <v>443</v>
      </c>
      <c r="D181" s="17" t="s">
        <v>444</v>
      </c>
      <c r="E181" s="3" t="s">
        <v>46</v>
      </c>
      <c r="F181" s="3" t="s">
        <v>433</v>
      </c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15" t="s">
        <v>445</v>
      </c>
      <c r="B182" s="3">
        <f>7/60</f>
        <v>0.1166666667</v>
      </c>
      <c r="C182" s="3" t="s">
        <v>446</v>
      </c>
      <c r="D182" s="3" t="s">
        <v>34</v>
      </c>
      <c r="E182" s="3" t="s">
        <v>46</v>
      </c>
      <c r="F182" s="3" t="s">
        <v>433</v>
      </c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3" t="s">
        <v>447</v>
      </c>
      <c r="B183" s="7">
        <f>((74.5*7.7)+(25.4*B57)+(0.1*B56))/100</f>
        <v>12.81172415</v>
      </c>
      <c r="C183" s="3" t="s">
        <v>448</v>
      </c>
      <c r="D183" s="3" t="s">
        <v>34</v>
      </c>
      <c r="E183" s="3" t="s">
        <v>46</v>
      </c>
      <c r="F183" s="3" t="s">
        <v>433</v>
      </c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3" t="s">
        <v>449</v>
      </c>
      <c r="B184" s="2">
        <f>116600/(AVERAGE(1000,1300,800,600,1000,1300,925,800,504))</f>
        <v>127.5246081</v>
      </c>
      <c r="C184" s="3" t="s">
        <v>450</v>
      </c>
      <c r="D184" s="3" t="s">
        <v>34</v>
      </c>
      <c r="E184" s="3" t="s">
        <v>46</v>
      </c>
      <c r="F184" s="3" t="s">
        <v>433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3" t="s">
        <v>451</v>
      </c>
      <c r="B185" s="2">
        <f>735860/162316</f>
        <v>4.533502551</v>
      </c>
      <c r="C185" s="3" t="s">
        <v>452</v>
      </c>
      <c r="D185" s="3" t="s">
        <v>34</v>
      </c>
      <c r="E185" s="3" t="s">
        <v>46</v>
      </c>
      <c r="F185" s="3" t="s">
        <v>433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3" t="s">
        <v>453</v>
      </c>
      <c r="B186" s="2">
        <f>21612.4/73</f>
        <v>296.060274</v>
      </c>
      <c r="C186" s="3" t="s">
        <v>454</v>
      </c>
      <c r="D186" s="3" t="s">
        <v>34</v>
      </c>
      <c r="E186" s="3" t="s">
        <v>46</v>
      </c>
      <c r="F186" s="3" t="s">
        <v>433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3" t="s">
        <v>455</v>
      </c>
      <c r="B187" s="4">
        <f t="shared" ref="B187:B188" si="1">AVERAGE(B14,B17,B20,B23,B26,B29,B32,B35,B38,B41,B44,B47,B50,B53,B56,B59,B62,B65,B67,B70,B73,B76,B79,B82,B85,B88,B91,B94,B97,B100,B103,B106,B109,B112,B115,B118,B121,B124,B127,B130,B133,B136,B139,B142,B145,B148,B151,B154,B157,B160,B163,B166,B169)</f>
        <v>27.25583659</v>
      </c>
      <c r="C187" s="3" t="s">
        <v>456</v>
      </c>
      <c r="D187" s="5" t="s">
        <v>457</v>
      </c>
      <c r="E187" s="3" t="s">
        <v>46</v>
      </c>
      <c r="F187" s="3" t="s">
        <v>458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3" t="s">
        <v>459</v>
      </c>
      <c r="B188" s="4">
        <f t="shared" si="1"/>
        <v>46.20176689</v>
      </c>
      <c r="C188" s="3" t="s">
        <v>460</v>
      </c>
      <c r="D188" s="5" t="s">
        <v>461</v>
      </c>
      <c r="E188" s="3" t="s">
        <v>46</v>
      </c>
      <c r="F188" s="3" t="s">
        <v>458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3" t="s">
        <v>462</v>
      </c>
      <c r="B189" s="4">
        <f>AVERAGE(B16,B19,B22,B25,B28,B31,B34,B37,B40,B43,B46,B49,B52,B55,B58,B61,B64,B69,B72,B75,B78,B81,B84,B87,B90,B93,B96,B99,B102,B105,B108,B111,B114,B117,B120,B123,B126,B129,B132,B135,B138,B141,B144,B147,B150,B153,B156,B159,B162,B165,B168,B171)</f>
        <v>54.22016539</v>
      </c>
      <c r="C189" s="3" t="s">
        <v>463</v>
      </c>
      <c r="D189" s="5" t="s">
        <v>464</v>
      </c>
      <c r="E189" s="3" t="s">
        <v>46</v>
      </c>
      <c r="F189" s="3" t="s">
        <v>458</v>
      </c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</sheetData>
  <hyperlinks>
    <hyperlink r:id="rId2" ref="D2"/>
    <hyperlink r:id="rId3" ref="D3"/>
    <hyperlink r:id="rId4" ref="D4"/>
    <hyperlink r:id="rId5" ref="D5"/>
    <hyperlink r:id="rId6" ref="D6"/>
    <hyperlink r:id="rId7" ref="D7"/>
    <hyperlink r:id="rId8" ref="D8"/>
    <hyperlink r:id="rId9" ref="D9"/>
    <hyperlink r:id="rId10" ref="D11"/>
    <hyperlink r:id="rId11" ref="D12"/>
    <hyperlink r:id="rId12" ref="D14"/>
    <hyperlink r:id="rId13" ref="D15"/>
    <hyperlink r:id="rId14" ref="D16"/>
    <hyperlink r:id="rId15" ref="D17"/>
    <hyperlink r:id="rId16" ref="D18"/>
    <hyperlink r:id="rId17" ref="D19"/>
    <hyperlink r:id="rId18" ref="D20"/>
    <hyperlink r:id="rId19" ref="D21"/>
    <hyperlink r:id="rId20" ref="D22"/>
    <hyperlink r:id="rId21" ref="D23"/>
    <hyperlink r:id="rId22" ref="D24"/>
    <hyperlink r:id="rId23" ref="D25"/>
    <hyperlink r:id="rId24" ref="D26"/>
    <hyperlink r:id="rId25" ref="D27"/>
    <hyperlink r:id="rId26" ref="D28"/>
    <hyperlink r:id="rId27" ref="D29"/>
    <hyperlink r:id="rId28" ref="D30"/>
    <hyperlink r:id="rId29" ref="D31"/>
    <hyperlink r:id="rId30" ref="D32"/>
    <hyperlink r:id="rId31" ref="D33"/>
    <hyperlink r:id="rId32" ref="D34"/>
    <hyperlink r:id="rId33" ref="D35"/>
    <hyperlink r:id="rId34" ref="D36"/>
    <hyperlink r:id="rId35" ref="D37"/>
    <hyperlink r:id="rId36" ref="D38"/>
    <hyperlink r:id="rId37" ref="D39"/>
    <hyperlink r:id="rId38" ref="D40"/>
    <hyperlink r:id="rId39" ref="D41"/>
    <hyperlink r:id="rId40" ref="D42"/>
    <hyperlink r:id="rId41" ref="D43"/>
    <hyperlink r:id="rId42" ref="D44"/>
    <hyperlink r:id="rId43" ref="D45"/>
    <hyperlink r:id="rId44" ref="D46"/>
    <hyperlink r:id="rId45" ref="D47"/>
    <hyperlink r:id="rId46" ref="D48"/>
    <hyperlink r:id="rId47" ref="D49"/>
    <hyperlink r:id="rId48" ref="D50"/>
    <hyperlink r:id="rId49" ref="D51"/>
    <hyperlink r:id="rId50" ref="D52"/>
    <hyperlink r:id="rId51" ref="D53"/>
    <hyperlink r:id="rId52" ref="D54"/>
    <hyperlink r:id="rId53" ref="D55"/>
    <hyperlink r:id="rId54" ref="D56"/>
    <hyperlink r:id="rId55" ref="D57"/>
    <hyperlink r:id="rId56" ref="D58"/>
    <hyperlink r:id="rId57" ref="D59"/>
    <hyperlink r:id="rId58" ref="D60"/>
    <hyperlink r:id="rId59" ref="D61"/>
    <hyperlink r:id="rId60" ref="D62"/>
    <hyperlink r:id="rId61" ref="D63"/>
    <hyperlink r:id="rId62" ref="D64"/>
    <hyperlink r:id="rId63" ref="D65"/>
    <hyperlink r:id="rId64" ref="D66"/>
    <hyperlink r:id="rId65" ref="D67"/>
    <hyperlink r:id="rId66" ref="D68"/>
    <hyperlink r:id="rId67" ref="D69"/>
    <hyperlink r:id="rId68" ref="D70"/>
    <hyperlink r:id="rId69" ref="D71"/>
    <hyperlink r:id="rId70" ref="D72"/>
    <hyperlink r:id="rId71" ref="D73"/>
    <hyperlink r:id="rId72" ref="D74"/>
    <hyperlink r:id="rId73" ref="D75"/>
    <hyperlink r:id="rId74" ref="D76"/>
    <hyperlink r:id="rId75" ref="D77"/>
    <hyperlink r:id="rId76" ref="D78"/>
    <hyperlink r:id="rId77" ref="D79"/>
    <hyperlink r:id="rId78" ref="D80"/>
    <hyperlink r:id="rId79" ref="D81"/>
    <hyperlink r:id="rId80" ref="D82"/>
    <hyperlink r:id="rId81" ref="D83"/>
    <hyperlink r:id="rId82" ref="D84"/>
    <hyperlink r:id="rId83" ref="D85"/>
    <hyperlink r:id="rId84" ref="D86"/>
    <hyperlink r:id="rId85" ref="D87"/>
    <hyperlink r:id="rId86" ref="D88"/>
    <hyperlink r:id="rId87" ref="D89"/>
    <hyperlink r:id="rId88" ref="D90"/>
    <hyperlink r:id="rId89" ref="D91"/>
    <hyperlink r:id="rId90" ref="D92"/>
    <hyperlink r:id="rId91" ref="D93"/>
    <hyperlink r:id="rId92" ref="D94"/>
    <hyperlink r:id="rId93" ref="D95"/>
    <hyperlink r:id="rId94" ref="D96"/>
    <hyperlink r:id="rId95" ref="D97"/>
    <hyperlink r:id="rId96" ref="D98"/>
    <hyperlink r:id="rId97" ref="D99"/>
    <hyperlink r:id="rId98" ref="D100"/>
    <hyperlink r:id="rId99" ref="D101"/>
    <hyperlink r:id="rId100" ref="D102"/>
    <hyperlink r:id="rId101" ref="D103"/>
    <hyperlink r:id="rId102" ref="D104"/>
    <hyperlink r:id="rId103" ref="D105"/>
    <hyperlink r:id="rId104" ref="D106"/>
    <hyperlink r:id="rId105" ref="D107"/>
    <hyperlink r:id="rId106" ref="D108"/>
    <hyperlink r:id="rId107" ref="D109"/>
    <hyperlink r:id="rId108" ref="D110"/>
    <hyperlink r:id="rId109" ref="D111"/>
    <hyperlink r:id="rId110" ref="D112"/>
    <hyperlink r:id="rId111" ref="D113"/>
    <hyperlink r:id="rId112" ref="D114"/>
    <hyperlink r:id="rId113" ref="D115"/>
    <hyperlink r:id="rId114" ref="D116"/>
    <hyperlink r:id="rId115" ref="D117"/>
    <hyperlink r:id="rId116" ref="D118"/>
    <hyperlink r:id="rId117" ref="D119"/>
    <hyperlink r:id="rId118" ref="D120"/>
    <hyperlink r:id="rId119" ref="D121"/>
    <hyperlink r:id="rId120" ref="D122"/>
    <hyperlink r:id="rId121" ref="D123"/>
    <hyperlink r:id="rId122" ref="D124"/>
    <hyperlink r:id="rId123" ref="D125"/>
    <hyperlink r:id="rId124" ref="D126"/>
    <hyperlink r:id="rId125" ref="D127"/>
    <hyperlink r:id="rId126" ref="D128"/>
    <hyperlink r:id="rId127" ref="D129"/>
    <hyperlink r:id="rId128" ref="D130"/>
    <hyperlink r:id="rId129" ref="D131"/>
    <hyperlink r:id="rId130" ref="D132"/>
    <hyperlink r:id="rId131" ref="D133"/>
    <hyperlink r:id="rId132" ref="D134"/>
    <hyperlink r:id="rId133" ref="D135"/>
    <hyperlink r:id="rId134" ref="D136"/>
    <hyperlink r:id="rId135" ref="D137"/>
    <hyperlink r:id="rId136" ref="D138"/>
    <hyperlink r:id="rId137" ref="D139"/>
    <hyperlink r:id="rId138" ref="D140"/>
    <hyperlink r:id="rId139" ref="D141"/>
    <hyperlink r:id="rId140" ref="D142"/>
    <hyperlink r:id="rId141" ref="D143"/>
    <hyperlink r:id="rId142" ref="D144"/>
    <hyperlink r:id="rId143" ref="D145"/>
    <hyperlink r:id="rId144" ref="D146"/>
    <hyperlink r:id="rId145" ref="D147"/>
    <hyperlink r:id="rId146" ref="D148"/>
    <hyperlink r:id="rId147" ref="D149"/>
    <hyperlink r:id="rId148" ref="D150"/>
    <hyperlink r:id="rId149" ref="D151"/>
    <hyperlink r:id="rId150" ref="D152"/>
    <hyperlink r:id="rId151" ref="D153"/>
    <hyperlink r:id="rId152" ref="D154"/>
    <hyperlink r:id="rId153" ref="D155"/>
    <hyperlink r:id="rId154" ref="D156"/>
    <hyperlink r:id="rId155" ref="D157"/>
    <hyperlink r:id="rId156" ref="D158"/>
    <hyperlink r:id="rId157" ref="D159"/>
    <hyperlink r:id="rId158" ref="D160"/>
    <hyperlink r:id="rId159" ref="D161"/>
    <hyperlink r:id="rId160" ref="D162"/>
    <hyperlink r:id="rId161" ref="D163"/>
    <hyperlink r:id="rId162" ref="D164"/>
    <hyperlink r:id="rId163" ref="D165"/>
    <hyperlink r:id="rId164" ref="D166"/>
    <hyperlink r:id="rId165" ref="D167"/>
    <hyperlink r:id="rId166" ref="D168"/>
    <hyperlink r:id="rId167" ref="D169"/>
    <hyperlink r:id="rId168" ref="D170"/>
    <hyperlink r:id="rId169" ref="D171"/>
    <hyperlink r:id="rId170" ref="D172"/>
    <hyperlink r:id="rId171" ref="D173"/>
    <hyperlink r:id="rId172" ref="D174"/>
    <hyperlink r:id="rId173" ref="D175"/>
    <hyperlink r:id="rId174" ref="D176"/>
    <hyperlink r:id="rId175" ref="D179"/>
    <hyperlink r:id="rId176" ref="D180"/>
    <hyperlink r:id="rId177" ref="D181"/>
    <hyperlink r:id="rId178" ref="D187"/>
    <hyperlink r:id="rId179" ref="D188"/>
    <hyperlink r:id="rId180" ref="D189"/>
  </hyperlinks>
  <drawing r:id="rId181"/>
  <legacyDrawing r:id="rId18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EE2726CC26B8F45BDDF7B5BBFD053B4" ma:contentTypeVersion="3587" ma:contentTypeDescription="A content type to manage public (operations) IDB documents" ma:contentTypeScope="" ma:versionID="bdcf590763720f092f13e28a398225b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8a770859f04d8f69f1e0061d09dc55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47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ATN/OC-18697-BR</Approval_x0020_Number>
    <Phase xmlns="cdc7663a-08f0-4737-9e8c-148ce897a09c">PHASE_IMPLEMENTATION</Phase>
    <Document_x0020_Author xmlns="cdc7663a-08f0-4737-9e8c-148ce897a09c">Reis Felix Roberta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>Administrative Resources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Related_x0020_SisCor_x0020_Number xmlns="cdc7663a-08f0-4737-9e8c-148ce897a09c" xsi:nil="true"/>
    <TaxCatchAll xmlns="cdc7663a-08f0-4737-9e8c-148ce897a09c">
      <Value>76</Value>
      <Value>12</Value>
      <Value>32</Value>
      <Value>449</Value>
      <Value>133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BR-T1470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>
      <Value>mês</Value>
      <Value>inflação</Value>
      <Value>correção</Value>
      <Value>período</Value>
      <Value>Banco Central</Value>
      <Value>5 dias</Value>
      <Value>IGP-M</Value>
      <Value>FGV</Value>
      <Value>Consulta</Value>
      <Value>índice</Value>
      <Value>Calculadora</Value>
      <Value>rendimento médio mensal</Value>
      <Value>Cidadão</Value>
      <Value>Seção</Value>
      <Value>Transparência</Value>
      <Value>trabalho mensais</Value>
      <Value>rendimentos</Value>
      <Value>transparencia</Value>
      <Value>Brasil</Value>
      <Value>setembro</Value>
      <Value>Secretário Executivo</Value>
      <Value>Secretário Municipal</Value>
      <Value>São Paulo</Value>
      <Value>demais cargos comissionados</Value>
      <Value>Secretário-Adjunto</Value>
    </Extracted_x0020_Keywords>
    <_dlc_DocId xmlns="cdc7663a-08f0-4737-9e8c-148ce897a09c">EZSHARE-1451584356-36</_dlc_DocId>
    <_dlc_DocIdUrl xmlns="cdc7663a-08f0-4737-9e8c-148ce897a09c">
      <Url>https://idbg.sharepoint.com/teams/EZ-BR-TCP/BR-T1470/_layouts/15/DocIdRedir.aspx?ID=EZSHARE-1451584356-36</Url>
      <Description>EZSHARE-1451584356-36</Description>
    </_dlc_DocIdUrl>
    <Disclosure_x0020_Activity xmlns="cdc7663a-08f0-4737-9e8c-148ce897a09c">Consultant/Firm Final Report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92B9199B-187E-4387-B521-E7272EF5C1CC}"/>
</file>

<file path=customXml/itemProps2.xml><?xml version="1.0" encoding="utf-8"?>
<ds:datastoreItem xmlns:ds="http://schemas.openxmlformats.org/officeDocument/2006/customXml" ds:itemID="{2393160C-7BEA-4B9B-9783-F35B952CD00D}"/>
</file>

<file path=customXml/itemProps3.xml><?xml version="1.0" encoding="utf-8"?>
<ds:datastoreItem xmlns:ds="http://schemas.openxmlformats.org/officeDocument/2006/customXml" ds:itemID="{0D191BB2-E053-4D8D-B9BB-54ABECE3045B}"/>
</file>

<file path=customXml/itemProps4.xml><?xml version="1.0" encoding="utf-8"?>
<ds:datastoreItem xmlns:ds="http://schemas.openxmlformats.org/officeDocument/2006/customXml" ds:itemID="{1B7B9935-4375-4D9B-BAD8-623C1856DA96}"/>
</file>

<file path=customXml/itemProps5.xml><?xml version="1.0" encoding="utf-8"?>
<ds:datastoreItem xmlns:ds="http://schemas.openxmlformats.org/officeDocument/2006/customXml" ds:itemID="{0FC8CE90-CBCB-4ED0-9D86-A8E48826EA84}"/>
</file>

<file path=customXml/itemProps6.xml><?xml version="1.0" encoding="utf-8"?>
<ds:datastoreItem xmlns:ds="http://schemas.openxmlformats.org/officeDocument/2006/customXml" ds:itemID="{45AFDE22-3C48-459D-A724-DBE26E9C5E87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0x0101001A458A224826124E8B45B1D613300CFC008EE2726CC26B8F45BDDF7B5BBFD053B4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12;#Project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449;#E-GOVERNMENT|281505e9-fdf9-47b0-b36a-d5df63f0fdea</vt:lpwstr>
  </property>
  <property fmtid="{D5CDD505-2E9C-101B-9397-08002B2CF9AE}" pid="13" name="Fund IDB">
    <vt:lpwstr>133;#INS|e59f52b4-6a5d-4c44-8c43-084396cc07ba</vt:lpwstr>
  </property>
  <property fmtid="{D5CDD505-2E9C-101B-9397-08002B2CF9AE}" pid="14" name="Sector IDB">
    <vt:lpwstr>76;#REFORM / MODERNIZATION OF THE STATE|c8fda4a7-691a-4c65-b227-9825197b5cd2</vt:lpwstr>
  </property>
  <property fmtid="{D5CDD505-2E9C-101B-9397-08002B2CF9AE}" pid="15" name="_dlc_DocIdItemGuid">
    <vt:lpwstr>497fce27-e41e-4c2e-894e-5b4710b75b88</vt:lpwstr>
  </property>
  <property fmtid="{D5CDD505-2E9C-101B-9397-08002B2CF9AE}" pid="16" name="Series Operations IDB">
    <vt:lpwstr/>
  </property>
</Properties>
</file>