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guiza\Documents\Operations\RG-T3291\QRR\"/>
    </mc:Choice>
  </mc:AlternateContent>
  <xr:revisionPtr revIDLastSave="0" documentId="13_ncr:1_{906FDA65-C02D-4D9F-A8AA-3EAB1EEEA043}" xr6:coauthVersionLast="34" xr6:coauthVersionMax="34" xr10:uidLastSave="{00000000-0000-0000-0000-000000000000}"/>
  <bookViews>
    <workbookView xWindow="0" yWindow="0" windowWidth="22770" windowHeight="8730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2" i="1" l="1"/>
  <c r="K30" i="1"/>
  <c r="K29" i="1"/>
  <c r="K28" i="1"/>
  <c r="K27" i="1"/>
  <c r="K26" i="1"/>
  <c r="K25" i="1"/>
  <c r="K24" i="1"/>
  <c r="K23" i="1"/>
  <c r="K31" i="1"/>
  <c r="K21" i="1"/>
  <c r="K18" i="1"/>
  <c r="K22" i="1" l="1"/>
  <c r="K20" i="1"/>
  <c r="K14" i="1" l="1"/>
  <c r="J32" i="1"/>
  <c r="I32" i="1"/>
  <c r="H32" i="1"/>
  <c r="K19" i="1"/>
  <c r="K17" i="1"/>
  <c r="K16" i="1"/>
  <c r="K15" i="1"/>
  <c r="K13" i="1"/>
  <c r="K32" i="1" l="1"/>
</calcChain>
</file>

<file path=xl/sharedStrings.xml><?xml version="1.0" encoding="utf-8"?>
<sst xmlns="http://schemas.openxmlformats.org/spreadsheetml/2006/main" count="208" uniqueCount="99">
  <si>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</si>
  <si>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</si>
  <si>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</si>
  <si>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</si>
  <si>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</si>
  <si>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</si>
  <si>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</si>
  <si>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</si>
  <si>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</si>
  <si>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</si>
  <si>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</si>
  <si>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</si>
  <si>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</si>
  <si>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</si>
  <si>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</si>
  <si>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</si>
  <si>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</si>
  <si>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</si>
  <si>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</si>
  <si>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</si>
  <si>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</si>
  <si>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</si>
  <si>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</si>
  <si>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</si>
  <si>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</si>
  <si>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</si>
  <si>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</si>
  <si>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</si>
  <si>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</si>
  <si>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</si>
  <si>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</si>
  <si>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</si>
  <si>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</si>
  <si>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</si>
  <si>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</si>
  <si>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</si>
  <si>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</si>
  <si>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</si>
  <si>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</si>
  <si>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</si>
  <si>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</si>
  <si>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</si>
  <si>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</si>
  <si>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</si>
  <si>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</si>
  <si>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</si>
  <si>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</si>
  <si>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</si>
  <si>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</si>
  <si>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</si>
  <si>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Individual Consultant (AM-650)</t>
  </si>
  <si>
    <t>SSS</t>
  </si>
  <si>
    <t>Lump Sum</t>
  </si>
  <si>
    <t>Component 2</t>
  </si>
  <si>
    <t>B. Goods (2)(iii)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</si>
  <si>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</si>
  <si>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</si>
  <si>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</si>
  <si>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</si>
  <si>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</si>
  <si>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</si>
  <si>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</si>
  <si>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</si>
  <si>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</si>
  <si>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</si>
  <si>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ICQ</t>
  </si>
  <si>
    <t>IDB</t>
  </si>
  <si>
    <t>Title of Project: Integrating the IDB Sustainable Infrastructure Framework into the planning, design, procurement and financing process of infrastructure assets.</t>
  </si>
  <si>
    <r>
      <t>Period covered by the Plan:  36</t>
    </r>
    <r>
      <rPr>
        <sz val="11"/>
        <color theme="1"/>
        <rFont val="Calibri"/>
        <family val="2"/>
        <scheme val="minor"/>
      </rPr>
      <t xml:space="preserve"> months</t>
    </r>
  </si>
  <si>
    <t>Country: Regional – Brazil, Colombia, Mexico, Peru</t>
  </si>
  <si>
    <t xml:space="preserve">Consultant firm to conduct the SI Business and policy environment  analysis </t>
  </si>
  <si>
    <t xml:space="preserve">Consultant firm to conduct the SI Planning processes and public investment management frameworks  analysis </t>
  </si>
  <si>
    <t xml:space="preserve">Individual Consultant to conduct the SI guidelines for actions at upstream and design-stage levels </t>
  </si>
  <si>
    <t xml:space="preserve">Consultant firm to create of an interactive online platform </t>
  </si>
  <si>
    <t>Mariana Silva</t>
  </si>
  <si>
    <t xml:space="preserve">Consulting firm to conduct analysis on the impact in the demand for SI due to technological changes </t>
  </si>
  <si>
    <t xml:space="preserve">Consulting firm to conduct capacity building to incorporate technological change projections into planning processes for SI </t>
  </si>
  <si>
    <t xml:space="preserve">Consultant firm to conduct identification of cutting-edge technologies relevant to infra </t>
  </si>
  <si>
    <t>Consultant firm to conduct Sustainable infrastructure procurement strategies analysis conducive for SI</t>
  </si>
  <si>
    <t>5 months</t>
  </si>
  <si>
    <t xml:space="preserve">Consultant firm to conduct Analysis on  climate change risks in value for money and public-sector comparator tools during the PPP evaluation process </t>
  </si>
  <si>
    <t>Consultant firm to conduct analysis of best practices in Latin America for incorporating sustainability elements into PPPs</t>
  </si>
  <si>
    <t>Consultant firm to support the inclusion of the IDB framework into in the structuring and risk allocation framework of the PPPs.</t>
  </si>
  <si>
    <t>2 months</t>
  </si>
  <si>
    <t xml:space="preserve">3 months </t>
  </si>
  <si>
    <t xml:space="preserve">Individual Consultant to create  workshops and/or MOOC on SI Framework and guidelines </t>
  </si>
  <si>
    <t>Individual Consultant to support sustainable project preparation platforms at country level</t>
  </si>
  <si>
    <t xml:space="preserve">Individual Consultant to create  workshops and/or MOOC on SI cutting-edge technologies relevant to infra </t>
  </si>
  <si>
    <t xml:space="preserve">Consultant firm to support the development of innovative financing structures/models to match sustainable infrastructure projects with private sector capital </t>
  </si>
  <si>
    <t xml:space="preserve">Consultant firm to identify  innovative financing structures/models to match sustainable infrastructure projects with private sector capital </t>
  </si>
  <si>
    <t>Consultant firm to create roundtable and workshops for capacity buildin and market uptake of innovative financing structures/models to match sustainable infrastructure projects</t>
  </si>
  <si>
    <t>Individual Consultant to create  workshops and/or MOOC on innovative financing structures/models to match sustainable infrastructure projects</t>
  </si>
  <si>
    <t xml:space="preserve">6 months </t>
  </si>
  <si>
    <t xml:space="preserve">7 months </t>
  </si>
  <si>
    <t xml:space="preserve">9 months </t>
  </si>
  <si>
    <t xml:space="preserve">4 months </t>
  </si>
  <si>
    <t xml:space="preserve">Consultant firm to update interactive online platform </t>
  </si>
  <si>
    <t>UDR: CSD/CCS</t>
  </si>
  <si>
    <t>Project number: RG-T3291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</si>
</sst>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0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8" fillId="0" borderId="7" xfId="0" applyFont="1" applyBorder="1" applyAlignment="1">
      <alignment horizontal="left"/>
    </xf>
    <xf numFmtId="0" fontId="5" fillId="0" borderId="0" xfId="0" applyFont="1" applyBorder="1"/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vertical="center" wrapText="1"/>
    </xf>
    <xf numFmtId="0" fontId="10" fillId="0" borderId="21" xfId="3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wrapText="1"/>
    </xf>
    <xf numFmtId="0" fontId="11" fillId="0" borderId="0" xfId="0" applyFont="1" applyBorder="1" applyAlignment="1">
      <alignment horizontal="left"/>
    </xf>
    <xf numFmtId="164" fontId="11" fillId="0" borderId="0" xfId="2" applyNumberFormat="1" applyFont="1" applyBorder="1" applyAlignment="1">
      <alignment horizontal="left"/>
    </xf>
    <xf numFmtId="9" fontId="11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165" fontId="1" fillId="0" borderId="27" xfId="1" applyNumberFormat="1" applyFont="1" applyBorder="1" applyAlignment="1">
      <alignment horizontal="left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1" fillId="0" borderId="5" xfId="1" applyNumberFormat="1" applyFont="1" applyBorder="1" applyAlignment="1">
      <alignment vertical="center"/>
    </xf>
    <xf numFmtId="9" fontId="1" fillId="0" borderId="5" xfId="2" applyFont="1" applyBorder="1" applyAlignment="1">
      <alignment vertical="center"/>
    </xf>
    <xf numFmtId="166" fontId="1" fillId="0" borderId="5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9" fontId="2" fillId="0" borderId="9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0" fillId="0" borderId="5" xfId="0" applyFont="1" applyBorder="1" applyAlignment="1">
      <alignment vertical="center" wrapText="1"/>
    </xf>
    <xf numFmtId="166" fontId="0" fillId="0" borderId="31" xfId="0" applyNumberFormat="1" applyFont="1" applyBorder="1" applyAlignment="1">
      <alignment vertical="center"/>
    </xf>
    <xf numFmtId="166" fontId="0" fillId="0" borderId="6" xfId="0" applyNumberFormat="1" applyFont="1" applyBorder="1" applyAlignment="1">
      <alignment vertical="center"/>
    </xf>
    <xf numFmtId="17" fontId="1" fillId="0" borderId="5" xfId="0" applyNumberFormat="1" applyFont="1" applyBorder="1" applyAlignment="1">
      <alignment vertical="center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ont="1" applyFill="1" applyBorder="1"/>
    <xf numFmtId="0" fontId="0" fillId="0" borderId="4" xfId="0" applyFont="1" applyBorder="1" applyAlignment="1">
      <alignment vertical="center"/>
    </xf>
    <xf numFmtId="0" fontId="10" fillId="0" borderId="0" xfId="3" applyFont="1" applyFill="1" applyBorder="1" applyAlignment="1">
      <alignment vertical="center" wrapText="1"/>
    </xf>
    <xf numFmtId="166" fontId="0" fillId="0" borderId="5" xfId="0" applyNumberFormat="1" applyFont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17" fontId="0" fillId="0" borderId="5" xfId="0" applyNumberFormat="1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64" fontId="1" fillId="0" borderId="27" xfId="2" applyNumberFormat="1" applyFont="1" applyBorder="1" applyAlignment="1">
      <alignment horizontal="center"/>
    </xf>
    <xf numFmtId="164" fontId="1" fillId="0" borderId="29" xfId="2" applyNumberFormat="1" applyFont="1" applyBorder="1" applyAlignment="1">
      <alignment horizontal="center"/>
    </xf>
    <xf numFmtId="0" fontId="9" fillId="2" borderId="2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32" xfId="0" applyFont="1" applyBorder="1" applyAlignment="1">
      <alignment horizontal="right" vertical="center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13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3"/>
  <sheetViews>
    <sheetView tabSelected="1" zoomScale="90" zoomScaleNormal="90" workbookViewId="0">
      <selection activeCell="J20" sqref="J20"/>
    </sheetView>
  </sheetViews>
  <sheetFormatPr defaultColWidth="8.85546875" defaultRowHeight="15" outlineLevelRow="1" x14ac:dyDescent="0.25"/>
  <cols>
    <col min="1" max="1" width="14.140625" style="1" customWidth="1"/>
    <col min="2" max="2" width="23.5703125" style="1" customWidth="1"/>
    <col min="3" max="3" width="20.42578125" style="1" customWidth="1"/>
    <col min="4" max="4" width="62.28515625" style="1" customWidth="1"/>
    <col min="5" max="5" width="13.5703125" style="1" customWidth="1"/>
    <col min="6" max="6" width="13.28515625" style="1" customWidth="1"/>
    <col min="7" max="7" width="15.85546875" style="1" customWidth="1"/>
    <col min="8" max="8" width="13.140625" style="1" customWidth="1"/>
    <col min="9" max="9" width="6.42578125" style="2" customWidth="1"/>
    <col min="10" max="10" width="13.140625" style="1" customWidth="1"/>
    <col min="11" max="11" width="6" style="3" customWidth="1"/>
    <col min="12" max="14" width="13.7109375" style="1" customWidth="1"/>
    <col min="15" max="15" width="30.8554687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45" customHeight="1" x14ac:dyDescent="0.25">
      <c r="A1" s="24"/>
      <c r="B1" s="24"/>
      <c r="C1" s="24"/>
      <c r="D1" s="24"/>
      <c r="E1" s="24"/>
      <c r="F1" s="24"/>
      <c r="G1" s="24"/>
      <c r="H1" s="24"/>
      <c r="I1" s="25"/>
      <c r="J1" s="24"/>
      <c r="K1" s="26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4.45" customHeight="1" x14ac:dyDescent="0.25">
      <c r="A2" s="24"/>
      <c r="B2" s="24"/>
      <c r="C2" s="24"/>
      <c r="D2" s="24"/>
      <c r="E2" s="24"/>
      <c r="F2" s="24"/>
      <c r="G2" s="24"/>
      <c r="H2" s="24"/>
      <c r="I2" s="25"/>
      <c r="J2" s="24"/>
      <c r="K2" s="26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ht="9" customHeight="1" thickBot="1" x14ac:dyDescent="0.3">
      <c r="A3" s="24"/>
      <c r="B3" s="24"/>
      <c r="C3" s="24"/>
      <c r="D3" s="24"/>
      <c r="E3" s="24"/>
      <c r="F3" s="24"/>
      <c r="G3" s="24"/>
      <c r="H3" s="24"/>
      <c r="I3" s="25"/>
      <c r="J3" s="24"/>
      <c r="K3" s="26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24.75" customHeight="1" x14ac:dyDescent="0.25">
      <c r="A4" s="4" t="s">
        <v>0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27"/>
      <c r="Q4" s="27"/>
      <c r="R4" s="27"/>
      <c r="S4" s="27"/>
      <c r="T4" s="27"/>
      <c r="U4" s="27"/>
    </row>
    <row r="5" spans="1:21" ht="14.45" customHeight="1" x14ac:dyDescent="0.25">
      <c r="A5" s="88" t="s">
        <v>69</v>
      </c>
      <c r="B5" s="89"/>
      <c r="C5" s="89"/>
      <c r="D5" s="89"/>
      <c r="E5" s="89"/>
      <c r="F5" s="90"/>
      <c r="G5" s="89" t="s">
        <v>1</v>
      </c>
      <c r="H5" s="89"/>
      <c r="I5" s="89"/>
      <c r="J5" s="89"/>
      <c r="K5" s="89"/>
      <c r="L5" s="89"/>
      <c r="M5" s="89"/>
      <c r="N5" s="90"/>
      <c r="O5" s="9" t="s">
        <v>97</v>
      </c>
      <c r="P5" s="24"/>
      <c r="Q5" s="24"/>
      <c r="R5" s="24"/>
      <c r="S5" s="24"/>
      <c r="T5" s="24"/>
      <c r="U5" s="24"/>
    </row>
    <row r="6" spans="1:21" ht="15" customHeight="1" x14ac:dyDescent="0.25">
      <c r="A6" s="88" t="s">
        <v>98</v>
      </c>
      <c r="B6" s="89"/>
      <c r="C6" s="89"/>
      <c r="D6" s="89"/>
      <c r="E6" s="90"/>
      <c r="F6" s="91" t="s">
        <v>67</v>
      </c>
      <c r="G6" s="91"/>
      <c r="H6" s="91"/>
      <c r="I6" s="91"/>
      <c r="J6" s="91"/>
      <c r="K6" s="91"/>
      <c r="L6" s="91"/>
      <c r="M6" s="91"/>
      <c r="N6" s="91"/>
      <c r="O6" s="92"/>
      <c r="P6" s="24"/>
      <c r="Q6" s="24"/>
      <c r="R6" s="24"/>
      <c r="S6" s="24"/>
      <c r="T6" s="24"/>
      <c r="U6" s="24"/>
    </row>
    <row r="7" spans="1:21" ht="20.25" customHeight="1" thickBot="1" x14ac:dyDescent="0.3">
      <c r="A7" s="93" t="s">
        <v>68</v>
      </c>
      <c r="B7" s="94"/>
      <c r="C7" s="94"/>
      <c r="D7" s="94"/>
      <c r="E7" s="95"/>
      <c r="F7" s="74" t="s">
        <v>2</v>
      </c>
      <c r="G7" s="75"/>
      <c r="H7" s="28">
        <v>1300000</v>
      </c>
      <c r="I7" s="96"/>
      <c r="J7" s="96"/>
      <c r="K7" s="96"/>
      <c r="L7" s="96"/>
      <c r="M7" s="96"/>
      <c r="N7" s="96"/>
      <c r="O7" s="97"/>
      <c r="P7" s="24"/>
      <c r="Q7" s="24"/>
      <c r="R7" s="24"/>
      <c r="S7" s="24"/>
      <c r="T7" s="24"/>
      <c r="U7" s="24"/>
    </row>
    <row r="8" spans="1:21" ht="4.7" customHeight="1" x14ac:dyDescent="0.25">
      <c r="A8" s="29"/>
      <c r="B8" s="30"/>
      <c r="C8" s="30"/>
      <c r="D8" s="30"/>
      <c r="E8" s="30"/>
      <c r="F8" s="30"/>
      <c r="G8" s="30"/>
      <c r="H8" s="30"/>
      <c r="I8" s="31"/>
      <c r="J8" s="30"/>
      <c r="K8" s="32"/>
      <c r="L8" s="30"/>
      <c r="M8" s="30"/>
      <c r="N8" s="30"/>
      <c r="O8" s="33"/>
      <c r="P8" s="24"/>
      <c r="Q8" s="24"/>
      <c r="R8" s="24"/>
      <c r="S8" s="24"/>
      <c r="T8" s="24"/>
      <c r="U8" s="24"/>
    </row>
    <row r="9" spans="1:21" ht="39" customHeight="1" x14ac:dyDescent="0.25">
      <c r="A9" s="76" t="s">
        <v>3</v>
      </c>
      <c r="B9" s="79" t="s">
        <v>4</v>
      </c>
      <c r="C9" s="79" t="s">
        <v>5</v>
      </c>
      <c r="D9" s="79" t="s">
        <v>6</v>
      </c>
      <c r="E9" s="79" t="s">
        <v>7</v>
      </c>
      <c r="F9" s="79" t="s">
        <v>8</v>
      </c>
      <c r="G9" s="79" t="s">
        <v>9</v>
      </c>
      <c r="H9" s="72" t="s">
        <v>10</v>
      </c>
      <c r="I9" s="98"/>
      <c r="J9" s="98"/>
      <c r="K9" s="73"/>
      <c r="L9" s="79" t="s">
        <v>11</v>
      </c>
      <c r="M9" s="79" t="s">
        <v>12</v>
      </c>
      <c r="N9" s="79" t="s">
        <v>13</v>
      </c>
      <c r="O9" s="100" t="s">
        <v>14</v>
      </c>
      <c r="P9" s="24"/>
      <c r="Q9" s="24"/>
      <c r="R9" s="24"/>
      <c r="S9" s="24"/>
      <c r="T9" s="24"/>
      <c r="U9" s="24"/>
    </row>
    <row r="10" spans="1:21" ht="28.5" customHeight="1" thickBot="1" x14ac:dyDescent="0.3">
      <c r="A10" s="77"/>
      <c r="B10" s="80"/>
      <c r="C10" s="80"/>
      <c r="D10" s="80"/>
      <c r="E10" s="80"/>
      <c r="F10" s="80"/>
      <c r="G10" s="80"/>
      <c r="H10" s="72" t="s">
        <v>66</v>
      </c>
      <c r="I10" s="73"/>
      <c r="J10" s="72" t="s">
        <v>15</v>
      </c>
      <c r="K10" s="73"/>
      <c r="L10" s="80"/>
      <c r="M10" s="80"/>
      <c r="N10" s="99"/>
      <c r="O10" s="101"/>
      <c r="P10" s="24"/>
      <c r="Q10" s="24"/>
      <c r="R10" s="24"/>
      <c r="S10" s="24"/>
      <c r="T10" s="24"/>
      <c r="U10" s="24"/>
    </row>
    <row r="11" spans="1:21" ht="28.5" customHeight="1" x14ac:dyDescent="0.25">
      <c r="A11" s="78"/>
      <c r="B11" s="81"/>
      <c r="C11" s="81"/>
      <c r="D11" s="81"/>
      <c r="E11" s="81"/>
      <c r="F11" s="81"/>
      <c r="G11" s="81"/>
      <c r="H11" s="11" t="s">
        <v>16</v>
      </c>
      <c r="I11" s="12" t="s">
        <v>17</v>
      </c>
      <c r="J11" s="11" t="s">
        <v>16</v>
      </c>
      <c r="K11" s="13" t="s">
        <v>17</v>
      </c>
      <c r="L11" s="80"/>
      <c r="M11" s="80"/>
      <c r="N11" s="99"/>
      <c r="O11" s="101"/>
      <c r="P11" s="24"/>
      <c r="Q11" s="24"/>
      <c r="R11" s="24"/>
      <c r="S11" s="14" t="s">
        <v>18</v>
      </c>
      <c r="T11" s="24"/>
      <c r="U11" s="24"/>
    </row>
    <row r="12" spans="1:21" ht="0.95" customHeight="1" thickBot="1" x14ac:dyDescent="0.3">
      <c r="A12" s="34" t="s">
        <v>19</v>
      </c>
      <c r="B12" s="34" t="s">
        <v>20</v>
      </c>
      <c r="C12" s="35" t="s">
        <v>21</v>
      </c>
      <c r="D12" s="36" t="s">
        <v>22</v>
      </c>
      <c r="E12" s="37"/>
      <c r="F12" s="37" t="s">
        <v>23</v>
      </c>
      <c r="G12" s="37" t="s">
        <v>24</v>
      </c>
      <c r="H12" s="37"/>
      <c r="I12" s="38"/>
      <c r="J12" s="37"/>
      <c r="K12" s="39"/>
      <c r="L12" s="40">
        <v>42430</v>
      </c>
      <c r="M12" s="40"/>
      <c r="N12" s="99"/>
      <c r="O12" s="41"/>
      <c r="P12" s="24"/>
      <c r="Q12" s="24"/>
      <c r="R12" s="24"/>
      <c r="S12" s="15" t="s">
        <v>25</v>
      </c>
      <c r="T12" s="24"/>
      <c r="U12" s="24"/>
    </row>
    <row r="13" spans="1:21" s="16" customFormat="1" ht="45" customHeight="1" x14ac:dyDescent="0.25">
      <c r="A13" s="42" t="s">
        <v>26</v>
      </c>
      <c r="B13" s="43" t="s">
        <v>27</v>
      </c>
      <c r="C13" s="44" t="s">
        <v>28</v>
      </c>
      <c r="D13" s="58" t="s">
        <v>70</v>
      </c>
      <c r="E13" s="45">
        <v>80000</v>
      </c>
      <c r="F13" s="70" t="s">
        <v>59</v>
      </c>
      <c r="G13" s="44" t="s">
        <v>52</v>
      </c>
      <c r="H13" s="45">
        <v>80000</v>
      </c>
      <c r="I13" s="46">
        <v>1</v>
      </c>
      <c r="J13" s="45"/>
      <c r="K13" s="46">
        <f>IF(I13&gt;0,1-I13,0)</f>
        <v>0</v>
      </c>
      <c r="L13" s="47">
        <v>43358</v>
      </c>
      <c r="M13" s="61">
        <v>43405</v>
      </c>
      <c r="N13" s="59" t="s">
        <v>79</v>
      </c>
      <c r="O13" s="48"/>
      <c r="P13" s="49"/>
      <c r="Q13" s="49"/>
      <c r="R13" s="49"/>
      <c r="S13" s="15" t="s">
        <v>29</v>
      </c>
      <c r="T13" s="49"/>
      <c r="U13" s="49"/>
    </row>
    <row r="14" spans="1:21" s="16" customFormat="1" ht="50.25" customHeight="1" thickBot="1" x14ac:dyDescent="0.3">
      <c r="A14" s="42" t="s">
        <v>26</v>
      </c>
      <c r="B14" s="43" t="s">
        <v>27</v>
      </c>
      <c r="C14" s="44" t="s">
        <v>28</v>
      </c>
      <c r="D14" s="58" t="s">
        <v>71</v>
      </c>
      <c r="E14" s="45">
        <v>80000</v>
      </c>
      <c r="F14" s="70" t="s">
        <v>59</v>
      </c>
      <c r="G14" s="44" t="s">
        <v>52</v>
      </c>
      <c r="H14" s="45">
        <v>80000</v>
      </c>
      <c r="I14" s="46">
        <v>1</v>
      </c>
      <c r="J14" s="45"/>
      <c r="K14" s="46">
        <f t="shared" ref="K14:K19" si="0">IF(I14&gt;0,1-I14,0)</f>
        <v>0</v>
      </c>
      <c r="L14" s="47">
        <v>43358</v>
      </c>
      <c r="M14" s="61">
        <v>43405</v>
      </c>
      <c r="N14" s="60" t="s">
        <v>79</v>
      </c>
      <c r="O14" s="48"/>
      <c r="P14" s="49"/>
      <c r="Q14" s="49"/>
      <c r="R14" s="49"/>
      <c r="S14" s="15" t="s">
        <v>30</v>
      </c>
      <c r="T14" s="49"/>
      <c r="U14" s="49"/>
    </row>
    <row r="15" spans="1:21" s="16" customFormat="1" ht="43.15" customHeight="1" x14ac:dyDescent="0.25">
      <c r="A15" s="42" t="s">
        <v>26</v>
      </c>
      <c r="B15" s="43" t="s">
        <v>27</v>
      </c>
      <c r="C15" s="44" t="s">
        <v>28</v>
      </c>
      <c r="D15" s="58" t="s">
        <v>78</v>
      </c>
      <c r="E15" s="45">
        <v>80000</v>
      </c>
      <c r="F15" s="70" t="s">
        <v>59</v>
      </c>
      <c r="G15" s="44" t="s">
        <v>52</v>
      </c>
      <c r="H15" s="45">
        <v>80000</v>
      </c>
      <c r="I15" s="46">
        <v>1</v>
      </c>
      <c r="J15" s="45"/>
      <c r="K15" s="46">
        <f t="shared" si="0"/>
        <v>0</v>
      </c>
      <c r="L15" s="47">
        <v>43358</v>
      </c>
      <c r="M15" s="61">
        <v>43405</v>
      </c>
      <c r="N15" s="60" t="s">
        <v>79</v>
      </c>
      <c r="O15" s="48"/>
      <c r="P15" s="49"/>
      <c r="Q15" s="49"/>
      <c r="R15" s="49"/>
      <c r="S15" s="14" t="s">
        <v>31</v>
      </c>
      <c r="T15" s="49"/>
      <c r="U15" s="49"/>
    </row>
    <row r="16" spans="1:21" s="16" customFormat="1" ht="33" customHeight="1" x14ac:dyDescent="0.25">
      <c r="A16" s="42" t="s">
        <v>26</v>
      </c>
      <c r="B16" s="43" t="s">
        <v>27</v>
      </c>
      <c r="C16" s="44" t="s">
        <v>50</v>
      </c>
      <c r="D16" s="58" t="s">
        <v>72</v>
      </c>
      <c r="E16" s="45">
        <v>20000</v>
      </c>
      <c r="F16" s="70" t="s">
        <v>51</v>
      </c>
      <c r="G16" s="44" t="s">
        <v>52</v>
      </c>
      <c r="H16" s="45">
        <v>20000</v>
      </c>
      <c r="I16" s="46">
        <v>1</v>
      </c>
      <c r="J16" s="45"/>
      <c r="K16" s="46">
        <f t="shared" si="0"/>
        <v>0</v>
      </c>
      <c r="L16" s="69">
        <v>43435</v>
      </c>
      <c r="M16" s="61">
        <v>43466</v>
      </c>
      <c r="N16" s="60" t="s">
        <v>83</v>
      </c>
      <c r="O16" s="48"/>
      <c r="P16" s="49"/>
      <c r="Q16" s="49"/>
      <c r="R16" s="49"/>
      <c r="S16" s="15" t="s">
        <v>32</v>
      </c>
      <c r="T16" s="49"/>
      <c r="U16" s="49"/>
    </row>
    <row r="17" spans="1:19" s="16" customFormat="1" ht="36.75" customHeight="1" thickBot="1" x14ac:dyDescent="0.3">
      <c r="A17" s="42" t="s">
        <v>26</v>
      </c>
      <c r="B17" s="43" t="s">
        <v>27</v>
      </c>
      <c r="C17" s="44" t="s">
        <v>28</v>
      </c>
      <c r="D17" s="58" t="s">
        <v>73</v>
      </c>
      <c r="E17" s="45">
        <v>20000</v>
      </c>
      <c r="F17" s="70" t="s">
        <v>51</v>
      </c>
      <c r="G17" s="44" t="s">
        <v>52</v>
      </c>
      <c r="H17" s="45">
        <v>20000</v>
      </c>
      <c r="I17" s="46">
        <v>1</v>
      </c>
      <c r="J17" s="45"/>
      <c r="K17" s="46">
        <f t="shared" si="0"/>
        <v>0</v>
      </c>
      <c r="L17" s="47">
        <v>43466</v>
      </c>
      <c r="M17" s="61">
        <v>43497</v>
      </c>
      <c r="N17" s="60" t="s">
        <v>84</v>
      </c>
      <c r="O17" s="48"/>
      <c r="P17" s="49"/>
      <c r="Q17" s="49"/>
      <c r="R17" s="49"/>
      <c r="S17" s="15" t="s">
        <v>33</v>
      </c>
    </row>
    <row r="18" spans="1:19" s="16" customFormat="1" ht="36.75" customHeight="1" x14ac:dyDescent="0.25">
      <c r="A18" s="67" t="s">
        <v>26</v>
      </c>
      <c r="B18" s="43" t="s">
        <v>27</v>
      </c>
      <c r="C18" s="44" t="s">
        <v>50</v>
      </c>
      <c r="D18" s="58" t="s">
        <v>86</v>
      </c>
      <c r="E18" s="45">
        <v>80000</v>
      </c>
      <c r="F18" s="70" t="s">
        <v>65</v>
      </c>
      <c r="G18" s="44" t="s">
        <v>52</v>
      </c>
      <c r="H18" s="45">
        <v>80000</v>
      </c>
      <c r="I18" s="46">
        <v>1</v>
      </c>
      <c r="J18" s="45"/>
      <c r="K18" s="46">
        <f t="shared" si="0"/>
        <v>0</v>
      </c>
      <c r="L18" s="47">
        <v>43358</v>
      </c>
      <c r="M18" s="61">
        <v>43405</v>
      </c>
      <c r="N18" s="59" t="s">
        <v>79</v>
      </c>
      <c r="O18" s="48"/>
      <c r="P18" s="49"/>
      <c r="Q18" s="49"/>
      <c r="R18" s="49"/>
      <c r="S18" s="15"/>
    </row>
    <row r="19" spans="1:19" s="16" customFormat="1" ht="30.6" customHeight="1" x14ac:dyDescent="0.25">
      <c r="A19" s="67" t="s">
        <v>26</v>
      </c>
      <c r="B19" s="43" t="s">
        <v>27</v>
      </c>
      <c r="C19" s="44" t="s">
        <v>50</v>
      </c>
      <c r="D19" s="58" t="s">
        <v>85</v>
      </c>
      <c r="E19" s="45">
        <v>40000</v>
      </c>
      <c r="F19" s="70" t="s">
        <v>65</v>
      </c>
      <c r="G19" s="44" t="s">
        <v>52</v>
      </c>
      <c r="H19" s="45">
        <v>40000</v>
      </c>
      <c r="I19" s="46">
        <v>1</v>
      </c>
      <c r="J19" s="45"/>
      <c r="K19" s="46">
        <f t="shared" si="0"/>
        <v>0</v>
      </c>
      <c r="L19" s="69">
        <v>43435</v>
      </c>
      <c r="M19" s="71">
        <v>43466</v>
      </c>
      <c r="N19" s="60" t="s">
        <v>95</v>
      </c>
      <c r="O19" s="48"/>
      <c r="P19" s="49"/>
      <c r="Q19" s="49"/>
      <c r="R19" s="49"/>
      <c r="S19" s="15" t="s">
        <v>34</v>
      </c>
    </row>
    <row r="20" spans="1:19" s="16" customFormat="1" ht="47.25" customHeight="1" x14ac:dyDescent="0.25">
      <c r="A20" s="67" t="s">
        <v>53</v>
      </c>
      <c r="B20" s="43" t="s">
        <v>27</v>
      </c>
      <c r="C20" s="44" t="s">
        <v>28</v>
      </c>
      <c r="D20" s="58" t="s">
        <v>81</v>
      </c>
      <c r="E20" s="45">
        <v>80000</v>
      </c>
      <c r="F20" s="70" t="s">
        <v>59</v>
      </c>
      <c r="G20" s="44" t="s">
        <v>52</v>
      </c>
      <c r="H20" s="45">
        <v>80000</v>
      </c>
      <c r="I20" s="46">
        <v>1</v>
      </c>
      <c r="J20" s="45"/>
      <c r="K20" s="46">
        <f t="shared" ref="K20:K21" si="1">IF(I20&gt;0,1-I20,0)</f>
        <v>0</v>
      </c>
      <c r="L20" s="69">
        <v>43497</v>
      </c>
      <c r="M20" s="71">
        <v>43647</v>
      </c>
      <c r="N20" s="60" t="s">
        <v>79</v>
      </c>
      <c r="O20" s="48"/>
      <c r="P20" s="49"/>
      <c r="Q20" s="49"/>
      <c r="R20" s="49"/>
      <c r="S20" s="49"/>
    </row>
    <row r="21" spans="1:19" s="16" customFormat="1" ht="45.75" customHeight="1" x14ac:dyDescent="0.25">
      <c r="A21" s="67" t="s">
        <v>53</v>
      </c>
      <c r="B21" s="43" t="s">
        <v>27</v>
      </c>
      <c r="C21" s="44" t="s">
        <v>28</v>
      </c>
      <c r="D21" s="58" t="s">
        <v>80</v>
      </c>
      <c r="E21" s="45">
        <v>80000</v>
      </c>
      <c r="F21" s="70" t="s">
        <v>59</v>
      </c>
      <c r="G21" s="44" t="s">
        <v>52</v>
      </c>
      <c r="H21" s="45">
        <v>80000</v>
      </c>
      <c r="I21" s="46">
        <v>1</v>
      </c>
      <c r="J21" s="45"/>
      <c r="K21" s="46">
        <f t="shared" si="1"/>
        <v>0</v>
      </c>
      <c r="L21" s="69">
        <v>43497</v>
      </c>
      <c r="M21" s="71">
        <v>43647</v>
      </c>
      <c r="N21" s="60" t="s">
        <v>79</v>
      </c>
      <c r="O21" s="48"/>
      <c r="P21" s="49"/>
      <c r="Q21" s="49"/>
      <c r="R21" s="49"/>
      <c r="S21" s="49"/>
    </row>
    <row r="22" spans="1:19" s="16" customFormat="1" ht="41.25" customHeight="1" x14ac:dyDescent="0.25">
      <c r="A22" s="67" t="s">
        <v>53</v>
      </c>
      <c r="B22" s="43" t="s">
        <v>27</v>
      </c>
      <c r="C22" s="44" t="s">
        <v>28</v>
      </c>
      <c r="D22" s="58" t="s">
        <v>82</v>
      </c>
      <c r="E22" s="45">
        <v>100000</v>
      </c>
      <c r="F22" s="70" t="s">
        <v>59</v>
      </c>
      <c r="G22" s="44" t="s">
        <v>52</v>
      </c>
      <c r="H22" s="45">
        <v>100000</v>
      </c>
      <c r="I22" s="46">
        <v>1</v>
      </c>
      <c r="J22" s="45"/>
      <c r="K22" s="46">
        <f t="shared" ref="K22:K30" si="2">IF(I22&gt;0,1-I22,0)</f>
        <v>0</v>
      </c>
      <c r="L22" s="69">
        <v>43497</v>
      </c>
      <c r="M22" s="71">
        <v>43647</v>
      </c>
      <c r="N22" s="60" t="s">
        <v>79</v>
      </c>
      <c r="O22" s="48"/>
      <c r="P22" s="49"/>
      <c r="Q22" s="49"/>
      <c r="R22" s="49"/>
      <c r="S22" s="15" t="s">
        <v>35</v>
      </c>
    </row>
    <row r="23" spans="1:19" s="16" customFormat="1" ht="30.6" customHeight="1" x14ac:dyDescent="0.25">
      <c r="A23" s="67" t="s">
        <v>56</v>
      </c>
      <c r="B23" s="43" t="s">
        <v>27</v>
      </c>
      <c r="C23" s="44" t="s">
        <v>28</v>
      </c>
      <c r="D23" s="58" t="s">
        <v>89</v>
      </c>
      <c r="E23" s="45">
        <v>80000</v>
      </c>
      <c r="F23" s="70" t="s">
        <v>59</v>
      </c>
      <c r="G23" s="44" t="s">
        <v>52</v>
      </c>
      <c r="H23" s="45">
        <v>80000</v>
      </c>
      <c r="I23" s="46">
        <v>1</v>
      </c>
      <c r="J23" s="45"/>
      <c r="K23" s="46">
        <f t="shared" si="2"/>
        <v>0</v>
      </c>
      <c r="L23" s="47">
        <v>43770</v>
      </c>
      <c r="M23" s="61">
        <v>43831</v>
      </c>
      <c r="N23" s="60" t="s">
        <v>92</v>
      </c>
      <c r="O23" s="48"/>
      <c r="P23" s="49"/>
      <c r="Q23" s="49"/>
      <c r="R23" s="49"/>
      <c r="S23" s="68"/>
    </row>
    <row r="24" spans="1:19" s="16" customFormat="1" ht="51" customHeight="1" x14ac:dyDescent="0.25">
      <c r="A24" s="67" t="s">
        <v>56</v>
      </c>
      <c r="B24" s="43" t="s">
        <v>27</v>
      </c>
      <c r="C24" s="44" t="s">
        <v>28</v>
      </c>
      <c r="D24" s="58" t="s">
        <v>90</v>
      </c>
      <c r="E24" s="45">
        <v>80000</v>
      </c>
      <c r="F24" s="70" t="s">
        <v>59</v>
      </c>
      <c r="G24" s="44" t="s">
        <v>52</v>
      </c>
      <c r="H24" s="45">
        <v>80000</v>
      </c>
      <c r="I24" s="46">
        <v>1</v>
      </c>
      <c r="J24" s="45"/>
      <c r="K24" s="46">
        <f t="shared" si="2"/>
        <v>0</v>
      </c>
      <c r="L24" s="47">
        <v>43770</v>
      </c>
      <c r="M24" s="61">
        <v>43831</v>
      </c>
      <c r="N24" s="60" t="s">
        <v>93</v>
      </c>
      <c r="O24" s="48"/>
      <c r="P24" s="49"/>
      <c r="Q24" s="49"/>
      <c r="R24" s="49"/>
      <c r="S24" s="68"/>
    </row>
    <row r="25" spans="1:19" s="16" customFormat="1" ht="44.25" customHeight="1" x14ac:dyDescent="0.25">
      <c r="A25" s="67" t="s">
        <v>56</v>
      </c>
      <c r="B25" s="43" t="s">
        <v>27</v>
      </c>
      <c r="C25" s="44" t="s">
        <v>28</v>
      </c>
      <c r="D25" s="58" t="s">
        <v>88</v>
      </c>
      <c r="E25" s="45">
        <v>100000</v>
      </c>
      <c r="F25" s="70" t="s">
        <v>59</v>
      </c>
      <c r="G25" s="44" t="s">
        <v>52</v>
      </c>
      <c r="H25" s="45">
        <v>100000</v>
      </c>
      <c r="I25" s="46">
        <v>1</v>
      </c>
      <c r="J25" s="45"/>
      <c r="K25" s="46">
        <f t="shared" si="2"/>
        <v>0</v>
      </c>
      <c r="L25" s="47">
        <v>43770</v>
      </c>
      <c r="M25" s="61">
        <v>43831</v>
      </c>
      <c r="N25" s="60" t="s">
        <v>94</v>
      </c>
      <c r="O25" s="48"/>
      <c r="P25" s="49"/>
      <c r="Q25" s="49"/>
      <c r="R25" s="49"/>
      <c r="S25" s="68"/>
    </row>
    <row r="26" spans="1:19" s="16" customFormat="1" ht="44.25" customHeight="1" x14ac:dyDescent="0.25">
      <c r="A26" s="67" t="s">
        <v>56</v>
      </c>
      <c r="B26" s="43" t="s">
        <v>27</v>
      </c>
      <c r="C26" s="44" t="s">
        <v>50</v>
      </c>
      <c r="D26" s="58" t="s">
        <v>91</v>
      </c>
      <c r="E26" s="45">
        <v>40000</v>
      </c>
      <c r="F26" s="70" t="s">
        <v>65</v>
      </c>
      <c r="G26" s="44" t="s">
        <v>52</v>
      </c>
      <c r="H26" s="45">
        <v>40000</v>
      </c>
      <c r="I26" s="46">
        <v>1</v>
      </c>
      <c r="J26" s="45"/>
      <c r="K26" s="46">
        <f t="shared" si="2"/>
        <v>0</v>
      </c>
      <c r="L26" s="47">
        <v>43770</v>
      </c>
      <c r="M26" s="61">
        <v>43831</v>
      </c>
      <c r="N26" s="60" t="s">
        <v>95</v>
      </c>
      <c r="O26" s="48"/>
      <c r="P26" s="49"/>
      <c r="Q26" s="49"/>
      <c r="R26" s="49"/>
      <c r="S26" s="68"/>
    </row>
    <row r="27" spans="1:19" s="16" customFormat="1" ht="33" customHeight="1" x14ac:dyDescent="0.25">
      <c r="A27" s="67" t="s">
        <v>60</v>
      </c>
      <c r="B27" s="43" t="s">
        <v>27</v>
      </c>
      <c r="C27" s="44" t="s">
        <v>28</v>
      </c>
      <c r="D27" s="58" t="s">
        <v>75</v>
      </c>
      <c r="E27" s="45">
        <v>100000</v>
      </c>
      <c r="F27" s="70" t="s">
        <v>59</v>
      </c>
      <c r="G27" s="44" t="s">
        <v>52</v>
      </c>
      <c r="H27" s="45">
        <v>100000</v>
      </c>
      <c r="I27" s="46">
        <v>1</v>
      </c>
      <c r="J27" s="45"/>
      <c r="K27" s="46">
        <f t="shared" si="2"/>
        <v>0</v>
      </c>
      <c r="L27" s="47">
        <v>43831</v>
      </c>
      <c r="M27" s="61">
        <v>43862</v>
      </c>
      <c r="N27" s="60" t="s">
        <v>92</v>
      </c>
      <c r="O27" s="48"/>
      <c r="P27" s="49"/>
      <c r="Q27" s="49"/>
      <c r="R27" s="49"/>
      <c r="S27" s="68"/>
    </row>
    <row r="28" spans="1:19" s="16" customFormat="1" ht="43.5" customHeight="1" x14ac:dyDescent="0.25">
      <c r="A28" s="67" t="s">
        <v>60</v>
      </c>
      <c r="B28" s="43" t="s">
        <v>27</v>
      </c>
      <c r="C28" s="44" t="s">
        <v>28</v>
      </c>
      <c r="D28" s="58" t="s">
        <v>76</v>
      </c>
      <c r="E28" s="45">
        <v>80000</v>
      </c>
      <c r="F28" s="70" t="s">
        <v>59</v>
      </c>
      <c r="G28" s="44" t="s">
        <v>52</v>
      </c>
      <c r="H28" s="45">
        <v>80000</v>
      </c>
      <c r="I28" s="46">
        <v>1</v>
      </c>
      <c r="J28" s="45"/>
      <c r="K28" s="46">
        <f t="shared" si="2"/>
        <v>0</v>
      </c>
      <c r="L28" s="47">
        <v>43831</v>
      </c>
      <c r="M28" s="61">
        <v>43862</v>
      </c>
      <c r="N28" s="60" t="s">
        <v>79</v>
      </c>
      <c r="O28" s="48"/>
      <c r="P28" s="49"/>
      <c r="Q28" s="49"/>
      <c r="R28" s="49"/>
      <c r="S28" s="68"/>
    </row>
    <row r="29" spans="1:19" s="16" customFormat="1" ht="33" customHeight="1" x14ac:dyDescent="0.25">
      <c r="A29" s="67" t="s">
        <v>60</v>
      </c>
      <c r="B29" s="43" t="s">
        <v>27</v>
      </c>
      <c r="C29" s="44" t="s">
        <v>28</v>
      </c>
      <c r="D29" s="58" t="s">
        <v>77</v>
      </c>
      <c r="E29" s="45">
        <v>100000</v>
      </c>
      <c r="F29" s="70" t="s">
        <v>59</v>
      </c>
      <c r="G29" s="44" t="s">
        <v>52</v>
      </c>
      <c r="H29" s="45">
        <v>100000</v>
      </c>
      <c r="I29" s="46">
        <v>1</v>
      </c>
      <c r="J29" s="45"/>
      <c r="K29" s="46">
        <f t="shared" si="2"/>
        <v>0</v>
      </c>
      <c r="L29" s="47">
        <v>43831</v>
      </c>
      <c r="M29" s="61">
        <v>43983</v>
      </c>
      <c r="N29" s="60" t="s">
        <v>79</v>
      </c>
      <c r="O29" s="48"/>
      <c r="P29" s="49"/>
      <c r="Q29" s="49"/>
      <c r="R29" s="49"/>
      <c r="S29" s="68"/>
    </row>
    <row r="30" spans="1:19" s="16" customFormat="1" ht="33" customHeight="1" x14ac:dyDescent="0.25">
      <c r="A30" s="67" t="s">
        <v>60</v>
      </c>
      <c r="B30" s="43" t="s">
        <v>27</v>
      </c>
      <c r="C30" s="44" t="s">
        <v>28</v>
      </c>
      <c r="D30" s="58" t="s">
        <v>96</v>
      </c>
      <c r="E30" s="45">
        <v>20000</v>
      </c>
      <c r="F30" s="70" t="s">
        <v>51</v>
      </c>
      <c r="G30" s="44" t="s">
        <v>52</v>
      </c>
      <c r="H30" s="45">
        <v>20000</v>
      </c>
      <c r="I30" s="46">
        <v>1</v>
      </c>
      <c r="J30" s="45"/>
      <c r="K30" s="46">
        <f t="shared" si="2"/>
        <v>0</v>
      </c>
      <c r="L30" s="47">
        <v>43831</v>
      </c>
      <c r="M30" s="61">
        <v>43983</v>
      </c>
      <c r="N30" s="60" t="s">
        <v>79</v>
      </c>
      <c r="O30" s="48"/>
      <c r="P30" s="49"/>
      <c r="Q30" s="49"/>
      <c r="R30" s="49"/>
      <c r="S30" s="68"/>
    </row>
    <row r="31" spans="1:19" s="16" customFormat="1" ht="33" customHeight="1" x14ac:dyDescent="0.25">
      <c r="A31" s="67" t="s">
        <v>60</v>
      </c>
      <c r="B31" s="43" t="s">
        <v>27</v>
      </c>
      <c r="C31" s="44" t="s">
        <v>50</v>
      </c>
      <c r="D31" s="58" t="s">
        <v>87</v>
      </c>
      <c r="E31" s="45">
        <v>40000</v>
      </c>
      <c r="F31" s="70" t="s">
        <v>65</v>
      </c>
      <c r="G31" s="44" t="s">
        <v>52</v>
      </c>
      <c r="H31" s="45">
        <v>40000</v>
      </c>
      <c r="I31" s="46">
        <v>1</v>
      </c>
      <c r="J31" s="45"/>
      <c r="K31" s="46">
        <f t="shared" ref="K31" si="3">IF(I31&gt;0,1-I31,0)</f>
        <v>0</v>
      </c>
      <c r="L31" s="69">
        <v>44013</v>
      </c>
      <c r="M31" s="71">
        <v>44075</v>
      </c>
      <c r="N31" s="60" t="s">
        <v>95</v>
      </c>
      <c r="O31" s="48"/>
      <c r="P31" s="49"/>
      <c r="Q31" s="49"/>
      <c r="R31" s="49"/>
      <c r="S31" s="68"/>
    </row>
    <row r="32" spans="1:19" s="17" customFormat="1" ht="35.25" customHeight="1" thickBot="1" x14ac:dyDescent="0.3">
      <c r="A32" s="50" t="s">
        <v>36</v>
      </c>
      <c r="B32" s="102" t="s">
        <v>74</v>
      </c>
      <c r="C32" s="103"/>
      <c r="D32" s="51" t="s">
        <v>37</v>
      </c>
      <c r="E32" s="52">
        <f>SUM(E13:E31)</f>
        <v>1300000</v>
      </c>
      <c r="F32" s="53"/>
      <c r="G32" s="53"/>
      <c r="H32" s="52">
        <f>IF(SUM(H13:H31)&lt;&gt;H7,"Ttl shd equal project amount",SUM(H13:H31))</f>
        <v>1300000</v>
      </c>
      <c r="I32" s="54">
        <f>AVERAGE(I13:I31)</f>
        <v>1</v>
      </c>
      <c r="J32" s="52">
        <f>SUM(J13:J31)</f>
        <v>0</v>
      </c>
      <c r="K32" s="54">
        <f>AVERAGE(K13:K31)</f>
        <v>0</v>
      </c>
      <c r="L32" s="53"/>
      <c r="M32" s="53"/>
      <c r="N32" s="53"/>
      <c r="O32" s="53"/>
      <c r="P32" s="55"/>
      <c r="Q32" s="55"/>
      <c r="R32" s="55"/>
      <c r="S32" s="18"/>
    </row>
    <row r="33" spans="1:19" ht="14.25" customHeight="1" x14ac:dyDescent="0.25">
      <c r="A33" s="104" t="s">
        <v>38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6"/>
      <c r="P33" s="24"/>
      <c r="Q33" s="24"/>
      <c r="R33" s="24"/>
      <c r="S33" s="24"/>
    </row>
    <row r="34" spans="1:19" x14ac:dyDescent="0.25">
      <c r="A34" s="107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24"/>
      <c r="Q34" s="24"/>
      <c r="R34" s="24"/>
      <c r="S34" s="24"/>
    </row>
    <row r="35" spans="1:19" ht="14.1" customHeight="1" thickBot="1" x14ac:dyDescent="0.3">
      <c r="A35" s="107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9"/>
      <c r="P35" s="24"/>
      <c r="Q35" s="24"/>
      <c r="R35" s="24"/>
      <c r="S35" s="24"/>
    </row>
    <row r="36" spans="1:19" s="19" customFormat="1" ht="21.75" customHeight="1" thickBot="1" x14ac:dyDescent="0.3">
      <c r="A36" s="82" t="s">
        <v>39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4"/>
      <c r="P36" s="56"/>
      <c r="Q36" s="56"/>
      <c r="R36" s="56"/>
      <c r="S36" s="56"/>
    </row>
    <row r="37" spans="1:19" s="10" customFormat="1" ht="27.75" customHeight="1" thickBot="1" x14ac:dyDescent="0.3">
      <c r="A37" s="85" t="s">
        <v>40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7"/>
      <c r="P37" s="30"/>
      <c r="Q37" s="30"/>
      <c r="R37" s="30"/>
      <c r="S37" s="30"/>
    </row>
    <row r="38" spans="1:19" s="20" customFormat="1" ht="29.1" customHeight="1" thickBot="1" x14ac:dyDescent="0.3">
      <c r="A38" s="85" t="s">
        <v>41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7"/>
      <c r="P38" s="57"/>
      <c r="Q38" s="57"/>
      <c r="R38" s="57"/>
      <c r="S38" s="57"/>
    </row>
    <row r="39" spans="1:19" x14ac:dyDescent="0.25">
      <c r="A39" s="21"/>
      <c r="B39" s="21"/>
      <c r="C39" s="21"/>
      <c r="D39" s="21"/>
      <c r="E39" s="21"/>
      <c r="F39" s="21"/>
      <c r="G39" s="21"/>
      <c r="H39" s="21"/>
      <c r="I39" s="22"/>
      <c r="J39" s="21"/>
      <c r="K39" s="23"/>
      <c r="L39" s="21"/>
      <c r="M39" s="21"/>
      <c r="N39" s="21"/>
      <c r="O39" s="21"/>
    </row>
    <row r="40" spans="1:19" x14ac:dyDescent="0.25">
      <c r="A40" s="21"/>
      <c r="B40" s="21"/>
      <c r="C40" s="21"/>
      <c r="D40" s="21"/>
      <c r="E40" s="21"/>
      <c r="F40" s="21"/>
      <c r="G40" s="21"/>
      <c r="H40" s="21"/>
      <c r="I40" s="22"/>
      <c r="J40" s="21"/>
      <c r="K40" s="23"/>
      <c r="L40" s="21"/>
      <c r="M40" s="21"/>
      <c r="N40" s="21"/>
      <c r="O40" s="21"/>
    </row>
    <row r="41" spans="1:19" x14ac:dyDescent="0.25">
      <c r="A41" s="21"/>
      <c r="B41" s="21"/>
      <c r="C41" s="21"/>
      <c r="D41" s="21"/>
      <c r="E41" s="21"/>
      <c r="F41" s="21"/>
      <c r="G41" s="21"/>
      <c r="H41" s="21"/>
      <c r="I41" s="22"/>
      <c r="J41" s="21"/>
      <c r="K41" s="23"/>
      <c r="L41" s="21"/>
      <c r="M41" s="21"/>
      <c r="N41" s="21"/>
      <c r="O41" s="21"/>
    </row>
    <row r="42" spans="1:19" x14ac:dyDescent="0.25">
      <c r="A42" s="21"/>
      <c r="B42" s="21"/>
      <c r="C42" s="21"/>
      <c r="D42" s="21"/>
      <c r="E42" s="21"/>
      <c r="F42" s="21"/>
      <c r="G42" s="21"/>
      <c r="H42" s="21"/>
      <c r="I42" s="22"/>
      <c r="J42" s="21"/>
      <c r="K42" s="23"/>
      <c r="L42" s="21"/>
      <c r="M42" s="21"/>
      <c r="N42" s="21"/>
      <c r="O42" s="21"/>
    </row>
    <row r="43" spans="1:19" x14ac:dyDescent="0.25">
      <c r="A43" s="21"/>
      <c r="B43" s="21"/>
      <c r="C43" s="21"/>
      <c r="D43" s="21"/>
      <c r="E43" s="21"/>
      <c r="F43" s="21"/>
      <c r="G43" s="21"/>
      <c r="H43" s="21"/>
      <c r="I43" s="22"/>
      <c r="J43" s="21"/>
      <c r="K43" s="23"/>
      <c r="L43" s="21"/>
      <c r="M43" s="21"/>
      <c r="N43" s="21"/>
      <c r="O43" s="21"/>
    </row>
    <row r="44" spans="1:19" x14ac:dyDescent="0.25">
      <c r="A44" s="21"/>
      <c r="B44" s="21"/>
      <c r="C44" s="21"/>
      <c r="D44" s="21"/>
      <c r="E44" s="21"/>
      <c r="F44" s="21"/>
      <c r="G44" s="21"/>
      <c r="H44" s="21"/>
      <c r="I44" s="22"/>
      <c r="J44" s="21"/>
      <c r="K44" s="23"/>
      <c r="L44" s="21"/>
      <c r="M44" s="21"/>
      <c r="N44" s="21"/>
      <c r="O44" s="21"/>
    </row>
    <row r="45" spans="1:19" hidden="1" outlineLevel="1" x14ac:dyDescent="0.25">
      <c r="A45" s="62" t="s">
        <v>42</v>
      </c>
      <c r="B45" s="63"/>
      <c r="C45" s="63"/>
      <c r="D45" s="63"/>
      <c r="E45" s="63"/>
      <c r="F45" s="63"/>
      <c r="G45" s="63"/>
      <c r="H45" s="63"/>
      <c r="I45" s="25"/>
      <c r="J45" s="24"/>
      <c r="K45" s="26"/>
      <c r="L45" s="24"/>
      <c r="M45" s="24"/>
      <c r="N45" s="24"/>
      <c r="O45" s="24"/>
    </row>
    <row r="46" spans="1:19" ht="15" hidden="1" customHeight="1" outlineLevel="1" x14ac:dyDescent="0.25">
      <c r="A46" s="64" t="s">
        <v>43</v>
      </c>
      <c r="B46" s="64" t="s">
        <v>44</v>
      </c>
      <c r="C46" s="64" t="s">
        <v>45</v>
      </c>
      <c r="D46" s="64" t="s">
        <v>46</v>
      </c>
      <c r="E46" s="64" t="s">
        <v>47</v>
      </c>
      <c r="F46" s="64" t="s">
        <v>48</v>
      </c>
      <c r="G46" s="64" t="s">
        <v>49</v>
      </c>
      <c r="H46" s="64"/>
      <c r="I46" s="25"/>
      <c r="J46" s="24"/>
      <c r="K46" s="26"/>
      <c r="L46" s="24"/>
      <c r="M46" s="24"/>
      <c r="N46" s="24"/>
      <c r="O46" s="24"/>
    </row>
    <row r="47" spans="1:19" hidden="1" outlineLevel="1" x14ac:dyDescent="0.25">
      <c r="A47" s="64" t="s">
        <v>26</v>
      </c>
      <c r="B47" s="64" t="s">
        <v>27</v>
      </c>
      <c r="C47" s="64" t="s">
        <v>50</v>
      </c>
      <c r="D47" s="64"/>
      <c r="E47" s="64"/>
      <c r="F47" s="64" t="s">
        <v>51</v>
      </c>
      <c r="G47" s="64" t="s">
        <v>52</v>
      </c>
      <c r="H47" s="64"/>
      <c r="I47" s="25"/>
      <c r="J47" s="24"/>
      <c r="K47" s="26"/>
      <c r="L47" s="24"/>
      <c r="M47" s="24"/>
      <c r="N47" s="24"/>
      <c r="O47" s="24"/>
    </row>
    <row r="48" spans="1:19" hidden="1" outlineLevel="1" x14ac:dyDescent="0.25">
      <c r="A48" s="64" t="s">
        <v>53</v>
      </c>
      <c r="B48" s="64" t="s">
        <v>54</v>
      </c>
      <c r="C48" s="65" t="s">
        <v>28</v>
      </c>
      <c r="D48" s="64"/>
      <c r="E48" s="64"/>
      <c r="F48" s="66" t="s">
        <v>65</v>
      </c>
      <c r="G48" s="64" t="s">
        <v>55</v>
      </c>
      <c r="H48" s="64"/>
      <c r="I48" s="25"/>
      <c r="J48" s="24"/>
      <c r="K48" s="26"/>
      <c r="L48" s="24"/>
      <c r="M48" s="24"/>
      <c r="N48" s="24"/>
      <c r="O48" s="24"/>
    </row>
    <row r="49" spans="1:15" hidden="1" outlineLevel="1" x14ac:dyDescent="0.25">
      <c r="A49" s="64" t="s">
        <v>56</v>
      </c>
      <c r="B49" s="64" t="s">
        <v>57</v>
      </c>
      <c r="C49" s="64" t="s">
        <v>58</v>
      </c>
      <c r="D49" s="64"/>
      <c r="E49" s="64"/>
      <c r="F49" s="64" t="s">
        <v>59</v>
      </c>
      <c r="G49" s="64"/>
      <c r="H49" s="64"/>
      <c r="I49" s="25"/>
      <c r="J49" s="24"/>
      <c r="K49" s="26"/>
      <c r="L49" s="24"/>
      <c r="M49" s="24"/>
      <c r="N49" s="24"/>
      <c r="O49" s="24"/>
    </row>
    <row r="50" spans="1:15" hidden="1" outlineLevel="1" x14ac:dyDescent="0.25">
      <c r="A50" s="64" t="s">
        <v>60</v>
      </c>
      <c r="B50" s="64"/>
      <c r="C50" s="64" t="s">
        <v>61</v>
      </c>
      <c r="D50" s="64"/>
      <c r="E50" s="64"/>
      <c r="F50" s="64" t="s">
        <v>62</v>
      </c>
      <c r="G50" s="64"/>
      <c r="H50" s="64"/>
      <c r="I50" s="25"/>
      <c r="J50" s="24"/>
      <c r="K50" s="26"/>
      <c r="L50" s="24"/>
      <c r="M50" s="24"/>
      <c r="N50" s="24"/>
      <c r="O50" s="24"/>
    </row>
    <row r="51" spans="1:15" hidden="1" outlineLevel="1" x14ac:dyDescent="0.25">
      <c r="A51" s="64" t="s">
        <v>63</v>
      </c>
      <c r="B51" s="64"/>
      <c r="C51" s="64"/>
      <c r="D51" s="64"/>
      <c r="E51" s="64"/>
      <c r="F51" s="64" t="s">
        <v>64</v>
      </c>
      <c r="G51" s="64"/>
      <c r="H51" s="64"/>
      <c r="I51" s="25"/>
      <c r="J51" s="24"/>
      <c r="K51" s="26"/>
      <c r="L51" s="24"/>
      <c r="M51" s="24"/>
      <c r="N51" s="24"/>
      <c r="O51" s="24"/>
    </row>
    <row r="52" spans="1:15" hidden="1" outlineLevel="1" x14ac:dyDescent="0.25">
      <c r="A52" s="63"/>
      <c r="B52" s="63"/>
      <c r="C52" s="63"/>
      <c r="D52" s="63"/>
      <c r="E52" s="63"/>
      <c r="F52" s="64"/>
      <c r="G52" s="63"/>
      <c r="H52" s="63"/>
      <c r="I52" s="25"/>
      <c r="J52" s="24"/>
      <c r="K52" s="26"/>
      <c r="L52" s="24"/>
      <c r="M52" s="24"/>
      <c r="N52" s="24"/>
      <c r="O52" s="24"/>
    </row>
    <row r="53" spans="1:15" collapsed="1" x14ac:dyDescent="0.25">
      <c r="A53" s="24"/>
      <c r="B53" s="24"/>
      <c r="C53" s="24"/>
      <c r="D53" s="24"/>
      <c r="E53" s="24"/>
      <c r="F53" s="24"/>
      <c r="G53" s="24"/>
      <c r="H53" s="24"/>
      <c r="I53" s="25"/>
      <c r="J53" s="24"/>
      <c r="K53" s="26"/>
      <c r="L53" s="24"/>
      <c r="M53" s="24"/>
      <c r="N53" s="24"/>
      <c r="O53" s="24"/>
    </row>
  </sheetData>
  <mergeCells count="26">
    <mergeCell ref="A36:O36"/>
    <mergeCell ref="A37:O37"/>
    <mergeCell ref="A38:O38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32:C32"/>
    <mergeCell ref="A33:O35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5">
    <dataValidation type="list" allowBlank="1" showInputMessage="1" showErrorMessage="1" sqref="F12:F31" xr:uid="{00000000-0002-0000-0000-000000000000}">
      <formula1>$F$46:$F$52</formula1>
    </dataValidation>
    <dataValidation type="list" allowBlank="1" showInputMessage="1" showErrorMessage="1" sqref="G12:G31" xr:uid="{00000000-0002-0000-0000-000002000000}">
      <formula1>$G$46:$G$48</formula1>
    </dataValidation>
    <dataValidation type="list" allowBlank="1" showInputMessage="1" showErrorMessage="1" sqref="C12:C31" xr:uid="{00000000-0002-0000-0000-000003000000}">
      <formula1>$C$46:$C$51</formula1>
    </dataValidation>
    <dataValidation type="list" allowBlank="1" showInputMessage="1" showErrorMessage="1" sqref="B12:B31" xr:uid="{00000000-0002-0000-0000-000004000000}">
      <formula1>$B$46:$B$51</formula1>
    </dataValidation>
    <dataValidation type="list" allowBlank="1" showInputMessage="1" showErrorMessage="1" sqref="A12:A31" xr:uid="{00000000-0002-0000-0000-000005000000}">
      <formula1>$A$46:$A$51</formula1>
    </dataValidation>
  </dataValidations>
  <pageMargins left="0.2" right="0.2" top="0.6" bottom="0.6" header="0.27" footer="0.27"/>
  <pageSetup scale="48" fitToHeight="0" orientation="landscape" r:id="rId1"/>
  <headerFooter>
    <oddHeader xml:space="preserve">&amp;R&amp;"Arial,Regular"&amp;9Annex III - RG-T3291
Page &amp;P of &amp;N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10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1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2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9360AE28AB6064399208B4DA590E5FA" ma:contentTypeVersion="2665" ma:contentTypeDescription="A content type to manage public (operations) IDB documents" ma:contentTypeScope="" ma:versionID="20b952b53db42213b882d8f21f7a6d5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4a63e2085c7ebe5badef477fac6969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2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Guiza Ceron, Carlos Andres</Document_x0020_Author>
    <Document_x0020_Language_x0020_IDB xmlns="cdc7663a-08f0-4737-9e8c-148ce897a09c">English</Document_x0020_Language_x0020_IDB>
    <TaxCatchAll xmlns="cdc7663a-08f0-4737-9e8c-148ce897a09c">
      <Value>44</Value>
      <Value>1081</Value>
      <Value>51</Value>
      <Value>1</Value>
      <Value>203</Value>
    </TaxCatchAll>
    <Identifier xmlns="cdc7663a-08f0-4737-9e8c-148ce897a09c" xsi:nil="true"/>
    <_dlc_DocId xmlns="cdc7663a-08f0-4737-9e8c-148ce897a09c">EZSHARE-1518505080-2</_dlc_DocId>
    <_dlc_DocIdUrl xmlns="cdc7663a-08f0-4737-9e8c-148ce897a09c">
      <Url>https://idbg.sharepoint.com/teams/EZ-RG-TCP/RG-T3291/_layouts/15/DocIdRedir.aspx?ID=EZSHARE-1518505080-2</Url>
      <Description>EZSHARE-1518505080-2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ATN/PI-16991-RG;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FINANCING</TermName>
          <TermId xmlns="http://schemas.microsoft.com/office/infopath/2007/PartnerControls">0721090b-7598-4438-912e-9210b5215a71</TermId>
        </TermInfo>
      </Terms>
    </b2ec7cfb18674cb8803df6b262e8b107>
    <Business_x0020_Area xmlns="cdc7663a-08f0-4737-9e8c-148ce897a09c">Procurement Plan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SIP</TermName>
          <TermId xmlns="http://schemas.microsoft.com/office/infopath/2007/PartnerControls">9d97cc3a-39c3-4679-bfb6-67e13acc178e</TermId>
        </TermInfo>
      </Terms>
    </g511464f9e53401d84b16fa9b379a574>
    <Related_x0020_SisCor_x0020_Number xmlns="cdc7663a-08f0-4737-9e8c-148ce897a09c" xsi:nil="true"/>
    <Operation_x0020_Type xmlns="cdc7663a-08f0-4737-9e8c-148ce897a09c">TCP</Operation_x0020_Type>
    <Package_x0020_Code xmlns="cdc7663a-08f0-4737-9e8c-148ce897a09c" xsi:nil="true"/>
    <Project_x0020_Number xmlns="cdc7663a-08f0-4737-9e8c-148ce897a09c">RG-T3291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R0002836187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39A9F2FA-D5EC-49A3-AE43-C5578A21D82F}"/>
</file>

<file path=customXml/itemProps10.xml><?xml version="1.0" encoding="utf-8"?>
<ds:datastoreItem xmlns:ds="http://schemas.openxmlformats.org/officeDocument/2006/customXml" ds:itemID="{DEB8AA56-5B82-4963-AE40-B033ED25062C}"/>
</file>

<file path=customXml/itemProps11.xml><?xml version="1.0" encoding="utf-8"?>
<ds:datastoreItem xmlns:ds="http://schemas.openxmlformats.org/officeDocument/2006/customXml" ds:itemID="{4B489A9F-AE9E-4AC2-AAE9-518CC3E9DC2E}"/>
</file>

<file path=customXml/itemProps12.xml><?xml version="1.0" encoding="utf-8"?>
<ds:datastoreItem xmlns:ds="http://schemas.openxmlformats.org/officeDocument/2006/customXml" ds:itemID="{96FB2E3C-A98A-41D6-89DA-FD7F593391A1}"/>
</file>

<file path=customXml/itemProps13.xml><?xml version="1.0" encoding="utf-8"?>
<ds:datastoreItem xmlns:ds="http://schemas.openxmlformats.org/officeDocument/2006/customXml" ds:itemID="{781AC727-4035-404A-B031-5C416C1A518B}"/>
</file>

<file path=customXml/itemProps2.xml><?xml version="1.0" encoding="utf-8"?>
<ds:datastoreItem xmlns:ds="http://schemas.openxmlformats.org/officeDocument/2006/customXml" ds:itemID="{C4CE4F19-6498-493F-B9A2-DCB024EE3411}"/>
</file>

<file path=customXml/itemProps3.xml><?xml version="1.0" encoding="utf-8"?>
<ds:datastoreItem xmlns:ds="http://schemas.openxmlformats.org/officeDocument/2006/customXml" ds:itemID="{757F4FF8-A52E-4C2C-8FDD-1E776B2FB65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cdc7663a-08f0-4737-9e8c-148ce897a09c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96176620-38FB-441A-AF56-9202FB2D3A62}"/>
</file>

<file path=customXml/itemProps7.xml><?xml version="1.0" encoding="utf-8"?>
<ds:datastoreItem xmlns:ds="http://schemas.openxmlformats.org/officeDocument/2006/customXml" ds:itemID="{4F0E0B27-EDDC-4264-AD41-9FE572849CDC}"/>
</file>

<file path=customXml/itemProps8.xml><?xml version="1.0" encoding="utf-8"?>
<ds:datastoreItem xmlns:ds="http://schemas.openxmlformats.org/officeDocument/2006/customXml" ds:itemID="{322456E0-2EDF-45F4-8D87-59DF086273FD}"/>
</file>

<file path=customXml/itemProps9.xml><?xml version="1.0" encoding="utf-8"?>
<ds:datastoreItem xmlns:ds="http://schemas.openxmlformats.org/officeDocument/2006/customXml" ds:itemID="{DDDE9FC5-50D1-4C05-A341-BAF3B7860F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Guiza Ceron, Carlos Andres</cp:lastModifiedBy>
  <cp:revision/>
  <cp:lastPrinted>2018-09-12T19:17:26Z</cp:lastPrinted>
  <dcterms:created xsi:type="dcterms:W3CDTF">2017-06-07T20:53:19Z</dcterms:created>
  <dcterms:modified xsi:type="dcterms:W3CDTF">2018-09-12T19:18:08Z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e8dfed2d-7512-4a48-b7de-3309c244dd2b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4175;#Tapia Bonilla, Maria</vt:lpwstr>
  </property>
  <property fmtid="{D5CDD505-2E9C-101B-9397-08002B2CF9AE}" pid="12" name="Series Operations IDB">
    <vt:lpwstr/>
  </property>
  <property fmtid="{D5CDD505-2E9C-101B-9397-08002B2CF9AE}" pid="13" name="Sub-Sector">
    <vt:lpwstr>203;#CLIMATE CHANGE FINANCING|0721090b-7598-4438-912e-9210b5215a71</vt:lpwstr>
  </property>
  <property fmtid="{D5CDD505-2E9C-101B-9397-08002B2CF9AE}" pid="14" name="Fund IDB">
    <vt:lpwstr>1081;#SIP|9d97cc3a-39c3-4679-bfb6-67e13acc178e</vt:lpwstr>
  </property>
  <property fmtid="{D5CDD505-2E9C-101B-9397-08002B2CF9AE}" pid="15" name="Sector IDB">
    <vt:lpwstr>51;#ENVIRONMENT AND NATURAL DISASTERS|261e2b33-090b-4ab0-8e06-3aa3e7f32d57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Disclosure Activity">
    <vt:lpwstr>Procurement Plan</vt:lpwstr>
  </property>
  <property fmtid="{D5CDD505-2E9C-101B-9397-08002B2CF9AE}" pid="18" name="ContentTypeId">
    <vt:lpwstr>0x0101001A458A224826124E8B45B1D613300CFC00E9360AE28AB6064399208B4DA590E5FA</vt:lpwstr>
  </property>
</Properties>
</file>