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806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YRETAR\Documents\WSC Programs\"/>
    </mc:Choice>
  </mc:AlternateContent>
  <bookViews>
    <workbookView xWindow="0" yWindow="0" windowWidth="23040" windowHeight="9108" tabRatio="571"/>
  </bookViews>
  <sheets>
    <sheet name="Sheet1" sheetId="1" r:id="rId1"/>
  </sheets>
  <definedNames>
    <definedName name="_xlnm.Print_Area" localSheetId="0">Sheet1!$A$1:$N$37</definedName>
    <definedName name="_xlnm.Print_Titles" localSheetId="0">Sheet1!$2:$8</definedName>
  </definedNames>
  <calcPr calcId="171027"/>
</workbook>
</file>

<file path=xl/calcChain.xml><?xml version="1.0" encoding="utf-8"?>
<calcChain xmlns="http://schemas.openxmlformats.org/spreadsheetml/2006/main">
  <c r="K13" i="1" l="1"/>
  <c r="G25" i="1" l="1"/>
  <c r="H25" i="1" s="1"/>
  <c r="D18" i="1"/>
  <c r="D34" i="1"/>
  <c r="D35" i="1" s="1"/>
  <c r="D30" i="1"/>
  <c r="G30" i="1" s="1"/>
  <c r="H30" i="1" s="1"/>
</calcChain>
</file>

<file path=xl/sharedStrings.xml><?xml version="1.0" encoding="utf-8"?>
<sst xmlns="http://schemas.openxmlformats.org/spreadsheetml/2006/main" count="145" uniqueCount="76">
  <si>
    <t>Estimated Dates</t>
  </si>
  <si>
    <t>Publication of specific procurement notice</t>
  </si>
  <si>
    <t>Completion of contract</t>
  </si>
  <si>
    <t>Estimated cost  in     (US$ thousand)</t>
  </si>
  <si>
    <t>Source of financing and percentage</t>
  </si>
  <si>
    <t>Review (ex-ante or           ex-post)</t>
  </si>
  <si>
    <t>Local / Other %</t>
  </si>
  <si>
    <r>
      <t xml:space="preserve">Ref. No. </t>
    </r>
    <r>
      <rPr>
        <vertAlign val="superscript"/>
        <sz val="8"/>
        <rFont val="Arial"/>
        <family val="2"/>
      </rPr>
      <t>1</t>
    </r>
  </si>
  <si>
    <r>
      <t xml:space="preserve">Status </t>
    </r>
    <r>
      <rPr>
        <vertAlign val="superscript"/>
        <sz val="8"/>
        <rFont val="Arial"/>
        <family val="2"/>
      </rPr>
      <t>4</t>
    </r>
    <r>
      <rPr>
        <sz val="8"/>
        <rFont val="Arial"/>
        <family val="2"/>
      </rPr>
      <t xml:space="preserve">   (pending, in process, awarded, cancelled)</t>
    </r>
  </si>
  <si>
    <r>
      <t xml:space="preserve">Procure-ment method </t>
    </r>
    <r>
      <rPr>
        <vertAlign val="superscript"/>
        <sz val="8"/>
        <rFont val="Arial"/>
        <family val="2"/>
      </rPr>
      <t>2</t>
    </r>
  </si>
  <si>
    <r>
      <t xml:space="preserve">Prequali-fication </t>
    </r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 (Yes/No)</t>
    </r>
  </si>
  <si>
    <t>WORKS</t>
  </si>
  <si>
    <t>CONSULTING SERVICES</t>
  </si>
  <si>
    <t>Description of and category of procurement contract</t>
  </si>
  <si>
    <t>IDB %</t>
  </si>
  <si>
    <t>ICB</t>
  </si>
  <si>
    <t>Ex-ante</t>
  </si>
  <si>
    <t>IDB</t>
  </si>
  <si>
    <t>Yes</t>
  </si>
  <si>
    <t>Component 2</t>
  </si>
  <si>
    <t>Component 1</t>
  </si>
  <si>
    <t>Institutional Strengthening</t>
  </si>
  <si>
    <t>Component 3</t>
  </si>
  <si>
    <t>Component 4</t>
  </si>
  <si>
    <t>NCB</t>
  </si>
  <si>
    <t>Ex-post</t>
  </si>
  <si>
    <t>No</t>
  </si>
  <si>
    <t>QCII</t>
  </si>
  <si>
    <t>SSS</t>
  </si>
  <si>
    <t>QCBS</t>
  </si>
  <si>
    <t>LCS</t>
  </si>
  <si>
    <r>
      <t>Automatic Meter Reading/Intelligence AMR/AMI -</t>
    </r>
    <r>
      <rPr>
        <sz val="8"/>
        <rFont val="Arial"/>
        <family val="2"/>
      </rPr>
      <t xml:space="preserve"> IT software programming &amp; integration of management information system for targeted customer accounts</t>
    </r>
  </si>
  <si>
    <r>
      <rPr>
        <b/>
        <sz val="8"/>
        <rFont val="Arial"/>
        <family val="2"/>
      </rPr>
      <t xml:space="preserve">Master Plan &amp; Designs </t>
    </r>
    <r>
      <rPr>
        <sz val="8"/>
        <rFont val="Arial"/>
        <family val="2"/>
      </rPr>
      <t>- Development of a WWT Master Plan to address wastewater collection, treatment &amp; disposal for New Providence, inclusive of technical, social, environmental &amp; financial analysis.</t>
    </r>
  </si>
  <si>
    <r>
      <rPr>
        <b/>
        <sz val="8"/>
        <rFont val="Arial"/>
        <family val="2"/>
      </rPr>
      <t>Construction Supervision</t>
    </r>
    <r>
      <rPr>
        <sz val="8"/>
        <rFont val="Arial"/>
        <family val="2"/>
      </rPr>
      <t xml:space="preserve"> - Supervision of rehabilitation of collection systems, WWTPs &amp; disposal wells.</t>
    </r>
  </si>
  <si>
    <t>Project Number BH-L1028  and Loan Contract Number  No. 2624/OC-BH</t>
  </si>
  <si>
    <r>
      <rPr>
        <b/>
        <sz val="8"/>
        <rFont val="Arial"/>
        <family val="2"/>
      </rPr>
      <t>Establishment of Economic/Environmental Regulator -</t>
    </r>
    <r>
      <rPr>
        <sz val="8"/>
        <rFont val="Arial"/>
        <family val="2"/>
      </rPr>
      <t xml:space="preserve"> Hiring qualified staff, training, Laboratory up-grades, office rent &amp;  reorganise MOTE.</t>
    </r>
  </si>
  <si>
    <t>NON-CONSULTING SERVICES</t>
  </si>
  <si>
    <r>
      <rPr>
        <b/>
        <sz val="8"/>
        <rFont val="Arial"/>
        <family val="2"/>
      </rPr>
      <t xml:space="preserve">Consulting Assistance </t>
    </r>
    <r>
      <rPr>
        <sz val="8"/>
        <rFont val="Arial"/>
        <family val="2"/>
      </rPr>
      <t>- Hiring of a consultant to draft By-laws and Guidelines for establishment of the Economic &amp; Environmental regulators</t>
    </r>
  </si>
  <si>
    <r>
      <rPr>
        <b/>
        <sz val="8"/>
        <rFont val="Arial"/>
        <family val="2"/>
      </rPr>
      <t xml:space="preserve">Tariff Study </t>
    </r>
    <r>
      <rPr>
        <sz val="8"/>
        <rFont val="Arial"/>
        <family val="2"/>
      </rPr>
      <t>- Undertake a tariff study &amp; development of a scheme proposal consistent with the new economic regulated sector.</t>
    </r>
  </si>
  <si>
    <r>
      <rPr>
        <b/>
        <sz val="8"/>
        <rFont val="Arial"/>
        <family val="2"/>
      </rPr>
      <t xml:space="preserve">Public Relations Campaign </t>
    </r>
    <r>
      <rPr>
        <sz val="8"/>
        <rFont val="Arial"/>
        <family val="2"/>
      </rPr>
      <t>- Project PR and customer win-back campaign</t>
    </r>
  </si>
  <si>
    <r>
      <rPr>
        <b/>
        <sz val="8"/>
        <rFont val="Arial"/>
        <family val="2"/>
      </rPr>
      <t xml:space="preserve">Technical Assistance </t>
    </r>
    <r>
      <rPr>
        <sz val="8"/>
        <rFont val="Arial"/>
        <family val="2"/>
      </rPr>
      <t>- Supervision consulting services for the execution of the NRW program.</t>
    </r>
  </si>
  <si>
    <t>QBS</t>
  </si>
  <si>
    <r>
      <rPr>
        <b/>
        <sz val="8"/>
        <rFont val="Arial"/>
        <family val="2"/>
      </rPr>
      <t>HR Reorganisation Strategy</t>
    </r>
    <r>
      <rPr>
        <sz val="8"/>
        <rFont val="Arial"/>
        <family val="2"/>
      </rPr>
      <t xml:space="preserve">- Develop &amp; implement new organization structure, including an operational strategy design, a HR strategy and define benchmark KPIs in preparation for regulation by URCA.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</si>
  <si>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t>3.1, 3.2</t>
  </si>
  <si>
    <t>Revised SPN publication</t>
  </si>
  <si>
    <t>Awarded</t>
  </si>
  <si>
    <r>
      <t xml:space="preserve">Project: </t>
    </r>
    <r>
      <rPr>
        <b/>
        <i/>
        <sz val="10"/>
        <rFont val="Times New Roman"/>
        <family val="1"/>
      </rPr>
      <t>Water And Sewerage Support Program</t>
    </r>
    <r>
      <rPr>
        <b/>
        <sz val="10"/>
        <rFont val="Times New Roman"/>
        <family val="1"/>
      </rPr>
      <t>_- New Providence Water Supply And Sanitation Systems Up-grade</t>
    </r>
  </si>
  <si>
    <t>PROCUREMENT PLAN</t>
  </si>
  <si>
    <t>In process</t>
  </si>
  <si>
    <r>
      <rPr>
        <b/>
        <sz val="8"/>
        <rFont val="Arial"/>
        <family val="2"/>
      </rPr>
      <t xml:space="preserve">NRW Reduction Contract </t>
    </r>
    <r>
      <rPr>
        <sz val="8"/>
        <rFont val="Arial"/>
        <family val="2"/>
      </rPr>
      <t xml:space="preserve">- Baseline survey &amp; development of a NRW reduction strategy, leak detection &amp; repairs, civil construction works, pressure management, Asset management &amp; integration of GIS &amp; WOM and NRW training for WSC's staff. </t>
    </r>
  </si>
  <si>
    <t>N/A</t>
  </si>
  <si>
    <r>
      <rPr>
        <b/>
        <sz val="8"/>
        <rFont val="Arial"/>
        <family val="2"/>
      </rPr>
      <t>SocioEconomic Survey-</t>
    </r>
    <r>
      <rPr>
        <sz val="8"/>
        <rFont val="Arial"/>
        <family val="2"/>
      </rPr>
      <t xml:space="preserve"> This service contract is aimed at capturing data through household surveys from potential beneficiaries so as to ascertain a base line for the economic value of the program. </t>
    </r>
  </si>
  <si>
    <t>Shopping</t>
  </si>
  <si>
    <t xml:space="preserve">Comments </t>
  </si>
  <si>
    <r>
      <rPr>
        <b/>
        <sz val="8"/>
        <rFont val="Arial"/>
        <family val="2"/>
      </rPr>
      <t xml:space="preserve">Mid-Term Evaluation </t>
    </r>
    <r>
      <rPr>
        <sz val="8"/>
        <rFont val="Arial"/>
        <family val="2"/>
      </rPr>
      <t xml:space="preserve">- </t>
    </r>
  </si>
  <si>
    <r>
      <rPr>
        <b/>
        <sz val="8"/>
        <rFont val="Arial"/>
        <family val="2"/>
      </rPr>
      <t>Small Works Contract</t>
    </r>
    <r>
      <rPr>
        <sz val="8"/>
        <rFont val="Arial"/>
        <family val="2"/>
      </rPr>
      <t xml:space="preserve"> - Civil/mechanical/electrical &amp; security up-grades at 11 lift stations and rehabilitation of approx. 1,630 feet of inefficient/ineffective sewer systems.</t>
    </r>
  </si>
  <si>
    <r>
      <rPr>
        <b/>
        <sz val="8"/>
        <rFont val="Arial"/>
        <family val="2"/>
      </rPr>
      <t>Major Works Contract -</t>
    </r>
    <r>
      <rPr>
        <sz val="8"/>
        <rFont val="Arial"/>
        <family val="2"/>
      </rPr>
      <t xml:space="preserve"> Rehabilitation of five (5) WWTPs and two (2) disposal wells and installation of 10,200 feet of sewer forcemain.</t>
    </r>
  </si>
  <si>
    <t>Pending</t>
  </si>
  <si>
    <t>DC</t>
  </si>
  <si>
    <r>
      <t xml:space="preserve">Awarded 02-Dec-13; The Counsellors Ltd, Bahamas. </t>
    </r>
    <r>
      <rPr>
        <b/>
        <sz val="8"/>
        <rFont val="Arial"/>
        <family val="2"/>
      </rPr>
      <t>Works completed.</t>
    </r>
  </si>
  <si>
    <t>Regulatory Reform Committee established and contract awarded for consulting services to draft bye-laws and guidelines for Regulators.</t>
  </si>
  <si>
    <t>Awarded to WMI/SCE Nov-12. Initial visit made in Jan-13. Activities expanded to include review of metering practices and AMR/AMI systems.</t>
  </si>
  <si>
    <t>Contract was awarded 17-Jul-14. Report was completed and submitted to IDB on 30-Oct-14. Report was accepted and conditions fulfilled.</t>
  </si>
  <si>
    <t>Permission to sole source granted based on savings gained in execution. Contract awarded to Castalia Strategic Advisors in January 2015 for $0.25Mn.</t>
  </si>
  <si>
    <t>The consultancy was awarded to Adin Holdings, Israel in Nov-2013 and the Consultant mobilised in Jan-2014. The Sewer Master Plan was completed and preparation of the RFP's for the sewer works (See 1.1 and 1.2) is in progress.</t>
  </si>
  <si>
    <t>Awarded to Hunton &amp; Williams LLP, which is based in the US, David Stiggers, an advisor for Hunton &amp; Williams, Ferreira &amp; Company, based in the Bahamas and SEV Consulting Group, also based in The Bahamas. Initial draft submitted and under review by the Attorney General's Office.</t>
  </si>
  <si>
    <t>Invitation to Bid issued in May 2016. The bids submitted on August 5, 2016. Contract awarded in November 2016 to ISD Limited. Works expected to commence Feb-2017.</t>
  </si>
  <si>
    <t>WSC obtained IDB SONO to direct contract Itron for the fixed network to allow integration with existing electrical meters and compatibility with several brands of meters. WSC also reviewing a total meter change out (~45,000 meters) for New Providence</t>
  </si>
  <si>
    <t>Awarded 29-Oct-13; Barefoot Marketing, Gr Bahama, Bahamas; PR Implementation Plan completed and in progress. WinBack Campaign also launched</t>
  </si>
  <si>
    <t>Baseline Survey 2012 completed in Jun-2013; Execution Phase commenced Jan-2013 and will be completed Dec-2017. Apr-2017 marks the takeover of leak repairs and service replacements by WSC</t>
  </si>
  <si>
    <t>Implementation of restructuring activities in progress. Employee Effectiveness Program and organization restructuring scheduled to be completed 01-Jul-2017</t>
  </si>
  <si>
    <r>
      <t xml:space="preserve">Contract Awarded to </t>
    </r>
    <r>
      <rPr>
        <b/>
        <sz val="8"/>
        <rFont val="Arial"/>
        <family val="2"/>
      </rPr>
      <t>HYDROPLAN</t>
    </r>
    <r>
      <rPr>
        <sz val="8"/>
        <rFont val="Arial"/>
        <family val="2"/>
      </rPr>
      <t xml:space="preserve"> (GER) in Nov-2016.</t>
    </r>
  </si>
  <si>
    <r>
      <t>Family Islands Water Development Strategy</t>
    </r>
    <r>
      <rPr>
        <sz val="8"/>
        <rFont val="Arial"/>
        <family val="2"/>
      </rPr>
      <t xml:space="preserve"> - design a Water Supply Development Strategy for Utility and Non-Utility Areas in the Family Islands</t>
    </r>
  </si>
  <si>
    <r>
      <t>2</t>
    </r>
    <r>
      <rPr>
        <sz val="8"/>
        <rFont val="Arial"/>
        <family val="2"/>
      </rPr>
      <t xml:space="preserve"> </t>
    </r>
    <r>
      <rPr>
        <b/>
        <sz val="8"/>
        <rFont val="Arial"/>
        <family val="2"/>
      </rPr>
      <t xml:space="preserve"> </t>
    </r>
    <r>
      <rPr>
        <b/>
        <u/>
        <sz val="8"/>
        <rFont val="Arial"/>
        <family val="2"/>
      </rPr>
      <t>Goods and Works</t>
    </r>
    <r>
      <rPr>
        <sz val="8"/>
        <rFont val="Arial"/>
        <family val="2"/>
      </rPr>
      <t xml:space="preserve">: </t>
    </r>
    <r>
      <rPr>
        <b/>
        <sz val="8"/>
        <rFont val="Arial"/>
        <family val="2"/>
      </rPr>
      <t>ICB</t>
    </r>
    <r>
      <rPr>
        <sz val="8"/>
        <rFont val="Arial"/>
        <family val="2"/>
      </rPr>
      <t xml:space="preserve">: International competitive bidding; </t>
    </r>
    <r>
      <rPr>
        <b/>
        <sz val="8"/>
        <rFont val="Arial"/>
        <family val="2"/>
      </rPr>
      <t>LIB</t>
    </r>
    <r>
      <rPr>
        <sz val="8"/>
        <rFont val="Arial"/>
        <family val="2"/>
      </rPr>
      <t xml:space="preserve">: limited international bidding; </t>
    </r>
    <r>
      <rPr>
        <b/>
        <sz val="8"/>
        <rFont val="Arial"/>
        <family val="2"/>
      </rPr>
      <t>NCB</t>
    </r>
    <r>
      <rPr>
        <sz val="8"/>
        <rFont val="Arial"/>
        <family val="2"/>
      </rPr>
      <t xml:space="preserve">: national competitive bidding; </t>
    </r>
    <r>
      <rPr>
        <b/>
        <sz val="8"/>
        <rFont val="Arial"/>
        <family val="2"/>
      </rPr>
      <t>PC</t>
    </r>
    <r>
      <rPr>
        <sz val="8"/>
        <rFont val="Arial"/>
        <family val="2"/>
      </rPr>
      <t xml:space="preserve">: price comparison; </t>
    </r>
    <r>
      <rPr>
        <b/>
        <sz val="8"/>
        <rFont val="Arial"/>
        <family val="2"/>
      </rPr>
      <t>DC</t>
    </r>
    <r>
      <rPr>
        <sz val="8"/>
        <rFont val="Arial"/>
        <family val="2"/>
      </rPr>
      <t xml:space="preserve">: direct contracting; </t>
    </r>
    <r>
      <rPr>
        <b/>
        <sz val="8"/>
        <rFont val="Arial"/>
        <family val="2"/>
      </rPr>
      <t>FA</t>
    </r>
    <r>
      <rPr>
        <sz val="8"/>
        <rFont val="Arial"/>
        <family val="2"/>
      </rPr>
      <t xml:space="preserve">: force account; </t>
    </r>
    <r>
      <rPr>
        <b/>
        <sz val="8"/>
        <rFont val="Arial"/>
        <family val="2"/>
      </rPr>
      <t>PSA</t>
    </r>
    <r>
      <rPr>
        <sz val="8"/>
        <rFont val="Arial"/>
        <family val="2"/>
      </rPr>
      <t xml:space="preserve">: Procurement through specialized agencies; </t>
    </r>
    <r>
      <rPr>
        <b/>
        <sz val="8"/>
        <rFont val="Arial"/>
        <family val="2"/>
      </rPr>
      <t>PAs</t>
    </r>
    <r>
      <rPr>
        <sz val="8"/>
        <rFont val="Arial"/>
        <family val="2"/>
      </rPr>
      <t xml:space="preserve">: Procurement agents; </t>
    </r>
    <r>
      <rPr>
        <b/>
        <sz val="8"/>
        <rFont val="Arial"/>
        <family val="2"/>
      </rPr>
      <t>IA</t>
    </r>
    <r>
      <rPr>
        <sz val="8"/>
        <rFont val="Arial"/>
        <family val="2"/>
      </rPr>
      <t xml:space="preserve">: Inspection agents; </t>
    </r>
    <r>
      <rPr>
        <b/>
        <sz val="8"/>
        <rFont val="Arial"/>
        <family val="2"/>
      </rPr>
      <t>PLFI</t>
    </r>
    <r>
      <rPr>
        <sz val="8"/>
        <rFont val="Arial"/>
        <family val="2"/>
      </rPr>
      <t xml:space="preserve">: Procurement in loans to financial intermediaries; </t>
    </r>
    <r>
      <rPr>
        <b/>
        <sz val="8"/>
        <rFont val="Arial"/>
        <family val="2"/>
      </rPr>
      <t>BOO/BOT/BOOT</t>
    </r>
    <r>
      <rPr>
        <sz val="8"/>
        <rFont val="Arial"/>
        <family val="2"/>
      </rPr>
      <t xml:space="preserve">: Build, own, operate/build, operate, transfer/build, own, operate, transfer; </t>
    </r>
    <r>
      <rPr>
        <b/>
        <sz val="8"/>
        <rFont val="Arial"/>
        <family val="2"/>
      </rPr>
      <t>PBP</t>
    </r>
    <r>
      <rPr>
        <sz val="8"/>
        <rFont val="Arial"/>
        <family val="2"/>
      </rPr>
      <t xml:space="preserve">: Performance-based procurement; </t>
    </r>
    <r>
      <rPr>
        <b/>
        <sz val="8"/>
        <rFont val="Arial"/>
        <family val="2"/>
      </rPr>
      <t>PLGB</t>
    </r>
    <r>
      <rPr>
        <sz val="8"/>
        <rFont val="Arial"/>
        <family val="2"/>
      </rPr>
      <t xml:space="preserve">: Procurement under loans guaranteed by the Bank; </t>
    </r>
    <r>
      <rPr>
        <b/>
        <sz val="8"/>
        <rFont val="Arial"/>
        <family val="2"/>
      </rPr>
      <t>PCP</t>
    </r>
    <r>
      <rPr>
        <sz val="8"/>
        <rFont val="Arial"/>
        <family val="2"/>
      </rPr>
      <t xml:space="preserve">: Community participation procurement; </t>
    </r>
    <r>
      <rPr>
        <b/>
        <u/>
        <sz val="8"/>
        <rFont val="Arial"/>
        <family val="2"/>
      </rPr>
      <t>Consulting Firms</t>
    </r>
    <r>
      <rPr>
        <b/>
        <sz val="8"/>
        <rFont val="Arial"/>
        <family val="2"/>
      </rPr>
      <t>:</t>
    </r>
    <r>
      <rPr>
        <sz val="8"/>
        <rFont val="Arial"/>
        <family val="2"/>
      </rPr>
      <t xml:space="preserve">  </t>
    </r>
    <r>
      <rPr>
        <b/>
        <sz val="8"/>
        <rFont val="Arial"/>
        <family val="2"/>
      </rPr>
      <t>QCBS</t>
    </r>
    <r>
      <rPr>
        <sz val="8"/>
        <rFont val="Arial"/>
        <family val="2"/>
      </rPr>
      <t xml:space="preserve">: Quality- and cost-based selection; </t>
    </r>
    <r>
      <rPr>
        <b/>
        <sz val="8"/>
        <rFont val="Arial"/>
        <family val="2"/>
      </rPr>
      <t>QBS</t>
    </r>
    <r>
      <rPr>
        <sz val="8"/>
        <rFont val="Arial"/>
        <family val="2"/>
      </rPr>
      <t xml:space="preserve">: Quality-based selection; </t>
    </r>
    <r>
      <rPr>
        <b/>
        <sz val="8"/>
        <rFont val="Arial"/>
        <family val="2"/>
      </rPr>
      <t>FBS</t>
    </r>
    <r>
      <rPr>
        <sz val="8"/>
        <rFont val="Arial"/>
        <family val="2"/>
      </rPr>
      <t xml:space="preserve">: Selection under a fixed budget; </t>
    </r>
    <r>
      <rPr>
        <b/>
        <sz val="8"/>
        <rFont val="Arial"/>
        <family val="2"/>
      </rPr>
      <t>LCS</t>
    </r>
    <r>
      <rPr>
        <sz val="8"/>
        <rFont val="Arial"/>
        <family val="2"/>
      </rPr>
      <t xml:space="preserve">: Least-cost selection; </t>
    </r>
    <r>
      <rPr>
        <b/>
        <sz val="8"/>
        <rFont val="Arial"/>
        <family val="2"/>
      </rPr>
      <t>CQS</t>
    </r>
    <r>
      <rPr>
        <sz val="8"/>
        <rFont val="Arial"/>
        <family val="2"/>
      </rPr>
      <t xml:space="preserve">: Selection based on the consultants’ qualifications; </t>
    </r>
    <r>
      <rPr>
        <b/>
        <sz val="8"/>
        <rFont val="Arial"/>
        <family val="2"/>
      </rPr>
      <t>SSS</t>
    </r>
    <r>
      <rPr>
        <sz val="8"/>
        <rFont val="Arial"/>
        <family val="2"/>
      </rPr>
      <t xml:space="preserve">: Single-source selection; </t>
    </r>
    <r>
      <rPr>
        <b/>
        <u/>
        <sz val="8"/>
        <rFont val="Arial"/>
        <family val="2"/>
      </rPr>
      <t>Individual Consultants</t>
    </r>
    <r>
      <rPr>
        <b/>
        <sz val="8"/>
        <rFont val="Arial"/>
        <family val="2"/>
      </rPr>
      <t>:</t>
    </r>
    <r>
      <rPr>
        <sz val="8"/>
        <rFont val="Arial"/>
        <family val="2"/>
      </rPr>
      <t xml:space="preserve"> </t>
    </r>
    <r>
      <rPr>
        <b/>
        <sz val="8"/>
        <rFont val="Arial"/>
        <family val="2"/>
      </rPr>
      <t>QCNI</t>
    </r>
    <r>
      <rPr>
        <sz val="8"/>
        <rFont val="Arial"/>
        <family val="2"/>
      </rPr>
      <t xml:space="preserve">: Selection based on comparison of qualifications of national individual consultants; </t>
    </r>
    <r>
      <rPr>
        <b/>
        <sz val="8"/>
        <rFont val="Arial"/>
        <family val="2"/>
      </rPr>
      <t>QCII</t>
    </r>
    <r>
      <rPr>
        <sz val="8"/>
        <rFont val="Arial"/>
        <family val="2"/>
      </rPr>
      <t>: Selection based on comparison of qualifications of international individual consultants.</t>
    </r>
  </si>
  <si>
    <t xml:space="preserve">Invitation to Bid to be issued in Sep-2016. The bids submitted on 29-Nov-16. Contract awarded in March 2017 to ISD Limited. </t>
  </si>
  <si>
    <t>May 2017 to June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</si>
</sst>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(&quot;$&quot;* #,##0.00_);_(&quot;$&quot;* \(#,##0.00\);_(&quot;$&quot;* &quot;-&quot;??_);_(@_)"/>
    <numFmt numFmtId="164" formatCode="_(&quot;$&quot;* #,##0_);_(&quot;$&quot;* \(#,##0\);_(&quot;$&quot;* &quot;-&quot;??_);_(@_)"/>
    <numFmt numFmtId="165" formatCode="[$-409]mmm\-yy;@"/>
  </numFmts>
  <fonts count="9" x14ac:knownFonts="1">
    <font>
      <sz val="10"/>
      <name val="Arial"/>
    </font>
    <font>
      <b/>
      <sz val="12"/>
      <name val="Times New Roman"/>
      <family val="1"/>
    </font>
    <font>
      <sz val="8"/>
      <name val="Arial"/>
      <family val="2"/>
    </font>
    <font>
      <vertAlign val="superscript"/>
      <sz val="8"/>
      <name val="Arial"/>
      <family val="2"/>
    </font>
    <font>
      <b/>
      <sz val="8"/>
      <name val="Arial"/>
      <family val="2"/>
    </font>
    <font>
      <sz val="10"/>
      <name val="Arial"/>
      <family val="2"/>
    </font>
    <font>
      <b/>
      <sz val="10"/>
      <name val="Times New Roman"/>
      <family val="1"/>
    </font>
    <font>
      <b/>
      <i/>
      <sz val="10"/>
      <name val="Times New Roman"/>
      <family val="1"/>
    </font>
    <font>
      <b/>
      <u/>
      <sz val="8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rgb="FF000000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4">
    <xf numFmtId="0" fontId="0" fillId="0" borderId="0"/>
    <xf numFmtId="44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5" fillId="0" borderId="0"/>
  </cellStyleXfs>
  <cellXfs count="99">
    <xf numFmtId="0" fontId="0" fillId="0" borderId="0" xfId="0"/>
    <xf numFmtId="0" fontId="0" fillId="0" borderId="0" xfId="0" applyAlignment="1">
      <alignment vertical="top" wrapText="1"/>
    </xf>
    <xf numFmtId="0" fontId="0" fillId="0" borderId="0" xfId="0" applyAlignment="1">
      <alignment horizontal="center" vertical="top" wrapText="1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/>
    <xf numFmtId="0" fontId="2" fillId="0" borderId="1" xfId="0" applyFont="1" applyBorder="1" applyAlignment="1">
      <alignment vertical="top" wrapText="1"/>
    </xf>
    <xf numFmtId="164" fontId="2" fillId="0" borderId="2" xfId="1" applyNumberFormat="1" applyFont="1" applyBorder="1" applyAlignment="1">
      <alignment vertical="top"/>
    </xf>
    <xf numFmtId="0" fontId="0" fillId="0" borderId="0" xfId="0" applyAlignment="1">
      <alignment vertical="top"/>
    </xf>
    <xf numFmtId="0" fontId="2" fillId="0" borderId="2" xfId="0" applyFont="1" applyBorder="1" applyAlignment="1">
      <alignment horizontal="justify" vertical="top"/>
    </xf>
    <xf numFmtId="0" fontId="2" fillId="0" borderId="2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justify" vertical="top" wrapText="1"/>
    </xf>
    <xf numFmtId="0" fontId="2" fillId="0" borderId="4" xfId="0" applyFont="1" applyFill="1" applyBorder="1" applyAlignment="1">
      <alignment horizontal="justify" vertical="top" wrapText="1"/>
    </xf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vertical="top"/>
    </xf>
    <xf numFmtId="165" fontId="2" fillId="0" borderId="2" xfId="0" applyNumberFormat="1" applyFont="1" applyBorder="1" applyAlignment="1">
      <alignment horizontal="center" vertical="top"/>
    </xf>
    <xf numFmtId="165" fontId="4" fillId="0" borderId="2" xfId="0" applyNumberFormat="1" applyFont="1" applyBorder="1" applyAlignment="1">
      <alignment horizontal="center" vertical="top"/>
    </xf>
    <xf numFmtId="0" fontId="2" fillId="2" borderId="2" xfId="0" applyFont="1" applyFill="1" applyBorder="1" applyAlignment="1">
      <alignment vertical="top"/>
    </xf>
    <xf numFmtId="165" fontId="4" fillId="2" borderId="2" xfId="0" applyNumberFormat="1" applyFont="1" applyFill="1" applyBorder="1" applyAlignment="1">
      <alignment horizontal="center" vertical="top"/>
    </xf>
    <xf numFmtId="164" fontId="2" fillId="2" borderId="2" xfId="1" applyNumberFormat="1" applyFont="1" applyFill="1" applyBorder="1" applyAlignment="1">
      <alignment vertical="top"/>
    </xf>
    <xf numFmtId="165" fontId="2" fillId="2" borderId="2" xfId="0" applyNumberFormat="1" applyFont="1" applyFill="1" applyBorder="1" applyAlignment="1">
      <alignment horizontal="center" vertical="top"/>
    </xf>
    <xf numFmtId="0" fontId="2" fillId="2" borderId="2" xfId="0" applyFont="1" applyFill="1" applyBorder="1" applyAlignment="1">
      <alignment horizontal="justify" vertical="top"/>
    </xf>
    <xf numFmtId="0" fontId="4" fillId="2" borderId="2" xfId="0" applyFont="1" applyFill="1" applyBorder="1" applyAlignment="1">
      <alignment horizontal="justify" vertical="top" wrapText="1"/>
    </xf>
    <xf numFmtId="0" fontId="4" fillId="0" borderId="2" xfId="0" applyFont="1" applyBorder="1" applyAlignment="1">
      <alignment horizontal="justify" vertical="top" wrapText="1"/>
    </xf>
    <xf numFmtId="0" fontId="2" fillId="3" borderId="2" xfId="0" applyFont="1" applyFill="1" applyBorder="1" applyAlignment="1">
      <alignment vertical="top"/>
    </xf>
    <xf numFmtId="164" fontId="2" fillId="3" borderId="4" xfId="1" applyNumberFormat="1" applyFont="1" applyFill="1" applyBorder="1" applyAlignment="1">
      <alignment vertical="top"/>
    </xf>
    <xf numFmtId="164" fontId="2" fillId="3" borderId="2" xfId="1" applyNumberFormat="1" applyFont="1" applyFill="1" applyBorder="1" applyAlignment="1">
      <alignment vertical="top"/>
    </xf>
    <xf numFmtId="0" fontId="2" fillId="0" borderId="1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/>
    </xf>
    <xf numFmtId="0" fontId="2" fillId="2" borderId="2" xfId="0" applyFont="1" applyFill="1" applyBorder="1" applyAlignment="1">
      <alignment horizontal="center" vertical="top"/>
    </xf>
    <xf numFmtId="0" fontId="4" fillId="0" borderId="2" xfId="0" applyFont="1" applyBorder="1" applyAlignment="1">
      <alignment horizontal="center" vertical="top"/>
    </xf>
    <xf numFmtId="0" fontId="0" fillId="0" borderId="0" xfId="0" applyAlignment="1">
      <alignment horizontal="justify" vertical="top"/>
    </xf>
    <xf numFmtId="0" fontId="0" fillId="0" borderId="0" xfId="0" applyAlignment="1">
      <alignment horizontal="center" vertical="top"/>
    </xf>
    <xf numFmtId="0" fontId="0" fillId="0" borderId="1" xfId="0" applyBorder="1" applyAlignment="1">
      <alignment vertical="top"/>
    </xf>
    <xf numFmtId="0" fontId="4" fillId="3" borderId="2" xfId="0" applyFont="1" applyFill="1" applyBorder="1" applyAlignment="1">
      <alignment vertical="top"/>
    </xf>
    <xf numFmtId="0" fontId="4" fillId="2" borderId="2" xfId="0" applyFont="1" applyFill="1" applyBorder="1" applyAlignment="1">
      <alignment horizontal="justify" vertical="top"/>
    </xf>
    <xf numFmtId="0" fontId="2" fillId="0" borderId="0" xfId="0" applyFont="1" applyAlignment="1">
      <alignment horizontal="justify" vertical="top"/>
    </xf>
    <xf numFmtId="0" fontId="2" fillId="3" borderId="5" xfId="0" applyFont="1" applyFill="1" applyBorder="1" applyAlignment="1">
      <alignment vertical="top"/>
    </xf>
    <xf numFmtId="0" fontId="2" fillId="0" borderId="5" xfId="0" applyFont="1" applyFill="1" applyBorder="1" applyAlignment="1">
      <alignment horizontal="justify" vertical="top" wrapText="1"/>
    </xf>
    <xf numFmtId="164" fontId="2" fillId="0" borderId="5" xfId="1" applyNumberFormat="1" applyFont="1" applyFill="1" applyBorder="1" applyAlignment="1">
      <alignment vertical="top"/>
    </xf>
    <xf numFmtId="0" fontId="2" fillId="0" borderId="4" xfId="0" applyFont="1" applyFill="1" applyBorder="1" applyAlignment="1">
      <alignment horizontal="center" vertical="top"/>
    </xf>
    <xf numFmtId="0" fontId="2" fillId="0" borderId="5" xfId="0" applyFont="1" applyFill="1" applyBorder="1" applyAlignment="1">
      <alignment horizontal="center" vertical="top"/>
    </xf>
    <xf numFmtId="0" fontId="0" fillId="0" borderId="6" xfId="0" applyBorder="1" applyAlignment="1">
      <alignment horizontal="center" vertical="top"/>
    </xf>
    <xf numFmtId="9" fontId="2" fillId="0" borderId="2" xfId="2" applyFont="1" applyBorder="1" applyAlignment="1">
      <alignment horizontal="center" vertical="top"/>
    </xf>
    <xf numFmtId="164" fontId="4" fillId="0" borderId="2" xfId="1" applyNumberFormat="1" applyFont="1" applyBorder="1" applyAlignment="1">
      <alignment vertical="top"/>
    </xf>
    <xf numFmtId="0" fontId="0" fillId="0" borderId="1" xfId="0" applyBorder="1" applyAlignment="1">
      <alignment horizontal="center" vertical="top"/>
    </xf>
    <xf numFmtId="0" fontId="2" fillId="3" borderId="2" xfId="0" applyFont="1" applyFill="1" applyBorder="1" applyAlignment="1">
      <alignment horizontal="center" vertical="top"/>
    </xf>
    <xf numFmtId="0" fontId="4" fillId="6" borderId="2" xfId="0" applyFont="1" applyFill="1" applyBorder="1" applyAlignment="1">
      <alignment horizontal="justify" vertical="top" wrapText="1"/>
    </xf>
    <xf numFmtId="164" fontId="2" fillId="6" borderId="2" xfId="1" applyNumberFormat="1" applyFont="1" applyFill="1" applyBorder="1" applyAlignment="1">
      <alignment vertical="top"/>
    </xf>
    <xf numFmtId="0" fontId="2" fillId="6" borderId="2" xfId="0" applyFont="1" applyFill="1" applyBorder="1" applyAlignment="1">
      <alignment horizontal="center" vertical="top"/>
    </xf>
    <xf numFmtId="165" fontId="2" fillId="6" borderId="2" xfId="0" applyNumberFormat="1" applyFont="1" applyFill="1" applyBorder="1" applyAlignment="1">
      <alignment horizontal="center" vertical="top"/>
    </xf>
    <xf numFmtId="165" fontId="4" fillId="6" borderId="2" xfId="0" applyNumberFormat="1" applyFont="1" applyFill="1" applyBorder="1" applyAlignment="1">
      <alignment horizontal="center" vertical="top"/>
    </xf>
    <xf numFmtId="0" fontId="2" fillId="6" borderId="2" xfId="0" applyFont="1" applyFill="1" applyBorder="1" applyAlignment="1">
      <alignment horizontal="justify" vertical="top"/>
    </xf>
    <xf numFmtId="0" fontId="4" fillId="7" borderId="5" xfId="0" applyFont="1" applyFill="1" applyBorder="1" applyAlignment="1">
      <alignment horizontal="center" vertical="top" wrapText="1"/>
    </xf>
    <xf numFmtId="0" fontId="2" fillId="0" borderId="3" xfId="0" applyFont="1" applyBorder="1" applyAlignment="1">
      <alignment horizontal="justify" vertical="top" wrapText="1"/>
    </xf>
    <xf numFmtId="0" fontId="4" fillId="0" borderId="0" xfId="0" applyFont="1" applyAlignment="1">
      <alignment horizontal="justify" vertical="top"/>
    </xf>
    <xf numFmtId="0" fontId="4" fillId="0" borderId="0" xfId="0" applyFont="1" applyAlignment="1">
      <alignment horizontal="center" vertical="top"/>
    </xf>
    <xf numFmtId="0" fontId="2" fillId="0" borderId="7" xfId="0" applyFont="1" applyBorder="1" applyAlignment="1">
      <alignment horizontal="justify" vertical="top"/>
    </xf>
    <xf numFmtId="0" fontId="0" fillId="0" borderId="3" xfId="0" applyBorder="1" applyAlignment="1">
      <alignment horizontal="center" vertical="top"/>
    </xf>
    <xf numFmtId="0" fontId="2" fillId="3" borderId="2" xfId="0" applyFont="1" applyFill="1" applyBorder="1" applyAlignment="1">
      <alignment horizontal="right" vertical="top" wrapText="1"/>
    </xf>
    <xf numFmtId="14" fontId="2" fillId="0" borderId="2" xfId="0" applyNumberFormat="1" applyFont="1" applyBorder="1" applyAlignment="1">
      <alignment horizontal="center" vertical="top"/>
    </xf>
    <xf numFmtId="165" fontId="4" fillId="3" borderId="2" xfId="0" applyNumberFormat="1" applyFont="1" applyFill="1" applyBorder="1" applyAlignment="1">
      <alignment horizontal="center" vertical="top"/>
    </xf>
    <xf numFmtId="0" fontId="4" fillId="3" borderId="2" xfId="0" applyFont="1" applyFill="1" applyBorder="1" applyAlignment="1">
      <alignment horizontal="center" vertical="top"/>
    </xf>
    <xf numFmtId="0" fontId="2" fillId="3" borderId="2" xfId="0" applyFont="1" applyFill="1" applyBorder="1" applyAlignment="1">
      <alignment horizontal="justify" vertical="top" wrapText="1"/>
    </xf>
    <xf numFmtId="165" fontId="2" fillId="3" borderId="2" xfId="0" applyNumberFormat="1" applyFont="1" applyFill="1" applyBorder="1" applyAlignment="1">
      <alignment horizontal="center" vertical="top"/>
    </xf>
    <xf numFmtId="0" fontId="2" fillId="0" borderId="2" xfId="0" applyFont="1" applyFill="1" applyBorder="1" applyAlignment="1">
      <alignment horizontal="justify" vertical="top" wrapText="1"/>
    </xf>
    <xf numFmtId="0" fontId="2" fillId="0" borderId="2" xfId="0" applyFont="1" applyFill="1" applyBorder="1" applyAlignment="1">
      <alignment horizontal="center" vertical="top"/>
    </xf>
    <xf numFmtId="0" fontId="0" fillId="0" borderId="8" xfId="0" applyBorder="1" applyAlignment="1">
      <alignment horizontal="center" vertical="top"/>
    </xf>
    <xf numFmtId="0" fontId="2" fillId="0" borderId="2" xfId="0" applyFont="1" applyFill="1" applyBorder="1" applyAlignment="1">
      <alignment vertical="top"/>
    </xf>
    <xf numFmtId="164" fontId="2" fillId="0" borderId="2" xfId="1" applyNumberFormat="1" applyFont="1" applyFill="1" applyBorder="1" applyAlignment="1">
      <alignment vertical="top"/>
    </xf>
    <xf numFmtId="165" fontId="2" fillId="0" borderId="2" xfId="0" applyNumberFormat="1" applyFont="1" applyFill="1" applyBorder="1" applyAlignment="1">
      <alignment horizontal="center" vertical="top"/>
    </xf>
    <xf numFmtId="165" fontId="4" fillId="0" borderId="2" xfId="0" applyNumberFormat="1" applyFont="1" applyFill="1" applyBorder="1" applyAlignment="1">
      <alignment horizontal="center" vertical="top"/>
    </xf>
    <xf numFmtId="0" fontId="4" fillId="0" borderId="2" xfId="0" applyFont="1" applyFill="1" applyBorder="1" applyAlignment="1">
      <alignment horizontal="center" vertical="top"/>
    </xf>
    <xf numFmtId="0" fontId="2" fillId="0" borderId="2" xfId="0" applyFont="1" applyFill="1" applyBorder="1" applyAlignment="1">
      <alignment horizontal="justify" vertical="top"/>
    </xf>
    <xf numFmtId="0" fontId="2" fillId="7" borderId="5" xfId="0" applyFont="1" applyFill="1" applyBorder="1" applyAlignment="1">
      <alignment horizontal="center" vertical="top" wrapText="1"/>
    </xf>
    <xf numFmtId="0" fontId="2" fillId="0" borderId="7" xfId="0" applyFont="1" applyBorder="1" applyAlignment="1">
      <alignment horizontal="center" vertical="center"/>
    </xf>
    <xf numFmtId="0" fontId="2" fillId="0" borderId="7" xfId="0" applyFont="1" applyBorder="1" applyAlignment="1">
      <alignment horizontal="justify" vertical="center" wrapText="1"/>
    </xf>
    <xf numFmtId="0" fontId="2" fillId="0" borderId="9" xfId="0" applyFont="1" applyBorder="1" applyAlignment="1">
      <alignment horizontal="center" vertical="center"/>
    </xf>
    <xf numFmtId="16" fontId="2" fillId="0" borderId="9" xfId="0" applyNumberFormat="1" applyFont="1" applyBorder="1" applyAlignment="1">
      <alignment horizontal="center" vertical="center"/>
    </xf>
    <xf numFmtId="0" fontId="2" fillId="0" borderId="12" xfId="0" applyFont="1" applyBorder="1" applyAlignment="1">
      <alignment horizontal="justify" vertical="center" wrapText="1"/>
    </xf>
    <xf numFmtId="0" fontId="2" fillId="0" borderId="13" xfId="0" applyFont="1" applyBorder="1" applyAlignment="1">
      <alignment horizontal="justify" vertical="center" wrapText="1"/>
    </xf>
    <xf numFmtId="0" fontId="2" fillId="0" borderId="9" xfId="0" applyFont="1" applyBorder="1" applyAlignment="1">
      <alignment horizontal="justify" vertical="center"/>
    </xf>
    <xf numFmtId="16" fontId="2" fillId="0" borderId="7" xfId="0" applyNumberFormat="1" applyFont="1" applyBorder="1" applyAlignment="1">
      <alignment horizontal="center" vertical="center"/>
    </xf>
    <xf numFmtId="0" fontId="4" fillId="8" borderId="7" xfId="0" applyFont="1" applyFill="1" applyBorder="1" applyAlignment="1">
      <alignment horizontal="center" vertical="center"/>
    </xf>
    <xf numFmtId="0" fontId="2" fillId="8" borderId="7" xfId="0" applyFont="1" applyFill="1" applyBorder="1" applyAlignment="1">
      <alignment horizontal="justify" vertical="center" wrapText="1"/>
    </xf>
    <xf numFmtId="0" fontId="2" fillId="0" borderId="9" xfId="0" applyFont="1" applyBorder="1" applyAlignment="1">
      <alignment horizontal="justify" vertical="center" wrapText="1"/>
    </xf>
    <xf numFmtId="0" fontId="4" fillId="0" borderId="2" xfId="0" applyFont="1" applyFill="1" applyBorder="1" applyAlignment="1">
      <alignment horizontal="justify" vertical="top" wrapText="1"/>
    </xf>
    <xf numFmtId="0" fontId="2" fillId="0" borderId="0" xfId="3" applyFont="1" applyBorder="1" applyAlignment="1">
      <alignment horizontal="left" vertical="top" wrapText="1"/>
    </xf>
    <xf numFmtId="0" fontId="3" fillId="0" borderId="14" xfId="3" applyFont="1" applyBorder="1" applyAlignment="1">
      <alignment horizontal="left" vertical="top" wrapText="1"/>
    </xf>
    <xf numFmtId="0" fontId="3" fillId="0" borderId="6" xfId="3" applyFont="1" applyBorder="1" applyAlignment="1">
      <alignment horizontal="left" vertical="top" wrapText="1"/>
    </xf>
    <xf numFmtId="0" fontId="6" fillId="0" borderId="0" xfId="0" applyFont="1" applyAlignment="1">
      <alignment horizontal="center" vertical="top"/>
    </xf>
    <xf numFmtId="0" fontId="6" fillId="5" borderId="0" xfId="0" applyFont="1" applyFill="1" applyAlignment="1">
      <alignment horizontal="center" vertical="top"/>
    </xf>
    <xf numFmtId="0" fontId="2" fillId="7" borderId="5" xfId="0" applyFont="1" applyFill="1" applyBorder="1" applyAlignment="1">
      <alignment horizontal="center" vertical="top" wrapText="1"/>
    </xf>
    <xf numFmtId="0" fontId="2" fillId="7" borderId="4" xfId="0" applyFont="1" applyFill="1" applyBorder="1" applyAlignment="1">
      <alignment horizontal="center" vertical="top" wrapText="1"/>
    </xf>
    <xf numFmtId="17" fontId="1" fillId="4" borderId="0" xfId="0" applyNumberFormat="1" applyFont="1" applyFill="1" applyAlignment="1">
      <alignment horizontal="center" vertical="top"/>
    </xf>
    <xf numFmtId="0" fontId="1" fillId="4" borderId="0" xfId="0" applyFont="1" applyFill="1" applyAlignment="1">
      <alignment horizontal="center" vertical="top"/>
    </xf>
    <xf numFmtId="0" fontId="2" fillId="7" borderId="10" xfId="0" applyFont="1" applyFill="1" applyBorder="1" applyAlignment="1">
      <alignment horizontal="center" vertical="top" wrapText="1"/>
    </xf>
    <xf numFmtId="0" fontId="2" fillId="7" borderId="11" xfId="0" applyFont="1" applyFill="1" applyBorder="1" applyAlignment="1">
      <alignment horizontal="center" vertical="top" wrapText="1"/>
    </xf>
    <xf numFmtId="0" fontId="2" fillId="7" borderId="8" xfId="0" applyFont="1" applyFill="1" applyBorder="1" applyAlignment="1">
      <alignment horizontal="center" vertical="top" wrapText="1"/>
    </xf>
  </cellXfs>
  <cellStyles count="4">
    <cellStyle name="Currency" xfId="1" builtinId="4"/>
    <cellStyle name="Normal" xfId="0" builtinId="0"/>
    <cellStyle name="Normal 2" xfId="3"/>
    <cellStyle name="Percent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X89"/>
  <sheetViews>
    <sheetView showGridLines="0" tabSelected="1" view="pageBreakPreview" topLeftCell="B4" zoomScale="112" zoomScaleNormal="112" zoomScaleSheetLayoutView="112" workbookViewId="0">
      <selection activeCell="B5" sqref="B5:N5"/>
    </sheetView>
  </sheetViews>
  <sheetFormatPr defaultRowHeight="13.2" x14ac:dyDescent="0.25"/>
  <cols>
    <col min="1" max="1" width="0.6640625" customWidth="1"/>
    <col min="2" max="2" width="5.33203125" style="8" customWidth="1"/>
    <col min="3" max="3" width="35.44140625" style="31" customWidth="1"/>
    <col min="4" max="4" width="11.5546875" style="8" customWidth="1"/>
    <col min="5" max="5" width="7.44140625" style="32" customWidth="1"/>
    <col min="6" max="6" width="7.5546875" style="32" customWidth="1"/>
    <col min="7" max="7" width="6.44140625" style="32" customWidth="1"/>
    <col min="8" max="8" width="7.5546875" style="32" customWidth="1"/>
    <col min="9" max="9" width="7.33203125" style="32" customWidth="1"/>
    <col min="10" max="11" width="12" style="8" customWidth="1"/>
    <col min="12" max="12" width="11.33203125" style="8" customWidth="1"/>
    <col min="13" max="13" width="10.88671875" style="32" customWidth="1"/>
    <col min="14" max="14" width="36.5546875" style="31" customWidth="1"/>
    <col min="15" max="15" width="10.88671875" customWidth="1"/>
  </cols>
  <sheetData>
    <row r="2" spans="1:17" ht="13.8" x14ac:dyDescent="0.25">
      <c r="B2" s="90" t="s">
        <v>46</v>
      </c>
      <c r="C2" s="90"/>
      <c r="D2" s="90"/>
      <c r="E2" s="90"/>
      <c r="F2" s="90"/>
      <c r="G2" s="90"/>
      <c r="H2" s="90"/>
      <c r="I2" s="90"/>
      <c r="J2" s="90"/>
      <c r="K2" s="90"/>
      <c r="L2" s="90"/>
      <c r="M2" s="90"/>
      <c r="N2" s="90"/>
    </row>
    <row r="3" spans="1:17" x14ac:dyDescent="0.25">
      <c r="B3" s="90" t="s">
        <v>34</v>
      </c>
      <c r="C3" s="90"/>
      <c r="D3" s="90"/>
      <c r="E3" s="90"/>
      <c r="F3" s="90"/>
      <c r="G3" s="90"/>
      <c r="H3" s="90"/>
      <c r="I3" s="90"/>
      <c r="J3" s="90"/>
      <c r="K3" s="90"/>
      <c r="L3" s="90"/>
      <c r="M3" s="90"/>
      <c r="N3" s="90"/>
    </row>
    <row r="4" spans="1:17" x14ac:dyDescent="0.25">
      <c r="B4" s="91" t="s">
        <v>47</v>
      </c>
      <c r="C4" s="91"/>
      <c r="D4" s="91"/>
      <c r="E4" s="91"/>
      <c r="F4" s="91"/>
      <c r="G4" s="91"/>
      <c r="H4" s="91"/>
      <c r="I4" s="91"/>
      <c r="J4" s="91"/>
      <c r="K4" s="91"/>
      <c r="L4" s="91"/>
      <c r="M4" s="91"/>
      <c r="N4" s="91"/>
    </row>
    <row r="5" spans="1:17" ht="15.6" x14ac:dyDescent="0.25">
      <c r="B5" s="94" t="s">
        <v>75</v>
      </c>
      <c r="C5" s="95"/>
      <c r="D5" s="95"/>
      <c r="E5" s="95"/>
      <c r="F5" s="95"/>
      <c r="G5" s="95"/>
      <c r="H5" s="95"/>
      <c r="I5" s="95"/>
      <c r="J5" s="95"/>
      <c r="K5" s="95"/>
      <c r="L5" s="95"/>
      <c r="M5" s="95"/>
      <c r="N5" s="95"/>
    </row>
    <row r="7" spans="1:17" s="3" customFormat="1" x14ac:dyDescent="0.25">
      <c r="A7" s="4"/>
      <c r="B7" s="92" t="s">
        <v>7</v>
      </c>
      <c r="C7" s="92" t="s">
        <v>13</v>
      </c>
      <c r="D7" s="92" t="s">
        <v>3</v>
      </c>
      <c r="E7" s="92" t="s">
        <v>9</v>
      </c>
      <c r="F7" s="92" t="s">
        <v>5</v>
      </c>
      <c r="G7" s="96" t="s">
        <v>4</v>
      </c>
      <c r="H7" s="97"/>
      <c r="I7" s="92" t="s">
        <v>10</v>
      </c>
      <c r="J7" s="96" t="s">
        <v>0</v>
      </c>
      <c r="K7" s="98"/>
      <c r="L7" s="97"/>
      <c r="M7" s="92" t="s">
        <v>8</v>
      </c>
      <c r="N7" s="92" t="s">
        <v>53</v>
      </c>
      <c r="O7" s="2"/>
      <c r="P7" s="2"/>
      <c r="Q7" s="2"/>
    </row>
    <row r="8" spans="1:17" ht="40.799999999999997" x14ac:dyDescent="0.25">
      <c r="A8" s="5"/>
      <c r="B8" s="93"/>
      <c r="C8" s="93"/>
      <c r="D8" s="93"/>
      <c r="E8" s="93"/>
      <c r="F8" s="93"/>
      <c r="G8" s="74" t="s">
        <v>14</v>
      </c>
      <c r="H8" s="74" t="s">
        <v>6</v>
      </c>
      <c r="I8" s="93"/>
      <c r="J8" s="74" t="s">
        <v>1</v>
      </c>
      <c r="K8" s="53" t="s">
        <v>44</v>
      </c>
      <c r="L8" s="74" t="s">
        <v>2</v>
      </c>
      <c r="M8" s="93"/>
      <c r="N8" s="93"/>
      <c r="O8" s="1"/>
      <c r="P8" s="1"/>
      <c r="Q8" s="1"/>
    </row>
    <row r="9" spans="1:17" x14ac:dyDescent="0.25">
      <c r="A9" s="5"/>
      <c r="B9" s="6"/>
      <c r="C9" s="11"/>
      <c r="D9" s="33"/>
      <c r="E9" s="45"/>
      <c r="F9" s="45"/>
      <c r="G9" s="27"/>
      <c r="H9" s="27"/>
      <c r="I9" s="27"/>
      <c r="J9" s="6"/>
      <c r="K9" s="6"/>
      <c r="L9" s="6"/>
      <c r="M9" s="27"/>
      <c r="N9" s="54"/>
      <c r="O9" s="1"/>
      <c r="P9" s="1"/>
      <c r="Q9" s="1"/>
    </row>
    <row r="10" spans="1:17" x14ac:dyDescent="0.25">
      <c r="A10" s="5"/>
      <c r="B10" s="34">
        <v>1</v>
      </c>
      <c r="C10" s="35" t="s">
        <v>11</v>
      </c>
      <c r="D10" s="17"/>
      <c r="E10" s="29"/>
      <c r="F10" s="29"/>
      <c r="G10" s="29"/>
      <c r="H10" s="29"/>
      <c r="I10" s="29"/>
      <c r="J10" s="17"/>
      <c r="K10" s="17"/>
      <c r="L10" s="17"/>
      <c r="M10" s="29"/>
      <c r="N10" s="21"/>
    </row>
    <row r="11" spans="1:17" ht="13.8" thickBot="1" x14ac:dyDescent="0.3">
      <c r="A11" s="5"/>
      <c r="B11" s="34"/>
      <c r="C11" s="47" t="s">
        <v>22</v>
      </c>
      <c r="D11" s="48"/>
      <c r="E11" s="49"/>
      <c r="F11" s="49"/>
      <c r="G11" s="49"/>
      <c r="H11" s="49"/>
      <c r="I11" s="49"/>
      <c r="J11" s="50"/>
      <c r="K11" s="51"/>
      <c r="L11" s="51"/>
      <c r="M11" s="49"/>
      <c r="N11" s="52"/>
    </row>
    <row r="12" spans="1:17" ht="43.8" customHeight="1" thickBot="1" x14ac:dyDescent="0.3">
      <c r="A12" s="5"/>
      <c r="B12" s="24">
        <v>1.1000000000000001</v>
      </c>
      <c r="C12" s="10" t="s">
        <v>55</v>
      </c>
      <c r="D12" s="7">
        <v>2900000</v>
      </c>
      <c r="E12" s="28" t="s">
        <v>24</v>
      </c>
      <c r="F12" s="46" t="s">
        <v>16</v>
      </c>
      <c r="G12" s="28" t="s">
        <v>17</v>
      </c>
      <c r="H12" s="28"/>
      <c r="I12" s="28" t="s">
        <v>26</v>
      </c>
      <c r="J12" s="15">
        <v>41152</v>
      </c>
      <c r="K12" s="16">
        <v>42370</v>
      </c>
      <c r="L12" s="15">
        <v>42825</v>
      </c>
      <c r="M12" s="77" t="s">
        <v>45</v>
      </c>
      <c r="N12" s="79" t="s">
        <v>66</v>
      </c>
    </row>
    <row r="13" spans="1:17" ht="40.200000000000003" customHeight="1" thickBot="1" x14ac:dyDescent="0.3">
      <c r="A13" s="5"/>
      <c r="B13" s="24">
        <v>1.2</v>
      </c>
      <c r="C13" s="10" t="s">
        <v>56</v>
      </c>
      <c r="D13" s="7">
        <v>14200000</v>
      </c>
      <c r="E13" s="28" t="s">
        <v>15</v>
      </c>
      <c r="F13" s="28" t="s">
        <v>16</v>
      </c>
      <c r="G13" s="28" t="s">
        <v>17</v>
      </c>
      <c r="H13" s="28"/>
      <c r="I13" s="28" t="s">
        <v>18</v>
      </c>
      <c r="J13" s="15">
        <v>41152</v>
      </c>
      <c r="K13" s="16">
        <f>K12</f>
        <v>42370</v>
      </c>
      <c r="L13" s="15">
        <v>43252</v>
      </c>
      <c r="M13" s="75" t="s">
        <v>45</v>
      </c>
      <c r="N13" s="80" t="s">
        <v>74</v>
      </c>
    </row>
    <row r="14" spans="1:17" x14ac:dyDescent="0.25">
      <c r="A14" s="5"/>
      <c r="B14" s="24"/>
      <c r="C14" s="10"/>
      <c r="D14" s="7"/>
      <c r="E14" s="28"/>
      <c r="F14" s="28"/>
      <c r="G14" s="28"/>
      <c r="H14" s="28"/>
      <c r="I14" s="28"/>
      <c r="J14" s="15"/>
      <c r="K14" s="15"/>
      <c r="L14" s="15"/>
      <c r="M14" s="28"/>
      <c r="N14" s="9"/>
    </row>
    <row r="15" spans="1:17" x14ac:dyDescent="0.25">
      <c r="A15" s="5"/>
      <c r="B15" s="34">
        <v>2</v>
      </c>
      <c r="C15" s="22" t="s">
        <v>36</v>
      </c>
      <c r="D15" s="19"/>
      <c r="E15" s="29"/>
      <c r="F15" s="29"/>
      <c r="G15" s="29"/>
      <c r="H15" s="29"/>
      <c r="I15" s="29"/>
      <c r="J15" s="20"/>
      <c r="K15" s="20"/>
      <c r="L15" s="18"/>
      <c r="M15" s="29"/>
      <c r="N15" s="21"/>
    </row>
    <row r="16" spans="1:17" ht="13.8" thickBot="1" x14ac:dyDescent="0.3">
      <c r="A16" s="5"/>
      <c r="B16" s="34"/>
      <c r="C16" s="47" t="s">
        <v>19</v>
      </c>
      <c r="D16" s="48"/>
      <c r="E16" s="49"/>
      <c r="F16" s="49"/>
      <c r="G16" s="49"/>
      <c r="H16" s="49"/>
      <c r="I16" s="49"/>
      <c r="J16" s="50"/>
      <c r="K16" s="51"/>
      <c r="L16" s="51"/>
      <c r="M16" s="49"/>
      <c r="N16" s="52"/>
    </row>
    <row r="17" spans="1:14" ht="57" customHeight="1" thickBot="1" x14ac:dyDescent="0.3">
      <c r="A17" s="5"/>
      <c r="B17" s="24">
        <v>2.1</v>
      </c>
      <c r="C17" s="23" t="s">
        <v>31</v>
      </c>
      <c r="D17" s="7">
        <v>1000000</v>
      </c>
      <c r="E17" s="28" t="s">
        <v>58</v>
      </c>
      <c r="F17" s="28" t="s">
        <v>16</v>
      </c>
      <c r="G17" s="28" t="s">
        <v>17</v>
      </c>
      <c r="H17" s="60"/>
      <c r="I17" s="28" t="s">
        <v>26</v>
      </c>
      <c r="J17" s="15">
        <v>41060</v>
      </c>
      <c r="K17" s="16" t="s">
        <v>50</v>
      </c>
      <c r="L17" s="78">
        <v>42964</v>
      </c>
      <c r="M17" s="77" t="s">
        <v>57</v>
      </c>
      <c r="N17" s="81" t="s">
        <v>67</v>
      </c>
    </row>
    <row r="18" spans="1:14" ht="36" customHeight="1" thickBot="1" x14ac:dyDescent="0.3">
      <c r="A18" s="5"/>
      <c r="B18" s="24">
        <v>2.2000000000000002</v>
      </c>
      <c r="C18" s="10" t="s">
        <v>39</v>
      </c>
      <c r="D18" s="7">
        <f>1200000</f>
        <v>1200000</v>
      </c>
      <c r="E18" s="28" t="s">
        <v>24</v>
      </c>
      <c r="F18" s="28" t="s">
        <v>25</v>
      </c>
      <c r="G18" s="28" t="s">
        <v>17</v>
      </c>
      <c r="H18" s="28"/>
      <c r="I18" s="28" t="s">
        <v>26</v>
      </c>
      <c r="J18" s="15">
        <v>41152</v>
      </c>
      <c r="K18" s="16" t="s">
        <v>50</v>
      </c>
      <c r="L18" s="82">
        <v>43056</v>
      </c>
      <c r="M18" s="83" t="s">
        <v>45</v>
      </c>
      <c r="N18" s="84" t="s">
        <v>68</v>
      </c>
    </row>
    <row r="19" spans="1:14" x14ac:dyDescent="0.25">
      <c r="A19" s="5"/>
      <c r="B19" s="37"/>
      <c r="C19" s="47" t="s">
        <v>23</v>
      </c>
      <c r="D19" s="48"/>
      <c r="E19" s="49"/>
      <c r="F19" s="49"/>
      <c r="G19" s="49"/>
      <c r="H19" s="49"/>
      <c r="I19" s="49"/>
      <c r="J19" s="50"/>
      <c r="K19" s="51"/>
      <c r="L19" s="51"/>
      <c r="M19" s="49"/>
      <c r="N19" s="52"/>
    </row>
    <row r="20" spans="1:14" ht="36.6" customHeight="1" x14ac:dyDescent="0.25">
      <c r="A20" s="5"/>
      <c r="B20" s="37">
        <v>2.2999999999999998</v>
      </c>
      <c r="C20" s="12" t="s">
        <v>35</v>
      </c>
      <c r="D20" s="25">
        <v>2750000</v>
      </c>
      <c r="E20" s="40" t="s">
        <v>24</v>
      </c>
      <c r="F20" s="40" t="s">
        <v>25</v>
      </c>
      <c r="G20" s="40" t="s">
        <v>17</v>
      </c>
      <c r="I20" s="40" t="s">
        <v>26</v>
      </c>
      <c r="J20" s="15">
        <v>41456</v>
      </c>
      <c r="K20" s="16" t="s">
        <v>50</v>
      </c>
      <c r="L20" s="15">
        <v>43100</v>
      </c>
      <c r="M20" s="28" t="s">
        <v>48</v>
      </c>
      <c r="N20" s="36" t="s">
        <v>60</v>
      </c>
    </row>
    <row r="21" spans="1:14" ht="43.2" customHeight="1" x14ac:dyDescent="0.25">
      <c r="A21" s="5"/>
      <c r="B21" s="37">
        <v>2.4</v>
      </c>
      <c r="C21" s="65" t="s">
        <v>51</v>
      </c>
      <c r="D21" s="26">
        <v>120000</v>
      </c>
      <c r="E21" s="66" t="s">
        <v>52</v>
      </c>
      <c r="F21" s="66" t="s">
        <v>25</v>
      </c>
      <c r="G21" s="66" t="s">
        <v>17</v>
      </c>
      <c r="H21" s="67"/>
      <c r="I21" s="66" t="s">
        <v>26</v>
      </c>
      <c r="J21" s="15">
        <v>41528</v>
      </c>
      <c r="K21" s="16" t="s">
        <v>50</v>
      </c>
      <c r="L21" s="61">
        <v>41760</v>
      </c>
      <c r="M21" s="62" t="s">
        <v>45</v>
      </c>
      <c r="N21" s="63" t="s">
        <v>59</v>
      </c>
    </row>
    <row r="22" spans="1:14" x14ac:dyDescent="0.25">
      <c r="A22" s="5"/>
      <c r="B22" s="24"/>
      <c r="C22" s="38"/>
      <c r="D22" s="39"/>
      <c r="E22" s="41"/>
      <c r="F22" s="41"/>
      <c r="G22" s="41"/>
      <c r="H22" s="42"/>
      <c r="I22" s="41"/>
      <c r="J22" s="15"/>
      <c r="K22" s="15"/>
      <c r="L22" s="15"/>
      <c r="M22" s="58"/>
      <c r="N22" s="54"/>
    </row>
    <row r="23" spans="1:14" x14ac:dyDescent="0.25">
      <c r="A23" s="5"/>
      <c r="B23" s="34">
        <v>3</v>
      </c>
      <c r="C23" s="22" t="s">
        <v>12</v>
      </c>
      <c r="D23" s="19"/>
      <c r="E23" s="29"/>
      <c r="F23" s="29"/>
      <c r="G23" s="29"/>
      <c r="H23" s="29"/>
      <c r="I23" s="29"/>
      <c r="J23" s="20"/>
      <c r="K23" s="20"/>
      <c r="L23" s="18"/>
      <c r="M23" s="29"/>
      <c r="N23" s="21"/>
    </row>
    <row r="24" spans="1:14" ht="13.8" thickBot="1" x14ac:dyDescent="0.3">
      <c r="A24" s="5"/>
      <c r="B24" s="34"/>
      <c r="C24" s="47" t="s">
        <v>20</v>
      </c>
      <c r="D24" s="48"/>
      <c r="E24" s="49"/>
      <c r="F24" s="49"/>
      <c r="G24" s="49"/>
      <c r="H24" s="49"/>
      <c r="I24" s="49"/>
      <c r="J24" s="50"/>
      <c r="K24" s="50"/>
      <c r="L24" s="51"/>
      <c r="M24" s="49"/>
      <c r="N24" s="52"/>
    </row>
    <row r="25" spans="1:14" ht="61.8" thickBot="1" x14ac:dyDescent="0.3">
      <c r="A25" s="5"/>
      <c r="B25" s="59" t="s">
        <v>43</v>
      </c>
      <c r="C25" s="10" t="s">
        <v>49</v>
      </c>
      <c r="D25" s="44">
        <v>83000000</v>
      </c>
      <c r="E25" s="46" t="s">
        <v>41</v>
      </c>
      <c r="F25" s="28" t="s">
        <v>16</v>
      </c>
      <c r="G25" s="43">
        <f>50.5/83</f>
        <v>0.60843373493975905</v>
      </c>
      <c r="H25" s="43">
        <f>1-G25</f>
        <v>0.39156626506024095</v>
      </c>
      <c r="I25" s="46" t="s">
        <v>18</v>
      </c>
      <c r="J25" s="15">
        <v>40056</v>
      </c>
      <c r="K25" s="16" t="s">
        <v>50</v>
      </c>
      <c r="L25" s="15">
        <v>44651</v>
      </c>
      <c r="M25" s="30" t="s">
        <v>45</v>
      </c>
      <c r="N25" s="85" t="s">
        <v>69</v>
      </c>
    </row>
    <row r="26" spans="1:14" ht="36" customHeight="1" x14ac:dyDescent="0.25">
      <c r="A26" s="5"/>
      <c r="B26" s="24">
        <v>3.3</v>
      </c>
      <c r="C26" s="10" t="s">
        <v>40</v>
      </c>
      <c r="D26" s="7">
        <v>1000000</v>
      </c>
      <c r="E26" s="46" t="s">
        <v>29</v>
      </c>
      <c r="F26" s="28" t="s">
        <v>16</v>
      </c>
      <c r="G26" s="28" t="s">
        <v>17</v>
      </c>
      <c r="H26" s="28"/>
      <c r="I26" s="46" t="s">
        <v>18</v>
      </c>
      <c r="J26" s="15">
        <v>41060</v>
      </c>
      <c r="K26" s="16" t="s">
        <v>50</v>
      </c>
      <c r="L26" s="15">
        <v>43052</v>
      </c>
      <c r="M26" s="30" t="s">
        <v>45</v>
      </c>
      <c r="N26" s="9" t="s">
        <v>61</v>
      </c>
    </row>
    <row r="27" spans="1:14" ht="30.6" x14ac:dyDescent="0.25">
      <c r="A27" s="5"/>
      <c r="B27" s="68"/>
      <c r="C27" s="65" t="s">
        <v>54</v>
      </c>
      <c r="D27" s="69">
        <v>25000</v>
      </c>
      <c r="E27" s="66" t="s">
        <v>27</v>
      </c>
      <c r="F27" s="66" t="s">
        <v>25</v>
      </c>
      <c r="G27" s="66" t="s">
        <v>17</v>
      </c>
      <c r="H27" s="66"/>
      <c r="I27" s="66" t="s">
        <v>26</v>
      </c>
      <c r="J27" s="70" t="s">
        <v>50</v>
      </c>
      <c r="K27" s="71" t="s">
        <v>50</v>
      </c>
      <c r="L27" s="70">
        <v>41942</v>
      </c>
      <c r="M27" s="72" t="s">
        <v>45</v>
      </c>
      <c r="N27" s="73" t="s">
        <v>62</v>
      </c>
    </row>
    <row r="28" spans="1:14" x14ac:dyDescent="0.25">
      <c r="A28" s="5"/>
      <c r="B28" s="24"/>
      <c r="C28" s="47" t="s">
        <v>19</v>
      </c>
      <c r="D28" s="48"/>
      <c r="E28" s="49"/>
      <c r="F28" s="49"/>
      <c r="G28" s="49"/>
      <c r="H28" s="49"/>
      <c r="I28" s="49"/>
      <c r="J28" s="50"/>
      <c r="K28" s="51"/>
      <c r="L28" s="51"/>
      <c r="M28" s="49"/>
      <c r="N28" s="52"/>
    </row>
    <row r="29" spans="1:14" x14ac:dyDescent="0.25">
      <c r="A29" s="5"/>
      <c r="B29" s="24"/>
      <c r="C29" s="23" t="s">
        <v>21</v>
      </c>
      <c r="D29" s="7"/>
      <c r="E29" s="28"/>
      <c r="F29" s="28"/>
      <c r="G29" s="28"/>
      <c r="H29" s="28"/>
      <c r="I29" s="46"/>
      <c r="J29" s="15"/>
      <c r="K29" s="16"/>
      <c r="L29" s="16"/>
      <c r="M29" s="28"/>
      <c r="N29" s="9"/>
    </row>
    <row r="30" spans="1:14" ht="51.6" thickBot="1" x14ac:dyDescent="0.3">
      <c r="A30" s="5"/>
      <c r="B30" s="24">
        <v>3.4</v>
      </c>
      <c r="C30" s="10" t="s">
        <v>42</v>
      </c>
      <c r="D30" s="44">
        <f>700000+363000</f>
        <v>1063000</v>
      </c>
      <c r="E30" s="28" t="s">
        <v>28</v>
      </c>
      <c r="F30" s="28" t="s">
        <v>25</v>
      </c>
      <c r="G30" s="43">
        <f>790000/D30</f>
        <v>0.74317968015051739</v>
      </c>
      <c r="H30" s="43">
        <f>1-G30</f>
        <v>0.25682031984948261</v>
      </c>
      <c r="I30" s="46" t="s">
        <v>26</v>
      </c>
      <c r="J30" s="15">
        <v>40421</v>
      </c>
      <c r="K30" s="16" t="s">
        <v>50</v>
      </c>
      <c r="L30" s="15">
        <v>42735</v>
      </c>
      <c r="M30" s="30" t="s">
        <v>45</v>
      </c>
      <c r="N30" s="76" t="s">
        <v>70</v>
      </c>
    </row>
    <row r="31" spans="1:14" ht="35.4" customHeight="1" thickBot="1" x14ac:dyDescent="0.3">
      <c r="A31" s="5"/>
      <c r="B31" s="24">
        <v>3.5</v>
      </c>
      <c r="C31" s="10" t="s">
        <v>38</v>
      </c>
      <c r="D31" s="7">
        <v>500000</v>
      </c>
      <c r="E31" s="28" t="s">
        <v>28</v>
      </c>
      <c r="F31" s="28" t="s">
        <v>25</v>
      </c>
      <c r="G31" s="28" t="s">
        <v>17</v>
      </c>
      <c r="H31" s="28"/>
      <c r="I31" s="46" t="s">
        <v>26</v>
      </c>
      <c r="J31" s="15">
        <v>41517</v>
      </c>
      <c r="K31" s="16" t="s">
        <v>50</v>
      </c>
      <c r="L31" s="16">
        <v>42401</v>
      </c>
      <c r="M31" s="30" t="s">
        <v>45</v>
      </c>
      <c r="N31" s="57" t="s">
        <v>63</v>
      </c>
    </row>
    <row r="32" spans="1:14" ht="30.6" x14ac:dyDescent="0.25">
      <c r="A32" s="5"/>
      <c r="B32" s="24"/>
      <c r="C32" s="86" t="s">
        <v>72</v>
      </c>
      <c r="D32" s="69">
        <v>250000</v>
      </c>
      <c r="E32" s="66" t="s">
        <v>29</v>
      </c>
      <c r="F32" s="66" t="s">
        <v>25</v>
      </c>
      <c r="G32" s="66" t="s">
        <v>17</v>
      </c>
      <c r="H32" s="66"/>
      <c r="I32" s="66" t="s">
        <v>26</v>
      </c>
      <c r="J32" s="70">
        <v>42811</v>
      </c>
      <c r="K32" s="71" t="s">
        <v>50</v>
      </c>
      <c r="L32" s="70">
        <v>43086</v>
      </c>
      <c r="M32" s="66" t="s">
        <v>57</v>
      </c>
      <c r="N32" s="73"/>
    </row>
    <row r="33" spans="1:24" x14ac:dyDescent="0.25">
      <c r="A33" s="5"/>
      <c r="B33" s="24"/>
      <c r="C33" s="47" t="s">
        <v>22</v>
      </c>
      <c r="D33" s="48"/>
      <c r="E33" s="49"/>
      <c r="F33" s="49"/>
      <c r="G33" s="49"/>
      <c r="H33" s="49"/>
      <c r="I33" s="49"/>
      <c r="J33" s="50"/>
      <c r="K33" s="51"/>
      <c r="L33" s="51"/>
      <c r="M33" s="49"/>
      <c r="N33" s="52"/>
    </row>
    <row r="34" spans="1:24" ht="56.4" customHeight="1" thickBot="1" x14ac:dyDescent="0.3">
      <c r="A34" s="5"/>
      <c r="B34" s="24">
        <v>3.6</v>
      </c>
      <c r="C34" s="10" t="s">
        <v>32</v>
      </c>
      <c r="D34" s="26">
        <f>780000+800000</f>
        <v>1580000</v>
      </c>
      <c r="E34" s="46" t="s">
        <v>29</v>
      </c>
      <c r="F34" s="28" t="s">
        <v>16</v>
      </c>
      <c r="G34" s="28" t="s">
        <v>17</v>
      </c>
      <c r="H34" s="28"/>
      <c r="I34" s="46" t="s">
        <v>18</v>
      </c>
      <c r="J34" s="15">
        <v>41060</v>
      </c>
      <c r="K34" s="71"/>
      <c r="L34" s="71">
        <v>42430</v>
      </c>
      <c r="M34" s="62" t="s">
        <v>45</v>
      </c>
      <c r="N34" s="57" t="s">
        <v>64</v>
      </c>
    </row>
    <row r="35" spans="1:24" ht="31.2" thickBot="1" x14ac:dyDescent="0.3">
      <c r="A35" s="5"/>
      <c r="B35" s="24">
        <v>3.7</v>
      </c>
      <c r="C35" s="10" t="s">
        <v>33</v>
      </c>
      <c r="D35" s="26">
        <f>2820000-D34</f>
        <v>1240000</v>
      </c>
      <c r="E35" s="28" t="s">
        <v>30</v>
      </c>
      <c r="F35" s="28" t="s">
        <v>16</v>
      </c>
      <c r="G35" s="28" t="s">
        <v>17</v>
      </c>
      <c r="H35" s="28"/>
      <c r="I35" s="46" t="s">
        <v>26</v>
      </c>
      <c r="J35" s="15">
        <v>41333</v>
      </c>
      <c r="K35" s="16">
        <v>42370</v>
      </c>
      <c r="L35" s="64">
        <v>43252</v>
      </c>
      <c r="M35" s="62" t="s">
        <v>45</v>
      </c>
      <c r="N35" s="81" t="s">
        <v>71</v>
      </c>
    </row>
    <row r="36" spans="1:24" x14ac:dyDescent="0.25">
      <c r="A36" s="5"/>
      <c r="B36" s="24"/>
      <c r="C36" s="47" t="s">
        <v>23</v>
      </c>
      <c r="D36" s="48"/>
      <c r="E36" s="49"/>
      <c r="F36" s="49"/>
      <c r="G36" s="49"/>
      <c r="H36" s="49"/>
      <c r="I36" s="49"/>
      <c r="J36" s="50"/>
      <c r="K36" s="51"/>
      <c r="L36" s="61"/>
      <c r="M36" s="46"/>
      <c r="N36" s="52"/>
    </row>
    <row r="37" spans="1:24" ht="67.2" customHeight="1" x14ac:dyDescent="0.25">
      <c r="A37" s="5"/>
      <c r="B37" s="24">
        <v>3.8</v>
      </c>
      <c r="C37" s="10" t="s">
        <v>37</v>
      </c>
      <c r="D37" s="26">
        <v>250000</v>
      </c>
      <c r="E37" s="28" t="s">
        <v>29</v>
      </c>
      <c r="F37" s="28" t="s">
        <v>16</v>
      </c>
      <c r="G37" s="28" t="s">
        <v>17</v>
      </c>
      <c r="H37" s="28"/>
      <c r="I37" s="46" t="s">
        <v>18</v>
      </c>
      <c r="J37" s="15">
        <v>41274</v>
      </c>
      <c r="K37" s="16">
        <v>41487</v>
      </c>
      <c r="L37" s="64">
        <v>42846</v>
      </c>
      <c r="M37" s="62" t="s">
        <v>45</v>
      </c>
      <c r="N37" s="10" t="s">
        <v>65</v>
      </c>
    </row>
    <row r="38" spans="1:24" ht="45.6" customHeight="1" x14ac:dyDescent="0.25">
      <c r="A38" s="5"/>
      <c r="B38" s="88" t="s">
        <v>73</v>
      </c>
      <c r="C38" s="89"/>
      <c r="D38" s="89"/>
      <c r="E38" s="89"/>
      <c r="F38" s="89"/>
      <c r="G38" s="89"/>
      <c r="H38" s="89"/>
      <c r="I38" s="89"/>
      <c r="J38" s="89"/>
      <c r="K38" s="89"/>
      <c r="L38" s="89"/>
      <c r="M38" s="89"/>
      <c r="N38" s="89"/>
      <c r="O38" s="87"/>
      <c r="P38" s="87"/>
      <c r="Q38" s="87"/>
      <c r="R38" s="87"/>
      <c r="S38" s="87"/>
      <c r="T38" s="87"/>
      <c r="U38" s="87"/>
      <c r="V38" s="87"/>
      <c r="W38" s="87"/>
      <c r="X38" s="87"/>
    </row>
    <row r="39" spans="1:24" x14ac:dyDescent="0.25">
      <c r="A39" s="5"/>
      <c r="B39" s="14"/>
      <c r="C39" s="36"/>
      <c r="D39" s="14"/>
      <c r="E39" s="13"/>
      <c r="F39" s="13"/>
      <c r="G39" s="13"/>
      <c r="H39" s="13"/>
      <c r="I39" s="13"/>
      <c r="J39" s="14"/>
      <c r="K39" s="14"/>
      <c r="L39" s="14"/>
      <c r="M39" s="13"/>
      <c r="N39" s="36"/>
    </row>
    <row r="40" spans="1:24" x14ac:dyDescent="0.25">
      <c r="A40" s="5"/>
      <c r="B40" s="14"/>
      <c r="C40" s="36"/>
      <c r="D40" s="14"/>
      <c r="E40" s="13"/>
      <c r="F40" s="13"/>
      <c r="G40" s="13"/>
      <c r="H40" s="13"/>
      <c r="I40" s="13"/>
      <c r="J40" s="14"/>
      <c r="K40" s="14"/>
      <c r="L40" s="14"/>
      <c r="M40" s="13"/>
      <c r="N40" s="36"/>
    </row>
    <row r="41" spans="1:24" x14ac:dyDescent="0.25">
      <c r="A41" s="5"/>
      <c r="B41" s="14"/>
      <c r="C41" s="36"/>
      <c r="D41" s="14"/>
      <c r="E41" s="13"/>
      <c r="F41" s="13"/>
      <c r="G41" s="13"/>
      <c r="H41" s="13"/>
      <c r="I41" s="13"/>
      <c r="J41" s="14"/>
      <c r="K41" s="14"/>
      <c r="L41" s="14"/>
      <c r="M41" s="13"/>
      <c r="N41" s="36"/>
    </row>
    <row r="42" spans="1:24" x14ac:dyDescent="0.25">
      <c r="A42" s="5"/>
      <c r="B42" s="14"/>
      <c r="C42" s="36"/>
      <c r="D42" s="14"/>
      <c r="E42" s="13"/>
      <c r="F42" s="13"/>
      <c r="G42" s="13"/>
      <c r="H42" s="13"/>
      <c r="I42" s="13"/>
      <c r="J42" s="14"/>
      <c r="K42" s="14"/>
      <c r="L42" s="14"/>
      <c r="M42" s="13"/>
      <c r="N42" s="36"/>
    </row>
    <row r="43" spans="1:24" x14ac:dyDescent="0.25">
      <c r="A43" s="5"/>
      <c r="B43" s="14"/>
      <c r="C43" s="36"/>
      <c r="D43" s="14"/>
      <c r="E43" s="13"/>
      <c r="F43" s="13"/>
      <c r="G43" s="13"/>
      <c r="H43" s="13"/>
      <c r="I43" s="13"/>
      <c r="J43" s="14"/>
      <c r="K43" s="14"/>
      <c r="L43" s="14"/>
      <c r="M43" s="13"/>
      <c r="N43" s="36"/>
    </row>
    <row r="44" spans="1:24" x14ac:dyDescent="0.25">
      <c r="A44" s="5"/>
      <c r="B44" s="14"/>
      <c r="C44" s="36"/>
      <c r="D44" s="14"/>
      <c r="E44" s="13"/>
      <c r="F44" s="13"/>
      <c r="G44" s="13"/>
      <c r="H44" s="13"/>
      <c r="I44" s="13"/>
      <c r="J44" s="14"/>
      <c r="K44" s="14"/>
      <c r="L44" s="14"/>
      <c r="M44" s="13"/>
      <c r="N44" s="36"/>
    </row>
    <row r="45" spans="1:24" x14ac:dyDescent="0.25">
      <c r="A45" s="5"/>
      <c r="B45" s="14"/>
      <c r="C45" s="55"/>
      <c r="D45" s="55"/>
      <c r="E45" s="56"/>
      <c r="F45" s="13"/>
      <c r="G45" s="13"/>
      <c r="H45" s="13"/>
      <c r="I45" s="13"/>
      <c r="J45" s="14"/>
      <c r="K45" s="14"/>
      <c r="L45" s="14"/>
      <c r="M45" s="13"/>
      <c r="N45" s="36"/>
    </row>
    <row r="46" spans="1:24" x14ac:dyDescent="0.25">
      <c r="A46" s="5"/>
      <c r="B46" s="14"/>
      <c r="C46" s="36"/>
      <c r="D46" s="14"/>
      <c r="E46" s="13"/>
      <c r="F46" s="13"/>
      <c r="G46" s="13"/>
      <c r="H46" s="13"/>
      <c r="I46" s="13"/>
      <c r="J46" s="14"/>
      <c r="K46" s="14"/>
      <c r="L46" s="14"/>
      <c r="M46" s="13"/>
      <c r="N46" s="36"/>
    </row>
    <row r="47" spans="1:24" x14ac:dyDescent="0.25">
      <c r="A47" s="5"/>
      <c r="B47" s="14"/>
      <c r="C47" s="36"/>
      <c r="D47" s="14"/>
      <c r="E47" s="13"/>
      <c r="F47" s="13"/>
      <c r="G47" s="13"/>
      <c r="H47" s="13"/>
      <c r="I47" s="13"/>
      <c r="J47" s="14"/>
      <c r="K47" s="14"/>
      <c r="L47" s="14"/>
      <c r="M47" s="13"/>
      <c r="N47" s="36"/>
    </row>
    <row r="48" spans="1:24" x14ac:dyDescent="0.25">
      <c r="A48" s="5"/>
      <c r="B48" s="14"/>
      <c r="C48" s="36"/>
      <c r="D48" s="14"/>
      <c r="E48" s="13"/>
      <c r="F48" s="13"/>
      <c r="G48" s="13"/>
      <c r="H48" s="13"/>
      <c r="I48" s="13"/>
      <c r="J48" s="14"/>
      <c r="K48" s="14"/>
      <c r="L48" s="14"/>
      <c r="M48" s="13"/>
      <c r="N48" s="36"/>
    </row>
    <row r="49" spans="1:14" x14ac:dyDescent="0.25">
      <c r="A49" s="5"/>
      <c r="B49" s="14"/>
      <c r="C49" s="55"/>
      <c r="D49" s="55"/>
      <c r="E49" s="56"/>
      <c r="F49" s="13"/>
      <c r="G49" s="13"/>
      <c r="H49" s="13"/>
      <c r="I49" s="13"/>
      <c r="J49" s="14"/>
      <c r="K49" s="14"/>
      <c r="L49" s="14"/>
      <c r="M49" s="13"/>
      <c r="N49" s="36"/>
    </row>
    <row r="50" spans="1:14" x14ac:dyDescent="0.25">
      <c r="A50" s="5"/>
      <c r="B50" s="14"/>
      <c r="C50" s="36"/>
      <c r="D50" s="14"/>
      <c r="E50" s="13"/>
      <c r="F50" s="13"/>
      <c r="G50" s="13"/>
      <c r="H50" s="13"/>
      <c r="I50" s="13"/>
      <c r="J50" s="14"/>
      <c r="K50" s="14"/>
      <c r="L50" s="14"/>
      <c r="M50" s="13"/>
      <c r="N50" s="36"/>
    </row>
    <row r="51" spans="1:14" x14ac:dyDescent="0.25">
      <c r="A51" s="5"/>
      <c r="B51" s="14"/>
      <c r="C51" s="36"/>
      <c r="D51" s="14"/>
      <c r="E51" s="13"/>
      <c r="F51" s="13"/>
      <c r="G51" s="13"/>
      <c r="H51" s="13"/>
      <c r="I51" s="13"/>
      <c r="J51" s="14"/>
      <c r="K51" s="14"/>
      <c r="L51" s="14"/>
      <c r="M51" s="13"/>
      <c r="N51" s="36"/>
    </row>
    <row r="52" spans="1:14" x14ac:dyDescent="0.25">
      <c r="A52" s="5"/>
      <c r="B52" s="14"/>
      <c r="C52" s="36"/>
      <c r="D52" s="14"/>
      <c r="E52" s="13"/>
      <c r="F52" s="13"/>
      <c r="G52" s="13"/>
      <c r="H52" s="13"/>
      <c r="I52" s="13"/>
      <c r="J52" s="14"/>
      <c r="K52" s="14"/>
      <c r="L52" s="14"/>
      <c r="M52" s="13"/>
      <c r="N52" s="36"/>
    </row>
    <row r="53" spans="1:14" x14ac:dyDescent="0.25">
      <c r="A53" s="5"/>
      <c r="B53" s="14"/>
      <c r="C53" s="36"/>
      <c r="D53" s="14"/>
      <c r="E53" s="13"/>
      <c r="F53" s="13"/>
      <c r="G53" s="13"/>
      <c r="H53" s="13"/>
      <c r="I53" s="13"/>
      <c r="J53" s="14"/>
      <c r="K53" s="14"/>
      <c r="L53" s="14"/>
      <c r="M53" s="13"/>
      <c r="N53" s="36"/>
    </row>
    <row r="54" spans="1:14" x14ac:dyDescent="0.25">
      <c r="A54" s="5"/>
      <c r="B54" s="14"/>
      <c r="C54" s="36"/>
      <c r="D54" s="14"/>
      <c r="E54" s="13"/>
      <c r="F54" s="13"/>
      <c r="G54" s="13"/>
      <c r="H54" s="13"/>
      <c r="I54" s="13"/>
      <c r="J54" s="14"/>
      <c r="K54" s="14"/>
      <c r="L54" s="14"/>
      <c r="M54" s="13"/>
      <c r="N54" s="36"/>
    </row>
    <row r="55" spans="1:14" x14ac:dyDescent="0.25">
      <c r="A55" s="5"/>
      <c r="B55" s="14"/>
      <c r="C55" s="36"/>
      <c r="D55" s="14"/>
      <c r="E55" s="13"/>
      <c r="F55" s="13"/>
      <c r="G55" s="13"/>
      <c r="H55" s="13"/>
      <c r="I55" s="13"/>
      <c r="J55" s="14"/>
      <c r="K55" s="14"/>
      <c r="L55" s="14"/>
      <c r="M55" s="13"/>
      <c r="N55" s="36"/>
    </row>
    <row r="56" spans="1:14" x14ac:dyDescent="0.25">
      <c r="A56" s="5"/>
      <c r="B56" s="14"/>
      <c r="C56" s="36"/>
      <c r="D56" s="14"/>
      <c r="E56" s="13"/>
      <c r="F56" s="13"/>
      <c r="G56" s="13"/>
      <c r="H56" s="13"/>
      <c r="I56" s="13"/>
      <c r="J56" s="14"/>
      <c r="K56" s="14"/>
      <c r="L56" s="14"/>
      <c r="M56" s="13"/>
      <c r="N56" s="36"/>
    </row>
    <row r="57" spans="1:14" x14ac:dyDescent="0.25">
      <c r="A57" s="5"/>
      <c r="B57" s="14"/>
      <c r="C57" s="36"/>
      <c r="D57" s="14"/>
      <c r="E57" s="13"/>
      <c r="F57" s="13"/>
      <c r="G57" s="13"/>
      <c r="H57" s="13"/>
      <c r="I57" s="13"/>
      <c r="J57" s="14"/>
      <c r="K57" s="14"/>
      <c r="L57" s="14"/>
      <c r="M57" s="13"/>
      <c r="N57" s="36"/>
    </row>
    <row r="58" spans="1:14" x14ac:dyDescent="0.25">
      <c r="A58" s="5"/>
      <c r="B58" s="14"/>
      <c r="C58" s="36"/>
      <c r="D58" s="14"/>
      <c r="E58" s="13"/>
      <c r="F58" s="13"/>
      <c r="G58" s="13"/>
      <c r="H58" s="13"/>
      <c r="I58" s="13"/>
      <c r="J58" s="14"/>
      <c r="K58" s="14"/>
      <c r="L58" s="14"/>
      <c r="M58" s="13"/>
      <c r="N58" s="36"/>
    </row>
    <row r="59" spans="1:14" x14ac:dyDescent="0.25">
      <c r="A59" s="5"/>
      <c r="B59" s="14"/>
      <c r="C59" s="36"/>
      <c r="D59" s="14"/>
      <c r="E59" s="13"/>
      <c r="F59" s="13"/>
      <c r="G59" s="13"/>
      <c r="H59" s="13"/>
      <c r="I59" s="13"/>
      <c r="J59" s="14"/>
      <c r="K59" s="14"/>
      <c r="L59" s="14"/>
      <c r="M59" s="13"/>
      <c r="N59" s="36"/>
    </row>
    <row r="60" spans="1:14" x14ac:dyDescent="0.25">
      <c r="A60" s="5"/>
      <c r="B60" s="14"/>
      <c r="C60" s="36"/>
      <c r="D60" s="14"/>
      <c r="E60" s="13"/>
      <c r="F60" s="13"/>
      <c r="G60" s="13"/>
      <c r="H60" s="13"/>
      <c r="I60" s="13"/>
      <c r="J60" s="14"/>
      <c r="K60" s="14"/>
      <c r="L60" s="14"/>
      <c r="M60" s="13"/>
      <c r="N60" s="36"/>
    </row>
    <row r="61" spans="1:14" x14ac:dyDescent="0.25">
      <c r="A61" s="5"/>
      <c r="B61" s="14"/>
      <c r="C61" s="36"/>
      <c r="D61" s="14"/>
      <c r="E61" s="13"/>
      <c r="F61" s="13"/>
      <c r="G61" s="13"/>
      <c r="H61" s="13"/>
      <c r="I61" s="13"/>
      <c r="J61" s="14"/>
      <c r="K61" s="14"/>
      <c r="L61" s="14"/>
      <c r="M61" s="13"/>
      <c r="N61" s="36"/>
    </row>
    <row r="62" spans="1:14" x14ac:dyDescent="0.25">
      <c r="A62" s="5"/>
      <c r="B62" s="14"/>
      <c r="C62" s="36"/>
      <c r="D62" s="14"/>
      <c r="E62" s="13"/>
      <c r="F62" s="13"/>
      <c r="G62" s="13"/>
      <c r="H62" s="13"/>
      <c r="I62" s="13"/>
      <c r="J62" s="14"/>
      <c r="K62" s="14"/>
      <c r="L62" s="14"/>
      <c r="M62" s="13"/>
      <c r="N62" s="36"/>
    </row>
    <row r="63" spans="1:14" x14ac:dyDescent="0.25">
      <c r="A63" s="5"/>
      <c r="B63" s="14"/>
      <c r="C63" s="36"/>
      <c r="D63" s="14"/>
      <c r="E63" s="13"/>
      <c r="F63" s="13"/>
      <c r="G63" s="13"/>
      <c r="H63" s="13"/>
      <c r="I63" s="13"/>
      <c r="J63" s="14"/>
      <c r="K63" s="14"/>
      <c r="L63" s="14"/>
      <c r="M63" s="13"/>
      <c r="N63" s="36"/>
    </row>
    <row r="64" spans="1:14" x14ac:dyDescent="0.25">
      <c r="A64" s="5"/>
      <c r="B64" s="14"/>
      <c r="C64" s="36"/>
      <c r="D64" s="14"/>
      <c r="E64" s="13"/>
      <c r="F64" s="13"/>
      <c r="G64" s="13"/>
      <c r="H64" s="13"/>
      <c r="I64" s="13"/>
      <c r="J64" s="14"/>
      <c r="K64" s="14"/>
      <c r="L64" s="14"/>
      <c r="M64" s="13"/>
      <c r="N64" s="36"/>
    </row>
    <row r="65" spans="1:14" x14ac:dyDescent="0.25">
      <c r="A65" s="5"/>
      <c r="B65" s="14"/>
      <c r="C65" s="36"/>
      <c r="D65" s="14"/>
      <c r="E65" s="13"/>
      <c r="F65" s="13"/>
      <c r="G65" s="13"/>
      <c r="H65" s="13"/>
      <c r="I65" s="13"/>
      <c r="J65" s="14"/>
      <c r="K65" s="14"/>
      <c r="L65" s="14"/>
      <c r="M65" s="13"/>
      <c r="N65" s="36"/>
    </row>
    <row r="66" spans="1:14" x14ac:dyDescent="0.25">
      <c r="A66" s="5"/>
      <c r="B66" s="14"/>
      <c r="C66" s="36"/>
      <c r="D66" s="14"/>
      <c r="E66" s="13"/>
      <c r="F66" s="13"/>
      <c r="G66" s="13"/>
      <c r="H66" s="13"/>
      <c r="I66" s="13"/>
      <c r="J66" s="14"/>
      <c r="K66" s="14"/>
      <c r="L66" s="14"/>
      <c r="M66" s="13"/>
      <c r="N66" s="36"/>
    </row>
    <row r="67" spans="1:14" x14ac:dyDescent="0.25">
      <c r="A67" s="5"/>
      <c r="B67" s="14"/>
      <c r="C67" s="36"/>
      <c r="D67" s="14"/>
      <c r="E67" s="13"/>
      <c r="F67" s="13"/>
      <c r="G67" s="13"/>
      <c r="H67" s="13"/>
      <c r="I67" s="13"/>
      <c r="J67" s="14"/>
      <c r="K67" s="14"/>
      <c r="L67" s="14"/>
      <c r="M67" s="13"/>
      <c r="N67" s="36"/>
    </row>
    <row r="68" spans="1:14" x14ac:dyDescent="0.25">
      <c r="A68" s="5"/>
      <c r="B68" s="14"/>
      <c r="C68" s="36"/>
      <c r="D68" s="14"/>
      <c r="E68" s="13"/>
      <c r="F68" s="13"/>
      <c r="G68" s="13"/>
      <c r="H68" s="13"/>
      <c r="I68" s="13"/>
      <c r="J68" s="14"/>
      <c r="K68" s="14"/>
      <c r="L68" s="14"/>
      <c r="M68" s="13"/>
      <c r="N68" s="36"/>
    </row>
    <row r="69" spans="1:14" x14ac:dyDescent="0.25">
      <c r="A69" s="5"/>
      <c r="B69" s="14"/>
      <c r="C69" s="36"/>
      <c r="D69" s="14"/>
      <c r="E69" s="13"/>
      <c r="F69" s="13"/>
      <c r="G69" s="13"/>
      <c r="H69" s="13"/>
      <c r="I69" s="13"/>
      <c r="J69" s="14"/>
      <c r="K69" s="14"/>
      <c r="L69" s="14"/>
      <c r="M69" s="13"/>
      <c r="N69" s="36"/>
    </row>
    <row r="70" spans="1:14" x14ac:dyDescent="0.25">
      <c r="A70" s="5"/>
      <c r="B70" s="14"/>
      <c r="C70" s="36"/>
      <c r="D70" s="14"/>
      <c r="E70" s="13"/>
      <c r="F70" s="13"/>
      <c r="G70" s="13"/>
      <c r="H70" s="13"/>
      <c r="I70" s="13"/>
      <c r="J70" s="14"/>
      <c r="K70" s="14"/>
      <c r="L70" s="14"/>
      <c r="M70" s="13"/>
      <c r="N70" s="36"/>
    </row>
    <row r="71" spans="1:14" x14ac:dyDescent="0.25">
      <c r="A71" s="5"/>
      <c r="B71" s="14"/>
      <c r="C71" s="36"/>
      <c r="D71" s="14"/>
      <c r="E71" s="13"/>
      <c r="F71" s="13"/>
      <c r="G71" s="13"/>
      <c r="H71" s="13"/>
      <c r="I71" s="13"/>
      <c r="J71" s="14"/>
      <c r="K71" s="14"/>
      <c r="L71" s="14"/>
      <c r="M71" s="13"/>
      <c r="N71" s="36"/>
    </row>
    <row r="72" spans="1:14" x14ac:dyDescent="0.25">
      <c r="A72" s="5"/>
      <c r="B72" s="14"/>
      <c r="C72" s="36"/>
      <c r="D72" s="14"/>
      <c r="E72" s="13"/>
      <c r="F72" s="13"/>
      <c r="G72" s="13"/>
      <c r="H72" s="13"/>
      <c r="I72" s="13"/>
      <c r="J72" s="14"/>
      <c r="K72" s="14"/>
      <c r="L72" s="14"/>
      <c r="M72" s="13"/>
      <c r="N72" s="36"/>
    </row>
    <row r="73" spans="1:14" x14ac:dyDescent="0.25">
      <c r="A73" s="5"/>
      <c r="B73" s="14"/>
      <c r="C73" s="36"/>
      <c r="D73" s="14"/>
      <c r="E73" s="13"/>
      <c r="F73" s="13"/>
      <c r="G73" s="13"/>
      <c r="H73" s="13"/>
      <c r="I73" s="13"/>
      <c r="J73" s="14"/>
      <c r="K73" s="14"/>
      <c r="L73" s="14"/>
      <c r="M73" s="13"/>
      <c r="N73" s="36"/>
    </row>
    <row r="74" spans="1:14" x14ac:dyDescent="0.25">
      <c r="A74" s="5"/>
      <c r="B74" s="14"/>
      <c r="C74" s="36"/>
      <c r="D74" s="14"/>
      <c r="E74" s="13"/>
      <c r="F74" s="13"/>
      <c r="G74" s="13"/>
      <c r="H74" s="13"/>
      <c r="I74" s="13"/>
      <c r="J74" s="14"/>
      <c r="K74" s="14"/>
      <c r="L74" s="14"/>
      <c r="M74" s="13"/>
      <c r="N74" s="36"/>
    </row>
    <row r="75" spans="1:14" x14ac:dyDescent="0.25">
      <c r="A75" s="5"/>
      <c r="B75" s="14"/>
      <c r="C75" s="36"/>
      <c r="D75" s="14"/>
      <c r="E75" s="13"/>
      <c r="F75" s="13"/>
      <c r="G75" s="13"/>
      <c r="H75" s="13"/>
      <c r="I75" s="13"/>
      <c r="J75" s="14"/>
      <c r="K75" s="14"/>
      <c r="L75" s="14"/>
      <c r="M75" s="13"/>
      <c r="N75" s="36"/>
    </row>
    <row r="76" spans="1:14" x14ac:dyDescent="0.25">
      <c r="A76" s="5"/>
      <c r="B76" s="14"/>
      <c r="C76" s="36"/>
      <c r="D76" s="14"/>
      <c r="E76" s="13"/>
      <c r="F76" s="13"/>
      <c r="G76" s="13"/>
      <c r="H76" s="13"/>
      <c r="I76" s="13"/>
      <c r="J76" s="14"/>
      <c r="K76" s="14"/>
      <c r="L76" s="14"/>
      <c r="M76" s="13"/>
      <c r="N76" s="36"/>
    </row>
    <row r="77" spans="1:14" x14ac:dyDescent="0.25">
      <c r="A77" s="5"/>
      <c r="B77" s="14"/>
      <c r="C77" s="36"/>
      <c r="D77" s="14"/>
      <c r="E77" s="13"/>
      <c r="F77" s="13"/>
      <c r="G77" s="13"/>
      <c r="H77" s="13"/>
      <c r="I77" s="13"/>
      <c r="J77" s="14"/>
      <c r="K77" s="14"/>
      <c r="L77" s="14"/>
      <c r="M77" s="13"/>
      <c r="N77" s="36"/>
    </row>
    <row r="78" spans="1:14" x14ac:dyDescent="0.25">
      <c r="A78" s="5"/>
      <c r="B78" s="14"/>
      <c r="C78" s="36"/>
      <c r="D78" s="14"/>
      <c r="E78" s="13"/>
      <c r="F78" s="13"/>
      <c r="G78" s="13"/>
      <c r="H78" s="13"/>
      <c r="I78" s="13"/>
      <c r="J78" s="14"/>
      <c r="K78" s="14"/>
      <c r="L78" s="14"/>
      <c r="M78" s="13"/>
      <c r="N78" s="36"/>
    </row>
    <row r="79" spans="1:14" x14ac:dyDescent="0.25">
      <c r="A79" s="5"/>
      <c r="B79" s="14"/>
      <c r="C79" s="36"/>
      <c r="D79" s="14"/>
      <c r="E79" s="13"/>
      <c r="F79" s="13"/>
      <c r="G79" s="13"/>
      <c r="H79" s="13"/>
      <c r="I79" s="13"/>
      <c r="J79" s="14"/>
      <c r="K79" s="14"/>
      <c r="L79" s="14"/>
      <c r="M79" s="13"/>
      <c r="N79" s="36"/>
    </row>
    <row r="80" spans="1:14" x14ac:dyDescent="0.25">
      <c r="A80" s="5"/>
      <c r="B80" s="14"/>
      <c r="C80" s="36"/>
      <c r="D80" s="14"/>
      <c r="E80" s="13"/>
      <c r="F80" s="13"/>
      <c r="G80" s="13"/>
      <c r="H80" s="13"/>
      <c r="I80" s="13"/>
      <c r="J80" s="14"/>
      <c r="K80" s="14"/>
      <c r="L80" s="14"/>
      <c r="M80" s="13"/>
      <c r="N80" s="36"/>
    </row>
    <row r="81" spans="1:14" x14ac:dyDescent="0.25">
      <c r="A81" s="5"/>
      <c r="B81" s="14"/>
      <c r="C81" s="36"/>
      <c r="D81" s="14"/>
      <c r="E81" s="13"/>
      <c r="F81" s="13"/>
      <c r="G81" s="13"/>
      <c r="H81" s="13"/>
      <c r="I81" s="13"/>
      <c r="J81" s="14"/>
      <c r="K81" s="14"/>
      <c r="L81" s="14"/>
      <c r="M81" s="13"/>
      <c r="N81" s="36"/>
    </row>
    <row r="82" spans="1:14" x14ac:dyDescent="0.25">
      <c r="A82" s="5"/>
      <c r="B82" s="14"/>
      <c r="C82" s="36"/>
      <c r="D82" s="14"/>
      <c r="E82" s="13"/>
      <c r="F82" s="13"/>
      <c r="G82" s="13"/>
      <c r="H82" s="13"/>
      <c r="I82" s="13"/>
      <c r="J82" s="14"/>
      <c r="K82" s="14"/>
      <c r="L82" s="14"/>
      <c r="M82" s="13"/>
      <c r="N82" s="36"/>
    </row>
    <row r="83" spans="1:14" x14ac:dyDescent="0.25">
      <c r="A83" s="5"/>
      <c r="B83" s="14"/>
      <c r="C83" s="36"/>
      <c r="D83" s="14"/>
      <c r="E83" s="13"/>
      <c r="F83" s="13"/>
      <c r="G83" s="13"/>
      <c r="H83" s="13"/>
      <c r="I83" s="13"/>
      <c r="J83" s="14"/>
      <c r="K83" s="14"/>
      <c r="L83" s="14"/>
      <c r="M83" s="13"/>
      <c r="N83" s="36"/>
    </row>
    <row r="84" spans="1:14" x14ac:dyDescent="0.25">
      <c r="A84" s="5"/>
      <c r="B84" s="14"/>
      <c r="C84" s="36"/>
      <c r="D84" s="14"/>
      <c r="E84" s="13"/>
      <c r="F84" s="13"/>
      <c r="G84" s="13"/>
      <c r="H84" s="13"/>
      <c r="I84" s="13"/>
      <c r="J84" s="14"/>
      <c r="K84" s="14"/>
      <c r="L84" s="14"/>
      <c r="M84" s="13"/>
      <c r="N84" s="36"/>
    </row>
    <row r="85" spans="1:14" x14ac:dyDescent="0.25">
      <c r="A85" s="5"/>
      <c r="B85" s="14"/>
      <c r="C85" s="36"/>
      <c r="D85" s="14"/>
      <c r="E85" s="13"/>
      <c r="F85" s="13"/>
      <c r="G85" s="13"/>
      <c r="H85" s="13"/>
      <c r="I85" s="13"/>
      <c r="J85" s="14"/>
      <c r="K85" s="14"/>
      <c r="L85" s="14"/>
      <c r="M85" s="13"/>
      <c r="N85" s="36"/>
    </row>
    <row r="86" spans="1:14" x14ac:dyDescent="0.25">
      <c r="A86" s="5"/>
      <c r="B86" s="14"/>
      <c r="C86" s="36"/>
      <c r="D86" s="14"/>
      <c r="E86" s="13"/>
      <c r="F86" s="13"/>
      <c r="G86" s="13"/>
      <c r="H86" s="13"/>
      <c r="I86" s="13"/>
      <c r="J86" s="14"/>
      <c r="K86" s="14"/>
      <c r="L86" s="14"/>
      <c r="M86" s="13"/>
      <c r="N86" s="36"/>
    </row>
    <row r="87" spans="1:14" x14ac:dyDescent="0.25">
      <c r="A87" s="5"/>
      <c r="B87" s="14"/>
      <c r="C87" s="36"/>
      <c r="D87" s="14"/>
      <c r="E87" s="13"/>
      <c r="F87" s="13"/>
      <c r="G87" s="13"/>
      <c r="H87" s="13"/>
      <c r="I87" s="13"/>
      <c r="J87" s="14"/>
      <c r="K87" s="14"/>
      <c r="L87" s="14"/>
      <c r="M87" s="13"/>
      <c r="N87" s="36"/>
    </row>
    <row r="88" spans="1:14" x14ac:dyDescent="0.25">
      <c r="A88" s="5"/>
      <c r="B88" s="14"/>
      <c r="C88" s="36"/>
      <c r="D88" s="14"/>
      <c r="E88" s="13"/>
      <c r="F88" s="13"/>
      <c r="G88" s="13"/>
      <c r="H88" s="13"/>
      <c r="I88" s="13"/>
      <c r="J88" s="14"/>
      <c r="K88" s="14"/>
      <c r="L88" s="14"/>
      <c r="M88" s="13"/>
      <c r="N88" s="36"/>
    </row>
    <row r="89" spans="1:14" x14ac:dyDescent="0.25">
      <c r="A89" s="5"/>
      <c r="B89" s="14"/>
      <c r="C89" s="36"/>
      <c r="D89" s="14"/>
      <c r="E89" s="13"/>
      <c r="F89" s="13"/>
      <c r="G89" s="13"/>
      <c r="H89" s="13"/>
      <c r="I89" s="13"/>
      <c r="J89" s="14"/>
      <c r="K89" s="14"/>
      <c r="L89" s="14"/>
      <c r="M89" s="13"/>
      <c r="N89" s="36"/>
    </row>
  </sheetData>
  <mergeCells count="15">
    <mergeCell ref="B38:N38"/>
    <mergeCell ref="B2:N2"/>
    <mergeCell ref="B3:N3"/>
    <mergeCell ref="B4:N4"/>
    <mergeCell ref="B7:B8"/>
    <mergeCell ref="C7:C8"/>
    <mergeCell ref="D7:D8"/>
    <mergeCell ref="E7:E8"/>
    <mergeCell ref="F7:F8"/>
    <mergeCell ref="B5:N5"/>
    <mergeCell ref="G7:H7"/>
    <mergeCell ref="J7:L7"/>
    <mergeCell ref="M7:M8"/>
    <mergeCell ref="I7:I8"/>
    <mergeCell ref="N7:N8"/>
  </mergeCells>
  <phoneticPr fontId="0" type="noConversion"/>
  <pageMargins left="0.35" right="0.15" top="0.67" bottom="0.63" header="0.26" footer="0.34"/>
  <pageSetup scale="74" orientation="landscape" cellComments="asDisplayed" r:id="rId1"/>
  <headerFooter alignWithMargins="0">
    <oddFooter>&amp;RPage &amp;P of &amp;N</oddFooter>
  </headerFooter>
  <rowBreaks count="1" manualBreakCount="1">
    <brk id="22" max="1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Sheet1</vt:lpstr>
      <vt:lpstr>Sheet1!Print_Area</vt:lpstr>
      <vt:lpstr>Sheet1!Print_Titles</vt:lpstr>
    </vt:vector>
  </TitlesOfParts>
  <Company>Inter-American Development Bank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MARIASA</dc:creator>
  <cp:lastModifiedBy>Roberts, Syreta</cp:lastModifiedBy>
  <cp:lastPrinted>2017-04-06T20:29:54Z</cp:lastPrinted>
  <dcterms:created xsi:type="dcterms:W3CDTF">2007-02-02T19:50:30Z</dcterms:created>
  <dcterms:modified xsi:type="dcterms:W3CDTF">2017-06-07T15:31:30Z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M_Links_Updated">
    <vt:bool>true</vt:bool>
  </property>
</Properties>
</file>