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91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EAT\Desktop\"/>
    </mc:Choice>
  </mc:AlternateContent>
  <xr:revisionPtr revIDLastSave="0" documentId="5_{DD703BC9-FD31-4553-B443-218E979B70AB}" xr6:coauthVersionLast="37" xr6:coauthVersionMax="37" xr10:uidLastSave="{00000000-0000-0000-0000-000000000000}"/>
  <bookViews>
    <workbookView xWindow="0" yWindow="0" windowWidth="28800" windowHeight="11320" xr2:uid="{00000000-000D-0000-FFFF-FFFF00000000}"/>
  </bookViews>
  <sheets>
    <sheet name="Sheet1" sheetId="1" r:id="rId1"/>
    <sheet name="Sheet2" sheetId="2" r:id="rId2"/>
    <sheet name="Sheet3" sheetId="3" r:id="rId3"/>
  </sheets>
  <calcPr calcId="179020"/>
</workbook>
</file>

<file path=xl/calcChain.xml><?xml version="1.0" encoding="utf-8"?>
<calcChain xmlns="http://schemas.openxmlformats.org/spreadsheetml/2006/main">
  <c r="D65" i="1" l="1"/>
  <c r="D61" i="1"/>
  <c r="D59" i="1"/>
  <c r="D52" i="1"/>
  <c r="D50" i="1"/>
  <c r="D39" i="1"/>
  <c r="D37" i="1"/>
  <c r="D19" i="1"/>
  <c r="D14" i="1"/>
  <c r="G8" i="1"/>
  <c r="J8" i="1"/>
  <c r="D12" i="1"/>
  <c r="D68" i="1"/>
</calcChain>
</file>

<file path=xl/sharedStrings.xml><?xml version="1.0" encoding="utf-8"?>
<sst xmlns="http://schemas.openxmlformats.org/spreadsheetml/2006/main" count="196" uniqueCount="85">
  <si>
    <t>Inter-American Development Bank</t>
  </si>
  <si>
    <t xml:space="preserve"> VPC/FMP</t>
  </si>
  <si>
    <t>PROCUREMENT PLAN FOR NON-REIMBURSABLE TECHNICAL COOPERATIONS</t>
  </si>
  <si>
    <t>Country: Regional</t>
  </si>
  <si>
    <t>Executing agency: The Nature Conservancy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</si>
  <si>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Private Sector</t>
    </r>
  </si>
  <si>
    <t>Project number: RG-T3177</t>
  </si>
  <si>
    <t>Title of Project: Water Funds: A Conservation/Climate Resilient Model for Stressed Watersheds in Latin America and the Caribbean</t>
  </si>
  <si>
    <t>Period covered by the plan: 2018 - 2020</t>
  </si>
  <si>
    <t>Threshold for ex-post review of procurements:</t>
  </si>
  <si>
    <t>Goods and services (in US$):____________</t>
  </si>
  <si>
    <t>Consulting services(in US$):____________</t>
  </si>
  <si>
    <t>Item 
Nº</t>
  </si>
  <si>
    <t>Water Fund</t>
  </si>
  <si>
    <t>Description 
(1)</t>
  </si>
  <si>
    <t>Estimated contract
cost (US$)</t>
  </si>
  <si>
    <t>Procurement
Method 
(2)</t>
  </si>
  <si>
    <t xml:space="preserve">Review of procurement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</si>
  <si>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</si>
  <si>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</si>
  <si>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</si>
  <si>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</si>
  <si>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IDB/GEF
%</t>
  </si>
  <si>
    <t>TNC
%</t>
  </si>
  <si>
    <t>Direct Contracting</t>
  </si>
  <si>
    <t>Component 1:  Water Fund's Design and Monitoring</t>
  </si>
  <si>
    <t>International Competitive Bidding</t>
  </si>
  <si>
    <t>National Competitive Bidding</t>
  </si>
  <si>
    <t>Goods and Services</t>
  </si>
  <si>
    <t>Shopping</t>
  </si>
  <si>
    <t>Curitiba WF</t>
  </si>
  <si>
    <t>Demostrative Project</t>
  </si>
  <si>
    <t>Private Sector Method</t>
  </si>
  <si>
    <t>Ex-post</t>
  </si>
  <si>
    <t>Guatemala City WF</t>
  </si>
  <si>
    <t>Demonstrative Project</t>
  </si>
  <si>
    <t>Cali WF</t>
  </si>
  <si>
    <t>Quality and Cost Based Selection</t>
  </si>
  <si>
    <t>Consulting services</t>
  </si>
  <si>
    <t>Individual Consultant</t>
  </si>
  <si>
    <t>Monitoring Design and Baseline study</t>
  </si>
  <si>
    <t>Marketing and Communication Plan</t>
  </si>
  <si>
    <t>Ecosystem services modelling - problem/solution modelling analysis</t>
  </si>
  <si>
    <t>Strategic Plan</t>
  </si>
  <si>
    <t>Mendoza</t>
  </si>
  <si>
    <t>Monitoring Plan</t>
  </si>
  <si>
    <t>Legal study/institutional study</t>
  </si>
  <si>
    <t>Strategic plan (incl. Financial Plan)</t>
  </si>
  <si>
    <t>Santiago</t>
  </si>
  <si>
    <t>Feasibility Report</t>
  </si>
  <si>
    <t xml:space="preserve">Communication Plan </t>
  </si>
  <si>
    <t>Monitoring plan design &amp; baseline</t>
  </si>
  <si>
    <t>Component 2: Technical Assistance</t>
  </si>
  <si>
    <t>Non-consulting services</t>
  </si>
  <si>
    <t>Technical Assistance Curitiba</t>
  </si>
  <si>
    <t>Technical Assistance Guatemala</t>
  </si>
  <si>
    <t>Technical Assistance Cali</t>
  </si>
  <si>
    <t>Technical Assistance Mendoza</t>
  </si>
  <si>
    <t>Technical Assistance Santiago</t>
  </si>
  <si>
    <t>Regional</t>
  </si>
  <si>
    <t>Technical assistance - Training, Knowledge, and Capacity Building</t>
  </si>
  <si>
    <t xml:space="preserve">Technical Secretariat </t>
  </si>
  <si>
    <t>Technical Secretariat</t>
  </si>
  <si>
    <t>Component 3: Training, Knowledge and Capacity Building</t>
  </si>
  <si>
    <t>Water Fund Financial Sustainability Tool</t>
  </si>
  <si>
    <t>Financial Sustainability Tool Workshop</t>
  </si>
  <si>
    <t>Hydroelectric Watershed Conservation  Project</t>
  </si>
  <si>
    <t>Green Infrastructure Regional Water Tariff Tool</t>
  </si>
  <si>
    <t>Santiago Business case (Return of investment)</t>
  </si>
  <si>
    <t>Project Management and Evaluation</t>
  </si>
  <si>
    <t>Ex Post</t>
  </si>
  <si>
    <t>Grants Specialists</t>
  </si>
  <si>
    <t xml:space="preserve">Finance Operation Managers </t>
  </si>
  <si>
    <t xml:space="preserve">Project midterm and final evaluation </t>
  </si>
  <si>
    <t>National System</t>
  </si>
  <si>
    <t>Total</t>
  </si>
  <si>
    <t>Prepared by: German Sturzenegger</t>
  </si>
  <si>
    <t>Date: 03/05/2018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</si>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</sst>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0" xfId="0" applyBorder="1"/>
    <xf numFmtId="0" fontId="0" fillId="0" borderId="18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0" fillId="0" borderId="28" xfId="0" applyBorder="1"/>
    <xf numFmtId="0" fontId="0" fillId="0" borderId="29" xfId="0" applyBorder="1"/>
    <xf numFmtId="0" fontId="1" fillId="0" borderId="1" xfId="0" applyFont="1" applyBorder="1"/>
    <xf numFmtId="0" fontId="1" fillId="0" borderId="21" xfId="0" applyFont="1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51" xfId="1" applyFont="1" applyBorder="1" applyAlignment="1">
      <alignment vertical="center" wrapText="1"/>
    </xf>
    <xf numFmtId="0" fontId="8" fillId="0" borderId="52" xfId="1" applyFont="1" applyBorder="1" applyAlignment="1">
      <alignment vertical="center" wrapText="1"/>
    </xf>
    <xf numFmtId="0" fontId="8" fillId="0" borderId="53" xfId="1" applyFont="1" applyBorder="1" applyAlignment="1">
      <alignment vertical="center" wrapText="1"/>
    </xf>
    <xf numFmtId="0" fontId="8" fillId="0" borderId="54" xfId="1" applyFont="1" applyBorder="1" applyAlignment="1">
      <alignment vertical="center" wrapText="1"/>
    </xf>
    <xf numFmtId="164" fontId="0" fillId="0" borderId="1" xfId="0" applyNumberFormat="1" applyBorder="1"/>
    <xf numFmtId="9" fontId="0" fillId="0" borderId="1" xfId="0" applyNumberFormat="1" applyBorder="1"/>
    <xf numFmtId="164" fontId="0" fillId="0" borderId="0" xfId="0" applyNumberFormat="1"/>
    <xf numFmtId="164" fontId="1" fillId="0" borderId="1" xfId="0" applyNumberFormat="1" applyFont="1" applyBorder="1"/>
    <xf numFmtId="0" fontId="1" fillId="0" borderId="28" xfId="0" applyFont="1" applyBorder="1"/>
    <xf numFmtId="164" fontId="0" fillId="0" borderId="10" xfId="0" applyNumberFormat="1" applyBorder="1"/>
    <xf numFmtId="9" fontId="0" fillId="0" borderId="10" xfId="0" applyNumberFormat="1" applyBorder="1"/>
    <xf numFmtId="164" fontId="1" fillId="0" borderId="10" xfId="0" applyNumberFormat="1" applyFont="1" applyBorder="1"/>
    <xf numFmtId="164" fontId="0" fillId="0" borderId="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8" xfId="0" applyFont="1" applyBorder="1" applyAlignment="1">
      <alignment horizontal="left" vertical="top"/>
    </xf>
    <xf numFmtId="0" fontId="4" fillId="0" borderId="49" xfId="0" applyFont="1" applyBorder="1" applyAlignment="1">
      <alignment horizontal="left" vertical="top"/>
    </xf>
    <xf numFmtId="0" fontId="4" fillId="0" borderId="50" xfId="0" applyFont="1" applyBorder="1" applyAlignment="1">
      <alignment horizontal="left" vertical="top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164" fontId="0" fillId="0" borderId="13" xfId="0" applyNumberFormat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8"/>
  <sheetViews>
    <sheetView tabSelected="1" zoomScale="60" zoomScaleNormal="60" workbookViewId="0" xr3:uid="{AEA406A1-0E4B-5B11-9CD5-51D6E497D94C}">
      <selection activeCell="A68" sqref="A68:C69"/>
    </sheetView>
  </sheetViews>
  <sheetFormatPr defaultRowHeight="14.45"/>
  <cols>
    <col min="1" max="1" width="6.85546875" customWidth="1"/>
    <col min="2" max="2" width="20" bestFit="1" customWidth="1"/>
    <col min="3" max="3" width="45.85546875" customWidth="1"/>
    <col min="4" max="4" width="10.85546875" customWidth="1"/>
    <col min="5" max="5" width="13.42578125" customWidth="1"/>
    <col min="6" max="6" width="13" customWidth="1"/>
    <col min="7" max="7" width="11.42578125" customWidth="1"/>
    <col min="8" max="8" width="9.5703125" customWidth="1"/>
    <col min="9" max="9" width="20.140625" customWidth="1"/>
    <col min="10" max="10" width="16.85546875" customWidth="1"/>
    <col min="11" max="11" width="40.5703125" customWidth="1"/>
    <col min="12" max="12" width="9.5703125" bestFit="1" customWidth="1"/>
    <col min="14" max="14" width="9" customWidth="1"/>
    <col min="15" max="15" width="0.42578125" hidden="1" customWidth="1"/>
  </cols>
  <sheetData>
    <row r="1" spans="1:17" ht="14.45" customHeight="1">
      <c r="J1" t="s">
        <v>0</v>
      </c>
    </row>
    <row r="2" spans="1:17" ht="14.45" customHeight="1">
      <c r="J2" t="s">
        <v>1</v>
      </c>
    </row>
    <row r="3" spans="1:17" ht="9" customHeight="1" thickBot="1"/>
    <row r="4" spans="1:17" ht="24.75" customHeight="1">
      <c r="A4" s="83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5"/>
      <c r="L4" s="1"/>
      <c r="M4" s="1"/>
      <c r="N4" s="1"/>
      <c r="O4" s="1"/>
      <c r="P4" s="1"/>
      <c r="Q4" s="1"/>
    </row>
    <row r="5" spans="1:17" ht="14.45" customHeight="1">
      <c r="A5" s="56" t="s">
        <v>3</v>
      </c>
      <c r="B5" s="57"/>
      <c r="C5" s="57"/>
      <c r="D5" s="57"/>
      <c r="E5" s="57"/>
      <c r="F5" s="82" t="s">
        <v>4</v>
      </c>
      <c r="G5" s="57"/>
      <c r="H5" s="57"/>
      <c r="I5" s="57"/>
      <c r="J5" s="57"/>
      <c r="K5" s="12" t="s">
        <v>5</v>
      </c>
    </row>
    <row r="6" spans="1:17" ht="15" customHeight="1" thickBot="1">
      <c r="A6" s="80" t="s">
        <v>6</v>
      </c>
      <c r="B6" s="81"/>
      <c r="C6" s="81"/>
      <c r="D6" s="81"/>
      <c r="E6" s="81"/>
      <c r="F6" s="86" t="s">
        <v>7</v>
      </c>
      <c r="G6" s="81"/>
      <c r="H6" s="81"/>
      <c r="I6" s="81"/>
      <c r="J6" s="81"/>
      <c r="K6" s="87"/>
    </row>
    <row r="7" spans="1:17" ht="15" customHeight="1" thickTop="1">
      <c r="A7" s="88" t="s">
        <v>8</v>
      </c>
      <c r="B7" s="89"/>
      <c r="C7" s="89"/>
      <c r="D7" s="89"/>
      <c r="E7" s="89"/>
      <c r="F7" s="89"/>
      <c r="G7" s="89"/>
      <c r="H7" s="89"/>
      <c r="I7" s="89"/>
      <c r="J7" s="89"/>
      <c r="K7" s="90"/>
    </row>
    <row r="8" spans="1:17" ht="14.45" customHeight="1">
      <c r="A8" s="56" t="s">
        <v>9</v>
      </c>
      <c r="B8" s="57"/>
      <c r="C8" s="57"/>
      <c r="D8" s="57"/>
      <c r="E8" s="91" t="s">
        <v>10</v>
      </c>
      <c r="F8" s="92"/>
      <c r="G8" s="27">
        <f>+D14</f>
        <v>225000</v>
      </c>
      <c r="H8" s="13"/>
      <c r="I8" s="13" t="s">
        <v>11</v>
      </c>
      <c r="J8" s="27">
        <f>+D19+D52+D65+D39+D61</f>
        <v>1876484.223774892</v>
      </c>
      <c r="K8" s="28"/>
    </row>
    <row r="9" spans="1:17" ht="14.45" customHeight="1">
      <c r="A9" s="4"/>
      <c r="K9" s="5"/>
    </row>
    <row r="10" spans="1:17" ht="39" customHeight="1" thickBot="1">
      <c r="A10" s="58" t="s">
        <v>12</v>
      </c>
      <c r="B10" s="58" t="s">
        <v>13</v>
      </c>
      <c r="C10" s="58" t="s">
        <v>14</v>
      </c>
      <c r="D10" s="58" t="s">
        <v>15</v>
      </c>
      <c r="E10" s="58" t="s">
        <v>16</v>
      </c>
      <c r="F10" s="60" t="s">
        <v>17</v>
      </c>
      <c r="G10" s="62" t="s">
        <v>18</v>
      </c>
      <c r="H10" s="63"/>
      <c r="I10" s="93" t="s">
        <v>19</v>
      </c>
      <c r="J10" s="95" t="s">
        <v>20</v>
      </c>
      <c r="K10" s="96" t="s">
        <v>21</v>
      </c>
    </row>
    <row r="11" spans="1:17" ht="28.5" customHeight="1">
      <c r="A11" s="59"/>
      <c r="B11" s="59"/>
      <c r="C11" s="59"/>
      <c r="D11" s="59"/>
      <c r="E11" s="59"/>
      <c r="F11" s="61"/>
      <c r="G11" s="14" t="s">
        <v>22</v>
      </c>
      <c r="H11" s="14" t="s">
        <v>23</v>
      </c>
      <c r="I11" s="94"/>
      <c r="J11" s="93"/>
      <c r="K11" s="97"/>
      <c r="O11" s="15" t="s">
        <v>24</v>
      </c>
    </row>
    <row r="12" spans="1:17" ht="14.45" customHeight="1">
      <c r="A12" s="11"/>
      <c r="B12" s="2"/>
      <c r="C12" s="10" t="s">
        <v>25</v>
      </c>
      <c r="D12" s="22">
        <f>+D14+D19</f>
        <v>807350</v>
      </c>
      <c r="E12" s="2"/>
      <c r="F12" s="2"/>
      <c r="G12" s="2"/>
      <c r="H12" s="2"/>
      <c r="I12" s="2"/>
      <c r="J12" s="2"/>
      <c r="K12" s="7"/>
      <c r="O12" s="16" t="s">
        <v>26</v>
      </c>
    </row>
    <row r="13" spans="1:17" ht="14.45" customHeight="1">
      <c r="A13" s="6"/>
      <c r="B13" s="2"/>
      <c r="C13" s="2"/>
      <c r="D13" s="2"/>
      <c r="E13" s="2"/>
      <c r="F13" s="2"/>
      <c r="G13" s="2"/>
      <c r="H13" s="2"/>
      <c r="I13" s="2"/>
      <c r="J13" s="2"/>
      <c r="K13" s="7"/>
      <c r="O13" s="16" t="s">
        <v>27</v>
      </c>
    </row>
    <row r="14" spans="1:17" ht="14.45" customHeight="1">
      <c r="A14" s="6"/>
      <c r="B14" s="2"/>
      <c r="C14" s="10" t="s">
        <v>28</v>
      </c>
      <c r="D14" s="22">
        <f>SUM(D15:D17)</f>
        <v>225000</v>
      </c>
      <c r="E14" s="2"/>
      <c r="F14" s="2"/>
      <c r="G14" s="2"/>
      <c r="H14" s="2"/>
      <c r="I14" s="2"/>
      <c r="J14" s="2"/>
      <c r="K14" s="7"/>
      <c r="O14" s="16" t="s">
        <v>29</v>
      </c>
    </row>
    <row r="15" spans="1:17" ht="14.45" customHeight="1">
      <c r="A15" s="6"/>
      <c r="B15" s="2" t="s">
        <v>30</v>
      </c>
      <c r="C15" s="2" t="s">
        <v>31</v>
      </c>
      <c r="D15" s="19">
        <v>110000</v>
      </c>
      <c r="E15" s="2" t="s">
        <v>32</v>
      </c>
      <c r="F15" s="2" t="s">
        <v>33</v>
      </c>
      <c r="G15" s="20">
        <v>1</v>
      </c>
      <c r="H15" s="20">
        <v>0</v>
      </c>
      <c r="I15" s="2">
        <v>2018</v>
      </c>
      <c r="J15" s="2"/>
      <c r="K15" s="7"/>
      <c r="O15" s="18"/>
    </row>
    <row r="16" spans="1:17" ht="14.45" customHeight="1">
      <c r="A16" s="6"/>
      <c r="B16" s="2" t="s">
        <v>34</v>
      </c>
      <c r="C16" s="2" t="s">
        <v>35</v>
      </c>
      <c r="D16" s="19">
        <v>75000</v>
      </c>
      <c r="E16" s="2" t="s">
        <v>32</v>
      </c>
      <c r="F16" s="2" t="s">
        <v>33</v>
      </c>
      <c r="G16" s="20">
        <v>0</v>
      </c>
      <c r="H16" s="20">
        <v>1</v>
      </c>
      <c r="I16" s="2">
        <v>2018</v>
      </c>
      <c r="J16" s="2"/>
      <c r="K16" s="7"/>
      <c r="O16" s="18"/>
    </row>
    <row r="17" spans="1:15" ht="14.45" customHeight="1">
      <c r="A17" s="6"/>
      <c r="B17" s="2" t="s">
        <v>36</v>
      </c>
      <c r="C17" s="2" t="s">
        <v>31</v>
      </c>
      <c r="D17" s="19">
        <v>40000</v>
      </c>
      <c r="E17" s="2" t="s">
        <v>32</v>
      </c>
      <c r="F17" s="2" t="s">
        <v>33</v>
      </c>
      <c r="G17" s="20">
        <v>1</v>
      </c>
      <c r="H17" s="20">
        <v>0</v>
      </c>
      <c r="I17" s="2">
        <v>2019</v>
      </c>
      <c r="J17" s="2"/>
      <c r="K17" s="7"/>
      <c r="O17" s="18"/>
    </row>
    <row r="18" spans="1:15" ht="14.45" customHeight="1">
      <c r="A18" s="6"/>
      <c r="B18" s="2"/>
      <c r="C18" s="2"/>
      <c r="D18" s="2"/>
      <c r="E18" s="2"/>
      <c r="F18" s="2"/>
      <c r="G18" s="2"/>
      <c r="H18" s="2"/>
      <c r="I18" s="2"/>
      <c r="J18" s="2"/>
      <c r="K18" s="7"/>
      <c r="O18" s="16" t="s">
        <v>37</v>
      </c>
    </row>
    <row r="19" spans="1:15" ht="14.45" customHeight="1">
      <c r="A19" s="6"/>
      <c r="B19" s="2" t="s">
        <v>30</v>
      </c>
      <c r="C19" s="10" t="s">
        <v>38</v>
      </c>
      <c r="D19" s="22">
        <f>SUM(D20:D35)</f>
        <v>582350</v>
      </c>
      <c r="E19" s="2"/>
      <c r="F19" s="2"/>
      <c r="G19" s="2"/>
      <c r="H19" s="2"/>
      <c r="I19" s="2"/>
      <c r="J19" s="2"/>
      <c r="K19" s="7"/>
      <c r="O19" s="16" t="s">
        <v>39</v>
      </c>
    </row>
    <row r="20" spans="1:15" ht="14.45" customHeight="1">
      <c r="A20" s="6"/>
      <c r="B20" s="2" t="s">
        <v>30</v>
      </c>
      <c r="C20" s="2" t="s">
        <v>40</v>
      </c>
      <c r="D20" s="19">
        <v>32400</v>
      </c>
      <c r="E20" s="2" t="s">
        <v>32</v>
      </c>
      <c r="F20" s="2" t="s">
        <v>33</v>
      </c>
      <c r="G20" s="20">
        <v>1</v>
      </c>
      <c r="H20" s="20">
        <v>0</v>
      </c>
      <c r="I20" s="2">
        <v>2019</v>
      </c>
      <c r="J20" s="2"/>
      <c r="K20" s="7"/>
      <c r="O20" s="16"/>
    </row>
    <row r="21" spans="1:15" ht="14.45" customHeight="1">
      <c r="A21" s="6"/>
      <c r="B21" s="2" t="s">
        <v>34</v>
      </c>
      <c r="C21" s="2" t="s">
        <v>41</v>
      </c>
      <c r="D21" s="19">
        <v>30000</v>
      </c>
      <c r="E21" s="2" t="s">
        <v>32</v>
      </c>
      <c r="F21" s="2" t="s">
        <v>33</v>
      </c>
      <c r="G21" s="20">
        <v>1</v>
      </c>
      <c r="H21" s="20">
        <v>0</v>
      </c>
      <c r="I21" s="2">
        <v>2018</v>
      </c>
      <c r="J21" s="2"/>
      <c r="K21" s="7"/>
      <c r="O21" s="16"/>
    </row>
    <row r="22" spans="1:15" ht="14.45" customHeight="1">
      <c r="A22" s="6"/>
      <c r="B22" s="2" t="s">
        <v>34</v>
      </c>
      <c r="C22" s="2" t="s">
        <v>42</v>
      </c>
      <c r="D22" s="19">
        <v>85000</v>
      </c>
      <c r="E22" s="2" t="s">
        <v>32</v>
      </c>
      <c r="F22" s="2" t="s">
        <v>33</v>
      </c>
      <c r="G22" s="20">
        <v>1</v>
      </c>
      <c r="H22" s="20">
        <v>0</v>
      </c>
      <c r="I22" s="2">
        <v>2018</v>
      </c>
      <c r="J22" s="2"/>
      <c r="K22" s="7"/>
      <c r="O22" s="16"/>
    </row>
    <row r="23" spans="1:15" ht="14.45" customHeight="1">
      <c r="A23" s="6"/>
      <c r="B23" s="2" t="s">
        <v>34</v>
      </c>
      <c r="C23" s="2" t="s">
        <v>40</v>
      </c>
      <c r="D23" s="19">
        <v>45000</v>
      </c>
      <c r="E23" s="2" t="s">
        <v>32</v>
      </c>
      <c r="F23" s="2" t="s">
        <v>33</v>
      </c>
      <c r="G23" s="20">
        <v>1</v>
      </c>
      <c r="H23" s="20">
        <v>0</v>
      </c>
      <c r="I23" s="2">
        <v>2019</v>
      </c>
      <c r="J23" s="2"/>
      <c r="K23" s="7"/>
      <c r="O23" s="16"/>
    </row>
    <row r="24" spans="1:15" ht="14.45" customHeight="1">
      <c r="A24" s="6"/>
      <c r="B24" s="2" t="s">
        <v>36</v>
      </c>
      <c r="C24" s="2" t="s">
        <v>41</v>
      </c>
      <c r="D24" s="19">
        <v>25000</v>
      </c>
      <c r="E24" s="2" t="s">
        <v>32</v>
      </c>
      <c r="F24" s="2" t="s">
        <v>33</v>
      </c>
      <c r="G24" s="20">
        <v>1</v>
      </c>
      <c r="H24" s="20">
        <v>0</v>
      </c>
      <c r="I24" s="2">
        <v>2018</v>
      </c>
      <c r="J24" s="2"/>
      <c r="K24" s="7"/>
      <c r="O24" s="16"/>
    </row>
    <row r="25" spans="1:15" ht="14.45" customHeight="1">
      <c r="A25" s="6"/>
      <c r="B25" s="2" t="s">
        <v>36</v>
      </c>
      <c r="C25" s="2" t="s">
        <v>43</v>
      </c>
      <c r="D25" s="19">
        <v>22500</v>
      </c>
      <c r="E25" s="2" t="s">
        <v>32</v>
      </c>
      <c r="F25" s="2" t="s">
        <v>33</v>
      </c>
      <c r="G25" s="20">
        <v>1</v>
      </c>
      <c r="H25" s="20">
        <v>0</v>
      </c>
      <c r="I25" s="2">
        <v>2019</v>
      </c>
      <c r="J25" s="2"/>
      <c r="K25" s="7"/>
      <c r="O25" s="16"/>
    </row>
    <row r="26" spans="1:15" ht="14.45" customHeight="1">
      <c r="A26" s="6"/>
      <c r="B26" s="2" t="s">
        <v>44</v>
      </c>
      <c r="C26" s="2" t="s">
        <v>45</v>
      </c>
      <c r="D26" s="19">
        <v>20000</v>
      </c>
      <c r="E26" s="2" t="s">
        <v>32</v>
      </c>
      <c r="F26" s="2" t="s">
        <v>33</v>
      </c>
      <c r="G26" s="20">
        <v>1</v>
      </c>
      <c r="H26" s="20">
        <v>0</v>
      </c>
      <c r="I26" s="2">
        <v>2020</v>
      </c>
      <c r="J26" s="2"/>
      <c r="K26" s="7"/>
      <c r="O26" s="16"/>
    </row>
    <row r="27" spans="1:15" ht="14.45" customHeight="1">
      <c r="A27" s="6"/>
      <c r="B27" s="2" t="s">
        <v>44</v>
      </c>
      <c r="C27" s="2" t="s">
        <v>42</v>
      </c>
      <c r="D27" s="19">
        <v>61500</v>
      </c>
      <c r="E27" s="2" t="s">
        <v>32</v>
      </c>
      <c r="F27" s="2" t="s">
        <v>33</v>
      </c>
      <c r="G27" s="20">
        <v>1</v>
      </c>
      <c r="H27" s="20">
        <v>0</v>
      </c>
      <c r="I27" s="2">
        <v>2018</v>
      </c>
      <c r="J27" s="2"/>
      <c r="K27" s="7"/>
      <c r="O27" s="16"/>
    </row>
    <row r="28" spans="1:15" ht="14.45" customHeight="1">
      <c r="A28" s="6"/>
      <c r="B28" s="2" t="s">
        <v>44</v>
      </c>
      <c r="C28" s="2" t="s">
        <v>46</v>
      </c>
      <c r="D28" s="19">
        <v>18450</v>
      </c>
      <c r="E28" s="2" t="s">
        <v>32</v>
      </c>
      <c r="F28" s="2" t="s">
        <v>33</v>
      </c>
      <c r="G28" s="20">
        <v>1</v>
      </c>
      <c r="H28" s="20">
        <v>0</v>
      </c>
      <c r="I28" s="2">
        <v>2018</v>
      </c>
      <c r="J28" s="2"/>
      <c r="K28" s="7"/>
      <c r="O28" s="16"/>
    </row>
    <row r="29" spans="1:15" ht="14.45" customHeight="1">
      <c r="A29" s="6"/>
      <c r="B29" s="2" t="s">
        <v>44</v>
      </c>
      <c r="C29" s="2" t="s">
        <v>47</v>
      </c>
      <c r="D29" s="19">
        <v>30000</v>
      </c>
      <c r="E29" s="2" t="s">
        <v>32</v>
      </c>
      <c r="F29" s="2" t="s">
        <v>33</v>
      </c>
      <c r="G29" s="20">
        <v>1</v>
      </c>
      <c r="H29" s="20">
        <v>0</v>
      </c>
      <c r="I29" s="2">
        <v>2019</v>
      </c>
      <c r="J29" s="2"/>
      <c r="K29" s="7"/>
      <c r="O29" s="16"/>
    </row>
    <row r="30" spans="1:15" ht="14.45" customHeight="1">
      <c r="A30" s="6"/>
      <c r="B30" s="2" t="s">
        <v>48</v>
      </c>
      <c r="C30" s="2" t="s">
        <v>49</v>
      </c>
      <c r="D30" s="19">
        <v>35000</v>
      </c>
      <c r="E30" s="2" t="s">
        <v>32</v>
      </c>
      <c r="F30" s="2" t="s">
        <v>33</v>
      </c>
      <c r="G30" s="20">
        <v>0</v>
      </c>
      <c r="H30" s="20">
        <v>1</v>
      </c>
      <c r="I30" s="2">
        <v>2018</v>
      </c>
      <c r="J30" s="2"/>
      <c r="K30" s="7"/>
      <c r="O30" s="16"/>
    </row>
    <row r="31" spans="1:15" ht="14.45" customHeight="1">
      <c r="A31" s="6"/>
      <c r="B31" s="2" t="s">
        <v>48</v>
      </c>
      <c r="C31" s="2" t="s">
        <v>42</v>
      </c>
      <c r="D31" s="19">
        <v>60000</v>
      </c>
      <c r="E31" s="2" t="s">
        <v>32</v>
      </c>
      <c r="F31" s="2" t="s">
        <v>33</v>
      </c>
      <c r="G31" s="20">
        <v>1</v>
      </c>
      <c r="H31" s="20">
        <v>0</v>
      </c>
      <c r="I31" s="2">
        <v>2019</v>
      </c>
      <c r="J31" s="2"/>
      <c r="K31" s="7"/>
      <c r="O31" s="16"/>
    </row>
    <row r="32" spans="1:15" ht="14.45" customHeight="1">
      <c r="A32" s="6"/>
      <c r="B32" s="2" t="s">
        <v>48</v>
      </c>
      <c r="C32" s="2" t="s">
        <v>50</v>
      </c>
      <c r="D32" s="19">
        <v>32500</v>
      </c>
      <c r="E32" s="2" t="s">
        <v>32</v>
      </c>
      <c r="F32" s="2" t="s">
        <v>33</v>
      </c>
      <c r="G32" s="20">
        <v>1</v>
      </c>
      <c r="H32" s="20">
        <v>0</v>
      </c>
      <c r="I32" s="2">
        <v>2019</v>
      </c>
      <c r="J32" s="2"/>
      <c r="K32" s="7"/>
      <c r="O32" s="16"/>
    </row>
    <row r="33" spans="1:15" ht="14.45" customHeight="1">
      <c r="A33" s="6"/>
      <c r="B33" s="2" t="s">
        <v>48</v>
      </c>
      <c r="C33" s="2" t="s">
        <v>43</v>
      </c>
      <c r="D33" s="19">
        <v>40000</v>
      </c>
      <c r="E33" s="2" t="s">
        <v>32</v>
      </c>
      <c r="F33" s="2" t="s">
        <v>33</v>
      </c>
      <c r="G33" s="20">
        <v>0</v>
      </c>
      <c r="H33" s="20">
        <v>1</v>
      </c>
      <c r="I33" s="2">
        <v>2018</v>
      </c>
      <c r="J33" s="2"/>
      <c r="K33" s="7"/>
      <c r="O33" s="16"/>
    </row>
    <row r="34" spans="1:15" ht="14.45" customHeight="1">
      <c r="A34" s="6"/>
      <c r="B34" s="2" t="s">
        <v>48</v>
      </c>
      <c r="C34" s="2" t="s">
        <v>46</v>
      </c>
      <c r="D34" s="19">
        <v>25000</v>
      </c>
      <c r="E34" s="2" t="s">
        <v>32</v>
      </c>
      <c r="F34" s="2" t="s">
        <v>33</v>
      </c>
      <c r="G34" s="20">
        <v>0</v>
      </c>
      <c r="H34" s="20">
        <v>1</v>
      </c>
      <c r="I34" s="2">
        <v>2018</v>
      </c>
      <c r="J34" s="2"/>
      <c r="K34" s="7"/>
      <c r="O34" s="16"/>
    </row>
    <row r="35" spans="1:15" ht="14.45" customHeight="1">
      <c r="A35" s="6"/>
      <c r="B35" s="2"/>
      <c r="C35" s="2" t="s">
        <v>51</v>
      </c>
      <c r="D35" s="19">
        <v>20000</v>
      </c>
      <c r="E35" s="2" t="s">
        <v>32</v>
      </c>
      <c r="F35" s="2" t="s">
        <v>33</v>
      </c>
      <c r="G35" s="20">
        <v>0</v>
      </c>
      <c r="H35" s="20">
        <v>1</v>
      </c>
      <c r="I35" s="2">
        <v>2018</v>
      </c>
      <c r="J35" s="2"/>
      <c r="K35" s="7"/>
      <c r="O35" s="16"/>
    </row>
    <row r="36" spans="1:15" ht="14.45" customHeight="1">
      <c r="A36" s="6"/>
      <c r="B36" s="2"/>
      <c r="C36" s="2"/>
      <c r="D36" s="2"/>
      <c r="E36" s="2"/>
      <c r="F36" s="2"/>
      <c r="G36" s="2"/>
      <c r="H36" s="2"/>
      <c r="I36" s="2"/>
      <c r="J36" s="2"/>
      <c r="K36" s="7"/>
    </row>
    <row r="37" spans="1:15" ht="14.45" customHeight="1">
      <c r="A37" s="11"/>
      <c r="B37" s="2"/>
      <c r="C37" s="10" t="s">
        <v>52</v>
      </c>
      <c r="D37" s="22">
        <f>+D39</f>
        <v>616893.2868465858</v>
      </c>
      <c r="E37" s="2"/>
      <c r="F37" s="2"/>
      <c r="G37" s="2"/>
      <c r="H37" s="2"/>
      <c r="I37" s="2"/>
      <c r="J37" s="2"/>
      <c r="K37" s="7"/>
    </row>
    <row r="38" spans="1:15" ht="14.45" customHeight="1">
      <c r="A38" s="11"/>
      <c r="B38" s="2"/>
      <c r="C38" s="10"/>
      <c r="D38" s="2"/>
      <c r="E38" s="2"/>
      <c r="F38" s="2"/>
      <c r="G38" s="2"/>
      <c r="H38" s="2"/>
      <c r="I38" s="2"/>
      <c r="J38" s="2"/>
      <c r="K38" s="7"/>
    </row>
    <row r="39" spans="1:15" ht="14.45" customHeight="1">
      <c r="A39" s="11"/>
      <c r="B39" s="2"/>
      <c r="C39" s="10" t="s">
        <v>53</v>
      </c>
      <c r="D39" s="22">
        <f>SUM(D40:D48)</f>
        <v>616893.2868465858</v>
      </c>
      <c r="E39" s="2"/>
      <c r="F39" s="2"/>
      <c r="G39" s="2"/>
      <c r="H39" s="2"/>
      <c r="I39" s="2"/>
      <c r="J39" s="2"/>
      <c r="K39" s="7"/>
    </row>
    <row r="40" spans="1:15" ht="14.45" customHeight="1">
      <c r="A40" s="11"/>
      <c r="B40" s="2" t="s">
        <v>30</v>
      </c>
      <c r="C40" s="2" t="s">
        <v>54</v>
      </c>
      <c r="D40" s="19">
        <v>54243.047622692786</v>
      </c>
      <c r="E40" s="2" t="s">
        <v>32</v>
      </c>
      <c r="F40" s="2" t="s">
        <v>33</v>
      </c>
      <c r="G40" s="20">
        <v>1</v>
      </c>
      <c r="H40" s="20">
        <v>0</v>
      </c>
      <c r="I40" s="2">
        <v>2018</v>
      </c>
      <c r="J40" s="2"/>
      <c r="K40" s="7"/>
    </row>
    <row r="41" spans="1:15" ht="14.45" customHeight="1">
      <c r="A41" s="11"/>
      <c r="B41" s="2" t="s">
        <v>34</v>
      </c>
      <c r="C41" s="2" t="s">
        <v>55</v>
      </c>
      <c r="D41" s="19">
        <v>55394.253269727415</v>
      </c>
      <c r="E41" s="2" t="s">
        <v>32</v>
      </c>
      <c r="F41" s="2" t="s">
        <v>33</v>
      </c>
      <c r="G41" s="20">
        <v>1</v>
      </c>
      <c r="H41" s="20">
        <v>0</v>
      </c>
      <c r="I41" s="2">
        <v>2018</v>
      </c>
      <c r="J41" s="2"/>
      <c r="K41" s="7"/>
    </row>
    <row r="42" spans="1:15" ht="14.45" customHeight="1">
      <c r="A42" s="11"/>
      <c r="B42" s="2" t="s">
        <v>36</v>
      </c>
      <c r="C42" s="2" t="s">
        <v>56</v>
      </c>
      <c r="D42" s="19">
        <v>49434.367302978462</v>
      </c>
      <c r="E42" s="2" t="s">
        <v>32</v>
      </c>
      <c r="F42" s="2" t="s">
        <v>33</v>
      </c>
      <c r="G42" s="20">
        <v>1</v>
      </c>
      <c r="H42" s="20">
        <v>0</v>
      </c>
      <c r="I42" s="2">
        <v>2018</v>
      </c>
      <c r="J42" s="2"/>
      <c r="K42" s="7"/>
    </row>
    <row r="43" spans="1:15" ht="14.45" customHeight="1">
      <c r="A43" s="11"/>
      <c r="B43" s="2" t="s">
        <v>44</v>
      </c>
      <c r="C43" s="2" t="s">
        <v>57</v>
      </c>
      <c r="D43" s="19">
        <v>51851.460070211251</v>
      </c>
      <c r="E43" s="2" t="s">
        <v>32</v>
      </c>
      <c r="F43" s="2" t="s">
        <v>33</v>
      </c>
      <c r="G43" s="20">
        <v>1</v>
      </c>
      <c r="H43" s="20">
        <v>0</v>
      </c>
      <c r="I43" s="2">
        <v>2018</v>
      </c>
      <c r="J43" s="2"/>
      <c r="K43" s="7"/>
    </row>
    <row r="44" spans="1:15" ht="14.45" customHeight="1">
      <c r="A44" s="11"/>
      <c r="B44" s="2" t="s">
        <v>48</v>
      </c>
      <c r="C44" s="2" t="s">
        <v>58</v>
      </c>
      <c r="D44" s="19">
        <v>52093.283601125113</v>
      </c>
      <c r="E44" s="2" t="s">
        <v>32</v>
      </c>
      <c r="F44" s="2" t="s">
        <v>33</v>
      </c>
      <c r="G44" s="20">
        <v>1</v>
      </c>
      <c r="H44" s="20">
        <v>0</v>
      </c>
      <c r="I44" s="2">
        <v>2018</v>
      </c>
      <c r="J44" s="2"/>
      <c r="K44" s="7"/>
    </row>
    <row r="45" spans="1:15" ht="14.45" customHeight="1">
      <c r="A45" s="11"/>
      <c r="B45" s="2" t="s">
        <v>59</v>
      </c>
      <c r="C45" s="2" t="s">
        <v>60</v>
      </c>
      <c r="D45" s="19">
        <v>118876.87497985084</v>
      </c>
      <c r="E45" s="2" t="s">
        <v>32</v>
      </c>
      <c r="F45" s="2" t="s">
        <v>33</v>
      </c>
      <c r="G45" s="20">
        <v>1</v>
      </c>
      <c r="H45" s="20">
        <v>0</v>
      </c>
      <c r="I45" s="2">
        <v>2018</v>
      </c>
      <c r="J45" s="2"/>
      <c r="K45" s="7"/>
    </row>
    <row r="46" spans="1:15" ht="14.45" customHeight="1">
      <c r="A46" s="11"/>
      <c r="B46" s="2" t="s">
        <v>48</v>
      </c>
      <c r="C46" s="2" t="s">
        <v>61</v>
      </c>
      <c r="D46" s="19">
        <v>80000</v>
      </c>
      <c r="E46" s="2" t="s">
        <v>32</v>
      </c>
      <c r="F46" s="2" t="s">
        <v>33</v>
      </c>
      <c r="G46" s="20">
        <v>1</v>
      </c>
      <c r="H46" s="20">
        <v>0</v>
      </c>
      <c r="I46" s="2">
        <v>2018</v>
      </c>
      <c r="J46" s="2"/>
      <c r="K46" s="7"/>
    </row>
    <row r="47" spans="1:15" ht="14.45" customHeight="1">
      <c r="A47" s="11"/>
      <c r="B47" s="2" t="s">
        <v>36</v>
      </c>
      <c r="C47" s="2" t="s">
        <v>62</v>
      </c>
      <c r="D47" s="19">
        <v>90000</v>
      </c>
      <c r="E47" s="2" t="s">
        <v>32</v>
      </c>
      <c r="F47" s="2" t="s">
        <v>33</v>
      </c>
      <c r="G47" s="20">
        <v>1</v>
      </c>
      <c r="H47" s="20">
        <v>0</v>
      </c>
      <c r="I47" s="2">
        <v>2019</v>
      </c>
      <c r="J47" s="2"/>
      <c r="K47" s="7"/>
    </row>
    <row r="48" spans="1:15" ht="14.45" customHeight="1">
      <c r="A48" s="11"/>
      <c r="B48" s="2" t="s">
        <v>44</v>
      </c>
      <c r="C48" s="2" t="s">
        <v>61</v>
      </c>
      <c r="D48" s="19">
        <v>65000</v>
      </c>
      <c r="E48" s="2" t="s">
        <v>32</v>
      </c>
      <c r="F48" s="2" t="s">
        <v>33</v>
      </c>
      <c r="G48" s="20">
        <v>1</v>
      </c>
      <c r="H48" s="20">
        <v>0</v>
      </c>
      <c r="I48" s="2">
        <v>2019</v>
      </c>
      <c r="J48" s="2"/>
      <c r="K48" s="7"/>
    </row>
    <row r="49" spans="1:15" ht="14.45" customHeight="1">
      <c r="A49" s="11"/>
      <c r="B49" s="2"/>
      <c r="C49" s="2"/>
      <c r="D49" s="19"/>
      <c r="E49" s="2"/>
      <c r="F49" s="2"/>
      <c r="G49" s="20"/>
      <c r="H49" s="20"/>
      <c r="I49" s="2"/>
      <c r="J49" s="2"/>
      <c r="K49" s="7"/>
    </row>
    <row r="50" spans="1:15" ht="14.45" customHeight="1">
      <c r="A50" s="11"/>
      <c r="B50" s="2"/>
      <c r="C50" s="10" t="s">
        <v>63</v>
      </c>
      <c r="D50" s="22">
        <f>+D52</f>
        <v>461197</v>
      </c>
      <c r="E50" s="2"/>
      <c r="F50" s="2"/>
      <c r="G50" s="20"/>
      <c r="H50" s="20"/>
      <c r="I50" s="2"/>
      <c r="J50" s="2"/>
      <c r="K50" s="7"/>
    </row>
    <row r="51" spans="1:15" ht="14.45" customHeight="1">
      <c r="A51" s="11"/>
      <c r="B51" s="2"/>
      <c r="C51" s="10"/>
      <c r="D51" s="19"/>
      <c r="E51" s="2"/>
      <c r="F51" s="2"/>
      <c r="G51" s="20"/>
      <c r="H51" s="20"/>
      <c r="I51" s="2"/>
      <c r="J51" s="2"/>
      <c r="K51" s="7"/>
    </row>
    <row r="52" spans="1:15" ht="14.45" customHeight="1">
      <c r="A52" s="11"/>
      <c r="B52" s="2"/>
      <c r="C52" s="10" t="s">
        <v>38</v>
      </c>
      <c r="D52" s="22">
        <f>SUM(D53:D57)</f>
        <v>461197</v>
      </c>
      <c r="E52" s="2"/>
      <c r="F52" s="2"/>
      <c r="G52" s="20"/>
      <c r="H52" s="20"/>
      <c r="I52" s="2"/>
      <c r="J52" s="2"/>
      <c r="K52" s="7"/>
    </row>
    <row r="53" spans="1:15" ht="14.45" customHeight="1">
      <c r="A53" s="11"/>
      <c r="B53" s="2" t="s">
        <v>59</v>
      </c>
      <c r="C53" s="2" t="s">
        <v>64</v>
      </c>
      <c r="D53" s="19">
        <v>61197</v>
      </c>
      <c r="E53" s="2" t="s">
        <v>32</v>
      </c>
      <c r="F53" s="2" t="s">
        <v>33</v>
      </c>
      <c r="G53" s="20">
        <v>1</v>
      </c>
      <c r="H53" s="20">
        <v>0</v>
      </c>
      <c r="I53" s="2">
        <v>2019</v>
      </c>
      <c r="J53" s="2"/>
      <c r="K53" s="7"/>
    </row>
    <row r="54" spans="1:15" ht="14.45" customHeight="1">
      <c r="A54" s="11"/>
      <c r="B54" s="2" t="s">
        <v>59</v>
      </c>
      <c r="C54" s="2" t="s">
        <v>65</v>
      </c>
      <c r="D54" s="19">
        <v>20000</v>
      </c>
      <c r="E54" s="2" t="s">
        <v>32</v>
      </c>
      <c r="F54" s="2" t="s">
        <v>33</v>
      </c>
      <c r="G54" s="20">
        <v>1</v>
      </c>
      <c r="H54" s="20">
        <v>0</v>
      </c>
      <c r="I54" s="2">
        <v>2020</v>
      </c>
      <c r="J54" s="2"/>
      <c r="K54" s="7"/>
    </row>
    <row r="55" spans="1:15" ht="14.45" customHeight="1">
      <c r="A55" s="11"/>
      <c r="B55" s="2" t="s">
        <v>59</v>
      </c>
      <c r="C55" s="2" t="s">
        <v>66</v>
      </c>
      <c r="D55" s="19">
        <v>250000</v>
      </c>
      <c r="E55" s="2" t="s">
        <v>32</v>
      </c>
      <c r="F55" s="2" t="s">
        <v>33</v>
      </c>
      <c r="G55" s="20">
        <v>1</v>
      </c>
      <c r="H55" s="20">
        <v>0</v>
      </c>
      <c r="I55" s="2">
        <v>2019</v>
      </c>
      <c r="J55" s="2"/>
      <c r="K55" s="7"/>
    </row>
    <row r="56" spans="1:15" ht="14.45" customHeight="1">
      <c r="A56" s="11"/>
      <c r="B56" s="2" t="s">
        <v>59</v>
      </c>
      <c r="C56" s="2" t="s">
        <v>67</v>
      </c>
      <c r="D56" s="19">
        <v>50000</v>
      </c>
      <c r="E56" s="2" t="s">
        <v>32</v>
      </c>
      <c r="F56" s="2" t="s">
        <v>33</v>
      </c>
      <c r="G56" s="20">
        <v>1</v>
      </c>
      <c r="H56" s="20">
        <v>0</v>
      </c>
      <c r="I56" s="2">
        <v>2018</v>
      </c>
      <c r="J56" s="2"/>
      <c r="K56" s="7"/>
    </row>
    <row r="57" spans="1:15" ht="14.45" customHeight="1">
      <c r="A57" s="11"/>
      <c r="B57" s="2" t="s">
        <v>59</v>
      </c>
      <c r="C57" s="2" t="s">
        <v>68</v>
      </c>
      <c r="D57" s="19">
        <v>80000</v>
      </c>
      <c r="E57" s="2" t="s">
        <v>32</v>
      </c>
      <c r="F57" s="2" t="s">
        <v>33</v>
      </c>
      <c r="G57" s="20">
        <v>0</v>
      </c>
      <c r="H57" s="20">
        <v>1</v>
      </c>
      <c r="I57" s="2">
        <v>2018</v>
      </c>
      <c r="J57" s="2"/>
      <c r="K57" s="7"/>
    </row>
    <row r="58" spans="1:15" ht="14.45" customHeight="1">
      <c r="A58" s="11"/>
      <c r="B58" s="2"/>
      <c r="C58" s="2"/>
      <c r="D58" s="19"/>
      <c r="E58" s="2"/>
      <c r="F58" s="2"/>
      <c r="G58" s="20"/>
      <c r="H58" s="20"/>
      <c r="I58" s="2"/>
      <c r="J58" s="2"/>
      <c r="K58" s="7"/>
    </row>
    <row r="59" spans="1:15" ht="14.45" customHeight="1">
      <c r="A59" s="11"/>
      <c r="B59" s="2"/>
      <c r="C59" s="10" t="s">
        <v>69</v>
      </c>
      <c r="D59" s="22">
        <f>+D61+D65</f>
        <v>216043.93692830627</v>
      </c>
      <c r="E59" s="2"/>
      <c r="F59" s="2"/>
      <c r="G59" s="2"/>
      <c r="H59" s="2"/>
      <c r="I59" s="2"/>
      <c r="J59" s="2"/>
      <c r="K59" s="7"/>
      <c r="O59" t="s">
        <v>70</v>
      </c>
    </row>
    <row r="60" spans="1:15" ht="14.45" customHeight="1">
      <c r="A60" s="11"/>
      <c r="B60" s="2"/>
      <c r="C60" s="10"/>
      <c r="D60" s="2"/>
      <c r="E60" s="2"/>
      <c r="F60" s="2"/>
      <c r="G60" s="2"/>
      <c r="H60" s="2"/>
      <c r="I60" s="2"/>
      <c r="J60" s="2"/>
      <c r="K60" s="7"/>
    </row>
    <row r="61" spans="1:15" ht="14.45" customHeight="1">
      <c r="A61" s="11"/>
      <c r="B61" s="2"/>
      <c r="C61" s="10" t="s">
        <v>53</v>
      </c>
      <c r="D61" s="22">
        <f>SUM(D62:D63)</f>
        <v>166043.93692830627</v>
      </c>
      <c r="E61" s="2"/>
      <c r="F61" s="2"/>
      <c r="G61" s="2"/>
      <c r="H61" s="2"/>
      <c r="I61" s="2"/>
      <c r="J61" s="2"/>
      <c r="K61" s="7"/>
    </row>
    <row r="62" spans="1:15" ht="14.45" customHeight="1">
      <c r="A62" s="11"/>
      <c r="B62" s="2" t="s">
        <v>59</v>
      </c>
      <c r="C62" s="2" t="s">
        <v>71</v>
      </c>
      <c r="D62" s="19">
        <v>148960.45060362335</v>
      </c>
      <c r="E62" s="2" t="s">
        <v>32</v>
      </c>
      <c r="F62" s="2" t="s">
        <v>33</v>
      </c>
      <c r="G62" s="20">
        <v>1</v>
      </c>
      <c r="H62" s="20">
        <v>0</v>
      </c>
      <c r="I62" s="2">
        <v>2018</v>
      </c>
      <c r="J62" s="2"/>
      <c r="K62" s="7"/>
    </row>
    <row r="63" spans="1:15" ht="14.45" customHeight="1">
      <c r="A63" s="11"/>
      <c r="B63" s="2" t="s">
        <v>59</v>
      </c>
      <c r="C63" s="2" t="s">
        <v>72</v>
      </c>
      <c r="D63" s="19">
        <v>17083.486324682919</v>
      </c>
      <c r="E63" s="2" t="s">
        <v>32</v>
      </c>
      <c r="F63" s="2" t="s">
        <v>33</v>
      </c>
      <c r="G63" s="20">
        <v>1</v>
      </c>
      <c r="H63" s="20">
        <v>0</v>
      </c>
      <c r="I63" s="2">
        <v>2018</v>
      </c>
      <c r="J63" s="2"/>
      <c r="K63" s="7"/>
    </row>
    <row r="64" spans="1:15" ht="14.45" customHeight="1">
      <c r="A64" s="23"/>
      <c r="B64" s="3"/>
      <c r="C64" s="3"/>
      <c r="D64" s="24"/>
      <c r="E64" s="3"/>
      <c r="F64" s="3"/>
      <c r="G64" s="25"/>
      <c r="H64" s="25"/>
      <c r="I64" s="3"/>
      <c r="J64" s="3"/>
      <c r="K64" s="9"/>
    </row>
    <row r="65" spans="1:15" ht="14.45" customHeight="1">
      <c r="A65" s="23"/>
      <c r="B65" s="3"/>
      <c r="C65" s="10" t="s">
        <v>38</v>
      </c>
      <c r="D65" s="26">
        <f>+D66</f>
        <v>50000</v>
      </c>
      <c r="E65" s="3"/>
      <c r="F65" s="3"/>
      <c r="G65" s="25"/>
      <c r="H65" s="25"/>
      <c r="I65" s="3"/>
      <c r="J65" s="3"/>
      <c r="K65" s="9"/>
    </row>
    <row r="66" spans="1:15" ht="14.45" customHeight="1">
      <c r="A66" s="11"/>
      <c r="B66" s="2" t="s">
        <v>59</v>
      </c>
      <c r="C66" s="2" t="s">
        <v>73</v>
      </c>
      <c r="D66" s="19">
        <v>50000</v>
      </c>
      <c r="E66" s="2" t="s">
        <v>32</v>
      </c>
      <c r="F66" s="2" t="s">
        <v>33</v>
      </c>
      <c r="G66" s="20">
        <v>1</v>
      </c>
      <c r="H66" s="20">
        <v>0</v>
      </c>
      <c r="I66" s="2">
        <v>2018</v>
      </c>
      <c r="J66" s="2"/>
      <c r="K66" s="7"/>
    </row>
    <row r="67" spans="1:15" ht="15" customHeight="1" thickBot="1">
      <c r="A67" s="8"/>
      <c r="B67" s="3"/>
      <c r="C67" s="3"/>
      <c r="D67" s="3"/>
      <c r="E67" s="3"/>
      <c r="F67" s="3"/>
      <c r="G67" s="3"/>
      <c r="H67" s="3"/>
      <c r="I67" s="3"/>
      <c r="J67" s="3"/>
      <c r="K67" s="9"/>
      <c r="O67" t="s">
        <v>74</v>
      </c>
    </row>
    <row r="68" spans="1:15">
      <c r="A68" s="64" t="s">
        <v>75</v>
      </c>
      <c r="B68" s="65"/>
      <c r="C68" s="66"/>
      <c r="D68" s="70">
        <f>D59+D50+D37+D12</f>
        <v>2101484.2237748923</v>
      </c>
      <c r="E68" s="72" t="s">
        <v>76</v>
      </c>
      <c r="F68" s="73"/>
      <c r="G68" s="74"/>
      <c r="H68" s="72" t="s">
        <v>77</v>
      </c>
      <c r="I68" s="73"/>
      <c r="J68" s="74"/>
      <c r="K68" s="78"/>
    </row>
    <row r="69" spans="1:15" ht="15" thickBot="1">
      <c r="A69" s="67"/>
      <c r="B69" s="68"/>
      <c r="C69" s="69"/>
      <c r="D69" s="71"/>
      <c r="E69" s="75"/>
      <c r="F69" s="76"/>
      <c r="G69" s="77"/>
      <c r="H69" s="75"/>
      <c r="I69" s="76"/>
      <c r="J69" s="77"/>
      <c r="K69" s="79"/>
      <c r="L69" s="21"/>
      <c r="O69" s="17"/>
    </row>
    <row r="70" spans="1:15" ht="14.25" customHeight="1" thickTop="1">
      <c r="A70" s="47" t="s">
        <v>78</v>
      </c>
      <c r="B70" s="48"/>
      <c r="C70" s="48"/>
      <c r="D70" s="48"/>
      <c r="E70" s="48"/>
      <c r="F70" s="48"/>
      <c r="G70" s="48"/>
      <c r="H70" s="48"/>
      <c r="I70" s="48"/>
      <c r="J70" s="48"/>
      <c r="K70" s="49"/>
    </row>
    <row r="71" spans="1:15">
      <c r="A71" s="50"/>
      <c r="B71" s="51"/>
      <c r="C71" s="51"/>
      <c r="D71" s="51"/>
      <c r="E71" s="51"/>
      <c r="F71" s="51"/>
      <c r="G71" s="51"/>
      <c r="H71" s="51"/>
      <c r="I71" s="51"/>
      <c r="J71" s="51"/>
      <c r="K71" s="52"/>
    </row>
    <row r="72" spans="1:15" ht="20.25" customHeight="1" thickBot="1">
      <c r="A72" s="53"/>
      <c r="B72" s="54"/>
      <c r="C72" s="54"/>
      <c r="D72" s="54"/>
      <c r="E72" s="54"/>
      <c r="F72" s="54"/>
      <c r="G72" s="54"/>
      <c r="H72" s="54"/>
      <c r="I72" s="54"/>
      <c r="J72" s="54"/>
      <c r="K72" s="55"/>
    </row>
    <row r="73" spans="1:15" ht="15.6" customHeight="1" thickTop="1" thickBot="1">
      <c r="A73" s="32" t="s">
        <v>79</v>
      </c>
      <c r="B73" s="33"/>
      <c r="C73" s="33"/>
      <c r="D73" s="33"/>
      <c r="E73" s="33"/>
      <c r="F73" s="33"/>
      <c r="G73" s="33"/>
      <c r="H73" s="33"/>
      <c r="I73" s="33"/>
      <c r="J73" s="33"/>
      <c r="K73" s="34"/>
    </row>
    <row r="74" spans="1:15" ht="27.75" customHeight="1" thickBot="1">
      <c r="A74" s="35" t="s">
        <v>80</v>
      </c>
      <c r="B74" s="36"/>
      <c r="C74" s="36"/>
      <c r="D74" s="36"/>
      <c r="E74" s="36"/>
      <c r="F74" s="36"/>
      <c r="G74" s="36"/>
      <c r="H74" s="36"/>
      <c r="I74" s="36"/>
      <c r="J74" s="36"/>
      <c r="K74" s="37"/>
    </row>
    <row r="75" spans="1:15" ht="21.75" customHeight="1" thickTop="1" thickBot="1">
      <c r="A75" s="38" t="s">
        <v>81</v>
      </c>
      <c r="B75" s="39"/>
      <c r="C75" s="39"/>
      <c r="D75" s="39"/>
      <c r="E75" s="39"/>
      <c r="F75" s="39"/>
      <c r="G75" s="39"/>
      <c r="H75" s="39"/>
      <c r="I75" s="39"/>
      <c r="J75" s="39"/>
      <c r="K75" s="40"/>
    </row>
    <row r="76" spans="1:15" ht="24.75" customHeight="1" thickTop="1" thickBot="1">
      <c r="A76" s="41" t="s">
        <v>82</v>
      </c>
      <c r="B76" s="42"/>
      <c r="C76" s="42"/>
      <c r="D76" s="42"/>
      <c r="E76" s="42"/>
      <c r="F76" s="42"/>
      <c r="G76" s="42"/>
      <c r="H76" s="42"/>
      <c r="I76" s="42"/>
      <c r="J76" s="42"/>
      <c r="K76" s="43"/>
    </row>
    <row r="77" spans="1:15" ht="20.25" customHeight="1" thickTop="1" thickBot="1">
      <c r="A77" s="44" t="s">
        <v>83</v>
      </c>
      <c r="B77" s="45"/>
      <c r="C77" s="45"/>
      <c r="D77" s="45"/>
      <c r="E77" s="45"/>
      <c r="F77" s="45"/>
      <c r="G77" s="45"/>
      <c r="H77" s="45"/>
      <c r="I77" s="45"/>
      <c r="J77" s="45"/>
      <c r="K77" s="46"/>
    </row>
    <row r="78" spans="1:15" ht="15.6" thickTop="1" thickBot="1">
      <c r="A78" s="29" t="s">
        <v>84</v>
      </c>
      <c r="B78" s="30"/>
      <c r="C78" s="30"/>
      <c r="D78" s="30"/>
      <c r="E78" s="30"/>
      <c r="F78" s="30"/>
      <c r="G78" s="30"/>
      <c r="H78" s="30"/>
      <c r="I78" s="30"/>
      <c r="J78" s="30"/>
      <c r="K78" s="31"/>
    </row>
  </sheetData>
  <mergeCells count="30">
    <mergeCell ref="A7:K7"/>
    <mergeCell ref="E8:F8"/>
    <mergeCell ref="I10:I11"/>
    <mergeCell ref="J10:J11"/>
    <mergeCell ref="K10:K11"/>
    <mergeCell ref="A5:E5"/>
    <mergeCell ref="A6:E6"/>
    <mergeCell ref="F5:J5"/>
    <mergeCell ref="A4:K4"/>
    <mergeCell ref="F6:K6"/>
    <mergeCell ref="A70:K72"/>
    <mergeCell ref="A8:D8"/>
    <mergeCell ref="A10:A11"/>
    <mergeCell ref="B10:B11"/>
    <mergeCell ref="C10:C11"/>
    <mergeCell ref="D10:D11"/>
    <mergeCell ref="E10:E11"/>
    <mergeCell ref="F10:F11"/>
    <mergeCell ref="G10:H10"/>
    <mergeCell ref="A68:C69"/>
    <mergeCell ref="D68:D69"/>
    <mergeCell ref="E68:G69"/>
    <mergeCell ref="H68:J69"/>
    <mergeCell ref="K68:K69"/>
    <mergeCell ref="A78:K78"/>
    <mergeCell ref="A73:K73"/>
    <mergeCell ref="A74:K74"/>
    <mergeCell ref="A75:K75"/>
    <mergeCell ref="A76:K76"/>
    <mergeCell ref="A77:K77"/>
  </mergeCells>
  <dataValidations count="2">
    <dataValidation type="list" allowBlank="1" showInputMessage="1" showErrorMessage="1" sqref="F12:F67" xr:uid="{00000000-0002-0000-0000-000000000000}">
      <formula1>supervision</formula1>
    </dataValidation>
    <dataValidation type="list" allowBlank="1" showInputMessage="1" showErrorMessage="1" sqref="E12:E67" xr:uid="{00000000-0002-0000-0000-000001000000}">
      <formula1>prmmethod</formula1>
    </dataValidation>
  </dataValidations>
  <pageMargins left="0.7" right="0.7" top="0.75" bottom="0.75" header="0.3" footer="0.3"/>
  <pageSetup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RowHeight="14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 xr3:uid="{842E5F09-E766-5B8D-85AF-A39847EA96FD}"/>
  </sheetViews>
  <sheetFormatPr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Galaz, Yolanda</Other_x0020_Author>
    <Migration_x0020_Info xmlns="cdc7663a-08f0-4737-9e8c-148ce897a09c" xsi:nil="true"/>
    <Approval_x0020_Number xmlns="cdc7663a-08f0-4737-9e8c-148ce897a09c">ATN/FM-16981-RG;</Approval_x0020_Number>
    <Phase xmlns="cdc7663a-08f0-4737-9e8c-148ce897a09c" xsi:nil="true"/>
    <Document_x0020_Author xmlns="cdc7663a-08f0-4737-9e8c-148ce897a09c">Denea Larissa,Trejo Carcamo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URBAN</TermName>
          <TermId xmlns="http://schemas.microsoft.com/office/infopath/2007/PartnerControls">28df1b5d-8f50-49f8-b50a-8bcbae67d2a4</TermId>
        </TermInfo>
      </Terms>
    </b2ec7cfb18674cb8803df6b262e8b107>
    <Business_x0020_Area xmlns="cdc7663a-08f0-4737-9e8c-148ce897a09c" xsi:nil="true"/>
    <Key_x0020_Document xmlns="cdc7663a-08f0-4737-9e8c-148ce897a09c" xsi:nil="true"/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TaxCatchAll xmlns="cdc7663a-08f0-4737-9e8c-148ce897a09c">
      <Value>237</Value>
      <Value>351</Value>
      <Value>107</Value>
      <Value>1</Value>
      <Value>44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RG-T3177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R0002096190</Record_x0020_Number>
    <_dlc_DocId xmlns="cdc7663a-08f0-4737-9e8c-148ce897a09c">EZSHARE-1527498399-11</_dlc_DocId>
    <_dlc_DocIdUrl xmlns="cdc7663a-08f0-4737-9e8c-148ce897a09c">
      <Url>https://idbg.sharepoint.com/teams/EZ-RG-TCP/RG-T3177/_layouts/15/DocIdRedir.aspx?ID=EZSHARE-1527498399-11</Url>
      <Description>EZSHARE-1527498399-11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82BC6FF2D3C6C049A4574CB513BAD5EB" ma:contentTypeVersion="1221" ma:contentTypeDescription="A content type to manage public (operations) IDB documents" ma:contentTypeScope="" ma:versionID="fdfb02a6d481acfc9232773c7a951d6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62a5b56e0d2a416ec806c9e03d2082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17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51D736-74DE-4D2F-ACE8-BB767D6CFED5}"/>
</file>

<file path=customXml/itemProps2.xml><?xml version="1.0" encoding="utf-8"?>
<ds:datastoreItem xmlns:ds="http://schemas.openxmlformats.org/officeDocument/2006/customXml" ds:itemID="{E7E723F3-7A7E-4781-873D-99CE790B8259}"/>
</file>

<file path=customXml/itemProps3.xml><?xml version="1.0" encoding="utf-8"?>
<ds:datastoreItem xmlns:ds="http://schemas.openxmlformats.org/officeDocument/2006/customXml" ds:itemID="{8E4C4C37-2ED3-434E-9F64-BABF6648474D}"/>
</file>

<file path=customXml/itemProps4.xml><?xml version="1.0" encoding="utf-8"?>
<ds:datastoreItem xmlns:ds="http://schemas.openxmlformats.org/officeDocument/2006/customXml" ds:itemID="{3EF583F8-4236-4411-B2D5-1EBBFA179BDA}"/>
</file>

<file path=customXml/itemProps5.xml><?xml version="1.0" encoding="utf-8"?>
<ds:datastoreItem xmlns:ds="http://schemas.openxmlformats.org/officeDocument/2006/customXml" ds:itemID="{366EC231-216D-487E-B586-A671E58568E2}"/>
</file>

<file path=customXml/itemProps6.xml><?xml version="1.0" encoding="utf-8"?>
<ds:datastoreItem xmlns:ds="http://schemas.openxmlformats.org/officeDocument/2006/customXml" ds:itemID="{F5E50167-E07E-4A33-A7C2-0EAC61B75C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mariace</dc:creator>
  <cp:keywords/>
  <dc:description/>
  <cp:lastModifiedBy>Galaz, Yolanda</cp:lastModifiedBy>
  <cp:revision/>
  <dcterms:created xsi:type="dcterms:W3CDTF">2011-08-03T19:26:33Z</dcterms:created>
  <dcterms:modified xsi:type="dcterms:W3CDTF">2018-09-27T20:17:27Z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1;#Project Preparation, Planning and Design|29ca0c72-1fc4-435f-a09c-28585cb5eac9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351;#WATER SUPPLY URBAN|28df1b5d-8f50-49f8-b50a-8bcbae67d2a4</vt:lpwstr>
  </property>
  <property fmtid="{D5CDD505-2E9C-101B-9397-08002B2CF9AE}" pid="8" name="Fund IDB">
    <vt:lpwstr>107;#TBD|d62f6e05-3e80-4abd-9bb4-5f10b4906ff6</vt:lpwstr>
  </property>
  <property fmtid="{D5CDD505-2E9C-101B-9397-08002B2CF9AE}" pid="9" name="Country">
    <vt:lpwstr>44;#Regional|2537a5b7-6d8e-482c-94dc-32c3cc44ff65</vt:lpwstr>
  </property>
  <property fmtid="{D5CDD505-2E9C-101B-9397-08002B2CF9AE}" pid="10" name="Sector IDB">
    <vt:lpwstr>237;#WATER AND SANITATION|ba6b63cd-e402-47cb-9357-08149f7ce046</vt:lpwstr>
  </property>
  <property fmtid="{D5CDD505-2E9C-101B-9397-08002B2CF9AE}" pid="11" name="_dlc_DocIdItemGuid">
    <vt:lpwstr>8ebd5b85-aeb4-4587-80dc-5e2617573c21</vt:lpwstr>
  </property>
  <property fmtid="{D5CDD505-2E9C-101B-9397-08002B2CF9AE}" pid="13" name="RecordStorageActiveId">
    <vt:lpwstr>1d41f2cf-f1eb-4629-a1ae-4b2b4242c8ee</vt:lpwstr>
  </property>
  <property fmtid="{D5CDD505-2E9C-101B-9397-08002B2CF9AE}" pid="14" name="ContentTypeId">
    <vt:lpwstr>0x0101001A458A224826124E8B45B1D613300CFC0082BC6FF2D3C6C049A4574CB513BAD5EB</vt:lpwstr>
  </property>
</Properties>
</file>