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8326"/>
  <workbookPr/>
  <mc:AlternateContent xmlns:mc="http://schemas.openxmlformats.org/markup-compatibility/2006">
    <mc:Choice Requires="x15">
      <x15ac:absPath xmlns:x15ac="http://schemas.microsoft.com/office/spreadsheetml/2010/11/ac" url="https://idbg.sharepoint.com/teams/EZ-RG-TCP/RG-T3047/15 LifeCycle Milestones/Draft Area/"/>
    </mc:Choice>
  </mc:AlternateContent>
  <xr:revisionPtr revIDLastSave="1" documentId="0B8563526030F1D507A6D7616288E5D7CB9CC95C" xr6:coauthVersionLast="21" xr6:coauthVersionMax="21" xr10:uidLastSave="{88F4024C-8024-4E15-A221-7B0889EE1E6F}"/>
  <bookViews>
    <workbookView xWindow="0" yWindow="468" windowWidth="20736" windowHeight="11760" activeTab="1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Sheet1!$A$1:$K$30</definedName>
  </definedNames>
  <calcPr calcId="17102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8" i="1" l="1"/>
  <c r="J8" i="1"/>
  <c r="D15" i="1"/>
  <c r="D12" i="1"/>
  <c r="E14" i="2"/>
  <c r="E9" i="2"/>
  <c r="D11" i="2"/>
  <c r="C11" i="2"/>
  <c r="E13" i="2"/>
  <c r="E12" i="2"/>
  <c r="E11" i="2"/>
  <c r="E10" i="2"/>
  <c r="D8" i="2"/>
  <c r="C8" i="2"/>
  <c r="D5" i="2"/>
  <c r="C5" i="2"/>
  <c r="C16" i="2"/>
  <c r="E7" i="2"/>
  <c r="E6" i="2"/>
  <c r="E5" i="2"/>
  <c r="D16" i="2"/>
  <c r="E8" i="2"/>
  <c r="E16" i="2"/>
  <c r="F5" i="2"/>
  <c r="F8" i="2"/>
  <c r="F15" i="2"/>
  <c r="F14" i="2"/>
  <c r="F11" i="2"/>
  <c r="D19" i="1" l="1"/>
</calcChain>
</file>

<file path=xl/sharedStrings.xml><?xml version="1.0" encoding="utf-8"?>
<sst xmlns="http://schemas.openxmlformats.org/spreadsheetml/2006/main" count="83" uniqueCount="72">
  <si>
    <t>Total</t>
  </si>
  <si>
    <t>PROCUREMENT PLAN FOR NON-REIMBURSABLE TECHNICAL COOPERATIONS</t>
  </si>
  <si>
    <t>Threshold for ex-post review of procurements:</t>
  </si>
  <si>
    <t>Actividad/Componente</t>
  </si>
  <si>
    <t>Descripción</t>
  </si>
  <si>
    <t>BID</t>
  </si>
  <si>
    <t>%</t>
  </si>
  <si>
    <t>Consultor individual, Viajes, Otros</t>
  </si>
  <si>
    <t>Consultores, Talleres, Seminarios, Publicaciones</t>
  </si>
  <si>
    <t>Imprevistos/Administración</t>
  </si>
  <si>
    <t>TOTAL</t>
  </si>
  <si>
    <t>BID 
%</t>
  </si>
  <si>
    <t>Local
%</t>
  </si>
  <si>
    <t>Componente 2: Apoyo para desarrollar el piloto del SNILCIS</t>
  </si>
  <si>
    <t xml:space="preserve">Componente 3: Apoyo para desarrollar una encuesta piloto sobre brecha de habilidades </t>
  </si>
  <si>
    <t>Contraparte Local</t>
  </si>
  <si>
    <t>A1. Desarrollo de una hoja de ruta y plan de acción para el INA a corto y mediano plazo tomando en cuenta mejores prácticas de experiencias internacionales</t>
  </si>
  <si>
    <r>
      <t xml:space="preserve">C1. Diseño y levantamiento de una encuesta </t>
    </r>
    <r>
      <rPr>
        <u/>
        <sz val="9"/>
        <rFont val="Calibri"/>
        <family val="2"/>
        <scheme val="minor"/>
      </rPr>
      <t>piloto</t>
    </r>
    <r>
      <rPr>
        <sz val="9"/>
        <rFont val="Calibri"/>
        <family val="2"/>
        <scheme val="minor"/>
      </rPr>
      <t xml:space="preserve"> para identificación de brecha de habilidades desde el lado de la demanda de trabajo (firmas) en sectores específicos (servicios, manufactura y ciencias de la vida)</t>
    </r>
  </si>
  <si>
    <t>Firma consultora</t>
  </si>
  <si>
    <t>Consultor individual</t>
  </si>
  <si>
    <t>A1.</t>
  </si>
  <si>
    <t>Ex-post</t>
  </si>
  <si>
    <t>Componente 1: Promoción de la necesidad de mejorar la FT y la IL</t>
  </si>
  <si>
    <t>Consultor(es) individual(es), Viajes, Otros</t>
  </si>
  <si>
    <t>B4. Taller de presentación y de diseminación de resultados del SNILCIS</t>
  </si>
  <si>
    <t>B1.- B3. Desarrollo Plan Piloto de intermediación laboral y desarrollo de capacidades en Limón</t>
  </si>
  <si>
    <t>A2. Taller de trabajo sobre la importancia de la formación para el trabajo y la intermediación laboral para la inserción laboral y la productividad laboral</t>
  </si>
  <si>
    <t>Viajes y otros</t>
  </si>
  <si>
    <t>Comunicación</t>
  </si>
  <si>
    <t>n.a.</t>
  </si>
  <si>
    <r>
      <t xml:space="preserve">C2. Análisis de la encuesta </t>
    </r>
    <r>
      <rPr>
        <u/>
        <sz val="9"/>
        <color theme="1"/>
        <rFont val="Arial"/>
        <family val="2"/>
      </rPr>
      <t>piloto</t>
    </r>
    <r>
      <rPr>
        <sz val="9"/>
        <color theme="1"/>
        <rFont val="Arial"/>
        <family val="2"/>
      </rPr>
      <t xml:space="preserve"> para identificación de brecha de habilidades desde el lado de la demanda de trabajo (firmas) en sectores específicos (servicios, manufactura y ciencias de la vida)</t>
    </r>
  </si>
  <si>
    <t>Title of Project: Support for public policies to increase coverage, sustainability and adequacy of pension systems in the region.</t>
  </si>
  <si>
    <t>Public or private sector: N/A</t>
  </si>
  <si>
    <r>
      <t>Period covered by the plan: August</t>
    </r>
    <r>
      <rPr>
        <b/>
        <sz val="11"/>
        <rFont val="Calibri"/>
        <family val="2"/>
        <scheme val="minor"/>
      </rPr>
      <t xml:space="preserve"> 2017 - November 2019</t>
    </r>
  </si>
  <si>
    <t>Executing agency: IDB (SCL/LMK)</t>
  </si>
  <si>
    <t>Project number: RG-T3047</t>
  </si>
  <si>
    <t>Page 1 of 1</t>
  </si>
  <si>
    <t>Annex IV - RG-3047</t>
  </si>
  <si>
    <t>Item 
Nº</t>
  </si>
  <si>
    <t>Ref. 
AWP</t>
  </si>
  <si>
    <t>Estimated contract
cost (US$)</t>
  </si>
  <si>
    <t>Procurement
Method 
(2)</t>
  </si>
  <si>
    <t>Description (1)</t>
  </si>
  <si>
    <t>Review of procurement (Ex-ante o 
Ex-Post)
(3)</t>
  </si>
  <si>
    <t>Source of financing
and percentage</t>
  </si>
  <si>
    <t>Estimated date of the procurement
notice or start of the contract</t>
  </si>
  <si>
    <t>Technical review
by the PTL
(4)</t>
  </si>
  <si>
    <t>Comments</t>
  </si>
  <si>
    <t>Component 1: Country Diagnoses</t>
  </si>
  <si>
    <t>Prepared by: Lukas Keller</t>
  </si>
  <si>
    <t>(1) Grouping together of similar procurement is recommended, such as computer hardware, publications, travel, etc. If there are a number of similar individual contracts to be executed at different times, they can be grouped together under a single heading,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</si>
  <si>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</t>
    </r>
    <r>
      <rPr>
        <b/>
        <u/>
        <sz val="10"/>
        <color theme="1"/>
        <rFont val="Calibri"/>
        <family val="2"/>
        <scheme val="minor"/>
      </rPr>
      <t xml:space="preserve"> Goods and works: </t>
    </r>
    <r>
      <rPr>
        <sz val="10"/>
        <color theme="1"/>
        <rFont val="Calibri"/>
        <family val="2"/>
        <scheme val="minor"/>
      </rPr>
      <t>CB: Competitive bidding; PC: Price comparison; DC: Direct contracting.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</si>
  <si>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Consulting firms:</t>
    </r>
    <r>
      <rPr>
        <sz val="10"/>
        <color theme="1"/>
        <rFont val="Calibri"/>
        <family val="2"/>
        <scheme val="minor"/>
      </rPr>
      <t xml:space="preserve"> CQS: Selection Based on the Consultants' Qualifications; QCBS: Quality and cost-based selection; LCS: Least Cost Selection; FBS: Selection nder a Fixed Budget; SSS: Single Source Selection; QBS: Quality Based selection.</t>
    </r>
  </si>
  <si>
    <r>
      <t>(2)</t>
    </r>
    <r>
      <rPr>
        <b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Individual consultants</t>
    </r>
    <r>
      <rPr>
        <b/>
        <sz val="10"/>
        <color theme="1"/>
        <rFont val="Calibri"/>
        <family val="2"/>
        <scheme val="minor"/>
      </rPr>
      <t>:</t>
    </r>
    <r>
      <rPr>
        <sz val="10"/>
        <color theme="1"/>
        <rFont val="Calibri"/>
        <family val="2"/>
        <scheme val="minor"/>
      </rPr>
      <t xml:space="preserve"> IICQ: International Individual Consultant Selection Based on Qualifications; SSS: Single Source Selection.</t>
    </r>
  </si>
  <si>
    <r>
      <t>(2)</t>
    </r>
    <r>
      <rPr>
        <b/>
        <u/>
        <sz val="10"/>
        <color theme="1"/>
        <rFont val="Calibri"/>
        <family val="2"/>
        <scheme val="minor"/>
      </rPr>
      <t xml:space="preserve"> Country system: </t>
    </r>
    <r>
      <rPr>
        <sz val="10"/>
        <color theme="1"/>
        <rFont val="Calibri"/>
        <family val="2"/>
        <scheme val="minor"/>
      </rPr>
      <t>include selection Method</t>
    </r>
  </si>
  <si>
    <r>
      <t xml:space="preserve">(3) </t>
    </r>
    <r>
      <rPr>
        <b/>
        <u/>
        <sz val="10"/>
        <color theme="1"/>
        <rFont val="Calibri"/>
        <family val="2"/>
        <scheme val="minor"/>
      </rPr>
      <t>Ex-ante/ex-post review:</t>
    </r>
    <r>
      <rPr>
        <sz val="10"/>
        <color theme="1"/>
        <rFont val="Calibri"/>
        <family val="2"/>
        <scheme val="minor"/>
      </rPr>
      <t xml:space="preserve"> In general, depending on the institutional capacity and level of risk associated with the procurement, ex-post review is the standard modality. Ex-ante review can be specified for critical or complex process.</t>
    </r>
  </si>
  <si>
    <r>
      <t xml:space="preserve">(4) </t>
    </r>
    <r>
      <rPr>
        <b/>
        <u/>
        <sz val="10"/>
        <color theme="1"/>
        <rFont val="Calibri"/>
        <family val="2"/>
        <scheme val="minor"/>
      </rPr>
      <t>Technical review</t>
    </r>
    <r>
      <rPr>
        <sz val="10"/>
        <color theme="1"/>
        <rFont val="Calibri"/>
        <family val="2"/>
        <scheme val="minor"/>
      </rPr>
      <t>: The PTL will use this column to define those procurement he/she considers "critical"or "complex"that require ex ante review of the terms of reference, technical specifications, reports, outputs, or other items.</t>
    </r>
  </si>
  <si>
    <r>
      <rPr>
        <sz val="10"/>
        <color theme="1"/>
        <rFont val="Calibri"/>
        <family val="2"/>
        <scheme val="minor"/>
      </rPr>
      <t>(*)</t>
    </r>
    <r>
      <rPr>
        <u/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In-kind contribution:</t>
    </r>
    <r>
      <rPr>
        <b/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The resources for this TC will be withdrawn from SECCI funds, which require a co-financing share of at least 20%. This share is expected in the form of in-kind-contributions from the beneficiary.</t>
    </r>
  </si>
  <si>
    <t>Incidentals</t>
  </si>
  <si>
    <t>IICQ</t>
  </si>
  <si>
    <t>B1.</t>
  </si>
  <si>
    <t>March 2018</t>
  </si>
  <si>
    <t>July 2019</t>
  </si>
  <si>
    <t>Consulting Services</t>
  </si>
  <si>
    <t>Goods and services</t>
  </si>
  <si>
    <t>Component 2: Knowledge and Dissemination</t>
  </si>
  <si>
    <t>3 workshops to disseminate findings</t>
  </si>
  <si>
    <t>Consultancies to elaborate policy notes on three countries’ pension systems</t>
  </si>
  <si>
    <t>Country: Regional (3 of the following countries: Chile, Nicaragua, Panama, Peru, Trinidad &amp; Tobago)</t>
  </si>
  <si>
    <t>Date: August 28, 2017</t>
  </si>
  <si>
    <t>Goods and services (US$):</t>
  </si>
  <si>
    <t>Consulting services (US$):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</si>
</sst>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"/>
      <color theme="1"/>
      <name val="Calibri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u/>
      <sz val="9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Arial"/>
      <family val="2"/>
    </font>
    <font>
      <u/>
      <sz val="9"/>
      <color theme="1"/>
      <name val="Arial"/>
      <family val="2"/>
    </font>
    <font>
      <sz val="9"/>
      <color rgb="FF000000"/>
      <name val="Calibri"/>
      <scheme val="minor"/>
    </font>
    <font>
      <b/>
      <sz val="9"/>
      <color rgb="FF000000"/>
      <name val="Calibri"/>
      <scheme val="minor"/>
    </font>
    <font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medium">
        <color auto="1"/>
      </right>
      <top style="thick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0" fillId="0" borderId="0"/>
  </cellStyleXfs>
  <cellXfs count="170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/>
    <xf numFmtId="0" fontId="1" fillId="0" borderId="1" xfId="0" applyFont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43" fontId="0" fillId="0" borderId="0" xfId="1" applyFont="1"/>
    <xf numFmtId="43" fontId="0" fillId="0" borderId="0" xfId="1" applyFont="1" applyBorder="1"/>
    <xf numFmtId="0" fontId="0" fillId="0" borderId="1" xfId="0" applyBorder="1" applyAlignment="1">
      <alignment horizontal="center" vertical="center"/>
    </xf>
    <xf numFmtId="43" fontId="0" fillId="0" borderId="1" xfId="0" applyNumberFormat="1" applyBorder="1" applyAlignment="1">
      <alignment horizontal="center"/>
    </xf>
    <xf numFmtId="0" fontId="0" fillId="0" borderId="0" xfId="0" applyFill="1" applyAlignment="1">
      <alignment vertical="center"/>
    </xf>
    <xf numFmtId="0" fontId="8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9" fontId="6" fillId="3" borderId="1" xfId="0" applyNumberFormat="1" applyFont="1" applyFill="1" applyBorder="1" applyAlignment="1">
      <alignment horizontal="center" vertical="center" wrapText="1"/>
    </xf>
    <xf numFmtId="0" fontId="11" fillId="0" borderId="7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164" fontId="11" fillId="0" borderId="1" xfId="1" applyNumberFormat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164" fontId="16" fillId="0" borderId="1" xfId="1" applyNumberFormat="1" applyFont="1" applyFill="1" applyBorder="1" applyAlignment="1">
      <alignment horizontal="center" vertical="center" wrapText="1"/>
    </xf>
    <xf numFmtId="164" fontId="7" fillId="5" borderId="8" xfId="1" applyNumberFormat="1" applyFont="1" applyFill="1" applyBorder="1" applyAlignment="1">
      <alignment horizontal="center" vertical="center" wrapText="1"/>
    </xf>
    <xf numFmtId="9" fontId="7" fillId="5" borderId="1" xfId="0" applyNumberFormat="1" applyFont="1" applyFill="1" applyBorder="1" applyAlignment="1">
      <alignment horizontal="center" vertical="center" wrapText="1"/>
    </xf>
    <xf numFmtId="164" fontId="7" fillId="5" borderId="1" xfId="1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43" fontId="17" fillId="5" borderId="8" xfId="1" applyFont="1" applyFill="1" applyBorder="1" applyAlignment="1">
      <alignment horizontal="center" vertical="center" wrapText="1"/>
    </xf>
    <xf numFmtId="9" fontId="17" fillId="5" borderId="1" xfId="0" applyNumberFormat="1" applyFont="1" applyFill="1" applyBorder="1" applyAlignment="1">
      <alignment horizontal="center" vertical="center" wrapText="1"/>
    </xf>
    <xf numFmtId="164" fontId="11" fillId="0" borderId="1" xfId="1" applyNumberFormat="1" applyFont="1" applyBorder="1" applyAlignment="1">
      <alignment vertical="center" wrapText="1"/>
    </xf>
    <xf numFmtId="164" fontId="17" fillId="5" borderId="1" xfId="1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7" xfId="0" applyFont="1" applyFill="1" applyBorder="1" applyAlignment="1">
      <alignment vertical="center" wrapText="1"/>
    </xf>
    <xf numFmtId="0" fontId="8" fillId="0" borderId="8" xfId="0" applyFont="1" applyBorder="1" applyAlignment="1">
      <alignment vertical="center" wrapText="1"/>
    </xf>
    <xf numFmtId="0" fontId="14" fillId="6" borderId="1" xfId="0" applyFont="1" applyFill="1" applyBorder="1" applyAlignment="1">
      <alignment horizontal="justify" vertical="center" wrapText="1"/>
    </xf>
    <xf numFmtId="0" fontId="0" fillId="0" borderId="0" xfId="0" applyAlignment="1">
      <alignment wrapText="1"/>
    </xf>
    <xf numFmtId="43" fontId="0" fillId="0" borderId="13" xfId="0" applyNumberFormat="1" applyBorder="1" applyAlignment="1">
      <alignment horizontal="center" wrapText="1"/>
    </xf>
    <xf numFmtId="0" fontId="0" fillId="0" borderId="18" xfId="0" applyBorder="1" applyAlignment="1">
      <alignment wrapText="1"/>
    </xf>
    <xf numFmtId="9" fontId="0" fillId="0" borderId="1" xfId="2" applyFont="1" applyBorder="1" applyAlignment="1">
      <alignment horizontal="center" vertical="center"/>
    </xf>
    <xf numFmtId="0" fontId="18" fillId="0" borderId="0" xfId="0" applyFont="1"/>
    <xf numFmtId="164" fontId="0" fillId="0" borderId="0" xfId="0" applyNumberFormat="1"/>
    <xf numFmtId="164" fontId="0" fillId="0" borderId="1" xfId="1" applyNumberFormat="1" applyFont="1" applyBorder="1" applyAlignment="1">
      <alignment vertical="center"/>
    </xf>
    <xf numFmtId="0" fontId="18" fillId="0" borderId="1" xfId="0" applyFont="1" applyFill="1" applyBorder="1" applyAlignment="1">
      <alignment horizontal="center"/>
    </xf>
    <xf numFmtId="0" fontId="18" fillId="0" borderId="1" xfId="0" applyFont="1" applyFill="1" applyBorder="1"/>
    <xf numFmtId="0" fontId="1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wrapText="1"/>
    </xf>
    <xf numFmtId="0" fontId="1" fillId="7" borderId="1" xfId="0" applyFont="1" applyFill="1" applyBorder="1" applyAlignment="1">
      <alignment horizontal="left" vertical="top"/>
    </xf>
    <xf numFmtId="43" fontId="1" fillId="0" borderId="1" xfId="1" applyFont="1" applyFill="1" applyBorder="1"/>
    <xf numFmtId="164" fontId="1" fillId="7" borderId="1" xfId="0" applyNumberFormat="1" applyFont="1" applyFill="1" applyBorder="1" applyAlignment="1">
      <alignment horizontal="left" vertical="top"/>
    </xf>
    <xf numFmtId="0" fontId="20" fillId="0" borderId="1" xfId="0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left" vertical="top"/>
    </xf>
    <xf numFmtId="164" fontId="1" fillId="7" borderId="1" xfId="0" applyNumberFormat="1" applyFont="1" applyFill="1" applyBorder="1" applyAlignment="1">
      <alignment horizontal="left" vertical="top"/>
    </xf>
    <xf numFmtId="49" fontId="1" fillId="7" borderId="1" xfId="0" applyNumberFormat="1" applyFont="1" applyFill="1" applyBorder="1" applyAlignment="1">
      <alignment horizontal="left" vertical="top"/>
    </xf>
    <xf numFmtId="0" fontId="0" fillId="8" borderId="1" xfId="0" applyFill="1" applyBorder="1" applyAlignment="1">
      <alignment horizontal="center" vertical="center"/>
    </xf>
    <xf numFmtId="0" fontId="0" fillId="8" borderId="1" xfId="0" applyFill="1" applyBorder="1" applyAlignment="1">
      <alignment vertical="center"/>
    </xf>
    <xf numFmtId="0" fontId="0" fillId="8" borderId="1" xfId="0" applyFill="1" applyBorder="1" applyAlignment="1">
      <alignment vertical="center" wrapText="1"/>
    </xf>
    <xf numFmtId="0" fontId="0" fillId="8" borderId="0" xfId="0" applyFill="1" applyAlignment="1">
      <alignment vertical="center"/>
    </xf>
    <xf numFmtId="9" fontId="0" fillId="8" borderId="1" xfId="2" applyFont="1" applyFill="1" applyBorder="1" applyAlignment="1">
      <alignment horizontal="center" vertical="center"/>
    </xf>
    <xf numFmtId="0" fontId="20" fillId="8" borderId="1" xfId="0" applyFont="1" applyFill="1" applyBorder="1" applyAlignment="1">
      <alignment horizontal="center" vertical="center"/>
    </xf>
    <xf numFmtId="164" fontId="0" fillId="8" borderId="1" xfId="1" applyNumberFormat="1" applyFont="1" applyFill="1" applyBorder="1" applyAlignment="1">
      <alignment vertical="center"/>
    </xf>
    <xf numFmtId="49" fontId="0" fillId="8" borderId="1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9" fontId="0" fillId="7" borderId="1" xfId="2" applyFont="1" applyFill="1" applyBorder="1" applyAlignment="1">
      <alignment horizontal="center" vertical="center"/>
    </xf>
    <xf numFmtId="49" fontId="0" fillId="7" borderId="1" xfId="0" applyNumberFormat="1" applyFill="1" applyBorder="1" applyAlignment="1">
      <alignment horizontal="center" vertical="center"/>
    </xf>
    <xf numFmtId="0" fontId="20" fillId="7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vertical="center" wrapText="1"/>
    </xf>
    <xf numFmtId="164" fontId="1" fillId="7" borderId="1" xfId="1" applyNumberFormat="1" applyFont="1" applyFill="1" applyBorder="1" applyAlignment="1">
      <alignment vertical="center"/>
    </xf>
    <xf numFmtId="0" fontId="0" fillId="0" borderId="0" xfId="0" applyAlignment="1">
      <alignment horizontal="right" wrapText="1"/>
    </xf>
    <xf numFmtId="0" fontId="4" fillId="0" borderId="13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43" fontId="0" fillId="0" borderId="1" xfId="0" applyNumberFormat="1" applyFill="1" applyBorder="1" applyAlignment="1">
      <alignment horizontal="center"/>
    </xf>
    <xf numFmtId="0" fontId="22" fillId="0" borderId="52" xfId="0" applyFont="1" applyBorder="1" applyAlignment="1">
      <alignment horizontal="left" vertical="center" wrapText="1"/>
    </xf>
    <xf numFmtId="0" fontId="4" fillId="0" borderId="53" xfId="0" applyFont="1" applyBorder="1" applyAlignment="1">
      <alignment horizontal="left" vertical="center" wrapText="1"/>
    </xf>
    <xf numFmtId="0" fontId="4" fillId="0" borderId="54" xfId="0" applyFont="1" applyBorder="1" applyAlignment="1">
      <alignment horizontal="left" vertical="center" wrapText="1"/>
    </xf>
    <xf numFmtId="0" fontId="4" fillId="0" borderId="52" xfId="0" applyFont="1" applyBorder="1" applyAlignment="1">
      <alignment horizontal="left" vertical="center"/>
    </xf>
    <xf numFmtId="0" fontId="4" fillId="0" borderId="53" xfId="0" applyFont="1" applyBorder="1" applyAlignment="1">
      <alignment horizontal="left" vertical="center"/>
    </xf>
    <xf numFmtId="0" fontId="4" fillId="0" borderId="54" xfId="0" applyFont="1" applyBorder="1" applyAlignment="1">
      <alignment horizontal="left" vertical="center"/>
    </xf>
    <xf numFmtId="0" fontId="4" fillId="0" borderId="55" xfId="0" applyFont="1" applyBorder="1" applyAlignment="1">
      <alignment horizontal="left"/>
    </xf>
    <xf numFmtId="0" fontId="4" fillId="0" borderId="56" xfId="0" applyFont="1" applyBorder="1" applyAlignment="1">
      <alignment horizontal="left"/>
    </xf>
    <xf numFmtId="0" fontId="4" fillId="0" borderId="57" xfId="0" applyFont="1" applyBorder="1" applyAlignment="1">
      <alignment horizontal="left"/>
    </xf>
    <xf numFmtId="0" fontId="22" fillId="0" borderId="55" xfId="0" applyFont="1" applyBorder="1" applyAlignment="1">
      <alignment horizontal="left"/>
    </xf>
    <xf numFmtId="0" fontId="1" fillId="7" borderId="4" xfId="0" applyFont="1" applyFill="1" applyBorder="1" applyAlignment="1">
      <alignment horizontal="left" vertical="top" wrapText="1"/>
    </xf>
    <xf numFmtId="0" fontId="1" fillId="7" borderId="31" xfId="0" applyFont="1" applyFill="1" applyBorder="1" applyAlignment="1">
      <alignment horizontal="left" vertical="top" wrapText="1"/>
    </xf>
    <xf numFmtId="0" fontId="1" fillId="7" borderId="8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3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4" fillId="0" borderId="46" xfId="0" applyFont="1" applyBorder="1" applyAlignment="1">
      <alignment horizontal="left"/>
    </xf>
    <xf numFmtId="0" fontId="4" fillId="0" borderId="47" xfId="0" applyFont="1" applyBorder="1" applyAlignment="1">
      <alignment horizontal="left"/>
    </xf>
    <xf numFmtId="0" fontId="4" fillId="0" borderId="48" xfId="0" applyFont="1" applyBorder="1" applyAlignment="1">
      <alignment horizontal="left"/>
    </xf>
    <xf numFmtId="0" fontId="4" fillId="0" borderId="49" xfId="0" applyFont="1" applyBorder="1" applyAlignment="1">
      <alignment horizontal="left" vertical="center" wrapText="1"/>
    </xf>
    <xf numFmtId="0" fontId="4" fillId="0" borderId="50" xfId="0" applyFont="1" applyBorder="1" applyAlignment="1">
      <alignment horizontal="left" vertical="center"/>
    </xf>
    <xf numFmtId="0" fontId="4" fillId="0" borderId="51" xfId="0" applyFont="1" applyBorder="1" applyAlignment="1">
      <alignment horizontal="left" vertical="center"/>
    </xf>
    <xf numFmtId="0" fontId="1" fillId="7" borderId="4" xfId="0" applyFont="1" applyFill="1" applyBorder="1" applyAlignment="1">
      <alignment horizontal="left" vertical="center"/>
    </xf>
    <xf numFmtId="0" fontId="1" fillId="7" borderId="31" xfId="0" applyFont="1" applyFill="1" applyBorder="1" applyAlignment="1">
      <alignment horizontal="left" vertical="center"/>
    </xf>
    <xf numFmtId="0" fontId="1" fillId="7" borderId="8" xfId="0" applyFont="1" applyFill="1" applyBorder="1" applyAlignment="1">
      <alignment horizontal="left" vertical="center"/>
    </xf>
    <xf numFmtId="0" fontId="4" fillId="0" borderId="52" xfId="0" applyFont="1" applyBorder="1" applyAlignment="1">
      <alignment horizontal="left"/>
    </xf>
    <xf numFmtId="0" fontId="4" fillId="0" borderId="53" xfId="0" applyFont="1" applyBorder="1" applyAlignment="1">
      <alignment horizontal="left"/>
    </xf>
    <xf numFmtId="0" fontId="4" fillId="0" borderId="54" xfId="0" applyFont="1" applyBorder="1" applyAlignment="1">
      <alignment horizontal="left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/>
    </xf>
    <xf numFmtId="0" fontId="4" fillId="0" borderId="17" xfId="0" applyFont="1" applyBorder="1" applyAlignment="1">
      <alignment horizontal="left" vertical="top"/>
    </xf>
    <xf numFmtId="0" fontId="4" fillId="0" borderId="1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0" fontId="4" fillId="0" borderId="18" xfId="0" applyFont="1" applyBorder="1" applyAlignment="1">
      <alignment horizontal="left" vertical="top"/>
    </xf>
    <xf numFmtId="0" fontId="4" fillId="0" borderId="43" xfId="0" applyFont="1" applyBorder="1" applyAlignment="1">
      <alignment horizontal="left" vertical="top"/>
    </xf>
    <xf numFmtId="0" fontId="4" fillId="0" borderId="44" xfId="0" applyFont="1" applyBorder="1" applyAlignment="1">
      <alignment horizontal="left" vertical="top"/>
    </xf>
    <xf numFmtId="0" fontId="4" fillId="0" borderId="45" xfId="0" applyFont="1" applyBorder="1" applyAlignment="1">
      <alignment horizontal="left" vertical="top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43" fontId="1" fillId="0" borderId="33" xfId="1" applyFont="1" applyBorder="1" applyAlignment="1">
      <alignment horizontal="right" vertical="center"/>
    </xf>
    <xf numFmtId="43" fontId="1" fillId="0" borderId="28" xfId="1" applyFont="1" applyBorder="1" applyAlignment="1">
      <alignment horizontal="right" vertical="center"/>
    </xf>
    <xf numFmtId="0" fontId="0" fillId="0" borderId="34" xfId="0" applyFill="1" applyBorder="1" applyAlignment="1">
      <alignment horizontal="left" vertical="center"/>
    </xf>
    <xf numFmtId="0" fontId="0" fillId="0" borderId="0" xfId="0" applyFill="1" applyBorder="1" applyAlignment="1">
      <alignment horizontal="left" vertical="center"/>
    </xf>
    <xf numFmtId="0" fontId="0" fillId="0" borderId="32" xfId="0" applyFill="1" applyBorder="1" applyAlignment="1">
      <alignment horizontal="left" vertical="center"/>
    </xf>
    <xf numFmtId="0" fontId="0" fillId="0" borderId="29" xfId="0" applyFill="1" applyBorder="1" applyAlignment="1">
      <alignment horizontal="left" vertical="center"/>
    </xf>
    <xf numFmtId="0" fontId="0" fillId="0" borderId="26" xfId="0" applyFill="1" applyBorder="1" applyAlignment="1">
      <alignment horizontal="left" vertical="center"/>
    </xf>
    <xf numFmtId="0" fontId="0" fillId="0" borderId="27" xfId="0" applyFill="1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11" xfId="0" applyBorder="1" applyAlignment="1">
      <alignment horizontal="center" wrapText="1"/>
    </xf>
    <xf numFmtId="0" fontId="0" fillId="0" borderId="30" xfId="0" applyBorder="1" applyAlignment="1">
      <alignment horizontal="center" wrapText="1"/>
    </xf>
    <xf numFmtId="0" fontId="3" fillId="2" borderId="33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3" fillId="2" borderId="35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9" fillId="4" borderId="23" xfId="0" applyFont="1" applyFill="1" applyBorder="1" applyAlignment="1">
      <alignment horizontal="center" vertical="center" wrapText="1"/>
    </xf>
    <xf numFmtId="0" fontId="9" fillId="4" borderId="37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38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17" xfId="0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1" fillId="0" borderId="14" xfId="0" applyFont="1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1" fillId="0" borderId="5" xfId="0" applyFont="1" applyBorder="1" applyAlignment="1">
      <alignment horizontal="left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0" fillId="0" borderId="15" xfId="0" applyFill="1" applyBorder="1" applyAlignment="1">
      <alignment horizontal="left" wrapText="1"/>
    </xf>
    <xf numFmtId="0" fontId="7" fillId="5" borderId="1" xfId="0" applyFont="1" applyFill="1" applyBorder="1" applyAlignment="1">
      <alignment vertical="center" wrapText="1"/>
    </xf>
    <xf numFmtId="0" fontId="7" fillId="5" borderId="24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</cellXfs>
  <cellStyles count="4">
    <cellStyle name="Comma" xfId="1" builtinId="3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0"/>
  <sheetViews>
    <sheetView view="pageBreakPreview" zoomScale="60" zoomScaleNormal="70" zoomScalePageLayoutView="80" workbookViewId="0">
      <selection activeCell="M5" sqref="M5"/>
    </sheetView>
  </sheetViews>
  <sheetFormatPr defaultColWidth="8.88671875" defaultRowHeight="14.4" x14ac:dyDescent="0.3"/>
  <cols>
    <col min="1" max="1" width="11" style="1" customWidth="1"/>
    <col min="2" max="2" width="7.44140625" customWidth="1"/>
    <col min="3" max="3" width="32.88671875" style="6" customWidth="1"/>
    <col min="4" max="4" width="16.5546875" style="11" bestFit="1" customWidth="1"/>
    <col min="5" max="5" width="13.44140625" customWidth="1"/>
    <col min="6" max="6" width="14.6640625" customWidth="1"/>
    <col min="7" max="7" width="11.33203125" customWidth="1"/>
    <col min="8" max="8" width="10.44140625" customWidth="1"/>
    <col min="9" max="9" width="23.33203125" customWidth="1"/>
    <col min="10" max="10" width="16.88671875" customWidth="1"/>
    <col min="11" max="11" width="29.109375" style="40" customWidth="1"/>
  </cols>
  <sheetData>
    <row r="1" spans="1:17" x14ac:dyDescent="0.3">
      <c r="K1" s="73" t="s">
        <v>37</v>
      </c>
    </row>
    <row r="2" spans="1:17" x14ac:dyDescent="0.3">
      <c r="K2" s="73" t="s">
        <v>36</v>
      </c>
    </row>
    <row r="3" spans="1:17" ht="15" thickBot="1" x14ac:dyDescent="0.35"/>
    <row r="4" spans="1:17" ht="24.75" customHeight="1" x14ac:dyDescent="0.3">
      <c r="A4" s="161" t="s">
        <v>1</v>
      </c>
      <c r="B4" s="162"/>
      <c r="C4" s="162"/>
      <c r="D4" s="162"/>
      <c r="E4" s="162"/>
      <c r="F4" s="162"/>
      <c r="G4" s="162"/>
      <c r="H4" s="162"/>
      <c r="I4" s="162"/>
      <c r="J4" s="162"/>
      <c r="K4" s="163"/>
      <c r="L4" s="1"/>
      <c r="M4" s="1"/>
      <c r="N4" s="1"/>
      <c r="O4" s="1"/>
      <c r="P4" s="1"/>
      <c r="Q4" s="1"/>
    </row>
    <row r="5" spans="1:17" x14ac:dyDescent="0.3">
      <c r="A5" s="156" t="s">
        <v>68</v>
      </c>
      <c r="B5" s="157"/>
      <c r="C5" s="157"/>
      <c r="D5" s="157"/>
      <c r="E5" s="157"/>
      <c r="F5" s="160" t="s">
        <v>34</v>
      </c>
      <c r="G5" s="142"/>
      <c r="H5" s="142"/>
      <c r="I5" s="142"/>
      <c r="J5" s="142"/>
      <c r="K5" s="74" t="s">
        <v>32</v>
      </c>
    </row>
    <row r="6" spans="1:17" ht="29.4" customHeight="1" thickBot="1" x14ac:dyDescent="0.35">
      <c r="A6" s="158" t="s">
        <v>35</v>
      </c>
      <c r="B6" s="159"/>
      <c r="C6" s="159"/>
      <c r="D6" s="159"/>
      <c r="E6" s="159"/>
      <c r="F6" s="164" t="s">
        <v>31</v>
      </c>
      <c r="G6" s="165"/>
      <c r="H6" s="165"/>
      <c r="I6" s="165"/>
      <c r="J6" s="165"/>
      <c r="K6" s="166"/>
    </row>
    <row r="7" spans="1:17" ht="15" thickTop="1" x14ac:dyDescent="0.3">
      <c r="A7" s="153" t="s">
        <v>33</v>
      </c>
      <c r="B7" s="154"/>
      <c r="C7" s="154"/>
      <c r="D7" s="154"/>
      <c r="E7" s="154"/>
      <c r="F7" s="154"/>
      <c r="G7" s="154"/>
      <c r="H7" s="154"/>
      <c r="I7" s="154"/>
      <c r="J7" s="154"/>
      <c r="K7" s="155"/>
    </row>
    <row r="8" spans="1:17" x14ac:dyDescent="0.3">
      <c r="A8" s="141" t="s">
        <v>2</v>
      </c>
      <c r="B8" s="142"/>
      <c r="C8" s="142"/>
      <c r="D8" s="142"/>
      <c r="E8" s="147" t="s">
        <v>70</v>
      </c>
      <c r="F8" s="148"/>
      <c r="G8" s="76">
        <f>D17</f>
        <v>75000</v>
      </c>
      <c r="H8" s="3"/>
      <c r="I8" s="75" t="s">
        <v>71</v>
      </c>
      <c r="J8" s="14">
        <f>SUM(D14:D14)</f>
        <v>115000</v>
      </c>
      <c r="K8" s="41"/>
    </row>
    <row r="9" spans="1:17" ht="15" thickBot="1" x14ac:dyDescent="0.35">
      <c r="A9" s="5"/>
      <c r="B9" s="2"/>
      <c r="C9" s="7"/>
      <c r="D9" s="12"/>
      <c r="E9" s="2"/>
      <c r="F9" s="2"/>
      <c r="G9" s="2"/>
      <c r="H9" s="2"/>
      <c r="I9" s="2"/>
      <c r="J9" s="2"/>
      <c r="K9" s="42"/>
    </row>
    <row r="10" spans="1:17" ht="51.75" customHeight="1" x14ac:dyDescent="0.3">
      <c r="A10" s="143" t="s">
        <v>38</v>
      </c>
      <c r="B10" s="143" t="s">
        <v>39</v>
      </c>
      <c r="C10" s="149" t="s">
        <v>42</v>
      </c>
      <c r="D10" s="143" t="s">
        <v>40</v>
      </c>
      <c r="E10" s="143" t="s">
        <v>41</v>
      </c>
      <c r="F10" s="151" t="s">
        <v>43</v>
      </c>
      <c r="G10" s="145" t="s">
        <v>44</v>
      </c>
      <c r="H10" s="146"/>
      <c r="I10" s="106" t="s">
        <v>45</v>
      </c>
      <c r="J10" s="105" t="s">
        <v>46</v>
      </c>
      <c r="K10" s="139" t="s">
        <v>47</v>
      </c>
    </row>
    <row r="11" spans="1:17" ht="27.6" x14ac:dyDescent="0.3">
      <c r="A11" s="144"/>
      <c r="B11" s="144"/>
      <c r="C11" s="150"/>
      <c r="D11" s="144"/>
      <c r="E11" s="144"/>
      <c r="F11" s="152"/>
      <c r="G11" s="4" t="s">
        <v>11</v>
      </c>
      <c r="H11" s="4" t="s">
        <v>12</v>
      </c>
      <c r="I11" s="138"/>
      <c r="J11" s="106"/>
      <c r="K11" s="140"/>
    </row>
    <row r="12" spans="1:17" s="15" customFormat="1" ht="33.75" customHeight="1" x14ac:dyDescent="0.3">
      <c r="A12" s="87" t="s">
        <v>48</v>
      </c>
      <c r="B12" s="88"/>
      <c r="C12" s="89"/>
      <c r="D12" s="53">
        <f>SUM(D14:D14)</f>
        <v>115000</v>
      </c>
      <c r="E12" s="51"/>
      <c r="F12" s="51"/>
      <c r="G12" s="51"/>
      <c r="H12" s="51"/>
      <c r="I12" s="51"/>
      <c r="J12" s="51"/>
      <c r="K12" s="51"/>
    </row>
    <row r="13" spans="1:17" s="44" customFormat="1" ht="16.5" customHeight="1" x14ac:dyDescent="0.35">
      <c r="A13" s="47"/>
      <c r="B13" s="48"/>
      <c r="C13" s="49" t="s">
        <v>63</v>
      </c>
      <c r="D13" s="52"/>
      <c r="E13" s="48"/>
      <c r="F13" s="48"/>
      <c r="G13" s="48"/>
      <c r="H13" s="48"/>
      <c r="I13" s="48"/>
      <c r="J13" s="48"/>
      <c r="K13" s="50"/>
    </row>
    <row r="14" spans="1:17" s="10" customFormat="1" ht="42.6" customHeight="1" x14ac:dyDescent="0.3">
      <c r="A14" s="13" t="s">
        <v>20</v>
      </c>
      <c r="B14" s="9"/>
      <c r="C14" s="8" t="s">
        <v>67</v>
      </c>
      <c r="D14" s="46">
        <v>115000</v>
      </c>
      <c r="E14" s="13" t="s">
        <v>59</v>
      </c>
      <c r="F14" s="13" t="s">
        <v>21</v>
      </c>
      <c r="G14" s="43">
        <v>1</v>
      </c>
      <c r="H14" s="43">
        <v>0</v>
      </c>
      <c r="I14" s="55" t="s">
        <v>61</v>
      </c>
      <c r="J14" s="54" t="s">
        <v>29</v>
      </c>
      <c r="K14" s="8"/>
    </row>
    <row r="15" spans="1:17" s="62" customFormat="1" ht="18.600000000000001" customHeight="1" x14ac:dyDescent="0.3">
      <c r="A15" s="90" t="s">
        <v>65</v>
      </c>
      <c r="B15" s="91"/>
      <c r="C15" s="92"/>
      <c r="D15" s="57">
        <f>SUM(D16:D17)</f>
        <v>75000</v>
      </c>
      <c r="E15" s="56"/>
      <c r="F15" s="56"/>
      <c r="G15" s="56"/>
      <c r="H15" s="56"/>
      <c r="I15" s="58"/>
      <c r="J15" s="56"/>
      <c r="K15" s="56"/>
    </row>
    <row r="16" spans="1:17" s="62" customFormat="1" ht="16.2" customHeight="1" x14ac:dyDescent="0.3">
      <c r="A16" s="59"/>
      <c r="B16" s="60"/>
      <c r="C16" s="49" t="s">
        <v>64</v>
      </c>
      <c r="D16" s="65"/>
      <c r="E16" s="59"/>
      <c r="F16" s="59"/>
      <c r="G16" s="63"/>
      <c r="H16" s="63"/>
      <c r="I16" s="66"/>
      <c r="J16" s="59"/>
      <c r="K16" s="61"/>
    </row>
    <row r="17" spans="1:11" s="62" customFormat="1" ht="25.2" customHeight="1" x14ac:dyDescent="0.3">
      <c r="A17" s="59" t="s">
        <v>60</v>
      </c>
      <c r="B17" s="60"/>
      <c r="C17" s="61" t="s">
        <v>66</v>
      </c>
      <c r="D17" s="65">
        <v>75000</v>
      </c>
      <c r="E17" s="59" t="s">
        <v>59</v>
      </c>
      <c r="F17" s="59" t="s">
        <v>21</v>
      </c>
      <c r="G17" s="63">
        <v>1</v>
      </c>
      <c r="H17" s="63">
        <v>0</v>
      </c>
      <c r="I17" s="66" t="s">
        <v>62</v>
      </c>
      <c r="J17" s="64" t="s">
        <v>29</v>
      </c>
      <c r="K17" s="61"/>
    </row>
    <row r="18" spans="1:11" s="10" customFormat="1" ht="18.899999999999999" customHeight="1" thickBot="1" x14ac:dyDescent="0.35">
      <c r="A18" s="99" t="s">
        <v>58</v>
      </c>
      <c r="B18" s="100"/>
      <c r="C18" s="101"/>
      <c r="D18" s="72">
        <v>10000</v>
      </c>
      <c r="E18" s="67" t="s">
        <v>29</v>
      </c>
      <c r="F18" s="67" t="s">
        <v>29</v>
      </c>
      <c r="G18" s="68" t="s">
        <v>29</v>
      </c>
      <c r="H18" s="68" t="s">
        <v>29</v>
      </c>
      <c r="I18" s="69" t="s">
        <v>29</v>
      </c>
      <c r="J18" s="70" t="s">
        <v>29</v>
      </c>
      <c r="K18" s="71"/>
    </row>
    <row r="19" spans="1:11" x14ac:dyDescent="0.3">
      <c r="A19" s="116" t="s">
        <v>0</v>
      </c>
      <c r="B19" s="117"/>
      <c r="C19" s="118"/>
      <c r="D19" s="122">
        <f>SUM(D18,D15,D12)</f>
        <v>200000</v>
      </c>
      <c r="E19" s="124" t="s">
        <v>49</v>
      </c>
      <c r="F19" s="125"/>
      <c r="G19" s="126"/>
      <c r="H19" s="130" t="s">
        <v>69</v>
      </c>
      <c r="I19" s="131"/>
      <c r="J19" s="132"/>
      <c r="K19" s="136"/>
    </row>
    <row r="20" spans="1:11" ht="15" thickBot="1" x14ac:dyDescent="0.35">
      <c r="A20" s="119"/>
      <c r="B20" s="120"/>
      <c r="C20" s="121"/>
      <c r="D20" s="123"/>
      <c r="E20" s="127"/>
      <c r="F20" s="128"/>
      <c r="G20" s="129"/>
      <c r="H20" s="133"/>
      <c r="I20" s="134"/>
      <c r="J20" s="135"/>
      <c r="K20" s="137"/>
    </row>
    <row r="21" spans="1:11" ht="48.6" customHeight="1" thickTop="1" thickBot="1" x14ac:dyDescent="0.35">
      <c r="A21" s="107" t="s">
        <v>50</v>
      </c>
      <c r="B21" s="108"/>
      <c r="C21" s="108"/>
      <c r="D21" s="108"/>
      <c r="E21" s="108"/>
      <c r="F21" s="108"/>
      <c r="G21" s="108"/>
      <c r="H21" s="108"/>
      <c r="I21" s="108"/>
      <c r="J21" s="108"/>
      <c r="K21" s="109"/>
    </row>
    <row r="22" spans="1:11" ht="19.8" hidden="1" customHeight="1" thickBot="1" x14ac:dyDescent="0.35">
      <c r="A22" s="110"/>
      <c r="B22" s="111"/>
      <c r="C22" s="111"/>
      <c r="D22" s="111"/>
      <c r="E22" s="111"/>
      <c r="F22" s="111"/>
      <c r="G22" s="111"/>
      <c r="H22" s="111"/>
      <c r="I22" s="111"/>
      <c r="J22" s="111"/>
      <c r="K22" s="112"/>
    </row>
    <row r="23" spans="1:11" ht="34.200000000000003" hidden="1" customHeight="1" thickBot="1" x14ac:dyDescent="0.35">
      <c r="A23" s="113"/>
      <c r="B23" s="114"/>
      <c r="C23" s="114"/>
      <c r="D23" s="114"/>
      <c r="E23" s="114"/>
      <c r="F23" s="114"/>
      <c r="G23" s="114"/>
      <c r="H23" s="114"/>
      <c r="I23" s="114"/>
      <c r="J23" s="114"/>
      <c r="K23" s="115"/>
    </row>
    <row r="24" spans="1:11" ht="18.75" customHeight="1" thickTop="1" thickBot="1" x14ac:dyDescent="0.35">
      <c r="A24" s="93" t="s">
        <v>51</v>
      </c>
      <c r="B24" s="94"/>
      <c r="C24" s="94"/>
      <c r="D24" s="94"/>
      <c r="E24" s="94"/>
      <c r="F24" s="94"/>
      <c r="G24" s="94"/>
      <c r="H24" s="94"/>
      <c r="I24" s="94"/>
      <c r="J24" s="94"/>
      <c r="K24" s="95"/>
    </row>
    <row r="25" spans="1:11" ht="13.8" customHeight="1" thickBot="1" x14ac:dyDescent="0.35">
      <c r="A25" s="96" t="s">
        <v>52</v>
      </c>
      <c r="B25" s="97"/>
      <c r="C25" s="97"/>
      <c r="D25" s="97"/>
      <c r="E25" s="97"/>
      <c r="F25" s="97"/>
      <c r="G25" s="97"/>
      <c r="H25" s="97"/>
      <c r="I25" s="97"/>
      <c r="J25" s="97"/>
      <c r="K25" s="98"/>
    </row>
    <row r="26" spans="1:11" ht="14.4" customHeight="1" thickTop="1" thickBot="1" x14ac:dyDescent="0.35">
      <c r="A26" s="102" t="s">
        <v>53</v>
      </c>
      <c r="B26" s="103"/>
      <c r="C26" s="103"/>
      <c r="D26" s="103"/>
      <c r="E26" s="103"/>
      <c r="F26" s="103"/>
      <c r="G26" s="103"/>
      <c r="H26" s="103"/>
      <c r="I26" s="103"/>
      <c r="J26" s="103"/>
      <c r="K26" s="104"/>
    </row>
    <row r="27" spans="1:11" ht="15.6" thickTop="1" thickBot="1" x14ac:dyDescent="0.35">
      <c r="A27" s="77" t="s">
        <v>54</v>
      </c>
      <c r="B27" s="78"/>
      <c r="C27" s="78"/>
      <c r="D27" s="78"/>
      <c r="E27" s="78"/>
      <c r="F27" s="78"/>
      <c r="G27" s="78"/>
      <c r="H27" s="78"/>
      <c r="I27" s="78"/>
      <c r="J27" s="78"/>
      <c r="K27" s="79"/>
    </row>
    <row r="28" spans="1:11" ht="15.6" thickTop="1" thickBot="1" x14ac:dyDescent="0.35">
      <c r="A28" s="80" t="s">
        <v>55</v>
      </c>
      <c r="B28" s="81"/>
      <c r="C28" s="81"/>
      <c r="D28" s="81"/>
      <c r="E28" s="81"/>
      <c r="F28" s="81"/>
      <c r="G28" s="81"/>
      <c r="H28" s="81"/>
      <c r="I28" s="81"/>
      <c r="J28" s="81"/>
      <c r="K28" s="82"/>
    </row>
    <row r="29" spans="1:11" ht="15.6" thickTop="1" thickBot="1" x14ac:dyDescent="0.35">
      <c r="A29" s="83" t="s">
        <v>56</v>
      </c>
      <c r="B29" s="84"/>
      <c r="C29" s="84"/>
      <c r="D29" s="84"/>
      <c r="E29" s="84"/>
      <c r="F29" s="84"/>
      <c r="G29" s="84"/>
      <c r="H29" s="84"/>
      <c r="I29" s="84"/>
      <c r="J29" s="84"/>
      <c r="K29" s="85"/>
    </row>
    <row r="30" spans="1:11" ht="15.6" thickTop="1" thickBot="1" x14ac:dyDescent="0.35">
      <c r="A30" s="86" t="s">
        <v>57</v>
      </c>
      <c r="B30" s="84"/>
      <c r="C30" s="84"/>
      <c r="D30" s="84"/>
      <c r="E30" s="84"/>
      <c r="F30" s="84"/>
      <c r="G30" s="84"/>
      <c r="H30" s="84"/>
      <c r="I30" s="84"/>
      <c r="J30" s="84"/>
      <c r="K30" s="85"/>
    </row>
  </sheetData>
  <mergeCells count="34">
    <mergeCell ref="A7:K7"/>
    <mergeCell ref="A5:E5"/>
    <mergeCell ref="A6:E6"/>
    <mergeCell ref="F5:J5"/>
    <mergeCell ref="A4:K4"/>
    <mergeCell ref="F6:K6"/>
    <mergeCell ref="A8:D8"/>
    <mergeCell ref="A10:A11"/>
    <mergeCell ref="B10:B11"/>
    <mergeCell ref="D10:D11"/>
    <mergeCell ref="G10:H10"/>
    <mergeCell ref="E8:F8"/>
    <mergeCell ref="E10:E11"/>
    <mergeCell ref="C10:C11"/>
    <mergeCell ref="F10:F11"/>
    <mergeCell ref="J10:J11"/>
    <mergeCell ref="A21:K23"/>
    <mergeCell ref="A19:C20"/>
    <mergeCell ref="D19:D20"/>
    <mergeCell ref="E19:G20"/>
    <mergeCell ref="H19:J20"/>
    <mergeCell ref="K19:K20"/>
    <mergeCell ref="I10:I11"/>
    <mergeCell ref="K10:K11"/>
    <mergeCell ref="A27:K27"/>
    <mergeCell ref="A28:K28"/>
    <mergeCell ref="A29:K29"/>
    <mergeCell ref="A30:K30"/>
    <mergeCell ref="A12:C12"/>
    <mergeCell ref="A15:C15"/>
    <mergeCell ref="A24:K24"/>
    <mergeCell ref="A25:K25"/>
    <mergeCell ref="A18:C18"/>
    <mergeCell ref="A26:K26"/>
  </mergeCells>
  <pageMargins left="0.25" right="0.25" top="0.75" bottom="0.75" header="0.3" footer="0.3"/>
  <pageSetup scale="65" orientation="landscape" r:id="rId1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16"/>
  <sheetViews>
    <sheetView tabSelected="1" view="pageBreakPreview" topLeftCell="A2" zoomScale="90" zoomScaleNormal="100" zoomScaleSheetLayoutView="90" workbookViewId="0">
      <selection activeCell="A6" sqref="A6"/>
    </sheetView>
  </sheetViews>
  <sheetFormatPr defaultColWidth="8.88671875" defaultRowHeight="14.4" x14ac:dyDescent="0.3"/>
  <cols>
    <col min="1" max="1" width="36.44140625" customWidth="1"/>
    <col min="2" max="2" width="15.109375" customWidth="1"/>
    <col min="3" max="3" width="10.44140625" bestFit="1" customWidth="1"/>
    <col min="4" max="4" width="9.44140625" customWidth="1"/>
    <col min="5" max="5" width="8.44140625" customWidth="1"/>
    <col min="6" max="6" width="10" bestFit="1" customWidth="1"/>
  </cols>
  <sheetData>
    <row r="3" spans="1:8" ht="24" customHeight="1" x14ac:dyDescent="0.3">
      <c r="A3" s="169" t="s">
        <v>3</v>
      </c>
      <c r="B3" s="169" t="s">
        <v>4</v>
      </c>
      <c r="C3" s="169" t="s">
        <v>5</v>
      </c>
      <c r="D3" s="169" t="s">
        <v>15</v>
      </c>
      <c r="E3" s="169" t="s">
        <v>0</v>
      </c>
      <c r="F3" s="169" t="s">
        <v>6</v>
      </c>
      <c r="G3" s="6"/>
    </row>
    <row r="4" spans="1:8" x14ac:dyDescent="0.3">
      <c r="A4" s="169"/>
      <c r="B4" s="169"/>
      <c r="C4" s="169"/>
      <c r="D4" s="169"/>
      <c r="E4" s="169"/>
      <c r="F4" s="169"/>
      <c r="G4" s="6"/>
    </row>
    <row r="5" spans="1:8" x14ac:dyDescent="0.3">
      <c r="A5" s="167" t="s">
        <v>22</v>
      </c>
      <c r="B5" s="167"/>
      <c r="C5" s="30">
        <f>SUM(C6,C7)</f>
        <v>60000</v>
      </c>
      <c r="D5" s="30">
        <f>SUM(D6,D7)</f>
        <v>0</v>
      </c>
      <c r="E5" s="30">
        <f>SUM(E6,E7)</f>
        <v>60000</v>
      </c>
      <c r="F5" s="29">
        <f>E5/E16</f>
        <v>0.14150943396226415</v>
      </c>
      <c r="G5" s="6"/>
    </row>
    <row r="6" spans="1:8" ht="48" x14ac:dyDescent="0.3">
      <c r="A6" s="17" t="s">
        <v>16</v>
      </c>
      <c r="B6" s="16" t="s">
        <v>7</v>
      </c>
      <c r="C6" s="26">
        <v>25000</v>
      </c>
      <c r="D6" s="26">
        <v>0</v>
      </c>
      <c r="E6" s="25">
        <f>C6+D6</f>
        <v>25000</v>
      </c>
      <c r="F6" s="17"/>
      <c r="G6" s="6"/>
    </row>
    <row r="7" spans="1:8" ht="48" x14ac:dyDescent="0.3">
      <c r="A7" s="23" t="s">
        <v>26</v>
      </c>
      <c r="B7" s="24" t="s">
        <v>23</v>
      </c>
      <c r="C7" s="26">
        <v>35000</v>
      </c>
      <c r="D7" s="26">
        <v>0</v>
      </c>
      <c r="E7" s="25">
        <f>C7+D7</f>
        <v>35000</v>
      </c>
      <c r="F7" s="18"/>
      <c r="G7" s="6"/>
    </row>
    <row r="8" spans="1:8" ht="16.5" customHeight="1" x14ac:dyDescent="0.3">
      <c r="A8" s="167" t="s">
        <v>13</v>
      </c>
      <c r="B8" s="167"/>
      <c r="C8" s="28">
        <f>SUM(C9:C10)</f>
        <v>100000</v>
      </c>
      <c r="D8" s="28">
        <f>SUM(D9:D10)</f>
        <v>124000</v>
      </c>
      <c r="E8" s="28">
        <f>SUM(C8,D8)</f>
        <v>224000</v>
      </c>
      <c r="F8" s="29">
        <f>E8/E16</f>
        <v>0.52830188679245282</v>
      </c>
      <c r="G8" s="6"/>
      <c r="H8" s="45"/>
    </row>
    <row r="9" spans="1:8" ht="24" x14ac:dyDescent="0.3">
      <c r="A9" s="17" t="s">
        <v>25</v>
      </c>
      <c r="B9" s="36" t="s">
        <v>18</v>
      </c>
      <c r="C9" s="27">
        <v>75000</v>
      </c>
      <c r="D9" s="27">
        <v>124000</v>
      </c>
      <c r="E9" s="27">
        <f>C9+D9</f>
        <v>199000</v>
      </c>
      <c r="F9" s="19"/>
      <c r="G9" s="6"/>
      <c r="H9" s="45"/>
    </row>
    <row r="10" spans="1:8" ht="25.5" customHeight="1" x14ac:dyDescent="0.3">
      <c r="A10" s="23" t="s">
        <v>24</v>
      </c>
      <c r="B10" s="37" t="s">
        <v>27</v>
      </c>
      <c r="C10" s="27">
        <v>25000</v>
      </c>
      <c r="D10" s="27">
        <v>0</v>
      </c>
      <c r="E10" s="27">
        <f t="shared" ref="E10" si="0">C10+D10</f>
        <v>25000</v>
      </c>
      <c r="F10" s="19"/>
      <c r="G10" s="6"/>
    </row>
    <row r="11" spans="1:8" ht="28.5" customHeight="1" x14ac:dyDescent="0.3">
      <c r="A11" s="167" t="s">
        <v>14</v>
      </c>
      <c r="B11" s="167" t="s">
        <v>8</v>
      </c>
      <c r="C11" s="32">
        <f>SUM(C12:C13)</f>
        <v>95000</v>
      </c>
      <c r="D11" s="32">
        <f t="shared" ref="D11:E11" si="1">SUM(D12:D13)</f>
        <v>0</v>
      </c>
      <c r="E11" s="32">
        <f t="shared" si="1"/>
        <v>95000</v>
      </c>
      <c r="F11" s="29">
        <f>E11/E16</f>
        <v>0.22405660377358491</v>
      </c>
      <c r="G11" s="6"/>
    </row>
    <row r="12" spans="1:8" ht="60" x14ac:dyDescent="0.3">
      <c r="A12" s="23" t="s">
        <v>17</v>
      </c>
      <c r="B12" s="16" t="s">
        <v>18</v>
      </c>
      <c r="C12" s="26">
        <v>80000</v>
      </c>
      <c r="D12" s="26">
        <v>0</v>
      </c>
      <c r="E12" s="34">
        <f>C12+D12</f>
        <v>80000</v>
      </c>
      <c r="F12" s="17"/>
      <c r="G12" s="6"/>
    </row>
    <row r="13" spans="1:8" ht="57" x14ac:dyDescent="0.3">
      <c r="A13" s="39" t="s">
        <v>30</v>
      </c>
      <c r="B13" s="38" t="s">
        <v>19</v>
      </c>
      <c r="C13" s="26">
        <v>15000</v>
      </c>
      <c r="D13" s="26">
        <v>0</v>
      </c>
      <c r="E13" s="34">
        <f>C13+D13</f>
        <v>15000</v>
      </c>
      <c r="F13" s="17"/>
      <c r="G13" s="6"/>
    </row>
    <row r="14" spans="1:8" x14ac:dyDescent="0.3">
      <c r="A14" s="168" t="s">
        <v>28</v>
      </c>
      <c r="B14" s="167"/>
      <c r="C14" s="35">
        <v>15000</v>
      </c>
      <c r="D14" s="35"/>
      <c r="E14" s="35">
        <f>C14+D14</f>
        <v>15000</v>
      </c>
      <c r="F14" s="33">
        <f>E14/E16</f>
        <v>3.5377358490566037E-2</v>
      </c>
      <c r="G14" s="6"/>
    </row>
    <row r="15" spans="1:8" x14ac:dyDescent="0.3">
      <c r="A15" s="168" t="s">
        <v>9</v>
      </c>
      <c r="B15" s="167"/>
      <c r="C15" s="35">
        <v>30000</v>
      </c>
      <c r="D15" s="35"/>
      <c r="E15" s="35">
        <v>30000</v>
      </c>
      <c r="F15" s="33">
        <f>E15/E16</f>
        <v>7.0754716981132074E-2</v>
      </c>
      <c r="G15" s="6"/>
    </row>
    <row r="16" spans="1:8" x14ac:dyDescent="0.3">
      <c r="A16" s="20" t="s">
        <v>10</v>
      </c>
      <c r="B16" s="21"/>
      <c r="C16" s="31">
        <f>SUM(C5,C8,C11,C15,C14)</f>
        <v>300000</v>
      </c>
      <c r="D16" s="31">
        <f>SUM(D5,D8,D11,D15)</f>
        <v>124000</v>
      </c>
      <c r="E16" s="31">
        <f>SUM(E5,E8,E11,E14,E15)</f>
        <v>424000</v>
      </c>
      <c r="F16" s="22">
        <v>1</v>
      </c>
      <c r="G16" s="6"/>
    </row>
  </sheetData>
  <mergeCells count="11">
    <mergeCell ref="A11:B11"/>
    <mergeCell ref="A15:B15"/>
    <mergeCell ref="D3:D4"/>
    <mergeCell ref="F3:F4"/>
    <mergeCell ref="A5:B5"/>
    <mergeCell ref="A8:B8"/>
    <mergeCell ref="A3:A4"/>
    <mergeCell ref="B3:B4"/>
    <mergeCell ref="C3:C4"/>
    <mergeCell ref="E3:E4"/>
    <mergeCell ref="A14:B14"/>
  </mergeCells>
  <printOptions horizontalCentered="1"/>
  <pageMargins left="0.7" right="0.7" top="0.75" bottom="0.75" header="0.3" footer="0.3"/>
  <pageSetup orientation="portrait" r:id="rId1"/>
  <headerFooter>
    <oddHeader>&amp;RAnexo IV - CR-T1154
Página &amp;P de &amp;N</oddHeader>
  </headerFooter>
  <ignoredErrors>
    <ignoredError sqref="C11" formulaRange="1"/>
    <ignoredError sqref="E11 E8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A39F0558B6442C458C6D2573119E13E0" ma:contentTypeVersion="34" ma:contentTypeDescription="A content type to manage public (operations) IDB documents" ma:contentTypeScope="" ma:versionID="582d0579a86d417a660cc3a162ea8be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de85f6b1ff8f04f5796335a32f20ce4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SCL/LMK</Division_x0020_or_x0020_Unit>
    <Fiscal_x0020_Year_x0020_IDB xmlns="cdc7663a-08f0-4737-9e8c-148ce897a09c">2017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>Bosch, Mariano</Other_x0020_Author>
    <Migration_x0020_Info xmlns="cdc7663a-08f0-4737-9e8c-148ce897a09c" xsi:nil="true"/>
    <Approval_x0020_Number xmlns="cdc7663a-08f0-4737-9e8c-148ce897a09c">ATN/OC-16361-RG;</Approval_x0020_Number>
    <Phase xmlns="cdc7663a-08f0-4737-9e8c-148ce897a09c">ACTIVE</Phase>
    <Document_x0020_Author xmlns="cdc7663a-08f0-4737-9e8c-148ce897a09c">Muhlstein, Ethel Rosa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PENSIONS ＆ SOCIAL SECURITY</TermName>
          <TermId xmlns="http://schemas.microsoft.com/office/infopath/2007/PartnerControls">4b35807b-c90d-4831-b87a-a93d2a9213d9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Document_x0020_Language_x0020_IDB xmlns="cdc7663a-08f0-4737-9e8c-148ce897a09c">English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TaxCatchAll xmlns="cdc7663a-08f0-4737-9e8c-148ce897a09c">
      <Value>44</Value>
      <Value>94</Value>
      <Value>107</Value>
      <Value>1</Value>
      <Value>79</Value>
    </TaxCatchAll>
    <Operation_x0020_Type xmlns="cdc7663a-08f0-4737-9e8c-148ce897a09c">Technical Cooperation</Operation_x0020_Type>
    <Package_x0020_Code xmlns="cdc7663a-08f0-4737-9e8c-148ce897a09c" xsi:nil="true"/>
    <Identifier xmlns="cdc7663a-08f0-4737-9e8c-148ce897a09c" xsi:nil="true"/>
    <Project_x0020_Number xmlns="cdc7663a-08f0-4737-9e8c-148ce897a09c">RG-T3047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SOCIAL INVESTMENT</TermName>
          <TermId xmlns="http://schemas.microsoft.com/office/infopath/2007/PartnerControls">3f908695-d5b5-49f6-941f-76876b39564f</TermId>
        </TermInfo>
      </Terms>
    </nddeef1749674d76abdbe4b239a70bc6>
    <Record_x0020_Number xmlns="cdc7663a-08f0-4737-9e8c-148ce897a09c">R0001356741</Record_x0020_Number>
    <_dlc_DocId xmlns="cdc7663a-08f0-4737-9e8c-148ce897a09c">EZSHARE-1529290962-14</_dlc_DocId>
    <_dlc_DocIdUrl xmlns="cdc7663a-08f0-4737-9e8c-148ce897a09c">
      <Url>https://idbg.sharepoint.com/teams/EZ-RG-TCP/RG-T3047/_layouts/15/DocIdRedir.aspx?ID=EZSHARE-1529290962-14</Url>
      <Description>EZSHARE-1529290962-14</Description>
    </_dlc_DocIdUrl>
    <Related_x0020_SisCor_x0020_Number xmlns="cdc7663a-08f0-4737-9e8c-148ce897a09c" xsi:nil="true"/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Pensions;</Webtopic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A50B55BF-C2B3-40AA-AEF4-BE5DC0D476A9}"/>
</file>

<file path=customXml/itemProps2.xml><?xml version="1.0" encoding="utf-8"?>
<ds:datastoreItem xmlns:ds="http://schemas.openxmlformats.org/officeDocument/2006/customXml" ds:itemID="{D4CF0176-5821-467E-A044-004F71BF213A}"/>
</file>

<file path=customXml/itemProps3.xml><?xml version="1.0" encoding="utf-8"?>
<ds:datastoreItem xmlns:ds="http://schemas.openxmlformats.org/officeDocument/2006/customXml" ds:itemID="{B540977D-DA0F-4C2F-BCCF-3EA9819AF792}">
  <ds:schemaRefs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dcmitype/"/>
    <ds:schemaRef ds:uri="cdc7663a-08f0-4737-9e8c-148ce897a09c"/>
    <ds:schemaRef ds:uri="http://schemas.microsoft.com/office/2006/metadata/properties"/>
  </ds:schemaRefs>
</ds:datastoreItem>
</file>

<file path=customXml/itemProps4.xml><?xml version="1.0" encoding="utf-8"?>
<ds:datastoreItem xmlns:ds="http://schemas.openxmlformats.org/officeDocument/2006/customXml" ds:itemID="{C9FBAD77-C4CB-40C2-98B0-AE597BDCD46A}"/>
</file>

<file path=customXml/itemProps5.xml><?xml version="1.0" encoding="utf-8"?>
<ds:datastoreItem xmlns:ds="http://schemas.openxmlformats.org/officeDocument/2006/customXml" ds:itemID="{58906308-F70D-4204-9DD8-585E99EBADE2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EA3C67C9-9BAF-4E83-B89A-3D41C263C68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mariace</dc:creator>
  <cp:keywords/>
  <cp:lastModifiedBy>Gaona, Tania Lucia</cp:lastModifiedBy>
  <cp:lastPrinted>2017-09-20T19:43:33Z</cp:lastPrinted>
  <dcterms:created xsi:type="dcterms:W3CDTF">2011-08-03T19:26:33Z</dcterms:created>
  <dcterms:modified xsi:type="dcterms:W3CDTF">2017-09-20T19:43:42Z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94;#PENSIONS ＆ SOCIAL SECURITY|4b35807b-c90d-4831-b87a-a93d2a9213d9</vt:lpwstr>
  </property>
  <property fmtid="{D5CDD505-2E9C-101B-9397-08002B2CF9AE}" pid="7" name="Fund IDB">
    <vt:lpwstr>107;#TBD|d62f6e05-3e80-4abd-9bb4-5f10b4906ff6</vt:lpwstr>
  </property>
  <property fmtid="{D5CDD505-2E9C-101B-9397-08002B2CF9AE}" pid="8" name="Country">
    <vt:lpwstr>44;#Regional|2537a5b7-6d8e-482c-94dc-32c3cc44ff65</vt:lpwstr>
  </property>
  <property fmtid="{D5CDD505-2E9C-101B-9397-08002B2CF9AE}" pid="9" name="Sector IDB">
    <vt:lpwstr>79;#SOCIAL INVESTMENT|3f908695-d5b5-49f6-941f-76876b39564f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3c5f2e9c-2371-44d9-a91c-b2a0a52f8ba2</vt:lpwstr>
  </property>
  <property fmtid="{D5CDD505-2E9C-101B-9397-08002B2CF9AE}" pid="12" name="RecordPoint_ActiveItemMoved">
    <vt:lpwstr>/teams/EZ-RG-TCP/RG-T3047/15 LifeCycle Milestones/Draft Area/Procurement-Plan RG-T3047.xlsx</vt:lpwstr>
  </property>
  <property fmtid="{D5CDD505-2E9C-101B-9397-08002B2CF9AE}" pid="13" name="RecordStorageActiveId">
    <vt:lpwstr>c8b386f8-784f-433e-a7fc-e4a1458b00f8</vt:lpwstr>
  </property>
  <property fmtid="{D5CDD505-2E9C-101B-9397-08002B2CF9AE}" pid="14" name="Disclosure Activity">
    <vt:lpwstr>Approved TC document</vt:lpwstr>
  </property>
  <property fmtid="{D5CDD505-2E9C-101B-9397-08002B2CF9AE}" pid="15" name="ContentTypeId">
    <vt:lpwstr>0x0101001A458A224826124E8B45B1D613300CFC00A39F0558B6442C458C6D2573119E13E0</vt:lpwstr>
  </property>
</Properties>
</file>