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externalLinks/externalLink1.xml" ContentType="application/vnd.openxmlformats-officedocument.spreadsheetml.externalLink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1d299f48e3cdc40/Documents/Electronic Single Window/Component 2 - ESW Design ^0 Deployment/GRA Covid19 Request Documents/"/>
    </mc:Choice>
  </mc:AlternateContent>
  <xr:revisionPtr revIDLastSave="0" documentId="8_{0B468BFE-FFF1-47E1-B5C5-D6932B0C9770}" xr6:coauthVersionLast="45" xr6:coauthVersionMax="45" xr10:uidLastSave="{00000000-0000-0000-0000-000000000000}"/>
  <bookViews>
    <workbookView xWindow="-108" yWindow="-108" windowWidth="23256" windowHeight="12576" tabRatio="564" xr2:uid="{00000000-000D-0000-FFFF-FFFF00000000}"/>
  </bookViews>
  <sheets>
    <sheet name="Proc Plan " sheetId="22" r:id="rId1"/>
    <sheet name="Sheet1" sheetId="23" r:id="rId2"/>
  </sheets>
  <externalReferences>
    <externalReference r:id="rId3"/>
    <externalReference r:id="rId4"/>
    <externalReference r:id="rId5"/>
  </externalReferences>
  <definedNames>
    <definedName name="aac" localSheetId="0">#REF!</definedName>
    <definedName name="aac">#REF!</definedName>
    <definedName name="accion">[1]NIVELES!$C$1:$C$4</definedName>
    <definedName name="actitud">[1]NIVELES!$A$1:$A$3</definedName>
    <definedName name="AS">'[2]ADQUISICIONES (2)'!$N$185:$N$193</definedName>
    <definedName name="ASDFASDFASDF">'[2]ADQUISICIONES (2)'!$N$212:$N$227</definedName>
    <definedName name="CAT">[2]ADQUISICIONES!$BN$172:$BN$180</definedName>
    <definedName name="CATEGORIA" localSheetId="0">[2]ADQUISICIONES!#REF!</definedName>
    <definedName name="CATEGORIA">[2]ADQUISICIONES!#REF!</definedName>
    <definedName name="Component1" localSheetId="0">#REF!</definedName>
    <definedName name="Component1">#REF!</definedName>
    <definedName name="Component10" localSheetId="0">#REF!</definedName>
    <definedName name="Component10">#REF!</definedName>
    <definedName name="Component11" localSheetId="0">#REF!</definedName>
    <definedName name="Component11">#REF!</definedName>
    <definedName name="Component12" localSheetId="0">#REF!</definedName>
    <definedName name="Component12">#REF!</definedName>
    <definedName name="Component13" localSheetId="0">#REF!</definedName>
    <definedName name="Component13">#REF!</definedName>
    <definedName name="Component14" localSheetId="0">#REF!</definedName>
    <definedName name="Component14">#REF!</definedName>
    <definedName name="Component15" localSheetId="0">#REF!</definedName>
    <definedName name="Component15">#REF!</definedName>
    <definedName name="Component16" localSheetId="0">#REF!</definedName>
    <definedName name="Component16">#REF!</definedName>
    <definedName name="Component17" localSheetId="0">#REF!</definedName>
    <definedName name="Component17">#REF!</definedName>
    <definedName name="Component18" localSheetId="0">#REF!</definedName>
    <definedName name="Component18">#REF!</definedName>
    <definedName name="Component19" localSheetId="0">#REF!</definedName>
    <definedName name="Component19">#REF!</definedName>
    <definedName name="Component2" localSheetId="0">#REF!</definedName>
    <definedName name="Component2">#REF!</definedName>
    <definedName name="Component20" localSheetId="0">#REF!</definedName>
    <definedName name="Component20">#REF!</definedName>
    <definedName name="Component3" localSheetId="0">#REF!</definedName>
    <definedName name="Component3">#REF!</definedName>
    <definedName name="Component4" localSheetId="0">#REF!</definedName>
    <definedName name="Component4">#REF!</definedName>
    <definedName name="Component5" localSheetId="0">#REF!</definedName>
    <definedName name="Component5">#REF!</definedName>
    <definedName name="Component6" localSheetId="0">#REF!</definedName>
    <definedName name="Component6">#REF!</definedName>
    <definedName name="Component7" localSheetId="0">#REF!</definedName>
    <definedName name="Component7">#REF!</definedName>
    <definedName name="Component8" localSheetId="0">#REF!</definedName>
    <definedName name="Component8">#REF!</definedName>
    <definedName name="Component9" localSheetId="0">#REF!</definedName>
    <definedName name="Component9">#REF!</definedName>
    <definedName name="FRECUENCIA">[3]Hoja1!$N$11:$N$17</definedName>
    <definedName name="Impact1" localSheetId="0">#REF!</definedName>
    <definedName name="Impact1">#REF!</definedName>
    <definedName name="Impact10" localSheetId="0">#REF!</definedName>
    <definedName name="Impact10">#REF!</definedName>
    <definedName name="Impact11" localSheetId="0">#REF!</definedName>
    <definedName name="Impact11">#REF!</definedName>
    <definedName name="Impact12" localSheetId="0">#REF!</definedName>
    <definedName name="Impact12">#REF!</definedName>
    <definedName name="Impact13" localSheetId="0">#REF!</definedName>
    <definedName name="Impact13">#REF!</definedName>
    <definedName name="Impact14" localSheetId="0">#REF!</definedName>
    <definedName name="Impact14">#REF!</definedName>
    <definedName name="Impact15" localSheetId="0">#REF!</definedName>
    <definedName name="Impact15">#REF!</definedName>
    <definedName name="Impact16" localSheetId="0">#REF!</definedName>
    <definedName name="Impact16">#REF!</definedName>
    <definedName name="Impact17" localSheetId="0">#REF!</definedName>
    <definedName name="Impact17">#REF!</definedName>
    <definedName name="Impact18" localSheetId="0">#REF!</definedName>
    <definedName name="Impact18">#REF!</definedName>
    <definedName name="Impact19" localSheetId="0">#REF!</definedName>
    <definedName name="Impact19">#REF!</definedName>
    <definedName name="Impact2" localSheetId="0">#REF!</definedName>
    <definedName name="Impact2">#REF!</definedName>
    <definedName name="Impact20" localSheetId="0">#REF!</definedName>
    <definedName name="Impact20">#REF!</definedName>
    <definedName name="Impact3" localSheetId="0">#REF!</definedName>
    <definedName name="Impact3">#REF!</definedName>
    <definedName name="Impact4" localSheetId="0">#REF!</definedName>
    <definedName name="Impact4">#REF!</definedName>
    <definedName name="Impact5" localSheetId="0">#REF!</definedName>
    <definedName name="Impact5">#REF!</definedName>
    <definedName name="Impact6" localSheetId="0">#REF!</definedName>
    <definedName name="Impact6">#REF!</definedName>
    <definedName name="Impact7" localSheetId="0">#REF!</definedName>
    <definedName name="Impact7">#REF!</definedName>
    <definedName name="Impact8" localSheetId="0">#REF!</definedName>
    <definedName name="Impact8">#REF!</definedName>
    <definedName name="Impact9" localSheetId="0">#REF!</definedName>
    <definedName name="Impact9">#REF!</definedName>
    <definedName name="Interactive" localSheetId="0">#REF!</definedName>
    <definedName name="Interactive">#REF!</definedName>
    <definedName name="Level1" localSheetId="0">#REF!</definedName>
    <definedName name="Level1">#REF!</definedName>
    <definedName name="Level10" localSheetId="0">#REF!</definedName>
    <definedName name="Level10">#REF!</definedName>
    <definedName name="Level11" localSheetId="0">#REF!</definedName>
    <definedName name="Level11">#REF!</definedName>
    <definedName name="Level12" localSheetId="0">#REF!</definedName>
    <definedName name="Level12">#REF!</definedName>
    <definedName name="Level13" localSheetId="0">#REF!</definedName>
    <definedName name="Level13">#REF!</definedName>
    <definedName name="Level14" localSheetId="0">#REF!</definedName>
    <definedName name="Level14">#REF!</definedName>
    <definedName name="Level15" localSheetId="0">#REF!</definedName>
    <definedName name="Level15">#REF!</definedName>
    <definedName name="Level16" localSheetId="0">#REF!</definedName>
    <definedName name="Level16">#REF!</definedName>
    <definedName name="Level17" localSheetId="0">#REF!</definedName>
    <definedName name="Level17">#REF!</definedName>
    <definedName name="Level18" localSheetId="0">#REF!</definedName>
    <definedName name="Level18">#REF!</definedName>
    <definedName name="Level19" localSheetId="0">#REF!</definedName>
    <definedName name="Level19">#REF!</definedName>
    <definedName name="Level2" localSheetId="0">#REF!</definedName>
    <definedName name="Level2">#REF!</definedName>
    <definedName name="Level20" localSheetId="0">#REF!</definedName>
    <definedName name="Level20">#REF!</definedName>
    <definedName name="Level3" localSheetId="0">#REF!</definedName>
    <definedName name="Level3">#REF!</definedName>
    <definedName name="Level4" localSheetId="0">#REF!</definedName>
    <definedName name="Level4">#REF!</definedName>
    <definedName name="Level5" localSheetId="0">#REF!</definedName>
    <definedName name="Level5">#REF!</definedName>
    <definedName name="Level6" localSheetId="0">#REF!</definedName>
    <definedName name="Level6">#REF!</definedName>
    <definedName name="Level7" localSheetId="0">#REF!</definedName>
    <definedName name="Level7">#REF!</definedName>
    <definedName name="Level8" localSheetId="0">#REF!</definedName>
    <definedName name="Level8">#REF!</definedName>
    <definedName name="Level9" localSheetId="0">#REF!</definedName>
    <definedName name="Level9">#REF!</definedName>
    <definedName name="MEDIOS">[3]Hoja1!$P$11:$P$22</definedName>
    <definedName name="METODO">[2]ADQUISICIONES!$BN$199:$BN$214</definedName>
    <definedName name="MONTOS">[2]ADQUISICIONES!$BN$184:$BN$190</definedName>
    <definedName name="OBJETIVO">[3]Hoja1!$K$10:$K$19</definedName>
    <definedName name="PREC">[2]ADQUISICIONES!$BN$222:$BN$223</definedName>
    <definedName name="_xlnm.Print_Area" localSheetId="0">'Proc Plan '!$A$2:$M$46</definedName>
    <definedName name="_xlnm.Print_Titles" localSheetId="0">'Proc Plan '!$2:$6</definedName>
    <definedName name="Probability1" localSheetId="0">#REF!</definedName>
    <definedName name="Probability1">#REF!</definedName>
    <definedName name="Probability10" localSheetId="0">#REF!</definedName>
    <definedName name="Probability10">#REF!</definedName>
    <definedName name="Probability11" localSheetId="0">#REF!</definedName>
    <definedName name="Probability11">#REF!</definedName>
    <definedName name="Probability12" localSheetId="0">#REF!</definedName>
    <definedName name="Probability12">#REF!</definedName>
    <definedName name="Probability13" localSheetId="0">#REF!</definedName>
    <definedName name="Probability13">#REF!</definedName>
    <definedName name="Probability14" localSheetId="0">#REF!</definedName>
    <definedName name="Probability14">#REF!</definedName>
    <definedName name="Probability15" localSheetId="0">#REF!</definedName>
    <definedName name="Probability15">#REF!</definedName>
    <definedName name="Probability16" localSheetId="0">#REF!</definedName>
    <definedName name="Probability16">#REF!</definedName>
    <definedName name="Probability17" localSheetId="0">#REF!</definedName>
    <definedName name="Probability17">#REF!</definedName>
    <definedName name="Probability18" localSheetId="0">#REF!</definedName>
    <definedName name="Probability18">#REF!</definedName>
    <definedName name="Probability19" localSheetId="0">#REF!</definedName>
    <definedName name="Probability19">#REF!</definedName>
    <definedName name="Probability2" localSheetId="0">#REF!</definedName>
    <definedName name="Probability2">#REF!</definedName>
    <definedName name="Probability20" localSheetId="0">#REF!</definedName>
    <definedName name="Probability20">#REF!</definedName>
    <definedName name="Probability3" localSheetId="0">#REF!</definedName>
    <definedName name="Probability3">#REF!</definedName>
    <definedName name="Probability4" localSheetId="0">#REF!</definedName>
    <definedName name="Probability4">#REF!</definedName>
    <definedName name="Probability5" localSheetId="0">#REF!</definedName>
    <definedName name="Probability5">#REF!</definedName>
    <definedName name="Probability6" localSheetId="0">#REF!</definedName>
    <definedName name="Probability6">#REF!</definedName>
    <definedName name="Probability7" localSheetId="0">#REF!</definedName>
    <definedName name="Probability7">#REF!</definedName>
    <definedName name="Probability8" localSheetId="0">#REF!</definedName>
    <definedName name="Probability8">#REF!</definedName>
    <definedName name="Probability9" localSheetId="0">#REF!</definedName>
    <definedName name="Probability9">#REF!</definedName>
    <definedName name="REV">[2]ADQUISICIONES!$BN$217:$BN$218</definedName>
    <definedName name="Risk1" localSheetId="0">#REF!</definedName>
    <definedName name="Risk1">#REF!</definedName>
    <definedName name="Risk10" localSheetId="0">#REF!</definedName>
    <definedName name="Risk10">#REF!</definedName>
    <definedName name="Risk11" localSheetId="0">#REF!</definedName>
    <definedName name="Risk11">#REF!</definedName>
    <definedName name="Risk12" localSheetId="0">#REF!</definedName>
    <definedName name="Risk12">#REF!</definedName>
    <definedName name="Risk13" localSheetId="0">#REF!</definedName>
    <definedName name="Risk13">#REF!</definedName>
    <definedName name="Risk14" localSheetId="0">#REF!</definedName>
    <definedName name="Risk14">#REF!</definedName>
    <definedName name="Risk15" localSheetId="0">#REF!</definedName>
    <definedName name="Risk15">#REF!</definedName>
    <definedName name="Risk16" localSheetId="0">#REF!</definedName>
    <definedName name="Risk16">#REF!</definedName>
    <definedName name="Risk17" localSheetId="0">#REF!</definedName>
    <definedName name="Risk17">#REF!</definedName>
    <definedName name="Risk18" localSheetId="0">#REF!</definedName>
    <definedName name="Risk18">#REF!</definedName>
    <definedName name="Risk19" localSheetId="0">#REF!</definedName>
    <definedName name="Risk19">#REF!</definedName>
    <definedName name="Risk2" localSheetId="0">#REF!</definedName>
    <definedName name="Risk2">#REF!</definedName>
    <definedName name="Risk20" localSheetId="0">#REF!</definedName>
    <definedName name="Risk20">#REF!</definedName>
    <definedName name="Risk3" localSheetId="0">#REF!</definedName>
    <definedName name="Risk3">#REF!</definedName>
    <definedName name="Risk4" localSheetId="0">#REF!</definedName>
    <definedName name="Risk4">#REF!</definedName>
    <definedName name="Risk5" localSheetId="0">#REF!</definedName>
    <definedName name="Risk5">#REF!</definedName>
    <definedName name="Risk6" localSheetId="0">#REF!</definedName>
    <definedName name="Risk6">#REF!</definedName>
    <definedName name="Risk7" localSheetId="0">#REF!</definedName>
    <definedName name="Risk7">#REF!</definedName>
    <definedName name="Risk8" localSheetId="0">#REF!</definedName>
    <definedName name="Risk8">#REF!</definedName>
    <definedName name="Risk9" localSheetId="0">#REF!</definedName>
    <definedName name="Risk9">#REF!</definedName>
    <definedName name="SDFASFASDF">'[2]ADQUISICIONES (2)'!$N$197:$N$203</definedName>
    <definedName name="STAT">[2]ADQUISICIONES!$BN$226:$BN$229</definedName>
    <definedName name="Typeofrisk1" localSheetId="0">#REF!</definedName>
    <definedName name="Typeofrisk1">#REF!</definedName>
    <definedName name="Typeofrisk10" localSheetId="0">#REF!</definedName>
    <definedName name="Typeofrisk10">#REF!</definedName>
    <definedName name="Typeofrisk11" localSheetId="0">#REF!</definedName>
    <definedName name="Typeofrisk11">#REF!</definedName>
    <definedName name="Typeofrisk12" localSheetId="0">#REF!</definedName>
    <definedName name="Typeofrisk12">#REF!</definedName>
    <definedName name="Typeofrisk13" localSheetId="0">#REF!</definedName>
    <definedName name="Typeofrisk13">#REF!</definedName>
    <definedName name="Typeofrisk14" localSheetId="0">#REF!</definedName>
    <definedName name="Typeofrisk14">#REF!</definedName>
    <definedName name="Typeofrisk15" localSheetId="0">#REF!</definedName>
    <definedName name="Typeofrisk15">#REF!</definedName>
    <definedName name="Typeofrisk16" localSheetId="0">#REF!</definedName>
    <definedName name="Typeofrisk16">#REF!</definedName>
    <definedName name="Typeofrisk17" localSheetId="0">#REF!</definedName>
    <definedName name="Typeofrisk17">#REF!</definedName>
    <definedName name="Typeofrisk18" localSheetId="0">#REF!</definedName>
    <definedName name="Typeofrisk18">#REF!</definedName>
    <definedName name="Typeofrisk19" localSheetId="0">#REF!</definedName>
    <definedName name="Typeofrisk19">#REF!</definedName>
    <definedName name="Typeofrisk2" localSheetId="0">#REF!</definedName>
    <definedName name="Typeofrisk2">#REF!</definedName>
    <definedName name="Typeofrisk20" localSheetId="0">#REF!</definedName>
    <definedName name="Typeofrisk20">#REF!</definedName>
    <definedName name="Typeofrisk3" localSheetId="0">#REF!</definedName>
    <definedName name="Typeofrisk3">#REF!</definedName>
    <definedName name="Typeofrisk4" localSheetId="0">#REF!</definedName>
    <definedName name="Typeofrisk4">#REF!</definedName>
    <definedName name="Typeofrisk5" localSheetId="0">#REF!</definedName>
    <definedName name="Typeofrisk5">#REF!</definedName>
    <definedName name="Typeofrisk6" localSheetId="0">#REF!</definedName>
    <definedName name="Typeofrisk6">#REF!</definedName>
    <definedName name="Typeofrisk7" localSheetId="0">#REF!</definedName>
    <definedName name="Typeofrisk7">#REF!</definedName>
    <definedName name="Typeofrisk8" localSheetId="0">#REF!</definedName>
    <definedName name="Typeofrisk8">#REF!</definedName>
    <definedName name="Typeofrisk9" localSheetId="0">#REF!</definedName>
    <definedName name="Typeofrisk9">#REF!</definedName>
    <definedName name="Value1" localSheetId="0">#REF!</definedName>
    <definedName name="Value1">#REF!</definedName>
    <definedName name="Value10" localSheetId="0">#REF!</definedName>
    <definedName name="Value10">#REF!</definedName>
    <definedName name="Value11" localSheetId="0">#REF!</definedName>
    <definedName name="Value11">#REF!</definedName>
    <definedName name="Value12" localSheetId="0">#REF!</definedName>
    <definedName name="Value12">#REF!</definedName>
    <definedName name="Value13" localSheetId="0">#REF!</definedName>
    <definedName name="Value13">#REF!</definedName>
    <definedName name="Value14" localSheetId="0">#REF!</definedName>
    <definedName name="Value14">#REF!</definedName>
    <definedName name="Value15" localSheetId="0">#REF!</definedName>
    <definedName name="Value15">#REF!</definedName>
    <definedName name="Value16" localSheetId="0">#REF!</definedName>
    <definedName name="Value16">#REF!</definedName>
    <definedName name="Value17" localSheetId="0">#REF!</definedName>
    <definedName name="Value17">#REF!</definedName>
    <definedName name="Value18" localSheetId="0">#REF!</definedName>
    <definedName name="Value18">#REF!</definedName>
    <definedName name="Value19" localSheetId="0">#REF!</definedName>
    <definedName name="Value19">#REF!</definedName>
    <definedName name="Value2" localSheetId="0">#REF!</definedName>
    <definedName name="Value2">#REF!</definedName>
    <definedName name="Value20" localSheetId="0">#REF!</definedName>
    <definedName name="Value20">#REF!</definedName>
    <definedName name="Value3" localSheetId="0">#REF!</definedName>
    <definedName name="Value3">#REF!</definedName>
    <definedName name="Value4" localSheetId="0">#REF!</definedName>
    <definedName name="Value4">#REF!</definedName>
    <definedName name="Value5" localSheetId="0">#REF!</definedName>
    <definedName name="Value5">#REF!</definedName>
    <definedName name="Value6" localSheetId="0">#REF!</definedName>
    <definedName name="Value6">#REF!</definedName>
    <definedName name="Value7" localSheetId="0">#REF!</definedName>
    <definedName name="Value7">#REF!</definedName>
    <definedName name="Value8" localSheetId="0">#REF!</definedName>
    <definedName name="Value8">#REF!</definedName>
    <definedName name="Value9" localSheetId="0">#REF!</definedName>
    <definedName name="Value9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2" i="22" l="1"/>
  <c r="B20" i="22"/>
  <c r="B27" i="22"/>
  <c r="B29" i="22"/>
  <c r="B28" i="22"/>
  <c r="A1" i="23"/>
  <c r="B34" i="22"/>
  <c r="B31" i="22" l="1"/>
  <c r="B26" i="22"/>
  <c r="B8" i="22"/>
  <c r="B7" i="22" s="1"/>
  <c r="B11" i="22"/>
  <c r="B37" i="22" l="1"/>
  <c r="B25" i="22" s="1"/>
  <c r="B42" i="22" s="1"/>
  <c r="B21" i="22"/>
</calcChain>
</file>

<file path=xl/sharedStrings.xml><?xml version="1.0" encoding="utf-8"?>
<sst xmlns="http://schemas.openxmlformats.org/spreadsheetml/2006/main" count="103" uniqueCount="64">
  <si>
    <t>Component 2: Design and deployment of Guyana's ESW</t>
  </si>
  <si>
    <t>Component 3: Capacity building program</t>
  </si>
  <si>
    <t>Component 4: Project Administration</t>
  </si>
  <si>
    <t>Description of and category of procurement contract</t>
  </si>
  <si>
    <t>Estimated cost  in (US$ thousand)</t>
  </si>
  <si>
    <t>Review (ex-ante or ex-post)</t>
  </si>
  <si>
    <t>Source of financing and percentage</t>
  </si>
  <si>
    <t>Estimated Dates</t>
  </si>
  <si>
    <t>Comments</t>
  </si>
  <si>
    <t>IDB %</t>
  </si>
  <si>
    <t>Local / Other %</t>
  </si>
  <si>
    <t>Publication of specific procurement notice</t>
  </si>
  <si>
    <t>Completion of contract</t>
  </si>
  <si>
    <t>Consulting Services</t>
  </si>
  <si>
    <t>QCBS</t>
  </si>
  <si>
    <t>Ex-Ante</t>
  </si>
  <si>
    <t>QCNI</t>
  </si>
  <si>
    <t>Goods and Works</t>
  </si>
  <si>
    <t>ICB</t>
  </si>
  <si>
    <t>Non Consulting Services</t>
  </si>
  <si>
    <t>PC</t>
  </si>
  <si>
    <t>Ex-Post</t>
  </si>
  <si>
    <t>Consultancy for ESW Coordinator</t>
  </si>
  <si>
    <t>Consultancy to strengthen the Institutional Framework of the participating agencies</t>
  </si>
  <si>
    <r>
      <t xml:space="preserve">Procurement method </t>
    </r>
    <r>
      <rPr>
        <b/>
        <vertAlign val="superscript"/>
        <sz val="8"/>
        <rFont val="Arial"/>
        <family val="2"/>
      </rPr>
      <t>2</t>
    </r>
  </si>
  <si>
    <r>
      <t xml:space="preserve">Prequali-fication </t>
    </r>
    <r>
      <rPr>
        <b/>
        <vertAlign val="superscript"/>
        <sz val="8"/>
        <rFont val="Arial"/>
        <family val="2"/>
      </rPr>
      <t>3</t>
    </r>
    <r>
      <rPr>
        <b/>
        <sz val="8"/>
        <rFont val="Arial"/>
        <family val="2"/>
      </rPr>
      <t xml:space="preserve"> (Yes/No)</t>
    </r>
  </si>
  <si>
    <r>
      <t xml:space="preserve">Status </t>
    </r>
    <r>
      <rPr>
        <b/>
        <vertAlign val="superscript"/>
        <sz val="8"/>
        <rFont val="Arial"/>
        <family val="2"/>
      </rPr>
      <t>4</t>
    </r>
    <r>
      <rPr>
        <b/>
        <sz val="8"/>
        <rFont val="Arial"/>
        <family val="2"/>
      </rPr>
      <t xml:space="preserve">   (pending, in process, awarded, cancelled)</t>
    </r>
  </si>
  <si>
    <t>Acquisition of IT hardware for participating agencies</t>
  </si>
  <si>
    <t>SSS</t>
  </si>
  <si>
    <t>Enhancement of internet access in participating agencies</t>
  </si>
  <si>
    <t>ExPost</t>
  </si>
  <si>
    <t>Consultancy for Procurement and Contract Management Specialist</t>
  </si>
  <si>
    <t>PROCUREMENT PLAN 
GY-L1064</t>
  </si>
  <si>
    <t>2  Goods and Works: ICB: International competitive bidding; LIB: limited international bidding; NCB: national competitive bidding; PC: price comparison; DC: direct contracting; FA: force account; PSA: Procurement through specialized agencies; PAs: Procurement agents; IA: Inspection agents; PLFI: Procurement in loans to financial intermediaries; BOO/BOT/BOOT: Build, own, operate/build, operate, transfer/build, own, operate, transfer; PBP: Performance-based procurement; PLGB: Procurement under loans guaranteed by the Bank; PCP: Community participation procurement; Consulting Firms:  QCBS: Quality- and cost-based selection; QBS: Quality-based selection; FBS: Selection under a fixed budget; LCS: Least-cost selection; CQS: Selection based on the consultants’ qualifications; SSS: Single-source selection; Individual Consultants: QCNI: Selection based on comparison of qualifications of national individual consultants; QCII: Selection based on comparison of qualifications of international individual consultants.</t>
  </si>
  <si>
    <t>3  Applicable only to Goods and Works in case the new Policies apply.  In the case of previous Policies, it is applicable to Goods, Works and Consulting Services.</t>
  </si>
  <si>
    <t>4  Column “Status” will be used for retroactive procurement and when updating the procurement plan.</t>
  </si>
  <si>
    <t>Actual Dates</t>
  </si>
  <si>
    <t>Component 1: Modernization of the regulatory environment</t>
  </si>
  <si>
    <t>Consultancy to Develop the ESW (includes BPR, LCP module, GD module and Risk Management System)</t>
  </si>
  <si>
    <t>Consultancy to conduct Local Regulatory Review &amp; Draft Regulations</t>
  </si>
  <si>
    <t>Consultancy to conduct Desk Review on Draft Regulations for International Best Practices</t>
  </si>
  <si>
    <t>Technical Assistance to develop the TOR and advise the PEU during the procurement process</t>
  </si>
  <si>
    <t>Consulting Services to provide online training and technical workshops to public and private sector officers</t>
  </si>
  <si>
    <t>Consultancy for Financial Management Officer</t>
  </si>
  <si>
    <t>Office Equipment &amp; Vehicle</t>
  </si>
  <si>
    <t xml:space="preserve">Administrative contingency </t>
  </si>
  <si>
    <t>Consultancy to Develop a Communications Change Management Strategy for ESW stakeholders</t>
  </si>
  <si>
    <t>Operational Cost</t>
  </si>
  <si>
    <t>Project Evaluations</t>
  </si>
  <si>
    <t>Mid-term Evaluation</t>
  </si>
  <si>
    <t>Final Evaluation</t>
  </si>
  <si>
    <t>*</t>
  </si>
  <si>
    <t>In process</t>
  </si>
  <si>
    <t>Awarded</t>
  </si>
  <si>
    <t>EOI completed</t>
  </si>
  <si>
    <t>QCII</t>
  </si>
  <si>
    <t>NIL</t>
  </si>
  <si>
    <t>N/A</t>
  </si>
  <si>
    <t>Commencement date: Jan 6, 2020</t>
  </si>
  <si>
    <t>Consultancy to hire two (2) IT Specialists to strengthen the IT Department of Customs/ Equipment for participating agencies</t>
  </si>
  <si>
    <t>Year 1 in progress</t>
  </si>
  <si>
    <t>COVID-19 Relief Aid to GRA</t>
  </si>
  <si>
    <t>PC/DC/LIB</t>
  </si>
  <si>
    <t>All requisite approvals recevied.  Awaiting signing of contract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</si>
</sst>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[$$-409]* #,##0_ ;_-[$$-409]* \-#,##0\ ;_-[$$-409]* &quot;-&quot;??_ ;_-@_ "/>
    <numFmt numFmtId="166" formatCode="_(&quot;TT$&quot;* #,##0.00_);_(&quot;TT$&quot;* \(#,##0.00\);_(&quot;TT$&quot;* &quot;-&quot;??_);_(@_)"/>
  </numFmts>
  <fonts count="4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9"/>
      <color theme="1"/>
      <name val="Segoe U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name val="Arial"/>
      <family val="2"/>
    </font>
    <font>
      <vertAlign val="superscript"/>
      <sz val="8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sz val="9"/>
      <name val="Arial"/>
      <family val="2"/>
    </font>
    <font>
      <sz val="14"/>
      <name val="Arial"/>
      <family val="2"/>
    </font>
    <font>
      <b/>
      <sz val="12"/>
      <color theme="1"/>
      <name val="Arial"/>
      <family val="2"/>
    </font>
    <font>
      <b/>
      <vertAlign val="superscript"/>
      <sz val="8"/>
      <name val="Arial"/>
      <family val="2"/>
    </font>
    <font>
      <vertAlign val="superscript"/>
      <sz val="9"/>
      <name val="Arial"/>
      <family val="2"/>
    </font>
    <font>
      <sz val="11"/>
      <color rgb="FF00B05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139">
    <xf numFmtId="0" fontId="0" fillId="0" borderId="0"/>
    <xf numFmtId="0" fontId="8" fillId="0" borderId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13" fillId="0" borderId="0"/>
    <xf numFmtId="0" fontId="7" fillId="0" borderId="0"/>
    <xf numFmtId="0" fontId="7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7" fillId="21" borderId="6" applyNumberFormat="0" applyAlignment="0" applyProtection="0"/>
    <xf numFmtId="0" fontId="17" fillId="21" borderId="6" applyNumberFormat="0" applyAlignment="0" applyProtection="0"/>
    <xf numFmtId="0" fontId="17" fillId="21" borderId="6" applyNumberFormat="0" applyAlignment="0" applyProtection="0"/>
    <xf numFmtId="0" fontId="18" fillId="22" borderId="7" applyNumberFormat="0" applyAlignment="0" applyProtection="0"/>
    <xf numFmtId="0" fontId="18" fillId="22" borderId="7" applyNumberFormat="0" applyAlignment="0" applyProtection="0"/>
    <xf numFmtId="0" fontId="18" fillId="22" borderId="7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8" borderId="6" applyNumberFormat="0" applyAlignment="0" applyProtection="0"/>
    <xf numFmtId="0" fontId="24" fillId="8" borderId="6" applyNumberFormat="0" applyAlignment="0" applyProtection="0"/>
    <xf numFmtId="0" fontId="24" fillId="8" borderId="6" applyNumberFormat="0" applyAlignment="0" applyProtection="0"/>
    <xf numFmtId="0" fontId="25" fillId="0" borderId="11" applyNumberFormat="0" applyFill="0" applyAlignment="0" applyProtection="0"/>
    <xf numFmtId="0" fontId="25" fillId="0" borderId="11" applyNumberFormat="0" applyFill="0" applyAlignment="0" applyProtection="0"/>
    <xf numFmtId="0" fontId="25" fillId="0" borderId="11" applyNumberFormat="0" applyFill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24" borderId="12" applyNumberFormat="0" applyFont="0" applyAlignment="0" applyProtection="0"/>
    <xf numFmtId="0" fontId="7" fillId="24" borderId="12" applyNumberFormat="0" applyFont="0" applyAlignment="0" applyProtection="0"/>
    <xf numFmtId="0" fontId="7" fillId="24" borderId="12" applyNumberFormat="0" applyFont="0" applyAlignment="0" applyProtection="0"/>
    <xf numFmtId="0" fontId="27" fillId="21" borderId="13" applyNumberFormat="0" applyAlignment="0" applyProtection="0"/>
    <xf numFmtId="0" fontId="27" fillId="21" borderId="13" applyNumberFormat="0" applyAlignment="0" applyProtection="0"/>
    <xf numFmtId="0" fontId="27" fillId="21" borderId="13" applyNumberFormat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4" applyNumberFormat="0" applyFill="0" applyAlignment="0" applyProtection="0"/>
    <xf numFmtId="0" fontId="29" fillId="0" borderId="14" applyNumberFormat="0" applyFill="0" applyAlignment="0" applyProtection="0"/>
    <xf numFmtId="0" fontId="29" fillId="0" borderId="14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166" fontId="7" fillId="0" borderId="0" applyFont="0" applyFill="0" applyBorder="0" applyAlignment="0" applyProtection="0"/>
  </cellStyleXfs>
  <cellXfs count="123">
    <xf numFmtId="0" fontId="0" fillId="0" borderId="0" xfId="0"/>
    <xf numFmtId="0" fontId="7" fillId="0" borderId="0" xfId="120" applyFont="1"/>
    <xf numFmtId="0" fontId="31" fillId="0" borderId="0" xfId="120" applyFont="1"/>
    <xf numFmtId="0" fontId="7" fillId="0" borderId="0" xfId="120"/>
    <xf numFmtId="0" fontId="7" fillId="0" borderId="0" xfId="120" applyAlignment="1">
      <alignment horizontal="center"/>
    </xf>
    <xf numFmtId="0" fontId="33" fillId="2" borderId="0" xfId="120" applyFont="1" applyFill="1"/>
    <xf numFmtId="0" fontId="34" fillId="0" borderId="15" xfId="120" applyFont="1" applyFill="1" applyBorder="1" applyAlignment="1">
      <alignment horizontal="left" wrapText="1"/>
    </xf>
    <xf numFmtId="165" fontId="31" fillId="0" borderId="15" xfId="138" applyNumberFormat="1" applyFont="1" applyBorder="1"/>
    <xf numFmtId="0" fontId="31" fillId="0" borderId="15" xfId="120" applyFont="1" applyBorder="1"/>
    <xf numFmtId="15" fontId="31" fillId="0" borderId="15" xfId="120" applyNumberFormat="1" applyFont="1" applyBorder="1"/>
    <xf numFmtId="0" fontId="34" fillId="0" borderId="15" xfId="120" applyFont="1" applyFill="1" applyBorder="1" applyAlignment="1">
      <alignment wrapText="1"/>
    </xf>
    <xf numFmtId="165" fontId="31" fillId="0" borderId="15" xfId="120" applyNumberFormat="1" applyFont="1" applyBorder="1"/>
    <xf numFmtId="0" fontId="34" fillId="0" borderId="15" xfId="120" applyFont="1" applyFill="1" applyBorder="1" applyAlignment="1">
      <alignment horizontal="left" vertical="center" wrapText="1"/>
    </xf>
    <xf numFmtId="0" fontId="31" fillId="0" borderId="15" xfId="120" applyFont="1" applyBorder="1" applyAlignment="1">
      <alignment horizontal="left"/>
    </xf>
    <xf numFmtId="0" fontId="36" fillId="2" borderId="0" xfId="120" applyFont="1" applyFill="1"/>
    <xf numFmtId="0" fontId="7" fillId="2" borderId="0" xfId="120" applyFill="1"/>
    <xf numFmtId="0" fontId="31" fillId="0" borderId="15" xfId="120" applyFont="1" applyBorder="1" applyAlignment="1">
      <alignment vertical="center"/>
    </xf>
    <xf numFmtId="165" fontId="31" fillId="0" borderId="15" xfId="120" applyNumberFormat="1" applyFont="1" applyBorder="1" applyAlignment="1">
      <alignment horizontal="right"/>
    </xf>
    <xf numFmtId="0" fontId="31" fillId="0" borderId="15" xfId="120" applyFont="1" applyBorder="1" applyAlignment="1">
      <alignment horizontal="right"/>
    </xf>
    <xf numFmtId="0" fontId="31" fillId="0" borderId="15" xfId="120" applyFont="1" applyBorder="1" applyAlignment="1">
      <alignment horizontal="left" vertical="center"/>
    </xf>
    <xf numFmtId="0" fontId="31" fillId="0" borderId="15" xfId="120" applyFont="1" applyBorder="1" applyAlignment="1">
      <alignment horizontal="right" vertical="center"/>
    </xf>
    <xf numFmtId="0" fontId="31" fillId="0" borderId="0" xfId="120" applyFont="1" applyAlignment="1">
      <alignment horizontal="center" vertical="center"/>
    </xf>
    <xf numFmtId="165" fontId="7" fillId="0" borderId="15" xfId="120" applyNumberFormat="1" applyFont="1" applyBorder="1" applyAlignment="1">
      <alignment horizontal="right"/>
    </xf>
    <xf numFmtId="0" fontId="7" fillId="0" borderId="5" xfId="120" applyFont="1" applyBorder="1" applyAlignment="1">
      <alignment horizontal="center"/>
    </xf>
    <xf numFmtId="0" fontId="7" fillId="0" borderId="15" xfId="120" applyFont="1" applyBorder="1" applyAlignment="1">
      <alignment horizontal="center"/>
    </xf>
    <xf numFmtId="0" fontId="35" fillId="0" borderId="15" xfId="120" applyFont="1" applyBorder="1" applyAlignment="1">
      <alignment horizontal="center"/>
    </xf>
    <xf numFmtId="0" fontId="35" fillId="0" borderId="15" xfId="120" applyFont="1" applyBorder="1"/>
    <xf numFmtId="0" fontId="5" fillId="0" borderId="15" xfId="120" applyFont="1" applyBorder="1"/>
    <xf numFmtId="0" fontId="7" fillId="0" borderId="15" xfId="120" applyFont="1" applyBorder="1"/>
    <xf numFmtId="165" fontId="9" fillId="0" borderId="0" xfId="120" applyNumberFormat="1" applyFont="1" applyBorder="1"/>
    <xf numFmtId="0" fontId="5" fillId="0" borderId="0" xfId="120" applyFont="1" applyBorder="1"/>
    <xf numFmtId="0" fontId="5" fillId="0" borderId="21" xfId="120" applyFont="1" applyBorder="1"/>
    <xf numFmtId="0" fontId="5" fillId="0" borderId="0" xfId="120" applyFont="1"/>
    <xf numFmtId="0" fontId="31" fillId="0" borderId="0" xfId="120" applyFont="1" applyAlignment="1">
      <alignment horizontal="center"/>
    </xf>
    <xf numFmtId="0" fontId="7" fillId="0" borderId="0" xfId="120" applyFont="1" applyAlignment="1">
      <alignment horizontal="center"/>
    </xf>
    <xf numFmtId="0" fontId="5" fillId="0" borderId="0" xfId="120" applyFont="1" applyAlignment="1">
      <alignment horizontal="center"/>
    </xf>
    <xf numFmtId="0" fontId="11" fillId="25" borderId="15" xfId="120" applyFont="1" applyFill="1" applyBorder="1" applyAlignment="1">
      <alignment vertical="center" wrapText="1"/>
    </xf>
    <xf numFmtId="165" fontId="11" fillId="25" borderId="15" xfId="120" applyNumberFormat="1" applyFont="1" applyFill="1" applyBorder="1" applyAlignment="1">
      <alignment vertical="center" wrapText="1"/>
    </xf>
    <xf numFmtId="0" fontId="12" fillId="25" borderId="18" xfId="120" applyFont="1" applyFill="1" applyBorder="1" applyAlignment="1">
      <alignment wrapText="1"/>
    </xf>
    <xf numFmtId="0" fontId="10" fillId="25" borderId="18" xfId="120" applyFont="1" applyFill="1" applyBorder="1" applyAlignment="1">
      <alignment wrapText="1"/>
    </xf>
    <xf numFmtId="0" fontId="10" fillId="25" borderId="5" xfId="120" applyFont="1" applyFill="1" applyBorder="1" applyAlignment="1">
      <alignment wrapText="1"/>
    </xf>
    <xf numFmtId="0" fontId="11" fillId="25" borderId="15" xfId="120" applyFont="1" applyFill="1" applyBorder="1" applyAlignment="1">
      <alignment vertical="center"/>
    </xf>
    <xf numFmtId="165" fontId="11" fillId="25" borderId="15" xfId="120" applyNumberFormat="1" applyFont="1" applyFill="1" applyBorder="1"/>
    <xf numFmtId="0" fontId="12" fillId="25" borderId="15" xfId="120" applyFont="1" applyFill="1" applyBorder="1"/>
    <xf numFmtId="0" fontId="10" fillId="25" borderId="15" xfId="120" applyFont="1" applyFill="1" applyBorder="1"/>
    <xf numFmtId="0" fontId="7" fillId="25" borderId="15" xfId="120" applyFont="1" applyFill="1" applyBorder="1"/>
    <xf numFmtId="0" fontId="35" fillId="25" borderId="15" xfId="120" applyFont="1" applyFill="1" applyBorder="1"/>
    <xf numFmtId="0" fontId="7" fillId="25" borderId="0" xfId="120" applyFill="1"/>
    <xf numFmtId="0" fontId="11" fillId="25" borderId="15" xfId="120" applyFont="1" applyFill="1" applyBorder="1" applyAlignment="1">
      <alignment horizontal="left" vertical="center"/>
    </xf>
    <xf numFmtId="165" fontId="11" fillId="25" borderId="15" xfId="120" applyNumberFormat="1" applyFont="1" applyFill="1" applyBorder="1" applyAlignment="1">
      <alignment horizontal="right"/>
    </xf>
    <xf numFmtId="0" fontId="7" fillId="25" borderId="15" xfId="120" applyFont="1" applyFill="1" applyBorder="1" applyAlignment="1">
      <alignment horizontal="left"/>
    </xf>
    <xf numFmtId="0" fontId="35" fillId="25" borderId="15" xfId="120" applyFont="1" applyFill="1" applyBorder="1" applyAlignment="1">
      <alignment horizontal="right"/>
    </xf>
    <xf numFmtId="0" fontId="9" fillId="26" borderId="15" xfId="120" applyFont="1" applyFill="1" applyBorder="1" applyAlignment="1">
      <alignment vertical="center" wrapText="1"/>
    </xf>
    <xf numFmtId="0" fontId="9" fillId="26" borderId="18" xfId="120" applyFont="1" applyFill="1" applyBorder="1" applyAlignment="1">
      <alignment wrapText="1"/>
    </xf>
    <xf numFmtId="0" fontId="9" fillId="26" borderId="5" xfId="120" applyFont="1" applyFill="1" applyBorder="1" applyAlignment="1">
      <alignment wrapText="1"/>
    </xf>
    <xf numFmtId="0" fontId="36" fillId="26" borderId="15" xfId="120" applyFont="1" applyFill="1" applyBorder="1"/>
    <xf numFmtId="0" fontId="7" fillId="26" borderId="15" xfId="120" applyFont="1" applyFill="1" applyBorder="1"/>
    <xf numFmtId="0" fontId="35" fillId="26" borderId="15" xfId="120" applyFont="1" applyFill="1" applyBorder="1"/>
    <xf numFmtId="0" fontId="37" fillId="26" borderId="15" xfId="120" applyFont="1" applyFill="1" applyBorder="1" applyAlignment="1">
      <alignment vertical="center"/>
    </xf>
    <xf numFmtId="165" fontId="37" fillId="26" borderId="15" xfId="120" applyNumberFormat="1" applyFont="1" applyFill="1" applyBorder="1" applyAlignment="1">
      <alignment vertical="center"/>
    </xf>
    <xf numFmtId="165" fontId="11" fillId="25" borderId="15" xfId="120" applyNumberFormat="1" applyFont="1" applyFill="1" applyBorder="1" applyAlignment="1">
      <alignment vertical="center"/>
    </xf>
    <xf numFmtId="165" fontId="9" fillId="26" borderId="15" xfId="120" applyNumberFormat="1" applyFont="1" applyFill="1" applyBorder="1" applyAlignment="1">
      <alignment vertical="center" wrapText="1"/>
    </xf>
    <xf numFmtId="165" fontId="9" fillId="26" borderId="15" xfId="120" applyNumberFormat="1" applyFont="1" applyFill="1" applyBorder="1" applyAlignment="1">
      <alignment vertical="center"/>
    </xf>
    <xf numFmtId="0" fontId="9" fillId="0" borderId="20" xfId="120" applyFont="1" applyBorder="1" applyAlignment="1">
      <alignment horizontal="center"/>
    </xf>
    <xf numFmtId="0" fontId="6" fillId="0" borderId="2" xfId="120" applyFont="1" applyBorder="1" applyAlignment="1">
      <alignment horizontal="center" vertical="center" wrapText="1"/>
    </xf>
    <xf numFmtId="0" fontId="6" fillId="0" borderId="2" xfId="120" applyFont="1" applyBorder="1" applyAlignment="1">
      <alignment horizontal="center" vertical="center" wrapText="1"/>
    </xf>
    <xf numFmtId="0" fontId="7" fillId="0" borderId="15" xfId="120" applyFont="1" applyFill="1" applyBorder="1"/>
    <xf numFmtId="0" fontId="35" fillId="0" borderId="15" xfId="120" applyFont="1" applyFill="1" applyBorder="1"/>
    <xf numFmtId="0" fontId="7" fillId="0" borderId="0" xfId="120" applyFill="1"/>
    <xf numFmtId="0" fontId="31" fillId="0" borderId="15" xfId="120" applyFont="1" applyFill="1" applyBorder="1" applyAlignment="1">
      <alignment vertical="center" wrapText="1"/>
    </xf>
    <xf numFmtId="165" fontId="31" fillId="0" borderId="15" xfId="120" applyNumberFormat="1" applyFont="1" applyFill="1" applyBorder="1" applyAlignment="1">
      <alignment vertical="center"/>
    </xf>
    <xf numFmtId="165" fontId="31" fillId="0" borderId="15" xfId="120" applyNumberFormat="1" applyFont="1" applyBorder="1" applyAlignment="1"/>
    <xf numFmtId="165" fontId="31" fillId="0" borderId="15" xfId="120" applyNumberFormat="1" applyFont="1" applyFill="1" applyBorder="1"/>
    <xf numFmtId="0" fontId="31" fillId="0" borderId="15" xfId="120" applyFont="1" applyFill="1" applyBorder="1"/>
    <xf numFmtId="15" fontId="31" fillId="0" borderId="15" xfId="120" applyNumberFormat="1" applyFont="1" applyFill="1" applyBorder="1"/>
    <xf numFmtId="3" fontId="31" fillId="0" borderId="5" xfId="120" applyNumberFormat="1" applyFont="1" applyBorder="1" applyAlignment="1">
      <alignment horizontal="center"/>
    </xf>
    <xf numFmtId="3" fontId="31" fillId="0" borderId="5" xfId="120" applyNumberFormat="1" applyFont="1" applyFill="1" applyBorder="1" applyAlignment="1">
      <alignment horizontal="center"/>
    </xf>
    <xf numFmtId="0" fontId="36" fillId="26" borderId="5" xfId="120" applyFont="1" applyFill="1" applyBorder="1" applyAlignment="1">
      <alignment horizontal="center"/>
    </xf>
    <xf numFmtId="0" fontId="7" fillId="25" borderId="5" xfId="120" applyFont="1" applyFill="1" applyBorder="1" applyAlignment="1">
      <alignment horizontal="center"/>
    </xf>
    <xf numFmtId="0" fontId="31" fillId="0" borderId="5" xfId="120" applyFont="1" applyFill="1" applyBorder="1" applyAlignment="1">
      <alignment horizontal="center"/>
    </xf>
    <xf numFmtId="0" fontId="31" fillId="0" borderId="5" xfId="120" applyFont="1" applyBorder="1" applyAlignment="1">
      <alignment horizontal="center"/>
    </xf>
    <xf numFmtId="0" fontId="12" fillId="25" borderId="5" xfId="120" applyFont="1" applyFill="1" applyBorder="1" applyAlignment="1">
      <alignment horizontal="center"/>
    </xf>
    <xf numFmtId="0" fontId="7" fillId="26" borderId="5" xfId="120" applyFont="1" applyFill="1" applyBorder="1" applyAlignment="1">
      <alignment horizontal="center"/>
    </xf>
    <xf numFmtId="0" fontId="7" fillId="0" borderId="0" xfId="0" applyFont="1"/>
    <xf numFmtId="15" fontId="40" fillId="0" borderId="15" xfId="120" applyNumberFormat="1" applyFont="1" applyBorder="1"/>
    <xf numFmtId="15" fontId="40" fillId="0" borderId="15" xfId="120" applyNumberFormat="1" applyFont="1" applyFill="1" applyBorder="1"/>
    <xf numFmtId="0" fontId="7" fillId="0" borderId="15" xfId="120" applyFont="1" applyBorder="1" applyAlignment="1">
      <alignment wrapText="1"/>
    </xf>
    <xf numFmtId="0" fontId="34" fillId="27" borderId="15" xfId="120" applyFont="1" applyFill="1" applyBorder="1" applyAlignment="1">
      <alignment horizontal="left" vertical="center" wrapText="1"/>
    </xf>
    <xf numFmtId="165" fontId="31" fillId="27" borderId="15" xfId="120" applyNumberFormat="1" applyFont="1" applyFill="1" applyBorder="1" applyAlignment="1">
      <alignment horizontal="right"/>
    </xf>
    <xf numFmtId="0" fontId="31" fillId="27" borderId="5" xfId="120" applyFont="1" applyFill="1" applyBorder="1" applyAlignment="1">
      <alignment horizontal="center"/>
    </xf>
    <xf numFmtId="0" fontId="31" fillId="27" borderId="15" xfId="120" applyFont="1" applyFill="1" applyBorder="1" applyAlignment="1">
      <alignment horizontal="left"/>
    </xf>
    <xf numFmtId="0" fontId="31" fillId="27" borderId="15" xfId="120" applyFont="1" applyFill="1" applyBorder="1" applyAlignment="1">
      <alignment horizontal="right"/>
    </xf>
    <xf numFmtId="0" fontId="31" fillId="27" borderId="15" xfId="120" applyFont="1" applyFill="1" applyBorder="1"/>
    <xf numFmtId="15" fontId="40" fillId="27" borderId="15" xfId="120" applyNumberFormat="1" applyFont="1" applyFill="1" applyBorder="1"/>
    <xf numFmtId="15" fontId="31" fillId="27" borderId="15" xfId="120" applyNumberFormat="1" applyFont="1" applyFill="1" applyBorder="1"/>
    <xf numFmtId="0" fontId="7" fillId="27" borderId="15" xfId="120" applyFont="1" applyFill="1" applyBorder="1"/>
    <xf numFmtId="0" fontId="39" fillId="0" borderId="16" xfId="120" applyFont="1" applyBorder="1" applyAlignment="1">
      <alignment horizontal="left"/>
    </xf>
    <xf numFmtId="0" fontId="32" fillId="0" borderId="16" xfId="120" applyFont="1" applyBorder="1" applyAlignment="1">
      <alignment horizontal="left"/>
    </xf>
    <xf numFmtId="0" fontId="32" fillId="0" borderId="3" xfId="120" applyFont="1" applyBorder="1" applyAlignment="1">
      <alignment horizontal="left"/>
    </xf>
    <xf numFmtId="0" fontId="9" fillId="0" borderId="25" xfId="120" applyFont="1" applyBorder="1" applyAlignment="1">
      <alignment horizontal="center" vertical="center" wrapText="1"/>
    </xf>
    <xf numFmtId="0" fontId="9" fillId="0" borderId="26" xfId="120" applyFont="1" applyBorder="1" applyAlignment="1">
      <alignment horizontal="center" vertical="center"/>
    </xf>
    <xf numFmtId="0" fontId="9" fillId="0" borderId="27" xfId="120" applyFont="1" applyBorder="1" applyAlignment="1">
      <alignment horizontal="center" vertical="center"/>
    </xf>
    <xf numFmtId="0" fontId="9" fillId="0" borderId="28" xfId="120" applyFont="1" applyBorder="1" applyAlignment="1">
      <alignment horizontal="center" vertical="center"/>
    </xf>
    <xf numFmtId="0" fontId="9" fillId="0" borderId="0" xfId="120" applyFont="1" applyBorder="1" applyAlignment="1">
      <alignment horizontal="center" vertical="center"/>
    </xf>
    <xf numFmtId="0" fontId="9" fillId="0" borderId="22" xfId="120" applyFont="1" applyBorder="1" applyAlignment="1">
      <alignment horizontal="center" vertical="center"/>
    </xf>
    <xf numFmtId="0" fontId="9" fillId="0" borderId="23" xfId="120" applyFont="1" applyBorder="1" applyAlignment="1">
      <alignment horizontal="center" vertical="center"/>
    </xf>
    <xf numFmtId="0" fontId="9" fillId="0" borderId="17" xfId="120" applyFont="1" applyBorder="1" applyAlignment="1">
      <alignment horizontal="center" vertical="center"/>
    </xf>
    <xf numFmtId="0" fontId="9" fillId="0" borderId="24" xfId="120" applyFont="1" applyBorder="1" applyAlignment="1">
      <alignment horizontal="center" vertical="center"/>
    </xf>
    <xf numFmtId="0" fontId="6" fillId="0" borderId="1" xfId="120" applyFont="1" applyBorder="1" applyAlignment="1">
      <alignment horizontal="center" vertical="center" wrapText="1"/>
    </xf>
    <xf numFmtId="0" fontId="6" fillId="0" borderId="2" xfId="120" applyFont="1" applyBorder="1" applyAlignment="1">
      <alignment horizontal="center" vertical="center" wrapText="1"/>
    </xf>
    <xf numFmtId="0" fontId="6" fillId="25" borderId="4" xfId="120" applyFont="1" applyFill="1" applyBorder="1" applyAlignment="1">
      <alignment horizontal="left"/>
    </xf>
    <xf numFmtId="0" fontId="6" fillId="25" borderId="18" xfId="120" applyFont="1" applyFill="1" applyBorder="1" applyAlignment="1">
      <alignment horizontal="left"/>
    </xf>
    <xf numFmtId="0" fontId="6" fillId="25" borderId="5" xfId="120" applyFont="1" applyFill="1" applyBorder="1" applyAlignment="1">
      <alignment horizontal="left"/>
    </xf>
    <xf numFmtId="0" fontId="32" fillId="0" borderId="0" xfId="120" applyFont="1" applyBorder="1" applyAlignment="1">
      <alignment horizontal="left" vertical="top" wrapText="1"/>
    </xf>
    <xf numFmtId="0" fontId="32" fillId="0" borderId="21" xfId="120" applyFont="1" applyBorder="1" applyAlignment="1">
      <alignment horizontal="left" vertical="top" wrapText="1"/>
    </xf>
    <xf numFmtId="0" fontId="39" fillId="0" borderId="0" xfId="120" applyFont="1" applyBorder="1" applyAlignment="1">
      <alignment horizontal="left" vertical="top" wrapText="1"/>
    </xf>
    <xf numFmtId="0" fontId="39" fillId="0" borderId="0" xfId="120" applyFont="1" applyBorder="1" applyAlignment="1">
      <alignment horizontal="left"/>
    </xf>
    <xf numFmtId="0" fontId="39" fillId="0" borderId="21" xfId="120" applyFont="1" applyBorder="1" applyAlignment="1">
      <alignment horizontal="left"/>
    </xf>
    <xf numFmtId="0" fontId="11" fillId="0" borderId="19" xfId="120" applyFont="1" applyBorder="1" applyAlignment="1">
      <alignment horizontal="center" vertical="center" wrapText="1"/>
    </xf>
    <xf numFmtId="0" fontId="12" fillId="0" borderId="1" xfId="120" applyFont="1" applyBorder="1" applyAlignment="1">
      <alignment horizontal="center" vertical="center" wrapText="1"/>
    </xf>
    <xf numFmtId="0" fontId="12" fillId="0" borderId="2" xfId="120" applyFont="1" applyBorder="1" applyAlignment="1">
      <alignment horizontal="center" vertical="center" wrapText="1"/>
    </xf>
    <xf numFmtId="0" fontId="6" fillId="0" borderId="29" xfId="120" applyFont="1" applyBorder="1" applyAlignment="1">
      <alignment horizontal="center" vertical="center" wrapText="1"/>
    </xf>
    <xf numFmtId="0" fontId="6" fillId="0" borderId="30" xfId="120" applyFont="1" applyBorder="1" applyAlignment="1">
      <alignment horizontal="center" vertical="center" wrapText="1"/>
    </xf>
  </cellXfs>
  <cellStyles count="139">
    <cellStyle name="20% - Accent1 2" xfId="12" xr:uid="{00000000-0005-0000-0000-000000000000}"/>
    <cellStyle name="20% - Accent1 3" xfId="13" xr:uid="{00000000-0005-0000-0000-000001000000}"/>
    <cellStyle name="20% - Accent1 4" xfId="14" xr:uid="{00000000-0005-0000-0000-000002000000}"/>
    <cellStyle name="20% - Accent2 2" xfId="15" xr:uid="{00000000-0005-0000-0000-000003000000}"/>
    <cellStyle name="20% - Accent2 3" xfId="16" xr:uid="{00000000-0005-0000-0000-000004000000}"/>
    <cellStyle name="20% - Accent2 4" xfId="17" xr:uid="{00000000-0005-0000-0000-000005000000}"/>
    <cellStyle name="20% - Accent3 2" xfId="18" xr:uid="{00000000-0005-0000-0000-000006000000}"/>
    <cellStyle name="20% - Accent3 3" xfId="19" xr:uid="{00000000-0005-0000-0000-000007000000}"/>
    <cellStyle name="20% - Accent3 4" xfId="20" xr:uid="{00000000-0005-0000-0000-000008000000}"/>
    <cellStyle name="20% - Accent4 2" xfId="21" xr:uid="{00000000-0005-0000-0000-000009000000}"/>
    <cellStyle name="20% - Accent4 3" xfId="22" xr:uid="{00000000-0005-0000-0000-00000A000000}"/>
    <cellStyle name="20% - Accent4 4" xfId="23" xr:uid="{00000000-0005-0000-0000-00000B000000}"/>
    <cellStyle name="20% - Accent5 2" xfId="24" xr:uid="{00000000-0005-0000-0000-00000C000000}"/>
    <cellStyle name="20% - Accent5 3" xfId="25" xr:uid="{00000000-0005-0000-0000-00000D000000}"/>
    <cellStyle name="20% - Accent5 4" xfId="26" xr:uid="{00000000-0005-0000-0000-00000E000000}"/>
    <cellStyle name="20% - Accent6 2" xfId="27" xr:uid="{00000000-0005-0000-0000-00000F000000}"/>
    <cellStyle name="20% - Accent6 3" xfId="28" xr:uid="{00000000-0005-0000-0000-000010000000}"/>
    <cellStyle name="20% - Accent6 4" xfId="29" xr:uid="{00000000-0005-0000-0000-000011000000}"/>
    <cellStyle name="40% - Accent1 2" xfId="30" xr:uid="{00000000-0005-0000-0000-000012000000}"/>
    <cellStyle name="40% - Accent1 3" xfId="31" xr:uid="{00000000-0005-0000-0000-000013000000}"/>
    <cellStyle name="40% - Accent1 4" xfId="32" xr:uid="{00000000-0005-0000-0000-000014000000}"/>
    <cellStyle name="40% - Accent2 2" xfId="33" xr:uid="{00000000-0005-0000-0000-000015000000}"/>
    <cellStyle name="40% - Accent2 3" xfId="34" xr:uid="{00000000-0005-0000-0000-000016000000}"/>
    <cellStyle name="40% - Accent2 4" xfId="35" xr:uid="{00000000-0005-0000-0000-000017000000}"/>
    <cellStyle name="40% - Accent3 2" xfId="36" xr:uid="{00000000-0005-0000-0000-000018000000}"/>
    <cellStyle name="40% - Accent3 3" xfId="37" xr:uid="{00000000-0005-0000-0000-000019000000}"/>
    <cellStyle name="40% - Accent3 4" xfId="38" xr:uid="{00000000-0005-0000-0000-00001A000000}"/>
    <cellStyle name="40% - Accent4 2" xfId="39" xr:uid="{00000000-0005-0000-0000-00001B000000}"/>
    <cellStyle name="40% - Accent4 3" xfId="40" xr:uid="{00000000-0005-0000-0000-00001C000000}"/>
    <cellStyle name="40% - Accent4 4" xfId="41" xr:uid="{00000000-0005-0000-0000-00001D000000}"/>
    <cellStyle name="40% - Accent5 2" xfId="42" xr:uid="{00000000-0005-0000-0000-00001E000000}"/>
    <cellStyle name="40% - Accent5 3" xfId="43" xr:uid="{00000000-0005-0000-0000-00001F000000}"/>
    <cellStyle name="40% - Accent5 4" xfId="44" xr:uid="{00000000-0005-0000-0000-000020000000}"/>
    <cellStyle name="40% - Accent6 2" xfId="45" xr:uid="{00000000-0005-0000-0000-000021000000}"/>
    <cellStyle name="40% - Accent6 3" xfId="46" xr:uid="{00000000-0005-0000-0000-000022000000}"/>
    <cellStyle name="40% - Accent6 4" xfId="47" xr:uid="{00000000-0005-0000-0000-000023000000}"/>
    <cellStyle name="60% - Accent1 2" xfId="48" xr:uid="{00000000-0005-0000-0000-000024000000}"/>
    <cellStyle name="60% - Accent1 3" xfId="49" xr:uid="{00000000-0005-0000-0000-000025000000}"/>
    <cellStyle name="60% - Accent1 4" xfId="50" xr:uid="{00000000-0005-0000-0000-000026000000}"/>
    <cellStyle name="60% - Accent2 2" xfId="51" xr:uid="{00000000-0005-0000-0000-000027000000}"/>
    <cellStyle name="60% - Accent2 3" xfId="52" xr:uid="{00000000-0005-0000-0000-000028000000}"/>
    <cellStyle name="60% - Accent2 4" xfId="53" xr:uid="{00000000-0005-0000-0000-000029000000}"/>
    <cellStyle name="60% - Accent3 2" xfId="54" xr:uid="{00000000-0005-0000-0000-00002A000000}"/>
    <cellStyle name="60% - Accent3 3" xfId="55" xr:uid="{00000000-0005-0000-0000-00002B000000}"/>
    <cellStyle name="60% - Accent3 4" xfId="56" xr:uid="{00000000-0005-0000-0000-00002C000000}"/>
    <cellStyle name="60% - Accent4 2" xfId="57" xr:uid="{00000000-0005-0000-0000-00002D000000}"/>
    <cellStyle name="60% - Accent4 3" xfId="58" xr:uid="{00000000-0005-0000-0000-00002E000000}"/>
    <cellStyle name="60% - Accent4 4" xfId="59" xr:uid="{00000000-0005-0000-0000-00002F000000}"/>
    <cellStyle name="60% - Accent5 2" xfId="60" xr:uid="{00000000-0005-0000-0000-000030000000}"/>
    <cellStyle name="60% - Accent5 3" xfId="61" xr:uid="{00000000-0005-0000-0000-000031000000}"/>
    <cellStyle name="60% - Accent5 4" xfId="62" xr:uid="{00000000-0005-0000-0000-000032000000}"/>
    <cellStyle name="60% - Accent6 2" xfId="63" xr:uid="{00000000-0005-0000-0000-000033000000}"/>
    <cellStyle name="60% - Accent6 3" xfId="64" xr:uid="{00000000-0005-0000-0000-000034000000}"/>
    <cellStyle name="60% - Accent6 4" xfId="65" xr:uid="{00000000-0005-0000-0000-000035000000}"/>
    <cellStyle name="Accent1 2" xfId="66" xr:uid="{00000000-0005-0000-0000-000036000000}"/>
    <cellStyle name="Accent1 3" xfId="67" xr:uid="{00000000-0005-0000-0000-000037000000}"/>
    <cellStyle name="Accent1 4" xfId="68" xr:uid="{00000000-0005-0000-0000-000038000000}"/>
    <cellStyle name="Accent2 2" xfId="69" xr:uid="{00000000-0005-0000-0000-000039000000}"/>
    <cellStyle name="Accent2 3" xfId="70" xr:uid="{00000000-0005-0000-0000-00003A000000}"/>
    <cellStyle name="Accent2 4" xfId="71" xr:uid="{00000000-0005-0000-0000-00003B000000}"/>
    <cellStyle name="Accent3 2" xfId="72" xr:uid="{00000000-0005-0000-0000-00003C000000}"/>
    <cellStyle name="Accent3 3" xfId="73" xr:uid="{00000000-0005-0000-0000-00003D000000}"/>
    <cellStyle name="Accent3 4" xfId="74" xr:uid="{00000000-0005-0000-0000-00003E000000}"/>
    <cellStyle name="Accent4 2" xfId="75" xr:uid="{00000000-0005-0000-0000-00003F000000}"/>
    <cellStyle name="Accent4 3" xfId="76" xr:uid="{00000000-0005-0000-0000-000040000000}"/>
    <cellStyle name="Accent4 4" xfId="77" xr:uid="{00000000-0005-0000-0000-000041000000}"/>
    <cellStyle name="Accent5 2" xfId="78" xr:uid="{00000000-0005-0000-0000-000042000000}"/>
    <cellStyle name="Accent5 3" xfId="79" xr:uid="{00000000-0005-0000-0000-000043000000}"/>
    <cellStyle name="Accent5 4" xfId="80" xr:uid="{00000000-0005-0000-0000-000044000000}"/>
    <cellStyle name="Accent6 2" xfId="81" xr:uid="{00000000-0005-0000-0000-000045000000}"/>
    <cellStyle name="Accent6 3" xfId="82" xr:uid="{00000000-0005-0000-0000-000046000000}"/>
    <cellStyle name="Accent6 4" xfId="83" xr:uid="{00000000-0005-0000-0000-000047000000}"/>
    <cellStyle name="Bad 2" xfId="84" xr:uid="{00000000-0005-0000-0000-000048000000}"/>
    <cellStyle name="Bad 3" xfId="85" xr:uid="{00000000-0005-0000-0000-000049000000}"/>
    <cellStyle name="Bad 4" xfId="86" xr:uid="{00000000-0005-0000-0000-00004A000000}"/>
    <cellStyle name="Calculation 2" xfId="87" xr:uid="{00000000-0005-0000-0000-00004B000000}"/>
    <cellStyle name="Calculation 3" xfId="88" xr:uid="{00000000-0005-0000-0000-00004C000000}"/>
    <cellStyle name="Calculation 4" xfId="89" xr:uid="{00000000-0005-0000-0000-00004D000000}"/>
    <cellStyle name="Check Cell 2" xfId="90" xr:uid="{00000000-0005-0000-0000-00004E000000}"/>
    <cellStyle name="Check Cell 3" xfId="91" xr:uid="{00000000-0005-0000-0000-00004F000000}"/>
    <cellStyle name="Check Cell 4" xfId="92" xr:uid="{00000000-0005-0000-0000-000050000000}"/>
    <cellStyle name="Comma 2" xfId="3" xr:uid="{00000000-0005-0000-0000-000051000000}"/>
    <cellStyle name="Comma 3" xfId="5" xr:uid="{00000000-0005-0000-0000-000052000000}"/>
    <cellStyle name="Comma 4" xfId="11" xr:uid="{00000000-0005-0000-0000-000053000000}"/>
    <cellStyle name="Currency 2" xfId="138" xr:uid="{00000000-0005-0000-0000-000054000000}"/>
    <cellStyle name="Explanatory Text 2" xfId="93" xr:uid="{00000000-0005-0000-0000-000055000000}"/>
    <cellStyle name="Explanatory Text 3" xfId="94" xr:uid="{00000000-0005-0000-0000-000056000000}"/>
    <cellStyle name="Explanatory Text 4" xfId="95" xr:uid="{00000000-0005-0000-0000-000057000000}"/>
    <cellStyle name="Good 2" xfId="96" xr:uid="{00000000-0005-0000-0000-000058000000}"/>
    <cellStyle name="Good 3" xfId="97" xr:uid="{00000000-0005-0000-0000-000059000000}"/>
    <cellStyle name="Good 4" xfId="98" xr:uid="{00000000-0005-0000-0000-00005A000000}"/>
    <cellStyle name="Heading 1 2" xfId="99" xr:uid="{00000000-0005-0000-0000-00005B000000}"/>
    <cellStyle name="Heading 1 3" xfId="100" xr:uid="{00000000-0005-0000-0000-00005C000000}"/>
    <cellStyle name="Heading 1 4" xfId="101" xr:uid="{00000000-0005-0000-0000-00005D000000}"/>
    <cellStyle name="Heading 2 2" xfId="102" xr:uid="{00000000-0005-0000-0000-00005E000000}"/>
    <cellStyle name="Heading 2 3" xfId="103" xr:uid="{00000000-0005-0000-0000-00005F000000}"/>
    <cellStyle name="Heading 2 4" xfId="104" xr:uid="{00000000-0005-0000-0000-000060000000}"/>
    <cellStyle name="Heading 3 2" xfId="105" xr:uid="{00000000-0005-0000-0000-000061000000}"/>
    <cellStyle name="Heading 3 3" xfId="106" xr:uid="{00000000-0005-0000-0000-000062000000}"/>
    <cellStyle name="Heading 3 4" xfId="107" xr:uid="{00000000-0005-0000-0000-000063000000}"/>
    <cellStyle name="Heading 4 2" xfId="108" xr:uid="{00000000-0005-0000-0000-000064000000}"/>
    <cellStyle name="Heading 4 3" xfId="109" xr:uid="{00000000-0005-0000-0000-000065000000}"/>
    <cellStyle name="Heading 4 4" xfId="110" xr:uid="{00000000-0005-0000-0000-000066000000}"/>
    <cellStyle name="Input 2" xfId="111" xr:uid="{00000000-0005-0000-0000-000067000000}"/>
    <cellStyle name="Input 3" xfId="112" xr:uid="{00000000-0005-0000-0000-000068000000}"/>
    <cellStyle name="Input 4" xfId="113" xr:uid="{00000000-0005-0000-0000-000069000000}"/>
    <cellStyle name="Linked Cell 2" xfId="114" xr:uid="{00000000-0005-0000-0000-00006A000000}"/>
    <cellStyle name="Linked Cell 3" xfId="115" xr:uid="{00000000-0005-0000-0000-00006B000000}"/>
    <cellStyle name="Linked Cell 4" xfId="116" xr:uid="{00000000-0005-0000-0000-00006C000000}"/>
    <cellStyle name="Neutral 2" xfId="117" xr:uid="{00000000-0005-0000-0000-00006D000000}"/>
    <cellStyle name="Neutral 3" xfId="118" xr:uid="{00000000-0005-0000-0000-00006E000000}"/>
    <cellStyle name="Neutral 4" xfId="119" xr:uid="{00000000-0005-0000-0000-00006F000000}"/>
    <cellStyle name="Normal" xfId="0" builtinId="0"/>
    <cellStyle name="Normal 2" xfId="2" xr:uid="{00000000-0005-0000-0000-000071000000}"/>
    <cellStyle name="Normal 2 2" xfId="120" xr:uid="{00000000-0005-0000-0000-000072000000}"/>
    <cellStyle name="Normal 2 3" xfId="121" xr:uid="{00000000-0005-0000-0000-000073000000}"/>
    <cellStyle name="Normal 2 4" xfId="122" xr:uid="{00000000-0005-0000-0000-000074000000}"/>
    <cellStyle name="Normal 3" xfId="1" xr:uid="{00000000-0005-0000-0000-000075000000}"/>
    <cellStyle name="Normal 3 2" xfId="8" xr:uid="{00000000-0005-0000-0000-000076000000}"/>
    <cellStyle name="Normal 4" xfId="4" xr:uid="{00000000-0005-0000-0000-000077000000}"/>
    <cellStyle name="Normal 5" xfId="6" xr:uid="{00000000-0005-0000-0000-000078000000}"/>
    <cellStyle name="Normal 6" xfId="7" xr:uid="{00000000-0005-0000-0000-000079000000}"/>
    <cellStyle name="Normal 7" xfId="9" xr:uid="{00000000-0005-0000-0000-00007A000000}"/>
    <cellStyle name="Normal 8" xfId="10" xr:uid="{00000000-0005-0000-0000-00007B000000}"/>
    <cellStyle name="Note 2" xfId="123" xr:uid="{00000000-0005-0000-0000-00007C000000}"/>
    <cellStyle name="Note 3" xfId="124" xr:uid="{00000000-0005-0000-0000-00007D000000}"/>
    <cellStyle name="Note 4" xfId="125" xr:uid="{00000000-0005-0000-0000-00007E000000}"/>
    <cellStyle name="Output 2" xfId="126" xr:uid="{00000000-0005-0000-0000-00007F000000}"/>
    <cellStyle name="Output 3" xfId="127" xr:uid="{00000000-0005-0000-0000-000080000000}"/>
    <cellStyle name="Output 4" xfId="128" xr:uid="{00000000-0005-0000-0000-000081000000}"/>
    <cellStyle name="Title 2" xfId="129" xr:uid="{00000000-0005-0000-0000-000082000000}"/>
    <cellStyle name="Title 3" xfId="130" xr:uid="{00000000-0005-0000-0000-000083000000}"/>
    <cellStyle name="Title 4" xfId="131" xr:uid="{00000000-0005-0000-0000-000084000000}"/>
    <cellStyle name="Total 2" xfId="132" xr:uid="{00000000-0005-0000-0000-000085000000}"/>
    <cellStyle name="Total 3" xfId="133" xr:uid="{00000000-0005-0000-0000-000086000000}"/>
    <cellStyle name="Total 4" xfId="134" xr:uid="{00000000-0005-0000-0000-000087000000}"/>
    <cellStyle name="Warning Text 2" xfId="135" xr:uid="{00000000-0005-0000-0000-000088000000}"/>
    <cellStyle name="Warning Text 3" xfId="136" xr:uid="{00000000-0005-0000-0000-000089000000}"/>
    <cellStyle name="Warning Text 4" xfId="137" xr:uid="{00000000-0005-0000-0000-00008A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\Users\marquezc\AppData\Local\Microsoft\Windows\Temporary%20Internet%20Files\Content.Outlook\KBMBCQWU\Templates\EEO__12_Matriz_de_Stakeholders_EC-L11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\Users\fbedoya\Documents\FBEDOYA\BUSINESS\BID\EC-L1095%20-%20RIESGOS\IMPLEMENTACION\ENTREGABLE%203\FLUJO%20DE%20CAJA\Flujo%20de%20Caja-%20EC-L109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\Users\marquezc\AppData\Local\Microsoft\Windows\Temporary%20Internet%20Files\Content.Outlook\KBMBCQWU\Templates\EEO_13_Matriz_del_Plan_de_Comunicacion_EC-L1116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H MATRIX "/>
      <sheetName val="STH MATRIX POWER INTEREST"/>
      <sheetName val="NIVELES"/>
    </sheetNames>
    <sheetDataSet>
      <sheetData sheetId="0">
        <row r="4">
          <cell r="F4">
            <v>1</v>
          </cell>
        </row>
      </sheetData>
      <sheetData sheetId="1" refreshError="1"/>
      <sheetData sheetId="2">
        <row r="1">
          <cell r="A1" t="str">
            <v xml:space="preserve"> +</v>
          </cell>
          <cell r="C1" t="str">
            <v>Mantener satisfecho</v>
          </cell>
        </row>
        <row r="2">
          <cell r="A2" t="str">
            <v>–</v>
          </cell>
          <cell r="C2" t="str">
            <v>Gestionar de cerca e incluirlos en la planificación</v>
          </cell>
        </row>
        <row r="3">
          <cell r="A3" t="str">
            <v>N</v>
          </cell>
          <cell r="C3" t="str">
            <v>Monitorear</v>
          </cell>
        </row>
        <row r="4">
          <cell r="C4" t="str">
            <v>Mantener informado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IDADO BID"/>
      <sheetName val="ANUAL BID "/>
      <sheetName val="PLAN DE DESEMBOLSO"/>
      <sheetName val="ADQUISICIONES"/>
      <sheetName val="ADQUISICIONES (2)"/>
      <sheetName val="PLAN DE ADQUISICIONES"/>
    </sheetNames>
    <sheetDataSet>
      <sheetData sheetId="0" refreshError="1"/>
      <sheetData sheetId="1" refreshError="1"/>
      <sheetData sheetId="2" refreshError="1"/>
      <sheetData sheetId="3" refreshError="1">
        <row r="172">
          <cell r="BN172" t="str">
            <v>Obras</v>
          </cell>
        </row>
        <row r="173">
          <cell r="BN173" t="str">
            <v>Bienes</v>
          </cell>
        </row>
        <row r="174">
          <cell r="BN174" t="str">
            <v>Servicios de No Consultoría</v>
          </cell>
        </row>
        <row r="175">
          <cell r="BN175" t="str">
            <v>Capacitación</v>
          </cell>
        </row>
        <row r="176">
          <cell r="BN176" t="str">
            <v>Gastos Operativos</v>
          </cell>
        </row>
        <row r="177">
          <cell r="BN177" t="str">
            <v>Consultoría (firmas + individuos)</v>
          </cell>
        </row>
        <row r="178">
          <cell r="BN178" t="str">
            <v>Transferencias</v>
          </cell>
        </row>
        <row r="179">
          <cell r="BN179" t="str">
            <v>Subproyectos Comunitarios</v>
          </cell>
        </row>
        <row r="180">
          <cell r="BN180" t="str">
            <v>No asignados</v>
          </cell>
        </row>
        <row r="184">
          <cell r="BN184" t="str">
            <v xml:space="preserve"> LPI - Licitación Pública Internacional (Obras ≥ 3MM)</v>
          </cell>
        </row>
        <row r="185">
          <cell r="BN185" t="str">
            <v xml:space="preserve"> LPN - Licitación Pública Nacional (Obras  &gt;250M &lt;3MM)</v>
          </cell>
        </row>
        <row r="186">
          <cell r="BN186" t="str">
            <v xml:space="preserve"> 3P - Tres Presupuestos (Obras &lt; 250M)</v>
          </cell>
        </row>
        <row r="187">
          <cell r="BN187" t="str">
            <v xml:space="preserve"> LPI - Licitación Pública Internacional (Bienes  ≥ 250M)</v>
          </cell>
        </row>
        <row r="188">
          <cell r="BN188" t="str">
            <v xml:space="preserve"> LPN - Licitación Pública Nacional (Bienes  &gt;50M &lt;250M)</v>
          </cell>
        </row>
        <row r="189">
          <cell r="BN189" t="str">
            <v xml:space="preserve"> CP - Comparación de Precios (Bienes &lt; 50M)</v>
          </cell>
        </row>
        <row r="190">
          <cell r="BN190" t="str">
            <v xml:space="preserve"> LCN - Lista Corta Nacionales (Consultoría &lt; 200M) </v>
          </cell>
        </row>
        <row r="199">
          <cell r="BN199" t="str">
            <v xml:space="preserve"> CP- Comparación de precios </v>
          </cell>
        </row>
        <row r="200">
          <cell r="BN200" t="str">
            <v xml:space="preserve"> LPN - Licitación Pública Nacional</v>
          </cell>
        </row>
        <row r="201">
          <cell r="BN201" t="str">
            <v xml:space="preserve"> CD - Contratación Directa </v>
          </cell>
        </row>
        <row r="202">
          <cell r="BN202" t="str">
            <v xml:space="preserve"> LIL - Licitación Internacional Limitada </v>
          </cell>
        </row>
        <row r="203">
          <cell r="BN203" t="str">
            <v xml:space="preserve"> LPI -Licitación Pública Internacional</v>
          </cell>
        </row>
        <row r="204">
          <cell r="BN204" t="str">
            <v xml:space="preserve"> LPI-P - Licit Púb Inter con Precalificación </v>
          </cell>
        </row>
        <row r="205">
          <cell r="BN205" t="str">
            <v xml:space="preserve"> LPI-2E - Licit Púb Inter en 2 etapas</v>
          </cell>
        </row>
        <row r="206">
          <cell r="BN206" t="str">
            <v xml:space="preserve"> LPI-L - Licit Pública Internacional por Lotes </v>
          </cell>
        </row>
        <row r="207">
          <cell r="BN207" t="str">
            <v xml:space="preserve"> CC - Comparación de Calificaciones </v>
          </cell>
        </row>
        <row r="208">
          <cell r="BN208" t="str">
            <v xml:space="preserve"> CD - Contratación Directa </v>
          </cell>
        </row>
        <row r="209">
          <cell r="BN209" t="str">
            <v xml:space="preserve"> SBMC - Selec basada en menor costo </v>
          </cell>
        </row>
        <row r="210">
          <cell r="BN210" t="str">
            <v xml:space="preserve"> SBC - Selec Basada en la Calidad</v>
          </cell>
        </row>
        <row r="211">
          <cell r="BN211" t="str">
            <v xml:space="preserve"> SBCC - Selec Bas en Calidad y Costo </v>
          </cell>
        </row>
        <row r="212">
          <cell r="BN212" t="str">
            <v xml:space="preserve"> SBCC - Sel bas en calif de los consultores </v>
          </cell>
        </row>
        <row r="213">
          <cell r="BN213" t="str">
            <v xml:space="preserve"> SBPF -  Selec Basado en Presupuesto Fijo </v>
          </cell>
        </row>
        <row r="214">
          <cell r="BN214" t="str">
            <v xml:space="preserve"> SD - Selección Directa </v>
          </cell>
        </row>
        <row r="217">
          <cell r="BN217" t="str">
            <v>EX ANTE</v>
          </cell>
        </row>
        <row r="218">
          <cell r="BN218" t="str">
            <v>EX POST (O&lt;80M; B&lt;25M; C&lt;45M)</v>
          </cell>
        </row>
        <row r="222">
          <cell r="BN222" t="str">
            <v>SI</v>
          </cell>
        </row>
        <row r="223">
          <cell r="BN223" t="str">
            <v>NO</v>
          </cell>
        </row>
        <row r="226">
          <cell r="BN226" t="str">
            <v>Pendiente</v>
          </cell>
        </row>
        <row r="227">
          <cell r="BN227" t="str">
            <v>En Proceso</v>
          </cell>
        </row>
        <row r="228">
          <cell r="BN228" t="str">
            <v>Adjudicado</v>
          </cell>
        </row>
        <row r="229">
          <cell r="BN229" t="str">
            <v>Cancelado</v>
          </cell>
        </row>
      </sheetData>
      <sheetData sheetId="4" refreshError="1">
        <row r="185">
          <cell r="N185" t="str">
            <v>Obras</v>
          </cell>
        </row>
        <row r="186">
          <cell r="N186" t="str">
            <v>Bienes</v>
          </cell>
        </row>
        <row r="187">
          <cell r="N187" t="str">
            <v>Servicios de No Consultoría</v>
          </cell>
        </row>
        <row r="188">
          <cell r="N188" t="str">
            <v>Capacitación</v>
          </cell>
        </row>
        <row r="189">
          <cell r="N189" t="str">
            <v>Gastos Operativos</v>
          </cell>
        </row>
        <row r="190">
          <cell r="N190" t="str">
            <v>Consultoría (firmas + individuos)</v>
          </cell>
        </row>
        <row r="191">
          <cell r="N191" t="str">
            <v>Transferencias</v>
          </cell>
        </row>
        <row r="192">
          <cell r="N192" t="str">
            <v>Subproyectos Comunitarios</v>
          </cell>
        </row>
        <row r="193">
          <cell r="N193" t="str">
            <v>No asignados</v>
          </cell>
        </row>
        <row r="197">
          <cell r="N197" t="str">
            <v xml:space="preserve"> LPI - Licitación Pública Internacional (Obras ≥ 3MM)</v>
          </cell>
        </row>
        <row r="198">
          <cell r="N198" t="str">
            <v xml:space="preserve"> LPN - Licitación Pública Nacional (Obras  &gt;250M &lt;3MM)</v>
          </cell>
        </row>
        <row r="199">
          <cell r="N199" t="str">
            <v xml:space="preserve"> 3P - Tres Presupuestos (Obras &lt; 250M)</v>
          </cell>
        </row>
        <row r="200">
          <cell r="N200" t="str">
            <v xml:space="preserve"> LPI - Licitación Pública Internacional (Bienes  ≥ 250M)</v>
          </cell>
        </row>
        <row r="201">
          <cell r="N201" t="str">
            <v xml:space="preserve"> LPN - Licitación Pública Nacional (Bienes  &gt;50M &lt;250M)</v>
          </cell>
        </row>
        <row r="202">
          <cell r="N202" t="str">
            <v xml:space="preserve"> CP - Comparación de Precios (Bienes &lt; 50M)</v>
          </cell>
        </row>
        <row r="203">
          <cell r="N203" t="str">
            <v xml:space="preserve"> LCN - Lista Corta Nacionales (Consultoría &lt; 200M) </v>
          </cell>
        </row>
        <row r="212">
          <cell r="N212" t="str">
            <v xml:space="preserve"> CP- Comparación de precios </v>
          </cell>
        </row>
        <row r="213">
          <cell r="N213" t="str">
            <v xml:space="preserve"> LPN - Licitación Pública Nacional</v>
          </cell>
        </row>
        <row r="214">
          <cell r="N214" t="str">
            <v xml:space="preserve"> CD - Contratación Directa </v>
          </cell>
        </row>
        <row r="215">
          <cell r="N215" t="str">
            <v xml:space="preserve"> LIL - Licitación Internacional Limitada </v>
          </cell>
        </row>
        <row r="216">
          <cell r="N216" t="str">
            <v xml:space="preserve"> LPI -Licitación Pública Internacional</v>
          </cell>
        </row>
        <row r="217">
          <cell r="N217" t="str">
            <v xml:space="preserve"> LPI-P - Licit Púb Inter con Precalificación </v>
          </cell>
        </row>
        <row r="218">
          <cell r="N218" t="str">
            <v xml:space="preserve"> LPI-2E - Licit Púb Inter en 2 etapas</v>
          </cell>
        </row>
        <row r="219">
          <cell r="N219" t="str">
            <v xml:space="preserve"> LPI-L - Licit Pública Internacional por Lotes </v>
          </cell>
        </row>
        <row r="220">
          <cell r="N220" t="str">
            <v xml:space="preserve"> CC - Comparación de Calificaciones </v>
          </cell>
        </row>
        <row r="221">
          <cell r="N221" t="str">
            <v xml:space="preserve"> CD - Contratación Directa </v>
          </cell>
        </row>
        <row r="222">
          <cell r="N222" t="str">
            <v xml:space="preserve"> SBMC - Selec basada en menor costo </v>
          </cell>
        </row>
        <row r="223">
          <cell r="N223" t="str">
            <v xml:space="preserve"> SBC - Selec Basada en la Calidad</v>
          </cell>
        </row>
        <row r="224">
          <cell r="N224" t="str">
            <v xml:space="preserve"> SBCC - Selec Bas en Calidad y Costo </v>
          </cell>
        </row>
        <row r="225">
          <cell r="N225" t="str">
            <v xml:space="preserve"> SBCC - Sel bas en calif de los consultores </v>
          </cell>
        </row>
        <row r="226">
          <cell r="N226" t="str">
            <v xml:space="preserve"> SBPF -  Selec Basado en Presupuesto Fijo </v>
          </cell>
        </row>
        <row r="227">
          <cell r="N227" t="str">
            <v xml:space="preserve"> SD - Selección Directa </v>
          </cell>
        </row>
      </sheetData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 DE COMUNICACIONES"/>
      <sheetName val="Hoja1"/>
      <sheetName val="MCOMUNICACIONES"/>
    </sheetNames>
    <sheetDataSet>
      <sheetData sheetId="0"/>
      <sheetData sheetId="1">
        <row r="10">
          <cell r="K10" t="str">
            <v>Reducir errores</v>
          </cell>
        </row>
        <row r="11">
          <cell r="K11" t="str">
            <v>Reducir estrés físico y mental</v>
          </cell>
          <cell r="N11" t="str">
            <v>Ninguna</v>
          </cell>
          <cell r="P11" t="str">
            <v>reuniones</v>
          </cell>
        </row>
        <row r="12">
          <cell r="K12" t="str">
            <v>Incrementar la motivación</v>
          </cell>
          <cell r="N12" t="str">
            <v>Una vez</v>
          </cell>
          <cell r="P12" t="str">
            <v>talleres</v>
          </cell>
        </row>
        <row r="13">
          <cell r="K13" t="str">
            <v>Crear buenas relaciones</v>
          </cell>
          <cell r="N13" t="str">
            <v>Mensual</v>
          </cell>
          <cell r="P13" t="str">
            <v>reportes</v>
          </cell>
        </row>
        <row r="14">
          <cell r="K14" t="str">
            <v>Impulsar el trabajo en equipo</v>
          </cell>
          <cell r="N14" t="str">
            <v>Bimensual</v>
          </cell>
          <cell r="P14" t="str">
            <v>cartas</v>
          </cell>
        </row>
        <row r="15">
          <cell r="K15" t="str">
            <v>Resolver problemas y conflictos</v>
          </cell>
          <cell r="N15" t="str">
            <v>Trimestral</v>
          </cell>
          <cell r="P15" t="str">
            <v>memos</v>
          </cell>
        </row>
        <row r="16">
          <cell r="K16" t="str">
            <v>Promover productividad</v>
          </cell>
          <cell r="N16" t="str">
            <v>Semestral</v>
          </cell>
          <cell r="P16" t="str">
            <v>correo electrónico</v>
          </cell>
        </row>
        <row r="17">
          <cell r="K17" t="str">
            <v>Promover creatividad</v>
          </cell>
          <cell r="N17" t="str">
            <v>Anual</v>
          </cell>
          <cell r="P17" t="str">
            <v>web</v>
          </cell>
        </row>
        <row r="18">
          <cell r="K18" t="str">
            <v>Identificar intereses de las partes</v>
          </cell>
          <cell r="P18" t="str">
            <v>intranet</v>
          </cell>
        </row>
        <row r="19">
          <cell r="K19" t="str">
            <v>Mantener la atención hacia los problemas principales</v>
          </cell>
          <cell r="P19" t="str">
            <v>medios escritos</v>
          </cell>
        </row>
        <row r="20">
          <cell r="P20" t="str">
            <v>radio</v>
          </cell>
        </row>
        <row r="21">
          <cell r="P21" t="str">
            <v>varios</v>
          </cell>
        </row>
        <row r="22">
          <cell r="P22" t="str">
            <v>otros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S93"/>
  <sheetViews>
    <sheetView tabSelected="1" topLeftCell="A10" zoomScale="80" zoomScaleNormal="80" zoomScalePageLayoutView="80" workbookViewId="0">
      <selection activeCell="K18" sqref="K18"/>
    </sheetView>
  </sheetViews>
  <sheetFormatPr defaultColWidth="8.88671875" defaultRowHeight="13.8" x14ac:dyDescent="0.25"/>
  <cols>
    <col min="1" max="1" width="73.44140625" style="2" customWidth="1"/>
    <col min="2" max="2" width="23.109375" style="1" customWidth="1"/>
    <col min="3" max="3" width="11.88671875" style="1" customWidth="1"/>
    <col min="4" max="4" width="12.109375" style="1" customWidth="1"/>
    <col min="5" max="5" width="16.44140625" style="1" customWidth="1"/>
    <col min="6" max="6" width="16.109375" style="1" customWidth="1"/>
    <col min="7" max="7" width="16.88671875" style="1" customWidth="1"/>
    <col min="8" max="8" width="14" style="1" customWidth="1"/>
    <col min="9" max="11" width="13.33203125" style="1" customWidth="1"/>
    <col min="12" max="12" width="10.33203125" style="1" customWidth="1"/>
    <col min="13" max="13" width="33.44140625" style="1" bestFit="1" customWidth="1"/>
    <col min="14" max="16384" width="8.88671875" style="3"/>
  </cols>
  <sheetData>
    <row r="1" spans="1:201" ht="11.25" customHeight="1" thickBot="1" x14ac:dyDescent="0.3"/>
    <row r="2" spans="1:201" ht="15.75" customHeight="1" x14ac:dyDescent="0.25">
      <c r="A2" s="99" t="s">
        <v>32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</row>
    <row r="3" spans="1:201" ht="15.75" customHeight="1" x14ac:dyDescent="0.25">
      <c r="A3" s="102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4"/>
    </row>
    <row r="4" spans="1:201" ht="15.75" customHeight="1" thickBot="1" x14ac:dyDescent="0.3">
      <c r="A4" s="105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7"/>
    </row>
    <row r="5" spans="1:201" s="4" customFormat="1" ht="45" customHeight="1" x14ac:dyDescent="0.25">
      <c r="A5" s="118" t="s">
        <v>3</v>
      </c>
      <c r="B5" s="119" t="s">
        <v>4</v>
      </c>
      <c r="C5" s="108" t="s">
        <v>24</v>
      </c>
      <c r="D5" s="108" t="s">
        <v>5</v>
      </c>
      <c r="E5" s="108" t="s">
        <v>6</v>
      </c>
      <c r="F5" s="108"/>
      <c r="G5" s="108" t="s">
        <v>25</v>
      </c>
      <c r="H5" s="108" t="s">
        <v>7</v>
      </c>
      <c r="I5" s="108"/>
      <c r="J5" s="121" t="s">
        <v>36</v>
      </c>
      <c r="K5" s="122"/>
      <c r="L5" s="108" t="s">
        <v>26</v>
      </c>
      <c r="M5" s="108" t="s">
        <v>8</v>
      </c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</row>
    <row r="6" spans="1:201" ht="40.799999999999997" x14ac:dyDescent="0.25">
      <c r="A6" s="118"/>
      <c r="B6" s="120"/>
      <c r="C6" s="109"/>
      <c r="D6" s="109"/>
      <c r="E6" s="64" t="s">
        <v>9</v>
      </c>
      <c r="F6" s="64" t="s">
        <v>10</v>
      </c>
      <c r="G6" s="109"/>
      <c r="H6" s="64" t="s">
        <v>11</v>
      </c>
      <c r="I6" s="64" t="s">
        <v>12</v>
      </c>
      <c r="J6" s="65" t="s">
        <v>11</v>
      </c>
      <c r="K6" s="65" t="s">
        <v>12</v>
      </c>
      <c r="L6" s="109"/>
      <c r="M6" s="109"/>
    </row>
    <row r="7" spans="1:201" s="5" customFormat="1" ht="41.25" customHeight="1" x14ac:dyDescent="0.3">
      <c r="A7" s="52" t="s">
        <v>37</v>
      </c>
      <c r="B7" s="61">
        <f>B8</f>
        <v>80000</v>
      </c>
      <c r="C7" s="53"/>
      <c r="D7" s="53"/>
      <c r="E7" s="53"/>
      <c r="F7" s="53"/>
      <c r="G7" s="53"/>
      <c r="H7" s="53"/>
      <c r="I7" s="53"/>
      <c r="J7" s="53"/>
      <c r="K7" s="53"/>
      <c r="L7" s="53"/>
      <c r="M7" s="54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</row>
    <row r="8" spans="1:201" ht="24.75" customHeight="1" x14ac:dyDescent="0.25">
      <c r="A8" s="36" t="s">
        <v>13</v>
      </c>
      <c r="B8" s="37">
        <f>SUM(B9:B10)</f>
        <v>80000</v>
      </c>
      <c r="C8" s="38"/>
      <c r="D8" s="38"/>
      <c r="E8" s="39"/>
      <c r="F8" s="39"/>
      <c r="G8" s="39"/>
      <c r="H8" s="39"/>
      <c r="I8" s="39"/>
      <c r="J8" s="39"/>
      <c r="K8" s="39"/>
      <c r="L8" s="39"/>
      <c r="M8" s="40"/>
    </row>
    <row r="9" spans="1:201" ht="38.25" customHeight="1" x14ac:dyDescent="0.25">
      <c r="A9" s="6" t="s">
        <v>39</v>
      </c>
      <c r="B9" s="7">
        <v>50000</v>
      </c>
      <c r="C9" s="75" t="s">
        <v>28</v>
      </c>
      <c r="D9" s="8" t="s">
        <v>15</v>
      </c>
      <c r="E9" s="8">
        <v>100</v>
      </c>
      <c r="F9" s="8">
        <v>0</v>
      </c>
      <c r="G9" s="8"/>
      <c r="H9" s="84">
        <v>43717</v>
      </c>
      <c r="I9" s="84">
        <v>43931</v>
      </c>
      <c r="J9" s="9" t="s">
        <v>57</v>
      </c>
      <c r="K9" s="9" t="s">
        <v>52</v>
      </c>
      <c r="L9" s="28" t="s">
        <v>53</v>
      </c>
      <c r="M9" s="86"/>
    </row>
    <row r="10" spans="1:201" ht="38.25" customHeight="1" x14ac:dyDescent="0.25">
      <c r="A10" s="6" t="s">
        <v>40</v>
      </c>
      <c r="B10" s="7">
        <v>30000</v>
      </c>
      <c r="C10" s="76" t="s">
        <v>55</v>
      </c>
      <c r="D10" s="8" t="s">
        <v>15</v>
      </c>
      <c r="E10" s="8">
        <v>100</v>
      </c>
      <c r="F10" s="8">
        <v>0</v>
      </c>
      <c r="G10" s="8"/>
      <c r="H10" s="84">
        <v>43767</v>
      </c>
      <c r="I10" s="84">
        <v>43921</v>
      </c>
      <c r="J10" s="9" t="s">
        <v>57</v>
      </c>
      <c r="K10" s="9"/>
      <c r="L10" s="28" t="s">
        <v>52</v>
      </c>
      <c r="M10" s="86" t="s">
        <v>63</v>
      </c>
    </row>
    <row r="11" spans="1:201" s="14" customFormat="1" ht="39" customHeight="1" x14ac:dyDescent="0.3">
      <c r="A11" s="52" t="s">
        <v>0</v>
      </c>
      <c r="B11" s="62">
        <f>B12+B16+B18</f>
        <v>4314000</v>
      </c>
      <c r="C11" s="77"/>
      <c r="D11" s="55"/>
      <c r="E11" s="55"/>
      <c r="F11" s="55"/>
      <c r="G11" s="55"/>
      <c r="H11" s="55"/>
      <c r="I11" s="55"/>
      <c r="J11" s="55"/>
      <c r="K11" s="55"/>
      <c r="L11" s="56"/>
      <c r="M11" s="55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</row>
    <row r="12" spans="1:201" ht="33.6" customHeight="1" x14ac:dyDescent="0.25">
      <c r="A12" s="41" t="s">
        <v>13</v>
      </c>
      <c r="B12" s="60">
        <f>SUM(B13:B15)</f>
        <v>4005000</v>
      </c>
      <c r="C12" s="78"/>
      <c r="D12" s="45"/>
      <c r="E12" s="46"/>
      <c r="F12" s="46"/>
      <c r="G12" s="46"/>
      <c r="H12" s="46"/>
      <c r="I12" s="46"/>
      <c r="J12" s="46"/>
      <c r="K12" s="46"/>
      <c r="L12" s="45"/>
      <c r="M12" s="46"/>
    </row>
    <row r="13" spans="1:201" s="68" customFormat="1" ht="33.6" customHeight="1" x14ac:dyDescent="0.25">
      <c r="A13" s="69" t="s">
        <v>46</v>
      </c>
      <c r="B13" s="70">
        <v>150000</v>
      </c>
      <c r="C13" s="79" t="s">
        <v>55</v>
      </c>
      <c r="D13" s="66" t="s">
        <v>15</v>
      </c>
      <c r="E13" s="67"/>
      <c r="F13" s="67"/>
      <c r="G13" s="67"/>
      <c r="H13" s="85">
        <v>43990</v>
      </c>
      <c r="I13" s="85">
        <v>44218</v>
      </c>
      <c r="J13" s="67"/>
      <c r="K13" s="67"/>
      <c r="L13" s="66"/>
      <c r="M13" s="67"/>
    </row>
    <row r="14" spans="1:201" s="68" customFormat="1" ht="33.6" customHeight="1" x14ac:dyDescent="0.25">
      <c r="A14" s="69" t="s">
        <v>41</v>
      </c>
      <c r="B14" s="70">
        <v>30000</v>
      </c>
      <c r="C14" s="80" t="s">
        <v>55</v>
      </c>
      <c r="D14" s="66" t="s">
        <v>15</v>
      </c>
      <c r="E14" s="8">
        <v>100</v>
      </c>
      <c r="F14" s="8">
        <v>0</v>
      </c>
      <c r="G14" s="67"/>
      <c r="H14" s="84">
        <v>43733</v>
      </c>
      <c r="I14" s="84">
        <v>44081</v>
      </c>
      <c r="J14" s="67"/>
      <c r="K14" s="67"/>
      <c r="L14" s="66" t="s">
        <v>53</v>
      </c>
      <c r="M14" s="66" t="s">
        <v>58</v>
      </c>
    </row>
    <row r="15" spans="1:201" ht="39" customHeight="1" x14ac:dyDescent="0.25">
      <c r="A15" s="10" t="s">
        <v>38</v>
      </c>
      <c r="B15" s="11">
        <v>3825000</v>
      </c>
      <c r="C15" s="80" t="s">
        <v>14</v>
      </c>
      <c r="D15" s="8" t="s">
        <v>15</v>
      </c>
      <c r="E15" s="8">
        <v>100</v>
      </c>
      <c r="F15" s="8">
        <v>0</v>
      </c>
      <c r="G15" s="8"/>
      <c r="H15" s="85">
        <v>43726</v>
      </c>
      <c r="I15" s="85">
        <v>45278</v>
      </c>
      <c r="J15" s="9"/>
      <c r="K15" s="9"/>
      <c r="L15" s="28" t="s">
        <v>52</v>
      </c>
      <c r="M15" s="8" t="s">
        <v>54</v>
      </c>
    </row>
    <row r="16" spans="1:201" ht="33.6" customHeight="1" x14ac:dyDescent="0.25">
      <c r="A16" s="41" t="s">
        <v>17</v>
      </c>
      <c r="B16" s="60">
        <v>190000</v>
      </c>
      <c r="C16" s="78"/>
      <c r="D16" s="45"/>
      <c r="E16" s="46"/>
      <c r="F16" s="46"/>
      <c r="G16" s="46"/>
      <c r="H16" s="46"/>
      <c r="I16" s="46"/>
      <c r="J16" s="46"/>
      <c r="K16" s="46"/>
      <c r="L16" s="45"/>
      <c r="M16" s="46"/>
    </row>
    <row r="17" spans="1:201" ht="28.5" customHeight="1" x14ac:dyDescent="0.25">
      <c r="A17" s="10" t="s">
        <v>27</v>
      </c>
      <c r="B17" s="11">
        <v>190000</v>
      </c>
      <c r="C17" s="80" t="s">
        <v>18</v>
      </c>
      <c r="D17" s="8" t="s">
        <v>15</v>
      </c>
      <c r="E17" s="8">
        <v>100</v>
      </c>
      <c r="F17" s="8">
        <v>0</v>
      </c>
      <c r="G17" s="8"/>
      <c r="H17" s="85">
        <v>43894</v>
      </c>
      <c r="I17" s="85">
        <v>43985</v>
      </c>
      <c r="J17" s="9"/>
      <c r="K17" s="9"/>
      <c r="L17" s="28"/>
      <c r="M17" s="8"/>
    </row>
    <row r="18" spans="1:201" ht="28.5" customHeight="1" x14ac:dyDescent="0.25">
      <c r="A18" s="41" t="s">
        <v>19</v>
      </c>
      <c r="B18" s="60">
        <v>119000</v>
      </c>
      <c r="C18" s="81"/>
      <c r="D18" s="43"/>
      <c r="E18" s="44"/>
      <c r="F18" s="44"/>
      <c r="G18" s="44"/>
      <c r="H18" s="44"/>
      <c r="I18" s="44"/>
      <c r="J18" s="44"/>
      <c r="K18" s="44"/>
      <c r="L18" s="43"/>
      <c r="M18" s="44"/>
    </row>
    <row r="19" spans="1:201" ht="28.5" customHeight="1" x14ac:dyDescent="0.25">
      <c r="A19" s="10" t="s">
        <v>29</v>
      </c>
      <c r="B19" s="11">
        <v>119000</v>
      </c>
      <c r="C19" s="80" t="s">
        <v>20</v>
      </c>
      <c r="D19" s="8" t="s">
        <v>15</v>
      </c>
      <c r="E19" s="8">
        <v>100</v>
      </c>
      <c r="F19" s="8"/>
      <c r="G19" s="8"/>
      <c r="H19" s="85">
        <v>43894</v>
      </c>
      <c r="I19" s="85">
        <v>43985</v>
      </c>
      <c r="J19" s="9"/>
      <c r="K19" s="9"/>
      <c r="L19" s="28"/>
      <c r="M19" s="8"/>
    </row>
    <row r="20" spans="1:201" s="47" customFormat="1" ht="35.25" customHeight="1" x14ac:dyDescent="0.25">
      <c r="A20" s="52" t="s">
        <v>1</v>
      </c>
      <c r="B20" s="61">
        <f>SUM(B23:B24)</f>
        <v>593000</v>
      </c>
      <c r="C20" s="82"/>
      <c r="D20" s="56"/>
      <c r="E20" s="57"/>
      <c r="F20" s="57"/>
      <c r="G20" s="57"/>
      <c r="H20" s="57"/>
      <c r="I20" s="57"/>
      <c r="J20" s="57"/>
      <c r="K20" s="57"/>
      <c r="L20" s="56"/>
      <c r="M20" s="57"/>
    </row>
    <row r="21" spans="1:201" s="47" customFormat="1" ht="26.25" customHeight="1" x14ac:dyDescent="0.25">
      <c r="A21" s="41" t="s">
        <v>13</v>
      </c>
      <c r="B21" s="42">
        <f ca="1">SUM(B16:B24)</f>
        <v>793000</v>
      </c>
      <c r="C21" s="78"/>
      <c r="D21" s="45"/>
      <c r="E21" s="46"/>
      <c r="F21" s="46"/>
      <c r="G21" s="46"/>
      <c r="H21" s="46"/>
      <c r="I21" s="46"/>
      <c r="J21" s="46"/>
      <c r="K21" s="46"/>
      <c r="L21" s="45"/>
      <c r="M21" s="46"/>
    </row>
    <row r="22" spans="1:201" s="68" customFormat="1" ht="48.75" customHeight="1" x14ac:dyDescent="0.25">
      <c r="A22" s="10" t="s">
        <v>23</v>
      </c>
      <c r="B22" s="72">
        <v>200000</v>
      </c>
      <c r="C22" s="76" t="s">
        <v>14</v>
      </c>
      <c r="D22" s="73" t="s">
        <v>15</v>
      </c>
      <c r="E22" s="73">
        <v>100</v>
      </c>
      <c r="F22" s="73">
        <v>0</v>
      </c>
      <c r="G22" s="73"/>
      <c r="H22" s="85">
        <v>43936</v>
      </c>
      <c r="I22" s="85">
        <v>45450</v>
      </c>
      <c r="J22" s="74"/>
      <c r="K22" s="74"/>
      <c r="L22" s="66"/>
      <c r="M22" s="73"/>
    </row>
    <row r="23" spans="1:201" ht="28.5" customHeight="1" x14ac:dyDescent="0.25">
      <c r="A23" s="10" t="s">
        <v>59</v>
      </c>
      <c r="B23" s="11">
        <v>168000</v>
      </c>
      <c r="C23" s="80" t="s">
        <v>16</v>
      </c>
      <c r="D23" s="8" t="s">
        <v>15</v>
      </c>
      <c r="E23" s="8">
        <v>100</v>
      </c>
      <c r="F23" s="8">
        <v>0</v>
      </c>
      <c r="G23" s="8"/>
      <c r="H23" s="84">
        <v>44193</v>
      </c>
      <c r="I23" s="84">
        <v>44802</v>
      </c>
      <c r="J23" s="9"/>
      <c r="K23" s="9"/>
      <c r="L23" s="28"/>
      <c r="M23" s="8"/>
    </row>
    <row r="24" spans="1:201" ht="36.75" customHeight="1" x14ac:dyDescent="0.25">
      <c r="A24" s="10" t="s">
        <v>42</v>
      </c>
      <c r="B24" s="71">
        <v>425000</v>
      </c>
      <c r="C24" s="80" t="s">
        <v>28</v>
      </c>
      <c r="D24" s="8" t="s">
        <v>15</v>
      </c>
      <c r="E24" s="8">
        <v>100</v>
      </c>
      <c r="F24" s="16">
        <v>0</v>
      </c>
      <c r="G24" s="8"/>
      <c r="H24" s="84">
        <v>44613</v>
      </c>
      <c r="I24" s="84">
        <v>45441</v>
      </c>
      <c r="J24" s="9"/>
      <c r="K24" s="9"/>
      <c r="L24" s="28"/>
      <c r="M24" s="8"/>
    </row>
    <row r="25" spans="1:201" s="15" customFormat="1" ht="29.25" customHeight="1" x14ac:dyDescent="0.25">
      <c r="A25" s="58" t="s">
        <v>2</v>
      </c>
      <c r="B25" s="59">
        <f>B26+B31+B34+B37</f>
        <v>1013000</v>
      </c>
      <c r="C25" s="82"/>
      <c r="D25" s="56"/>
      <c r="E25" s="57"/>
      <c r="F25" s="57"/>
      <c r="G25" s="57"/>
      <c r="H25" s="57"/>
      <c r="I25" s="57"/>
      <c r="J25" s="57"/>
      <c r="K25" s="57"/>
      <c r="L25" s="56"/>
      <c r="M25" s="57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</row>
    <row r="26" spans="1:201" ht="28.5" customHeight="1" x14ac:dyDescent="0.25">
      <c r="A26" s="41" t="s">
        <v>13</v>
      </c>
      <c r="B26" s="60">
        <f>SUM(B27:B30)</f>
        <v>632334</v>
      </c>
      <c r="C26" s="78"/>
      <c r="D26" s="45"/>
      <c r="E26" s="46"/>
      <c r="F26" s="46"/>
      <c r="G26" s="46"/>
      <c r="H26" s="46"/>
      <c r="I26" s="46"/>
      <c r="J26" s="46"/>
      <c r="K26" s="46"/>
      <c r="L26" s="45"/>
      <c r="M26" s="46"/>
    </row>
    <row r="27" spans="1:201" ht="14.25" customHeight="1" x14ac:dyDescent="0.25">
      <c r="A27" s="12" t="s">
        <v>22</v>
      </c>
      <c r="B27" s="17">
        <f>(54950*4)+27475</f>
        <v>247275</v>
      </c>
      <c r="C27" s="80" t="s">
        <v>28</v>
      </c>
      <c r="D27" s="13" t="s">
        <v>21</v>
      </c>
      <c r="E27" s="18">
        <v>100</v>
      </c>
      <c r="F27" s="18">
        <v>0</v>
      </c>
      <c r="G27" s="8"/>
      <c r="H27" s="9">
        <v>43556</v>
      </c>
      <c r="I27" s="9">
        <v>45229</v>
      </c>
      <c r="J27" s="9"/>
      <c r="K27" s="9"/>
      <c r="L27" s="28" t="s">
        <v>53</v>
      </c>
      <c r="M27" s="8" t="s">
        <v>60</v>
      </c>
    </row>
    <row r="28" spans="1:201" ht="14.25" customHeight="1" x14ac:dyDescent="0.25">
      <c r="A28" s="12" t="s">
        <v>31</v>
      </c>
      <c r="B28" s="17">
        <f>(31400*4)+23550</f>
        <v>149150</v>
      </c>
      <c r="C28" s="80" t="s">
        <v>16</v>
      </c>
      <c r="D28" s="13" t="s">
        <v>21</v>
      </c>
      <c r="E28" s="18">
        <v>100</v>
      </c>
      <c r="F28" s="18">
        <v>0</v>
      </c>
      <c r="G28" s="8"/>
      <c r="H28" s="9">
        <v>43613</v>
      </c>
      <c r="I28" s="9">
        <v>45350</v>
      </c>
      <c r="J28" s="9"/>
      <c r="K28" s="9"/>
      <c r="L28" s="28" t="s">
        <v>53</v>
      </c>
      <c r="M28" s="8" t="s">
        <v>60</v>
      </c>
    </row>
    <row r="29" spans="1:201" ht="14.25" customHeight="1" x14ac:dyDescent="0.25">
      <c r="A29" s="12" t="s">
        <v>43</v>
      </c>
      <c r="B29" s="17">
        <f>(41291*4)+20645</f>
        <v>185809</v>
      </c>
      <c r="C29" s="80" t="s">
        <v>28</v>
      </c>
      <c r="D29" s="13" t="s">
        <v>21</v>
      </c>
      <c r="E29" s="18">
        <v>100</v>
      </c>
      <c r="F29" s="18">
        <v>0</v>
      </c>
      <c r="G29" s="8"/>
      <c r="H29" s="9">
        <v>43703</v>
      </c>
      <c r="I29" s="9">
        <v>45350</v>
      </c>
      <c r="J29" s="9"/>
      <c r="K29" s="9"/>
      <c r="L29" s="28" t="s">
        <v>53</v>
      </c>
      <c r="M29" s="8" t="s">
        <v>60</v>
      </c>
    </row>
    <row r="30" spans="1:201" x14ac:dyDescent="0.25">
      <c r="A30" s="12" t="s">
        <v>47</v>
      </c>
      <c r="B30" s="17">
        <v>50100</v>
      </c>
      <c r="C30" s="80" t="s">
        <v>56</v>
      </c>
      <c r="D30" s="19" t="s">
        <v>15</v>
      </c>
      <c r="E30" s="20">
        <v>100</v>
      </c>
      <c r="F30" s="20">
        <v>0</v>
      </c>
      <c r="G30" s="8"/>
      <c r="H30" s="9"/>
      <c r="I30" s="9"/>
      <c r="J30" s="9"/>
      <c r="K30" s="9"/>
      <c r="L30" s="28"/>
      <c r="M30" s="8"/>
    </row>
    <row r="31" spans="1:201" ht="14.25" customHeight="1" x14ac:dyDescent="0.25">
      <c r="A31" s="48" t="s">
        <v>17</v>
      </c>
      <c r="B31" s="49">
        <f>SUM(B32)</f>
        <v>7566</v>
      </c>
      <c r="C31" s="78"/>
      <c r="D31" s="50"/>
      <c r="E31" s="51"/>
      <c r="F31" s="51"/>
      <c r="G31" s="46"/>
      <c r="H31" s="46"/>
      <c r="I31" s="46"/>
      <c r="J31" s="46"/>
      <c r="K31" s="46"/>
      <c r="L31" s="45"/>
      <c r="M31" s="46"/>
    </row>
    <row r="32" spans="1:201" ht="14.25" customHeight="1" x14ac:dyDescent="0.25">
      <c r="A32" s="12" t="s">
        <v>44</v>
      </c>
      <c r="B32" s="17">
        <v>7566</v>
      </c>
      <c r="C32" s="80" t="s">
        <v>20</v>
      </c>
      <c r="D32" s="13" t="s">
        <v>21</v>
      </c>
      <c r="E32" s="18">
        <v>100</v>
      </c>
      <c r="F32" s="18">
        <v>0</v>
      </c>
      <c r="G32" s="8"/>
      <c r="H32" s="84">
        <v>43668</v>
      </c>
      <c r="I32" s="84">
        <v>45485</v>
      </c>
      <c r="J32" s="9"/>
      <c r="K32" s="9"/>
      <c r="L32" s="28"/>
      <c r="M32" s="8"/>
    </row>
    <row r="33" spans="1:13" ht="14.25" customHeight="1" x14ac:dyDescent="0.25">
      <c r="A33" s="87" t="s">
        <v>61</v>
      </c>
      <c r="B33" s="88">
        <v>15000</v>
      </c>
      <c r="C33" s="89" t="s">
        <v>62</v>
      </c>
      <c r="D33" s="90" t="s">
        <v>21</v>
      </c>
      <c r="E33" s="91">
        <v>100</v>
      </c>
      <c r="F33" s="91">
        <v>0</v>
      </c>
      <c r="G33" s="92"/>
      <c r="H33" s="93">
        <v>43922</v>
      </c>
      <c r="I33" s="93">
        <v>44012</v>
      </c>
      <c r="J33" s="94"/>
      <c r="K33" s="94"/>
      <c r="L33" s="95"/>
      <c r="M33" s="92"/>
    </row>
    <row r="34" spans="1:13" ht="14.25" customHeight="1" x14ac:dyDescent="0.25">
      <c r="A34" s="41" t="s">
        <v>48</v>
      </c>
      <c r="B34" s="60">
        <f>B36+B35</f>
        <v>55000</v>
      </c>
      <c r="C34" s="78"/>
      <c r="D34" s="45"/>
      <c r="E34" s="46"/>
      <c r="F34" s="46"/>
      <c r="G34" s="46"/>
      <c r="H34" s="46"/>
      <c r="I34" s="46"/>
      <c r="J34" s="46"/>
      <c r="K34" s="46"/>
      <c r="L34" s="45"/>
      <c r="M34" s="46"/>
    </row>
    <row r="35" spans="1:13" ht="14.25" customHeight="1" x14ac:dyDescent="0.25">
      <c r="A35" s="12" t="s">
        <v>49</v>
      </c>
      <c r="B35" s="17">
        <v>25000</v>
      </c>
      <c r="C35" s="80" t="s">
        <v>16</v>
      </c>
      <c r="D35" s="13" t="s">
        <v>30</v>
      </c>
      <c r="E35" s="18">
        <v>100</v>
      </c>
      <c r="F35" s="18">
        <v>0</v>
      </c>
      <c r="G35" s="8"/>
      <c r="H35" s="84">
        <v>44166</v>
      </c>
      <c r="I35" s="84">
        <v>44286</v>
      </c>
      <c r="J35" s="9"/>
      <c r="K35" s="9"/>
      <c r="L35" s="28"/>
      <c r="M35" s="8"/>
    </row>
    <row r="36" spans="1:13" ht="14.25" customHeight="1" x14ac:dyDescent="0.25">
      <c r="A36" s="12" t="s">
        <v>50</v>
      </c>
      <c r="B36" s="17">
        <v>30000</v>
      </c>
      <c r="C36" s="80" t="s">
        <v>16</v>
      </c>
      <c r="D36" s="13"/>
      <c r="E36" s="18">
        <v>100</v>
      </c>
      <c r="F36" s="18"/>
      <c r="G36" s="8"/>
      <c r="H36" s="84">
        <v>45444</v>
      </c>
      <c r="I36" s="84">
        <v>45596</v>
      </c>
      <c r="J36" s="9"/>
      <c r="K36" s="9"/>
      <c r="L36" s="28"/>
      <c r="M36" s="8"/>
    </row>
    <row r="37" spans="1:13" ht="14.25" customHeight="1" x14ac:dyDescent="0.25">
      <c r="A37" s="48" t="s">
        <v>45</v>
      </c>
      <c r="B37" s="49">
        <f>6000000-B7-B11-B20-B26-B31-B34</f>
        <v>318100</v>
      </c>
      <c r="C37" s="78"/>
      <c r="D37" s="50"/>
      <c r="E37" s="51"/>
      <c r="F37" s="51"/>
      <c r="G37" s="46"/>
      <c r="H37" s="46"/>
      <c r="I37" s="46"/>
      <c r="J37" s="46"/>
      <c r="K37" s="46"/>
      <c r="L37" s="46"/>
      <c r="M37" s="46"/>
    </row>
    <row r="38" spans="1:13" ht="14.25" customHeight="1" x14ac:dyDescent="0.25">
      <c r="A38" s="21"/>
      <c r="B38" s="22"/>
      <c r="C38" s="23"/>
      <c r="D38" s="24"/>
      <c r="E38" s="25"/>
      <c r="F38" s="25"/>
      <c r="G38" s="26"/>
      <c r="H38" s="26"/>
      <c r="I38" s="26"/>
      <c r="J38" s="26"/>
      <c r="K38" s="26"/>
      <c r="L38" s="26"/>
      <c r="M38" s="26"/>
    </row>
    <row r="39" spans="1:13" ht="14.25" hidden="1" customHeight="1" x14ac:dyDescent="0.25">
      <c r="A39" s="110"/>
      <c r="B39" s="111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2"/>
    </row>
    <row r="40" spans="1:13" ht="14.25" hidden="1" customHeight="1" x14ac:dyDescent="0.25">
      <c r="A40" s="8"/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</row>
    <row r="41" spans="1:13" ht="14.25" hidden="1" customHeight="1" x14ac:dyDescent="0.25">
      <c r="A41" s="8"/>
      <c r="B41" s="28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</row>
    <row r="42" spans="1:13" ht="14.25" customHeight="1" x14ac:dyDescent="0.3">
      <c r="A42" s="63"/>
      <c r="B42" s="29">
        <f>B7+B11+B20+B25</f>
        <v>6000000</v>
      </c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1"/>
    </row>
    <row r="43" spans="1:13" ht="27.75" customHeight="1" x14ac:dyDescent="0.25">
      <c r="A43" s="113"/>
      <c r="B43" s="113"/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4"/>
    </row>
    <row r="44" spans="1:13" ht="69.75" customHeight="1" x14ac:dyDescent="0.25">
      <c r="A44" s="115" t="s">
        <v>33</v>
      </c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4"/>
    </row>
    <row r="45" spans="1:13" x14ac:dyDescent="0.25">
      <c r="A45" s="116" t="s">
        <v>34</v>
      </c>
      <c r="B45" s="116"/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7"/>
    </row>
    <row r="46" spans="1:13" x14ac:dyDescent="0.25">
      <c r="A46" s="96" t="s">
        <v>35</v>
      </c>
      <c r="B46" s="97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8"/>
    </row>
    <row r="47" spans="1:13" x14ac:dyDescent="0.25">
      <c r="A47" s="33"/>
      <c r="B47" s="34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</row>
    <row r="48" spans="1:13" x14ac:dyDescent="0.25"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</row>
    <row r="49" spans="3:13" x14ac:dyDescent="0.25"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</row>
    <row r="50" spans="3:13" x14ac:dyDescent="0.25"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</row>
    <row r="51" spans="3:13" x14ac:dyDescent="0.25"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</row>
    <row r="52" spans="3:13" x14ac:dyDescent="0.25"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</row>
    <row r="53" spans="3:13" x14ac:dyDescent="0.25"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</row>
    <row r="54" spans="3:13" x14ac:dyDescent="0.25"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</row>
    <row r="55" spans="3:13" x14ac:dyDescent="0.25"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</row>
    <row r="56" spans="3:13" x14ac:dyDescent="0.25"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</row>
    <row r="57" spans="3:13" x14ac:dyDescent="0.25"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</row>
    <row r="58" spans="3:13" x14ac:dyDescent="0.25"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</row>
    <row r="59" spans="3:13" x14ac:dyDescent="0.25"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</row>
    <row r="60" spans="3:13" x14ac:dyDescent="0.25"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</row>
    <row r="61" spans="3:13" x14ac:dyDescent="0.25"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</row>
    <row r="62" spans="3:13" x14ac:dyDescent="0.25"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</row>
    <row r="63" spans="3:13" x14ac:dyDescent="0.25"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</row>
    <row r="64" spans="3:13" x14ac:dyDescent="0.25"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</row>
    <row r="65" spans="3:13" x14ac:dyDescent="0.25"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</row>
    <row r="66" spans="3:13" x14ac:dyDescent="0.25"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</row>
    <row r="67" spans="3:13" x14ac:dyDescent="0.25"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</row>
    <row r="68" spans="3:13" x14ac:dyDescent="0.25"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</row>
    <row r="69" spans="3:13" x14ac:dyDescent="0.25"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</row>
    <row r="70" spans="3:13" x14ac:dyDescent="0.25"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</row>
    <row r="71" spans="3:13" x14ac:dyDescent="0.25"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</row>
    <row r="72" spans="3:13" x14ac:dyDescent="0.25"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</row>
    <row r="73" spans="3:13" x14ac:dyDescent="0.25"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</row>
    <row r="74" spans="3:13" x14ac:dyDescent="0.25"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</row>
    <row r="75" spans="3:13" x14ac:dyDescent="0.25"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</row>
    <row r="76" spans="3:13" x14ac:dyDescent="0.25"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</row>
    <row r="77" spans="3:13" x14ac:dyDescent="0.25"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</row>
    <row r="78" spans="3:13" x14ac:dyDescent="0.25"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</row>
    <row r="79" spans="3:13" x14ac:dyDescent="0.25"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</row>
    <row r="80" spans="3:13" x14ac:dyDescent="0.25"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</row>
    <row r="81" spans="3:13" x14ac:dyDescent="0.25"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</row>
    <row r="82" spans="3:13" x14ac:dyDescent="0.25"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</row>
    <row r="83" spans="3:13" x14ac:dyDescent="0.25"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</row>
    <row r="84" spans="3:13" x14ac:dyDescent="0.25"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</row>
    <row r="85" spans="3:13" x14ac:dyDescent="0.25"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</row>
    <row r="86" spans="3:13" x14ac:dyDescent="0.25"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</row>
    <row r="87" spans="3:13" x14ac:dyDescent="0.25"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</row>
    <row r="88" spans="3:13" x14ac:dyDescent="0.25"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</row>
    <row r="89" spans="3:13" x14ac:dyDescent="0.25"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</row>
    <row r="90" spans="3:13" x14ac:dyDescent="0.25"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</row>
    <row r="91" spans="3:13" x14ac:dyDescent="0.25"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</row>
    <row r="92" spans="3:13" x14ac:dyDescent="0.25"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</row>
    <row r="93" spans="3:13" x14ac:dyDescent="0.25"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</row>
  </sheetData>
  <mergeCells count="16">
    <mergeCell ref="A46:M46"/>
    <mergeCell ref="A2:M4"/>
    <mergeCell ref="L5:L6"/>
    <mergeCell ref="M5:M6"/>
    <mergeCell ref="A39:M39"/>
    <mergeCell ref="A43:M43"/>
    <mergeCell ref="A44:M44"/>
    <mergeCell ref="A45:M45"/>
    <mergeCell ref="A5:A6"/>
    <mergeCell ref="B5:B6"/>
    <mergeCell ref="C5:C6"/>
    <mergeCell ref="D5:D6"/>
    <mergeCell ref="E5:F5"/>
    <mergeCell ref="G5:G6"/>
    <mergeCell ref="H5:I5"/>
    <mergeCell ref="J5:K5"/>
  </mergeCells>
  <pageMargins left="0.25" right="0.25" top="0.67" bottom="0.63" header="0.26" footer="0.34"/>
  <pageSetup paperSize="5" scale="65" fitToHeight="0" orientation="landscape" r:id="rId1"/>
  <headerFooter alignWithMargins="0">
    <oddHeader>&amp;R&amp;8Inter-American Development BankProject Procurement Division</oddHeader>
    <oddFooter>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defaultRowHeight="13.2" x14ac:dyDescent="0.25"/>
  <sheetData>
    <row r="1" spans="1:1" x14ac:dyDescent="0.25">
      <c r="A1">
        <f>36+9</f>
        <v>45</v>
      </c>
    </row>
    <row r="2" spans="1:1" x14ac:dyDescent="0.25">
      <c r="A2" s="83" t="s">
        <v>51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08EA7601F521594CA8F96E9ABA992285" ma:contentTypeVersion="242" ma:contentTypeDescription="A content type to manage public (operations) IDB documents" ma:contentTypeScope="" ma:versionID="94c4c003c00c0d0332b940cbd3fcf966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1a7b1450e16e45992da2921a7d96200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GY-L1064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1743853EA2EEF046BD1BFEA306925816" ma:contentTypeVersion="1413" ma:contentTypeDescription="A content type to manage public (operations) IDB documents" ma:contentTypeScope="" ma:versionID="624920e57a319a247e34dd287c41ffd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d1c687f9aa4dd42b03a0ccc7347020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GY-L1064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>I-CCB/CGY-247/2020-A</SISCOR_x0020_Number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Guyana</TermName>
          <TermId xmlns="http://schemas.microsoft.com/office/infopath/2007/PartnerControls">56862354-b867-4ea1-80cf-2c12eebb71f3</TermId>
        </TermInfo>
      </Terms>
    </ic46d7e087fd4a108fb86518ca413cc6>
    <IDBDocs_x0020_Number xmlns="cdc7663a-08f0-4737-9e8c-148ce897a09c" xsi:nil="true"/>
    <Division_x0020_or_x0020_Unit xmlns="cdc7663a-08f0-4737-9e8c-148ce897a09c">CCB/CGY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Gomez Gonzalez,Maria Margarita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TRADE</TermName>
          <TermId xmlns="http://schemas.microsoft.com/office/infopath/2007/PartnerControls">1ad71c92-52dc-4b3f-a10b-7eb73607a9e6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BLD</TermName>
          <TermId xmlns="http://schemas.microsoft.com/office/infopath/2007/PartnerControls">60acb4c1-0ef3-40ba-9d70-f741cd9e6c23</TermId>
        </TermInfo>
      </Terms>
    </g511464f9e53401d84b16fa9b379a574>
    <Related_x0020_SisCor_x0020_Number xmlns="cdc7663a-08f0-4737-9e8c-148ce897a09c" xsi:nil="true"/>
    <TaxCatchAll xmlns="cdc7663a-08f0-4737-9e8c-148ce897a09c">
      <Value>28</Value>
      <Value>26</Value>
      <Value>112</Value>
      <Value>2</Value>
      <Value>140</Value>
    </TaxCatchAll>
    <Operation_x0020_Type xmlns="cdc7663a-08f0-4737-9e8c-148ce897a09c" xsi:nil="true"/>
    <Package_x0020_Code xmlns="cdc7663a-08f0-4737-9e8c-148ce897a09c" xsi:nil="true"/>
    <Identifier xmlns="cdc7663a-08f0-4737-9e8c-148ce897a09c" xsi:nil="true"/>
    <Project_x0020_Number xmlns="cdc7663a-08f0-4737-9e8c-148ce897a09c">GY-L1064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TRADE</TermName>
          <TermId xmlns="http://schemas.microsoft.com/office/infopath/2007/PartnerControls">4f84c989-30b4-4e40-b7c1-3021a996f7c5</TermId>
        </TermInfo>
      </Terms>
    </nddeef1749674d76abdbe4b239a70bc6>
    <Record_x0020_Number xmlns="cdc7663a-08f0-4737-9e8c-148ce897a09c">R0002679068</Record_x0020_Number>
    <_dlc_DocId xmlns="cdc7663a-08f0-4737-9e8c-148ce897a09c">EZSHARE-159372709-216</_dlc_DocId>
    <_dlc_DocIdUrl xmlns="cdc7663a-08f0-4737-9e8c-148ce897a09c">
      <Url>https://idbg.sharepoint.com/teams/EZ-GY-LON/GY-L1064/_layouts/15/DocIdRedir.aspx?ID=EZSHARE-159372709-216</Url>
      <Description>EZSHARE-159372709-216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5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7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7C0AC13B-D8AB-406C-8E41-56D70EADDE1F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64923371-EE9F-4BDE-8544-05408C9D5C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BF74E28-BB77-4998-8DF5-7BC0CF3451D2}"/>
</file>

<file path=customXml/itemProps4.xml><?xml version="1.0" encoding="utf-8"?>
<ds:datastoreItem xmlns:ds="http://schemas.openxmlformats.org/officeDocument/2006/customXml" ds:itemID="{2094FDAB-E94D-4C82-82DC-7DFA1F00EACE}">
  <ds:schemaRefs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www.w3.org/XML/1998/namespace"/>
    <ds:schemaRef ds:uri="cdc7663a-08f0-4737-9e8c-148ce897a09c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2006/documentManagement/types"/>
  </ds:schemaRefs>
</ds:datastoreItem>
</file>

<file path=customXml/itemProps5.xml><?xml version="1.0" encoding="utf-8"?>
<ds:datastoreItem xmlns:ds="http://schemas.openxmlformats.org/officeDocument/2006/customXml" ds:itemID="{50A34306-528C-4D11-93F0-45CA882072FE}"/>
</file>

<file path=customXml/itemProps6.xml><?xml version="1.0" encoding="utf-8"?>
<ds:datastoreItem xmlns:ds="http://schemas.openxmlformats.org/officeDocument/2006/customXml" ds:itemID="{B6C90F99-3E1B-4BBA-B8EE-A6928170A0FC}">
  <ds:schemaRefs>
    <ds:schemaRef ds:uri="http://schemas.microsoft.com/sharepoint/v3/contenttype/forms"/>
  </ds:schemaRefs>
</ds:datastoreItem>
</file>

<file path=customXml/itemProps7.xml><?xml version="1.0" encoding="utf-8"?>
<ds:datastoreItem xmlns:ds="http://schemas.openxmlformats.org/officeDocument/2006/customXml" ds:itemID="{7B7D3E2E-004F-4567-914E-A3E7475886D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Proc Plan </vt:lpstr>
      <vt:lpstr>Sheet1</vt:lpstr>
      <vt:lpstr>'Proc Plan '!Print_Area</vt:lpstr>
      <vt:lpstr>'Proc Plan '!Print_Titles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AURELIOG</dc:creator>
  <cp:keywords/>
  <cp:lastModifiedBy>Rhonda Nelson</cp:lastModifiedBy>
  <cp:lastPrinted>2019-07-05T12:04:55Z</cp:lastPrinted>
  <dcterms:created xsi:type="dcterms:W3CDTF">2007-02-02T19:50:30Z</dcterms:created>
  <dcterms:modified xsi:type="dcterms:W3CDTF">2020-04-01T12:56:59Z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112;#TRADE|1ad71c92-52dc-4b3f-a10b-7eb73607a9e6</vt:lpwstr>
  </property>
  <property fmtid="{D5CDD505-2E9C-101B-9397-08002B2CF9AE}" pid="7" name="Fund IDB">
    <vt:lpwstr>26;#BLD|60acb4c1-0ef3-40ba-9d70-f741cd9e6c23</vt:lpwstr>
  </property>
  <property fmtid="{D5CDD505-2E9C-101B-9397-08002B2CF9AE}" pid="8" name="Country">
    <vt:lpwstr>28;#Guyana|56862354-b867-4ea1-80cf-2c12eebb71f3</vt:lpwstr>
  </property>
  <property fmtid="{D5CDD505-2E9C-101B-9397-08002B2CF9AE}" pid="9" name="Sector IDB">
    <vt:lpwstr>140;#TRADE|4f84c989-30b4-4e40-b7c1-3021a996f7c5</vt:lpwstr>
  </property>
  <property fmtid="{D5CDD505-2E9C-101B-9397-08002B2CF9AE}" pid="10" name="Function Operations IDB">
    <vt:lpwstr>2;#Project Preparation, Planning and Design|29ca0c72-1fc4-435f-a09c-28585cb5eac9</vt:lpwstr>
  </property>
  <property fmtid="{D5CDD505-2E9C-101B-9397-08002B2CF9AE}" pid="11" name="_dlc_DocIdItemGuid">
    <vt:lpwstr>6aeeccbd-cb88-4bca-9b6c-4f57c868cf75</vt:lpwstr>
  </property>
  <property fmtid="{D5CDD505-2E9C-101B-9397-08002B2CF9AE}" pid="14" name="Disclosure Activity">
    <vt:lpwstr>Loan Proposal</vt:lpwstr>
  </property>
  <property fmtid="{D5CDD505-2E9C-101B-9397-08002B2CF9AE}" pid="20" name="Disclosed">
    <vt:bool>false</vt:bool>
  </property>
  <property fmtid="{D5CDD505-2E9C-101B-9397-08002B2CF9AE}" pid="21" name="ContentTypeId">
    <vt:lpwstr>0x0101001A458A224826124E8B45B1D613300CFC001743853EA2EEF046BD1BFEA306925816</vt:lpwstr>
  </property>
</Properties>
</file>