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10" yWindow="-120" windowWidth="24240" windowHeight="13740" tabRatio="989"/>
  </bookViews>
  <sheets>
    <sheet name="PlanoAquisição" sheetId="1" r:id="rId1"/>
    <sheet name="Trabalho" sheetId="2" state="hidden" r:id="rId2"/>
  </sheets>
  <definedNames>
    <definedName name="_xlnm._FilterDatabase" localSheetId="0">PlanoAquisição!$A$11:$O$197</definedName>
    <definedName name="Cabecalho_1">PlanoAquisição!$J$5:$O$5</definedName>
    <definedName name="Cabecalho_2">PlanoAquisição!$C$5</definedName>
    <definedName name="Cabecalho_3">PlanoAquisição!$C$6</definedName>
    <definedName name="Cabecalho_4">PlanoAquisição!$F$11</definedName>
    <definedName name="Cabecalho_5">PlanoAquisição!$C$7</definedName>
    <definedName name="Excel_BuiltIn_Print_Titles" localSheetId="0">PlanoAquisição!$A$9:$IV$11</definedName>
    <definedName name="Intervalo_1">PlanoAquisição!$A$13:$P$17</definedName>
    <definedName name="Intervalo_2">PlanoAquisição!$A$21:$P$65</definedName>
    <definedName name="Intervalo_3">PlanoAquisição!$A$69:$P$89</definedName>
    <definedName name="Intervalo_4">PlanoAquisição!$A$93:$P$102</definedName>
    <definedName name="Intervalo_5">PlanoAquisição!$A$106:$P$148</definedName>
    <definedName name="Intervalo_6">PlanoAquisição!$A$152:$P$182</definedName>
    <definedName name="IntervaloT_1">Trabalho!$A$13:$O$17</definedName>
    <definedName name="IntervaloT_2">Trabalho!$A$21:$O$100</definedName>
    <definedName name="IntervaloT_3">Trabalho!$A$104:$O$150</definedName>
    <definedName name="IntervaloT_4">Trabalho!$A$154:$O$190</definedName>
    <definedName name="IntervaloT_5">Trabalho!$A$194:$O$249</definedName>
    <definedName name="IntervaloT_6">Trabalho!$A$253:$O$303</definedName>
    <definedName name="Print_Titles_0" localSheetId="0">PlanoAquisição!$A$9:$IV$11</definedName>
    <definedName name="Print_Titles_0_0" localSheetId="0">PlanoAquisição!$A$9:$IV$11</definedName>
    <definedName name="Print_Titles_0_0_0" localSheetId="0">PlanoAquisição!$A$9:$IV$11</definedName>
    <definedName name="Print_Titles_0_0_0_0" localSheetId="0">PlanoAquisição!$A$9:$IV$11</definedName>
    <definedName name="Print_Titles_0_0_0_0_0" localSheetId="0">PlanoAquisição!$A$9:$IV$11</definedName>
    <definedName name="Print_Titles_0_0_0_0_0_0" localSheetId="0">PlanoAquisição!$A$9:$IV$11</definedName>
    <definedName name="Print_Titles_0_0_0_0_0_0_0" localSheetId="0">PlanoAquisição!$A$9:$IV$11</definedName>
    <definedName name="Print_Titles_0_0_0_0_0_0_0_0" localSheetId="0">PlanoAquisição!$A$9:$IV$11</definedName>
    <definedName name="Print_Titles_0_0_0_0_0_0_0_0_0" localSheetId="0">PlanoAquisição!$A$9:$IV$11</definedName>
    <definedName name="Print_Titles_0_0_0_0_0_0_0_0_0_0" localSheetId="0">PlanoAquisição!$A$9:$IV$11</definedName>
    <definedName name="Print_Titles_0_0_0_0_0_0_0_0_0_0_0" localSheetId="0">PlanoAquisição!$A$9:$IV$11</definedName>
    <definedName name="Print_Titles_0_0_0_0_0_0_0_0_0_0_0_0" localSheetId="0">PlanoAquisição!$A$9:$IV$11</definedName>
    <definedName name="Print_Titles_0_0_0_0_0_0_0_0_0_0_0_0_0" localSheetId="0">PlanoAquisição!$A$9:$IV$11</definedName>
    <definedName name="Teste_0" localSheetId="0">PlanoAquisição!$A$9:$IV$11</definedName>
    <definedName name="Teste_1" localSheetId="0">PlanoAquisição!$A$9:$IV$11</definedName>
    <definedName name="_xlnm.Print_Titles" localSheetId="0">PlanoAquisição!$A$9:$IV$11</definedName>
    <definedName name="x" localSheetId="0">PlanoAquisição!$A$9:$IV$11</definedName>
    <definedName name="y" localSheetId="0">PlanoAquisição!$A$9:$IV$11</definedName>
  </definedNames>
  <calcPr calcId="12451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5" i="1"/>
  <c r="R105"/>
  <c r="S104"/>
  <c r="R104"/>
  <c r="S103"/>
  <c r="R103"/>
  <c r="S102"/>
  <c r="R102"/>
  <c r="S101"/>
  <c r="R101"/>
  <c r="S100"/>
  <c r="R100"/>
  <c r="S99"/>
  <c r="R99"/>
  <c r="S98"/>
  <c r="R98"/>
  <c r="S97"/>
  <c r="R97"/>
  <c r="S96"/>
  <c r="R96"/>
  <c r="S95"/>
  <c r="R95"/>
  <c r="S94"/>
  <c r="R94"/>
  <c r="S93"/>
  <c r="R93"/>
  <c r="S92"/>
  <c r="R92"/>
  <c r="S91"/>
  <c r="R91"/>
  <c r="S90"/>
  <c r="R90"/>
  <c r="S89"/>
  <c r="R89"/>
  <c r="S88"/>
  <c r="R88"/>
  <c r="S87"/>
  <c r="R87"/>
  <c r="S86"/>
  <c r="R86"/>
  <c r="S85"/>
  <c r="R85"/>
  <c r="S84"/>
  <c r="R84"/>
  <c r="S83"/>
  <c r="R83"/>
  <c r="S82"/>
  <c r="R82"/>
  <c r="S81"/>
  <c r="R81"/>
  <c r="S80"/>
  <c r="R80"/>
  <c r="S79"/>
  <c r="R79"/>
  <c r="S78"/>
  <c r="R78"/>
  <c r="S77"/>
  <c r="R77"/>
  <c r="S76"/>
  <c r="R76"/>
  <c r="S75"/>
  <c r="R75"/>
  <c r="S74"/>
  <c r="R74"/>
  <c r="S73"/>
  <c r="R73"/>
  <c r="S72"/>
  <c r="R72"/>
  <c r="S71"/>
  <c r="R71"/>
  <c r="S70"/>
  <c r="R70"/>
  <c r="S69"/>
  <c r="R69"/>
  <c r="S68"/>
  <c r="R68"/>
  <c r="S67"/>
  <c r="R67"/>
  <c r="S66"/>
  <c r="R66"/>
  <c r="S65"/>
  <c r="R65"/>
  <c r="S64"/>
  <c r="R64"/>
  <c r="S63"/>
  <c r="R63"/>
  <c r="S62"/>
  <c r="R62"/>
  <c r="S61"/>
  <c r="R61"/>
  <c r="S60"/>
  <c r="R60"/>
  <c r="S59"/>
  <c r="R59"/>
  <c r="S58"/>
  <c r="R58"/>
  <c r="S57"/>
  <c r="R57"/>
  <c r="S56"/>
  <c r="R56"/>
  <c r="S55"/>
  <c r="R55"/>
  <c r="S54"/>
  <c r="R54"/>
  <c r="S53"/>
  <c r="R53"/>
  <c r="S52"/>
  <c r="R52"/>
  <c r="S51"/>
  <c r="R51"/>
  <c r="S50"/>
  <c r="R50"/>
  <c r="S49"/>
  <c r="R49"/>
  <c r="S48"/>
  <c r="R48"/>
  <c r="S47"/>
  <c r="R47"/>
  <c r="S46"/>
  <c r="R46"/>
  <c r="S45"/>
  <c r="R45"/>
  <c r="S44"/>
  <c r="R44"/>
  <c r="S43"/>
  <c r="R43"/>
  <c r="S42"/>
  <c r="R42"/>
  <c r="S41"/>
  <c r="R41"/>
  <c r="S40"/>
  <c r="R40"/>
  <c r="S39"/>
  <c r="R39"/>
  <c r="S38"/>
  <c r="R38"/>
  <c r="S37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O94" l="1"/>
  <c r="O95"/>
  <c r="O96"/>
  <c r="O98"/>
  <c r="O99"/>
  <c r="O100"/>
  <c r="O101"/>
  <c r="O102"/>
  <c r="O22"/>
  <c r="O24"/>
  <c r="O25"/>
  <c r="O26"/>
  <c r="O27"/>
  <c r="O28"/>
  <c r="O29"/>
  <c r="O30"/>
  <c r="O31"/>
  <c r="O33"/>
  <c r="O34"/>
  <c r="O35"/>
  <c r="O36"/>
  <c r="O37"/>
  <c r="O39"/>
  <c r="O40"/>
  <c r="O41"/>
  <c r="O42"/>
  <c r="O43"/>
  <c r="O44"/>
  <c r="O45"/>
  <c r="O46"/>
  <c r="O47"/>
  <c r="O48"/>
  <c r="O49"/>
  <c r="O50"/>
  <c r="O51"/>
  <c r="O52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8"/>
  <c r="O79"/>
  <c r="O80"/>
  <c r="O81"/>
  <c r="O82"/>
  <c r="O83"/>
  <c r="O84"/>
  <c r="O85"/>
  <c r="O86"/>
  <c r="O87"/>
  <c r="O88"/>
  <c r="O8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182" l="1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2"/>
  <c r="E101"/>
  <c r="E100"/>
  <c r="E99"/>
  <c r="E98"/>
  <c r="E97"/>
  <c r="E96"/>
  <c r="E95"/>
  <c r="E94"/>
  <c r="E93"/>
  <c r="E69"/>
  <c r="E21"/>
  <c r="E17"/>
  <c r="E16"/>
  <c r="E15"/>
  <c r="E14"/>
  <c r="E13"/>
  <c r="G183"/>
  <c r="F183"/>
  <c r="S182"/>
  <c r="R182"/>
  <c r="O182"/>
  <c r="S181"/>
  <c r="R181"/>
  <c r="O181"/>
  <c r="S180"/>
  <c r="R180"/>
  <c r="O180"/>
  <c r="S179"/>
  <c r="R179"/>
  <c r="O179"/>
  <c r="S178"/>
  <c r="R178"/>
  <c r="O178"/>
  <c r="S177"/>
  <c r="R177"/>
  <c r="O177"/>
  <c r="S176"/>
  <c r="R176"/>
  <c r="O176"/>
  <c r="S175"/>
  <c r="R175"/>
  <c r="O175"/>
  <c r="S174"/>
  <c r="R174"/>
  <c r="O174"/>
  <c r="S173"/>
  <c r="R173"/>
  <c r="O173"/>
  <c r="S172"/>
  <c r="R172"/>
  <c r="O172"/>
  <c r="S171"/>
  <c r="R171"/>
  <c r="O171"/>
  <c r="S170"/>
  <c r="R170"/>
  <c r="O170"/>
  <c r="S169"/>
  <c r="R169"/>
  <c r="O169"/>
  <c r="S168"/>
  <c r="R168"/>
  <c r="O168"/>
  <c r="S167"/>
  <c r="R167"/>
  <c r="O167"/>
  <c r="S166"/>
  <c r="R166"/>
  <c r="O166"/>
  <c r="S165"/>
  <c r="R165"/>
  <c r="O165"/>
  <c r="S164"/>
  <c r="R164"/>
  <c r="O164"/>
  <c r="S163"/>
  <c r="R163"/>
  <c r="O163"/>
  <c r="S162"/>
  <c r="R162"/>
  <c r="O162"/>
  <c r="S161"/>
  <c r="R161"/>
  <c r="O161"/>
  <c r="S160"/>
  <c r="R160"/>
  <c r="O160"/>
  <c r="S159"/>
  <c r="R159"/>
  <c r="O159"/>
  <c r="S158"/>
  <c r="R158"/>
  <c r="O158"/>
  <c r="S157"/>
  <c r="R157"/>
  <c r="O157"/>
  <c r="S156"/>
  <c r="R156"/>
  <c r="O156"/>
  <c r="S155"/>
  <c r="R155"/>
  <c r="O155"/>
  <c r="S154"/>
  <c r="R154"/>
  <c r="O154"/>
  <c r="S153"/>
  <c r="R153"/>
  <c r="O153"/>
  <c r="S152"/>
  <c r="R152"/>
  <c r="O152"/>
  <c r="S151"/>
  <c r="R151"/>
  <c r="S150"/>
  <c r="R150"/>
  <c r="G149"/>
  <c r="S149" s="1"/>
  <c r="F149"/>
  <c r="S148"/>
  <c r="R148"/>
  <c r="O148"/>
  <c r="S147"/>
  <c r="R147"/>
  <c r="O147"/>
  <c r="S146"/>
  <c r="R146"/>
  <c r="O146"/>
  <c r="S145"/>
  <c r="R145"/>
  <c r="O145"/>
  <c r="S144"/>
  <c r="R144"/>
  <c r="O144"/>
  <c r="S143"/>
  <c r="R143"/>
  <c r="O143"/>
  <c r="S142"/>
  <c r="R142"/>
  <c r="O142"/>
  <c r="S141"/>
  <c r="R141"/>
  <c r="O141"/>
  <c r="S140"/>
  <c r="R140"/>
  <c r="O140"/>
  <c r="S139"/>
  <c r="R139"/>
  <c r="O139"/>
  <c r="S138"/>
  <c r="R138"/>
  <c r="O138"/>
  <c r="S137"/>
  <c r="R137"/>
  <c r="O137"/>
  <c r="S136"/>
  <c r="R136"/>
  <c r="O136"/>
  <c r="S135"/>
  <c r="R135"/>
  <c r="O135"/>
  <c r="S134"/>
  <c r="R134"/>
  <c r="O134"/>
  <c r="S133"/>
  <c r="R133"/>
  <c r="O133"/>
  <c r="S132"/>
  <c r="R132"/>
  <c r="O132"/>
  <c r="S131"/>
  <c r="R131"/>
  <c r="O131"/>
  <c r="S130"/>
  <c r="R130"/>
  <c r="O130"/>
  <c r="S129"/>
  <c r="R129"/>
  <c r="O129"/>
  <c r="S128"/>
  <c r="R128"/>
  <c r="O128"/>
  <c r="S127"/>
  <c r="R127"/>
  <c r="O127"/>
  <c r="S126"/>
  <c r="R126"/>
  <c r="O126"/>
  <c r="S125"/>
  <c r="R125"/>
  <c r="O125"/>
  <c r="S124"/>
  <c r="R124"/>
  <c r="O124"/>
  <c r="S123"/>
  <c r="R123"/>
  <c r="O123"/>
  <c r="S122"/>
  <c r="R122"/>
  <c r="O122"/>
  <c r="S121"/>
  <c r="R121"/>
  <c r="O121"/>
  <c r="S120"/>
  <c r="R120"/>
  <c r="O120"/>
  <c r="S119"/>
  <c r="R119"/>
  <c r="O119"/>
  <c r="S118"/>
  <c r="R118"/>
  <c r="O118"/>
  <c r="S117"/>
  <c r="R117"/>
  <c r="O117"/>
  <c r="S116"/>
  <c r="R116"/>
  <c r="O116"/>
  <c r="S115"/>
  <c r="R115"/>
  <c r="O115"/>
  <c r="S114"/>
  <c r="R114"/>
  <c r="O114"/>
  <c r="S113"/>
  <c r="R113"/>
  <c r="S112"/>
  <c r="R112"/>
  <c r="O112"/>
  <c r="S111"/>
  <c r="R111"/>
  <c r="O111"/>
  <c r="S110"/>
  <c r="R110"/>
  <c r="O110"/>
  <c r="S109"/>
  <c r="R109"/>
  <c r="O109"/>
  <c r="S108"/>
  <c r="R108"/>
  <c r="O108"/>
  <c r="S107"/>
  <c r="R107"/>
  <c r="O107"/>
  <c r="S106"/>
  <c r="R106"/>
  <c r="O106"/>
  <c r="G103"/>
  <c r="F103"/>
  <c r="O93"/>
  <c r="G90"/>
  <c r="F90"/>
  <c r="G66"/>
  <c r="F66"/>
  <c r="O21"/>
  <c r="S19"/>
  <c r="R19"/>
  <c r="G18"/>
  <c r="S18" s="1"/>
  <c r="F18"/>
  <c r="S17"/>
  <c r="R17"/>
  <c r="O17"/>
  <c r="S16"/>
  <c r="R16"/>
  <c r="O16"/>
  <c r="S15"/>
  <c r="R15"/>
  <c r="O15"/>
  <c r="S14"/>
  <c r="R14"/>
  <c r="O14"/>
  <c r="S13"/>
  <c r="R13"/>
  <c r="O13"/>
  <c r="R18" l="1"/>
  <c r="R149"/>
  <c r="F185"/>
  <c r="G185"/>
  <c r="J186" l="1"/>
  <c r="K186"/>
</calcChain>
</file>

<file path=xl/sharedStrings.xml><?xml version="1.0" encoding="utf-8"?>
<sst xmlns="http://schemas.openxmlformats.org/spreadsheetml/2006/main" count="1611" uniqueCount="525">
  <si>
    <t>Nº</t>
  </si>
  <si>
    <t>Cod.</t>
  </si>
  <si>
    <t>Componente e Produto</t>
  </si>
  <si>
    <t>Custo</t>
  </si>
  <si>
    <t>Método</t>
  </si>
  <si>
    <t>Revisão</t>
  </si>
  <si>
    <t>Fonte</t>
  </si>
  <si>
    <t>Datas Estimadas</t>
  </si>
  <si>
    <t>Status</t>
  </si>
  <si>
    <t>Último Comentário</t>
  </si>
  <si>
    <t>PA</t>
  </si>
  <si>
    <t>Objeto</t>
  </si>
  <si>
    <t>Estimado em Reais</t>
  </si>
  <si>
    <t>Estimado USD</t>
  </si>
  <si>
    <t>Aquisição</t>
  </si>
  <si>
    <t>BID</t>
  </si>
  <si>
    <t>Local</t>
  </si>
  <si>
    <t>Publicação</t>
  </si>
  <si>
    <t>Assinatura</t>
  </si>
  <si>
    <t>(1)</t>
  </si>
  <si>
    <t>(2)</t>
  </si>
  <si>
    <t>(%)</t>
  </si>
  <si>
    <t>Anúncio</t>
  </si>
  <si>
    <t>Contrato</t>
  </si>
  <si>
    <t>(3)</t>
  </si>
  <si>
    <t>1. Obras e Instalações Físicas</t>
  </si>
  <si>
    <t>Subtotal de Obras e Instalações Físicas</t>
  </si>
  <si>
    <t>2. Bens</t>
  </si>
  <si>
    <t>Subtotal de  Bens</t>
  </si>
  <si>
    <t>3. Serviços que não Consultoria</t>
  </si>
  <si>
    <t>Subtotal de Serviços que não Consultoria</t>
  </si>
  <si>
    <t>4. Consultoria de Firmas</t>
  </si>
  <si>
    <t>Subtotal de Consultoria de Firmas</t>
  </si>
  <si>
    <t>5. Consultor Individual</t>
  </si>
  <si>
    <t>Subtotal de Consultor Individual</t>
  </si>
  <si>
    <t>6. Capacitação</t>
  </si>
  <si>
    <t>Subtotal de Capacitação</t>
  </si>
  <si>
    <t>Valor Total</t>
  </si>
  <si>
    <t>Percentual (%) por Fonte</t>
  </si>
  <si>
    <t>Notas:</t>
  </si>
  <si>
    <t>(4)</t>
  </si>
  <si>
    <t>(5)</t>
  </si>
  <si>
    <t>(6)</t>
  </si>
  <si>
    <t>(7)</t>
  </si>
  <si>
    <t>(8)</t>
  </si>
  <si>
    <t>OBS: Contratação Direta – CD, obrigatóriamente tem de ser submetida ao BID para Não Objeção</t>
  </si>
  <si>
    <r>
      <t>Métodos de Aquisição</t>
    </r>
    <r>
      <rPr>
        <sz val="8"/>
        <rFont val="Verdana"/>
        <family val="2"/>
        <charset val="1"/>
      </rPr>
      <t>:
(</t>
    </r>
    <r>
      <rPr>
        <b/>
        <sz val="8"/>
        <rFont val="Verdana"/>
        <family val="2"/>
        <charset val="1"/>
      </rPr>
      <t>a) BID: LPI:</t>
    </r>
    <r>
      <rPr>
        <sz val="8"/>
        <rFont val="Verdana"/>
        <family val="2"/>
        <charset val="1"/>
      </rPr>
      <t>Licitação Pública Internacional;</t>
    </r>
    <r>
      <rPr>
        <b/>
        <sz val="8"/>
        <rFont val="Verdana"/>
        <family val="2"/>
        <charset val="1"/>
      </rPr>
      <t>LPN:</t>
    </r>
    <r>
      <rPr>
        <sz val="8"/>
        <rFont val="Verdana"/>
        <family val="2"/>
        <charset val="1"/>
      </rPr>
      <t>Licitação Pública Nacional;</t>
    </r>
    <r>
      <rPr>
        <b/>
        <sz val="8"/>
        <rFont val="Verdana"/>
        <family val="2"/>
        <charset val="1"/>
      </rPr>
      <t>CP:</t>
    </r>
    <r>
      <rPr>
        <sz val="8"/>
        <rFont val="Verdana"/>
        <family val="2"/>
        <charset val="1"/>
      </rPr>
      <t>Comparação de Preços;</t>
    </r>
    <r>
      <rPr>
        <b/>
        <sz val="8"/>
        <rFont val="Verdana"/>
        <family val="2"/>
        <charset val="1"/>
      </rPr>
      <t>CD:</t>
    </r>
    <r>
      <rPr>
        <sz val="8"/>
        <rFont val="Verdana"/>
        <family val="2"/>
        <charset val="1"/>
      </rPr>
      <t>Contratação Direta;</t>
    </r>
    <r>
      <rPr>
        <b/>
        <sz val="8"/>
        <rFont val="Verdana"/>
        <family val="2"/>
        <charset val="1"/>
      </rPr>
      <t>SBQC:</t>
    </r>
    <r>
      <rPr>
        <sz val="8"/>
        <rFont val="Verdana"/>
        <family val="2"/>
        <charset val="1"/>
      </rPr>
      <t>Seleção Baseada na Qualidade e Custo;</t>
    </r>
    <r>
      <rPr>
        <b/>
        <sz val="8"/>
        <rFont val="Verdana"/>
        <family val="2"/>
        <charset val="1"/>
      </rPr>
      <t>SQC:</t>
    </r>
    <r>
      <rPr>
        <sz val="8"/>
        <rFont val="Verdana"/>
        <family val="2"/>
        <charset val="1"/>
      </rPr>
      <t>Seleção Baseada nas Qualificações do Consultor;</t>
    </r>
    <r>
      <rPr>
        <b/>
        <sz val="8"/>
        <rFont val="Verdana"/>
        <family val="2"/>
        <charset val="1"/>
      </rPr>
      <t>SBMC:</t>
    </r>
    <r>
      <rPr>
        <sz val="8"/>
        <rFont val="Verdana"/>
        <family val="2"/>
        <charset val="1"/>
      </rPr>
      <t>Seleção Baseada no Menor Custo;</t>
    </r>
    <r>
      <rPr>
        <b/>
        <sz val="8"/>
        <rFont val="Verdana"/>
        <family val="2"/>
        <charset val="1"/>
      </rPr>
      <t>SBOF:</t>
    </r>
    <r>
      <rPr>
        <sz val="8"/>
        <rFont val="Verdana"/>
        <family val="2"/>
        <charset val="1"/>
      </rPr>
      <t>Seleção Baseada em Orçamento Fixo;</t>
    </r>
    <r>
      <rPr>
        <b/>
        <sz val="8"/>
        <rFont val="Verdana"/>
        <family val="2"/>
        <charset val="1"/>
      </rPr>
      <t>SBQ</t>
    </r>
    <r>
      <rPr>
        <sz val="8"/>
        <rFont val="Verdana"/>
        <family val="2"/>
        <charset val="1"/>
      </rPr>
      <t>: Seleção Baseada na Qualidade;</t>
    </r>
    <r>
      <rPr>
        <b/>
        <sz val="8"/>
        <rFont val="Verdana"/>
        <family val="2"/>
        <charset val="1"/>
      </rPr>
      <t>CD:</t>
    </r>
    <r>
      <rPr>
        <sz val="8"/>
        <rFont val="Verdana"/>
        <family val="2"/>
        <charset val="1"/>
      </rPr>
      <t>Contratação Direta;</t>
    </r>
    <r>
      <rPr>
        <b/>
        <sz val="8"/>
        <rFont val="Verdana"/>
        <family val="2"/>
        <charset val="1"/>
      </rPr>
      <t>CI:</t>
    </r>
    <r>
      <rPr>
        <sz val="8"/>
        <rFont val="Verdana"/>
        <family val="2"/>
        <charset val="1"/>
      </rPr>
      <t>Consultor Individual.</t>
    </r>
    <r>
      <rPr>
        <b/>
        <sz val="8"/>
        <rFont val="Verdana"/>
        <family val="2"/>
        <charset val="1"/>
      </rPr>
      <t>CV</t>
    </r>
    <r>
      <rPr>
        <sz val="8"/>
        <rFont val="Verdana"/>
        <family val="2"/>
        <charset val="1"/>
      </rPr>
      <t>: Convênio.
(</t>
    </r>
    <r>
      <rPr>
        <b/>
        <sz val="8"/>
        <rFont val="Verdana"/>
        <family val="2"/>
        <charset val="1"/>
      </rPr>
      <t>b) Lei 8.666: C:</t>
    </r>
    <r>
      <rPr>
        <sz val="8"/>
        <rFont val="Verdana"/>
        <family val="2"/>
        <charset val="1"/>
      </rPr>
      <t>Convite;</t>
    </r>
    <r>
      <rPr>
        <b/>
        <sz val="8"/>
        <rFont val="Verdana"/>
        <family val="2"/>
        <charset val="1"/>
      </rPr>
      <t>TP:</t>
    </r>
    <r>
      <rPr>
        <sz val="8"/>
        <rFont val="Verdana"/>
        <family val="2"/>
        <charset val="1"/>
      </rPr>
      <t>Tomada de Preço;</t>
    </r>
    <r>
      <rPr>
        <b/>
        <sz val="8"/>
        <rFont val="Verdana"/>
        <family val="2"/>
        <charset val="1"/>
      </rPr>
      <t>CPN:</t>
    </r>
    <r>
      <rPr>
        <sz val="8"/>
        <rFont val="Verdana"/>
        <family val="2"/>
        <charset val="1"/>
      </rPr>
      <t>Concorrência Pública Nacional;</t>
    </r>
    <r>
      <rPr>
        <b/>
        <sz val="8"/>
        <rFont val="Verdana"/>
        <family val="2"/>
        <charset val="1"/>
      </rPr>
      <t>PE:</t>
    </r>
    <r>
      <rPr>
        <sz val="8"/>
        <rFont val="Verdana"/>
        <family val="2"/>
        <charset val="1"/>
      </rPr>
      <t>Pregão Eletrônico;</t>
    </r>
    <r>
      <rPr>
        <b/>
        <sz val="8"/>
        <rFont val="Verdana"/>
        <family val="2"/>
        <charset val="1"/>
      </rPr>
      <t>ARP:</t>
    </r>
    <r>
      <rPr>
        <sz val="8"/>
        <rFont val="Verdana"/>
        <family val="2"/>
        <charset val="1"/>
      </rPr>
      <t>Ata de Registro de Preços,</t>
    </r>
    <r>
      <rPr>
        <b/>
        <sz val="8"/>
        <rFont val="Verdana"/>
        <family val="2"/>
        <charset val="1"/>
      </rPr>
      <t>PP</t>
    </r>
    <r>
      <rPr>
        <sz val="8"/>
        <rFont val="Verdana"/>
        <family val="2"/>
        <charset val="1"/>
      </rPr>
      <t>: Pregão Presencial,</t>
    </r>
    <r>
      <rPr>
        <b/>
        <sz val="8"/>
        <rFont val="Verdana"/>
        <family val="2"/>
        <charset val="1"/>
      </rPr>
      <t>CD</t>
    </r>
    <r>
      <rPr>
        <sz val="8"/>
        <rFont val="Verdana"/>
        <family val="2"/>
        <charset val="1"/>
      </rPr>
      <t>: Contratação Direta.</t>
    </r>
  </si>
  <si>
    <r>
      <t>Revisões BID</t>
    </r>
    <r>
      <rPr>
        <sz val="8"/>
        <rFont val="Verdana"/>
        <family val="2"/>
        <charset val="1"/>
      </rPr>
      <t>: EXA =</t>
    </r>
    <r>
      <rPr>
        <i/>
        <sz val="8"/>
        <rFont val="Verdana"/>
        <family val="2"/>
        <charset val="1"/>
      </rPr>
      <t>Ex-ante</t>
    </r>
    <r>
      <rPr>
        <sz val="8"/>
        <rFont val="Verdana"/>
        <family val="2"/>
        <charset val="1"/>
      </rPr>
      <t>e EXP=</t>
    </r>
    <r>
      <rPr>
        <i/>
        <sz val="8"/>
        <rFont val="Verdana"/>
        <family val="2"/>
        <charset val="1"/>
      </rPr>
      <t>Ex-post</t>
    </r>
  </si>
  <si>
    <r>
      <t>Status</t>
    </r>
    <r>
      <rPr>
        <sz val="8"/>
        <rFont val="Verdana"/>
        <family val="2"/>
        <charset val="1"/>
      </rPr>
      <t>: Pendente (P); Em Processo  (EP); Adjudicado (A); Cancelado (C )</t>
    </r>
  </si>
  <si>
    <r>
      <t>Alterações:</t>
    </r>
    <r>
      <rPr>
        <sz val="8"/>
        <rFont val="Verdana"/>
        <family val="2"/>
        <charset val="1"/>
      </rPr>
      <t>Indicar em vermelho as alterações feitas nas aquisições já constantes do PA</t>
    </r>
  </si>
  <si>
    <r>
      <t>Inclusões:</t>
    </r>
    <r>
      <rPr>
        <sz val="8"/>
        <rFont val="Verdana"/>
        <family val="2"/>
        <charset val="1"/>
      </rPr>
      <t>Indicar em azul as aquisições agora incluídas no PA</t>
    </r>
  </si>
  <si>
    <r>
      <t>Cancelamentos:</t>
    </r>
    <r>
      <rPr>
        <sz val="8"/>
        <rFont val="Verdana"/>
        <family val="2"/>
        <charset val="1"/>
      </rPr>
      <t>indicar em verde os cancelamentos das aquisições constantes do PA</t>
    </r>
  </si>
  <si>
    <r>
      <t>Folha anexa</t>
    </r>
    <r>
      <rPr>
        <sz val="8"/>
        <rFont val="Verdana"/>
        <family val="2"/>
        <charset val="1"/>
      </rPr>
      <t>: Fazer comentários complementares ou esclarecedores , quando necessário, em folha anexa.</t>
    </r>
  </si>
  <si>
    <r>
      <t>Histórico:</t>
    </r>
    <r>
      <rPr>
        <sz val="8"/>
        <rFont val="Verdana"/>
        <family val="2"/>
        <charset val="1"/>
      </rPr>
      <t>Manter no PA todas as aquisições adjudicadas e/ou canceladas</t>
    </r>
  </si>
  <si>
    <t>Projeto</t>
  </si>
  <si>
    <t>Atualizado no GESPRO em: 11/03/2021</t>
  </si>
  <si>
    <t>Emitido pelo GESPRO em 11/05/2021 12:44:55</t>
  </si>
  <si>
    <t>Número da atualização: 5</t>
  </si>
  <si>
    <t>Atualizado por: Regina Laura Santos Correa</t>
  </si>
  <si>
    <t>(US$ = R$  5,1500)</t>
  </si>
  <si>
    <t>1</t>
  </si>
  <si>
    <t>2.1</t>
  </si>
  <si>
    <t>Gestão Fazendária e Transparência Fiscal</t>
  </si>
  <si>
    <t>PE-BID-1.03.04</t>
  </si>
  <si>
    <t>SN</t>
  </si>
  <si>
    <t>Sistema Nacional</t>
  </si>
  <si>
    <t>mai/2019</t>
  </si>
  <si>
    <t>nov/2019</t>
  </si>
  <si>
    <t>Concluído</t>
  </si>
  <si>
    <t>2</t>
  </si>
  <si>
    <t>2.2</t>
  </si>
  <si>
    <t>ago/2020</t>
  </si>
  <si>
    <t>dez/2020</t>
  </si>
  <si>
    <t>Cancelado</t>
  </si>
  <si>
    <t>3</t>
  </si>
  <si>
    <t>2.3</t>
  </si>
  <si>
    <t>jun/2021</t>
  </si>
  <si>
    <t>ago/2021</t>
  </si>
  <si>
    <t>Previsto</t>
  </si>
  <si>
    <t>4</t>
  </si>
  <si>
    <t>2.4</t>
  </si>
  <si>
    <t>jul/2019</t>
  </si>
  <si>
    <t>5</t>
  </si>
  <si>
    <t>2.5</t>
  </si>
  <si>
    <t>mai/2021</t>
  </si>
  <si>
    <t>6</t>
  </si>
  <si>
    <t>2.6</t>
  </si>
  <si>
    <t>mai/2020</t>
  </si>
  <si>
    <t>7</t>
  </si>
  <si>
    <t>2.7</t>
  </si>
  <si>
    <t>jan/2019</t>
  </si>
  <si>
    <t>ago/2019</t>
  </si>
  <si>
    <t>8</t>
  </si>
  <si>
    <t>2.8</t>
  </si>
  <si>
    <t>9</t>
  </si>
  <si>
    <t>2.9</t>
  </si>
  <si>
    <t>jul/2021</t>
  </si>
  <si>
    <t>10</t>
  </si>
  <si>
    <t>2.10</t>
  </si>
  <si>
    <t>fev/2021</t>
  </si>
  <si>
    <t>Processo em curso</t>
  </si>
  <si>
    <t>11</t>
  </si>
  <si>
    <t>2.11</t>
  </si>
  <si>
    <t>12</t>
  </si>
  <si>
    <t>2.12</t>
  </si>
  <si>
    <t>13</t>
  </si>
  <si>
    <t>2.13</t>
  </si>
  <si>
    <t>14</t>
  </si>
  <si>
    <t>2.14</t>
  </si>
  <si>
    <t>15</t>
  </si>
  <si>
    <t>2.15</t>
  </si>
  <si>
    <t>jun/2020</t>
  </si>
  <si>
    <t>out/2020</t>
  </si>
  <si>
    <t>16</t>
  </si>
  <si>
    <t>2.16</t>
  </si>
  <si>
    <t>mar/2021</t>
  </si>
  <si>
    <t>17</t>
  </si>
  <si>
    <t>2.17</t>
  </si>
  <si>
    <t>18</t>
  </si>
  <si>
    <t>2.18</t>
  </si>
  <si>
    <t>PE-BID-1.05.03</t>
  </si>
  <si>
    <t>jul/2020</t>
  </si>
  <si>
    <t>19</t>
  </si>
  <si>
    <t>2.19</t>
  </si>
  <si>
    <t>PE-BID-1.06.01</t>
  </si>
  <si>
    <t>20</t>
  </si>
  <si>
    <t>2.20</t>
  </si>
  <si>
    <t>out/2019</t>
  </si>
  <si>
    <t>mar/2020</t>
  </si>
  <si>
    <t>21</t>
  </si>
  <si>
    <t>2.21</t>
  </si>
  <si>
    <t>nov/2020</t>
  </si>
  <si>
    <t>22</t>
  </si>
  <si>
    <t>2.22</t>
  </si>
  <si>
    <t>Administração Tributária e Contencioso Fiscal</t>
  </si>
  <si>
    <t>PE-BID-2.01.01</t>
  </si>
  <si>
    <t>set/2021</t>
  </si>
  <si>
    <t>23</t>
  </si>
  <si>
    <t>2.23</t>
  </si>
  <si>
    <t>24</t>
  </si>
  <si>
    <t>2.24</t>
  </si>
  <si>
    <t>25</t>
  </si>
  <si>
    <t>2.25</t>
  </si>
  <si>
    <t>26</t>
  </si>
  <si>
    <t>2.26</t>
  </si>
  <si>
    <t>27</t>
  </si>
  <si>
    <t>2.27</t>
  </si>
  <si>
    <t>28</t>
  </si>
  <si>
    <t>2.28</t>
  </si>
  <si>
    <t>29</t>
  </si>
  <si>
    <t>2.29</t>
  </si>
  <si>
    <t>PE-BID-2.06.03</t>
  </si>
  <si>
    <t>30</t>
  </si>
  <si>
    <t>2.30</t>
  </si>
  <si>
    <t>31</t>
  </si>
  <si>
    <t>2.31</t>
  </si>
  <si>
    <t>32</t>
  </si>
  <si>
    <t>2.32</t>
  </si>
  <si>
    <t>Administração Financeira e Gasto Publico</t>
  </si>
  <si>
    <t>PE-BID-3.01.01</t>
  </si>
  <si>
    <t>nov/2021</t>
  </si>
  <si>
    <t>33</t>
  </si>
  <si>
    <t>2.33</t>
  </si>
  <si>
    <t>PE-BID-2.07.01</t>
  </si>
  <si>
    <t>out/2021</t>
  </si>
  <si>
    <t>34</t>
  </si>
  <si>
    <t>2.34</t>
  </si>
  <si>
    <t>PE-BID-1.02.02</t>
  </si>
  <si>
    <t>35</t>
  </si>
  <si>
    <t>2.35</t>
  </si>
  <si>
    <t>dez/2021</t>
  </si>
  <si>
    <t>36</t>
  </si>
  <si>
    <t>2.36</t>
  </si>
  <si>
    <t>37</t>
  </si>
  <si>
    <t>2.37</t>
  </si>
  <si>
    <t>38</t>
  </si>
  <si>
    <t>2.38</t>
  </si>
  <si>
    <t>39</t>
  </si>
  <si>
    <t>2.39</t>
  </si>
  <si>
    <t>PE-BID-2.03.01</t>
  </si>
  <si>
    <t>40</t>
  </si>
  <si>
    <t>2.40</t>
  </si>
  <si>
    <t>41</t>
  </si>
  <si>
    <t>2.41</t>
  </si>
  <si>
    <t>42</t>
  </si>
  <si>
    <t>2.42</t>
  </si>
  <si>
    <t>43</t>
  </si>
  <si>
    <t>2.43</t>
  </si>
  <si>
    <t>44</t>
  </si>
  <si>
    <t>2.44</t>
  </si>
  <si>
    <t>45</t>
  </si>
  <si>
    <t>2.45</t>
  </si>
  <si>
    <t>3.1</t>
  </si>
  <si>
    <t>PE-BID-1.01.01</t>
  </si>
  <si>
    <t>3.2</t>
  </si>
  <si>
    <t>set/2020</t>
  </si>
  <si>
    <t>3.3</t>
  </si>
  <si>
    <t>jan/2020</t>
  </si>
  <si>
    <t>3.4</t>
  </si>
  <si>
    <t>3.5</t>
  </si>
  <si>
    <t>3.6</t>
  </si>
  <si>
    <t>PE-BID-2.02.02</t>
  </si>
  <si>
    <t>3.7</t>
  </si>
  <si>
    <t>PE-BID-2.05.01</t>
  </si>
  <si>
    <t>3.8</t>
  </si>
  <si>
    <t>PE-BID-2.05.02</t>
  </si>
  <si>
    <t>3.9</t>
  </si>
  <si>
    <t>jul/2022</t>
  </si>
  <si>
    <t>out/2022</t>
  </si>
  <si>
    <t>3.10</t>
  </si>
  <si>
    <t>3.11</t>
  </si>
  <si>
    <t>3.12</t>
  </si>
  <si>
    <t>Gestão do Programa</t>
  </si>
  <si>
    <t>PE-BID-4.01.01</t>
  </si>
  <si>
    <t>3.13</t>
  </si>
  <si>
    <t>3.14</t>
  </si>
  <si>
    <t>3.15</t>
  </si>
  <si>
    <t>PE-BID-3.01.02</t>
  </si>
  <si>
    <t>3.16</t>
  </si>
  <si>
    <t>3.17</t>
  </si>
  <si>
    <t>3.18</t>
  </si>
  <si>
    <t>PE-BID-1.05.01</t>
  </si>
  <si>
    <t>3.19</t>
  </si>
  <si>
    <t>3.20</t>
  </si>
  <si>
    <t>3.21</t>
  </si>
  <si>
    <t>4.1</t>
  </si>
  <si>
    <t>SBQC</t>
  </si>
  <si>
    <t>Ex-ante</t>
  </si>
  <si>
    <t>4.2</t>
  </si>
  <si>
    <t>Ex-post</t>
  </si>
  <si>
    <t>abr/2021</t>
  </si>
  <si>
    <t>4.3</t>
  </si>
  <si>
    <t>PE-BID-1.01.03</t>
  </si>
  <si>
    <t>4.4</t>
  </si>
  <si>
    <t>PE-BID-1.02.01</t>
  </si>
  <si>
    <t>4.5</t>
  </si>
  <si>
    <t>PE-BID-1.04.01</t>
  </si>
  <si>
    <t>4.6</t>
  </si>
  <si>
    <t>PE-BID-3.01.03</t>
  </si>
  <si>
    <t>4.7</t>
  </si>
  <si>
    <t>4.8</t>
  </si>
  <si>
    <t>4.9</t>
  </si>
  <si>
    <t>PE-BID-1.01.02</t>
  </si>
  <si>
    <t>4.10</t>
  </si>
  <si>
    <t>PE-BID-1.05.02</t>
  </si>
  <si>
    <t>SBQ</t>
  </si>
  <si>
    <t>5.1</t>
  </si>
  <si>
    <t>CQ</t>
  </si>
  <si>
    <t>Processo Cancelado</t>
  </si>
  <si>
    <t>5.2</t>
  </si>
  <si>
    <t>set/2019</t>
  </si>
  <si>
    <t>5.3</t>
  </si>
  <si>
    <t>5.4</t>
  </si>
  <si>
    <t>fev/2020</t>
  </si>
  <si>
    <t>5.5</t>
  </si>
  <si>
    <t>PE-BID-2.01.02</t>
  </si>
  <si>
    <t>5.6</t>
  </si>
  <si>
    <t>5.7</t>
  </si>
  <si>
    <t>5.8</t>
  </si>
  <si>
    <t>5.9</t>
  </si>
  <si>
    <t>5.10</t>
  </si>
  <si>
    <t>5.11</t>
  </si>
  <si>
    <t>5.12</t>
  </si>
  <si>
    <t>5.13</t>
  </si>
  <si>
    <t>fev/2019</t>
  </si>
  <si>
    <t>mar/2019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</si>
  <si>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</si>
  <si>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</si>
  <si>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</si>
  <si>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</si>
  <si>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</si>
  <si>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</si>
  <si>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</si>
  <si>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</si>
  <si>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</si>
  <si>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</si>
  <si>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</si>
  <si>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PE-BID-2.03.02</t>
  </si>
  <si>
    <t>5.25</t>
  </si>
  <si>
    <t>5.26</t>
  </si>
  <si>
    <t>PE-BID-2.02.03</t>
  </si>
  <si>
    <t>5.27</t>
  </si>
  <si>
    <t>PE-BID-2.04.01</t>
  </si>
  <si>
    <t>5.28</t>
  </si>
  <si>
    <t>5.29</t>
  </si>
  <si>
    <t>PE-BID-2.06.01</t>
  </si>
  <si>
    <t>5.30</t>
  </si>
  <si>
    <t>PE-BID-2.06.02</t>
  </si>
  <si>
    <t>5.31</t>
  </si>
  <si>
    <t>PE-BID-2.08.01</t>
  </si>
  <si>
    <t>5.32</t>
  </si>
  <si>
    <t>PE-BID-2.08.02</t>
  </si>
  <si>
    <t>5.33</t>
  </si>
  <si>
    <t>PE-BID-3.02.01</t>
  </si>
  <si>
    <t>5.34</t>
  </si>
  <si>
    <t>5.35</t>
  </si>
  <si>
    <t>5.36</t>
  </si>
  <si>
    <t>PE-BID-2.02.01</t>
  </si>
  <si>
    <t>5.37</t>
  </si>
  <si>
    <t>5.38</t>
  </si>
  <si>
    <t>5.39</t>
  </si>
  <si>
    <t>5.40</t>
  </si>
  <si>
    <t>5.41</t>
  </si>
  <si>
    <t>5.42</t>
  </si>
  <si>
    <t>5.43</t>
  </si>
  <si>
    <t>6.1</t>
  </si>
  <si>
    <t>6.2</t>
  </si>
  <si>
    <t>6.3</t>
  </si>
  <si>
    <t>jan/2021</t>
  </si>
  <si>
    <t>6.4</t>
  </si>
  <si>
    <t>6.5</t>
  </si>
  <si>
    <t>6.6</t>
  </si>
  <si>
    <t>6.7</t>
  </si>
  <si>
    <t>dez/2019</t>
  </si>
  <si>
    <t>6.8</t>
  </si>
  <si>
    <t>PE-BID-1.03.01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</si>
  <si>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</si>
  <si>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</si>
  <si>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</si>
  <si>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</si>
  <si>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</si>
  <si>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</si>
  <si>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</si>
  <si>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</si>
  <si>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</si>
  <si>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</si>
  <si>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</si>
  <si>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</si>
  <si>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</si>
  <si>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</si>
  <si>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</si>
  <si>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</si>
  <si>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</si>
  <si>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</si>
  <si>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</si>
  <si>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</si>
  <si>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</si>
  <si>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</si>
  <si>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</si>
  <si>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Aquisição de equipamentos e softwares de Data Center - Switchs SAN 16GB 24 Portas.</t>
  </si>
  <si>
    <t>Contrato nº 017/2019-SEFA - Término em 30/11/2019.</t>
  </si>
  <si>
    <t>Aquisição de equipamentos e softwares de Data Center - Banco de bateria No-break Data Center.</t>
  </si>
  <si>
    <t>Aquisição de equipamentos e softwares de Data Center - Appliance de segurança.</t>
  </si>
  <si>
    <t>Nenhum comentário</t>
  </si>
  <si>
    <t>Aquisição de equipamentos e softwares de Data Center - Switchs L2 de Data Center.</t>
  </si>
  <si>
    <t>Contrato nº 057/2020.</t>
  </si>
  <si>
    <t>Aquisição de equipamentos e softwares de Data Center - Licenças Vmware.</t>
  </si>
  <si>
    <t>Contrato nº 029/2021</t>
  </si>
  <si>
    <t>Aquisição de equipamentos e softwares de Data Center - Aquisição de Servidores Data center.</t>
  </si>
  <si>
    <t>_x000D_
Contrato nº007/2020-SEFA</t>
  </si>
  <si>
    <t>Aquisição de equipamentos e softwares de Data Center - Tape Library.</t>
  </si>
  <si>
    <t>Contrato nº 004/2019-SEFA - Término em 29/08/2019.</t>
  </si>
  <si>
    <t>Aquisição de equipamentos e softwares de Data Center - equipamentos de armazenamentos.</t>
  </si>
  <si>
    <t>Aquisição de equipamentos de microinformática - Nobreaks com módulos de baterias (unidade descentralizadas).</t>
  </si>
  <si>
    <t>Aquisição de equipamentos de microinformática. - Headsets.</t>
  </si>
  <si>
    <t>Processo na CGLC</t>
  </si>
  <si>
    <t>Aquisição de equipamentos de microinformática - Projetores/tvs led (sala de reunião).</t>
  </si>
  <si>
    <t>Aquisição de equipamentos de microinformática - nobreaks.</t>
  </si>
  <si>
    <t>Previsão de Adesão da ARP do Instituto Federal do Sul de Minas Gerais - IFSULMG</t>
  </si>
  <si>
    <t>Aquisição de de TVs LED - Painel monitoramento DTI.</t>
  </si>
  <si>
    <t>Aquisição de equipamentos  microinformática. - computadores.</t>
  </si>
  <si>
    <t>Aquisição de equipamentos de microinformática - Impressoras de mesa c/Wifi (diretores).</t>
  </si>
  <si>
    <t>Aquisição de equipamentos de microinformática - Leitores de Código de Barras.</t>
  </si>
  <si>
    <t>Aquisição de equipamentos de microinformática - notebooks.</t>
  </si>
  <si>
    <t>Aquisição de equipamentos de videoconferência, para interligar o órgão central as unidades descentralizadas no interior, a fim de melhorar a comunicação interna.</t>
  </si>
  <si>
    <t>Revisão no item com atualização de valor.</t>
  </si>
  <si>
    <t>Aquisição de mobiliário e equipamentos.</t>
  </si>
  <si>
    <t>Aquisição de (42) veículos tipo Pick-up.</t>
  </si>
  <si>
    <t>Contrato nº 029/2020 - referente a aquisição de 42 veículos</t>
  </si>
  <si>
    <t>Aquisição do caminhão com carroceria tipo baú,</t>
  </si>
  <si>
    <t>Contrato nº 065/2020.</t>
  </si>
  <si>
    <t>Aquisição de Licenças Windows Server 2012 CAL Remote Desktop.</t>
  </si>
  <si>
    <t>Aquisição de Licenças de Windows 2019 Server DataCenter com suporte 3 anos.</t>
  </si>
  <si>
    <t>Aquisição de Controladora de rede Wireless.</t>
  </si>
  <si>
    <t>Aquisição de Licenças Windows Server 2019 CAL.</t>
  </si>
  <si>
    <t>Aquisição do Banco de Dados Coorporativo para atualização e Ampliação.</t>
  </si>
  <si>
    <t>Contrato nº 045/2020</t>
  </si>
  <si>
    <t>Aquisição de Access Point Outdoor.</t>
  </si>
  <si>
    <t>Aquisição de Access Point Indoor.</t>
  </si>
  <si>
    <t>Aquisição de Softwares WIN SERVER DATCR CORE 16 LSA e do SQL SERVER ENT CORE 2 LSA, para integração dos sistemas da SEFA/PA com o da PGE/PA.</t>
  </si>
  <si>
    <t>Contrato nº 051/2020.</t>
  </si>
  <si>
    <t>Aquisição de equipamento de microinformática -  SCANNERS, para integração dos sistemas da SEFA/PA com o da PGE/PA.</t>
  </si>
  <si>
    <t>Contrato nº 050/2020</t>
  </si>
  <si>
    <t>Aquisição de equipamento de microinformática - módulo de Protesto e do módulo Grandes Contribuintes do SAJ - PROCURADOR para integração dos sistemas da SEFA/PA com o da PGE/PA.</t>
  </si>
  <si>
    <t>Contrato nº 043/2020</t>
  </si>
  <si>
    <t>Aquisição e instalação de Servidores Blade, Enclosure, Storage, Backup e infraestrutura de dados, comunicação e segurança. - Servidores Blade, Enclosure, Storage, Backup e Infraestrutura de TIC.</t>
  </si>
  <si>
    <t>Aquisição de 22 Totens para atender as unidades de Atendimento.</t>
  </si>
  <si>
    <t>Aquisição de 2 (duas) caixas de som portáteis, 2(dois) Apresentador de Slide a lazer, e 3(três) porta banners para atender o Projeto de Educação Fiscal.</t>
  </si>
  <si>
    <t>Aquisição de equipamentos de Data Center - Backup em disco.</t>
  </si>
  <si>
    <t>Aquisição de softwares de Data Center  - Softawares de Backup.</t>
  </si>
  <si>
    <t>Aquisição de equipamentos e  softwares de Data Center  - Switch L3 CORE de Data Center.</t>
  </si>
  <si>
    <t>Aquisição de equipamentos e softwares de Data Center.</t>
  </si>
  <si>
    <t>Aquisição de ferramenta de busca inteligente.</t>
  </si>
  <si>
    <t>Aquisição de Licenças de Oracle Linux</t>
  </si>
  <si>
    <t>Aquisição de licenças Adobe. </t>
  </si>
  <si>
    <t>Aquisição de equipamentos áudio visuais. </t>
  </si>
  <si>
    <t>Aquisição de equipamentos para implantação de solução de videoconferência.</t>
  </si>
  <si>
    <t>Aquisição de Licenças de SQL Server.</t>
  </si>
  <si>
    <t>Aquisição de Licenças de Windows Server Standard .</t>
  </si>
  <si>
    <t>Contratação de empresa de não consultoria para implementar programa de cidadania e conformidade fiscal.</t>
  </si>
  <si>
    <t>contratação de empresa especializada na prestação de serviços de produção de vídeos, visto que a administração não possui estrutura material adequada para para a realização do registro visual desses eventos.</t>
  </si>
  <si>
    <t>Processo cancelado</t>
  </si>
  <si>
    <t>Aquisição de subscrições do Gartner.</t>
  </si>
  <si>
    <t>Contrato nº 031/2020.</t>
  </si>
  <si>
    <t>Contratação de empresa para repasse tecnológico - (Wi-fi).</t>
  </si>
  <si>
    <t>Infraestrutura Implantada - Serviço de Implantação - (Wi-fi).</t>
  </si>
  <si>
    <t>Contratação de empresa para suporte tecnológico a ambiente de Hadoop/ Bigdata.</t>
  </si>
  <si>
    <t>Contratação de Empresa para suite SAP.</t>
  </si>
  <si>
    <t>Contrato nº 046/2020</t>
  </si>
  <si>
    <t>Contratação de empresa de desenvolvimento do Sistema da Central de Monitoramento. Central de Monitoramento Integrada ONE (Operador Nacional dos Estados).</t>
  </si>
  <si>
    <t>Contratação de Empresa para aquisição do sistema de Pesquisa de Satisfação do atendimento - Sistema de Pesquisa de Satisfação Implantado no Protal, Call Center e Centrais de atendimento.</t>
  </si>
  <si>
    <t>Nenhum comentário cadastrado para esta aquisição</t>
  </si>
  <si>
    <t>Contratação de empresa para consultoria em serviços técnicos especializados em Hadoop/ Bigdata.</t>
  </si>
  <si>
    <t>Central de Monitoramento Integrada com o ONE (Operador Nacional dos Estados). Análise de Processos.</t>
  </si>
  <si>
    <t>Contrato nº 057/2015-SEFA - Termo Aditivo de Contrato entre a Secretaria de Estado da Fazenda e a empresa 8I Tecnologia em Sistemas Ltda</t>
  </si>
  <si>
    <t>Contrato nº 057/2015-SEFA - 5º TAC - Termo Aditivo de Contrato</t>
  </si>
  <si>
    <t>Contratação de empresa de TI com o objetivo de dar manutenção do sistema de projetos</t>
  </si>
  <si>
    <t>Aquisição de software de gestão de casos e de análise de vínculos para a Inteligência Fiscal.</t>
  </si>
  <si>
    <t>Aquisição do novas licenças para gerenciador de Banco de Dados para os sistemas corporativos SIAFE/SISLOG/SIC.</t>
  </si>
  <si>
    <t>Prestação de suporte tecnológico ao banco de dados e integração com as plataformas de banco de dados dos sistemas corporativos.</t>
  </si>
  <si>
    <t>Contratação de empresa para modelagem de cursos e eventos on line (Remoto ou EAD). </t>
  </si>
  <si>
    <t>Contratação de empresa especializada.para reestruturação do Portal de transparência. </t>
  </si>
  <si>
    <t>Contratação de empresa para solução de videoconferência.</t>
  </si>
  <si>
    <t>Contratação de Serviços para Elabora/imprimir material de Educação Fiscal.</t>
  </si>
  <si>
    <t>Contratação de  empresa de consultoria especializada em planejamento estratégico.</t>
  </si>
  <si>
    <t>Contratação de empresa de consultoria para estruturar o programa de cidadania e conformidade fiscal.</t>
  </si>
  <si>
    <t>Contratação de empresa para implantação do Escritório de projetos de Processos e o Laboratório de Inovação com a atuação integrada, visando contribuir com a transformação digital da organização.</t>
  </si>
  <si>
    <t>Contratação de empresa especializada em mapeamento de competências - Modelo de Gestão de Pessoas por Competência.</t>
  </si>
  <si>
    <t>Contratação de Sistema de Gestão de Cadeia Logística do Estado.</t>
  </si>
  <si>
    <t>Termo de Referência sendo elaborado</t>
  </si>
  <si>
    <t>Contratação de empresa para implantação dos módulos de execução orçamentária, financeira, contábil e patrimonial - implantação dos módulos de execução do novo sistema SIAFE.</t>
  </si>
  <si>
    <t>_x000D_
Contrato nº 054/2020 - contrato em execução.</t>
  </si>
  <si>
    <t>Contratação de Consultoria para implementação da Simplificação da Legislação tributária.</t>
  </si>
  <si>
    <t>Contratação de empresa de TI com o objetivo de dar manutenção no Sistema de Projetos - GESPRO.</t>
  </si>
  <si>
    <t>Contratação de Empresa especializada em Conpliiance.</t>
  </si>
  <si>
    <t>Consultoria para desenhar e implantar o programa de conformidade Fiscal.</t>
  </si>
  <si>
    <t>Contratação de consultor individual para elaborar diagnóstico.</t>
  </si>
  <si>
    <t>Contratação de (01) um consultor Individual para atuar na Escola Fazendária - EFAZ na área de Educação Fiscal.</t>
  </si>
  <si>
    <t>Contrato Nº 036/2019/SEFA - Manoel de Moraes Nunes - Valor R$ 7.000,00 período de 1 ano de 23.09.2019 a 22.09.2020.</t>
  </si>
  <si>
    <t>Contratação de um consultor individual para o período de 1 ano.</t>
  </si>
  <si>
    <t>Contratação de (01) um consultor individual em comunicação social, para permitir a expansão das atividades de fisco estadual paraense em mídias sociais.</t>
  </si>
  <si>
    <t>Contrato nº28/2020 de consultor individual - Marlo Vinicius Alves Cavalcante.</t>
  </si>
  <si>
    <t>Contratação de consultores individuais para atender as áreas de análise de contratos, sendo: (09) nove Analistas de Negócio, (08) oito Desenvolvedores de Sistemas e (01) um Analista de Contratos.</t>
  </si>
  <si>
    <t>Contrato nº 011/2020 de consultor individual de Ricardo Leal Nogueira_x000D_
Contrato nº 012/2020 de consultor individual de Denize Gomes do Nascimento._x000D_
Contrato nº 013/2020 de consultor individual de Wiharley Luiz Brito da Penha._x000D_
Contrato nº 014/2020 de cons</t>
  </si>
  <si>
    <t>ultor individual de Gilmar Furtado de Almeida._x000D_
Contrato nº 015/2020 de consultor individual de Isabelle .Leite de Souza._x000D_
Contrato nº 016/2020 de consultor individual de Thays de Oliveira Saraiva._x000D_
Contrato nº 017/2020 de consultor individual de Felipe R</t>
  </si>
  <si>
    <t>drigues Bastos._x000D_
Contrato nº 019/2020 de consultor individual de Joyce Anne Pinto Rodrigues._x000D_
Contrato nº 021/2020 de consultor individual de Sandro de Souza Peixoto.</t>
  </si>
  <si>
    <t>Contratação de (01) um consultor individual para elaborar o redesenho  de processos para a fiscalização progressiva.</t>
  </si>
  <si>
    <t>Contratação de (01) um consultor individual para formatar o modelo operacional de gestão de riscos tributários.</t>
  </si>
  <si>
    <t>Contratação de (01) um consultor individual para a reformulação do portal, atualização das informações e novos serviços via web - Site e portal da SEFA com serviços e informações mais acessíveis, práticas e eficientes .</t>
  </si>
  <si>
    <t>Contratação de 1 (um) consultor individual de TI e 1 (um) para apoiar no atendimento , os dois para o período de 1 ano e meio.</t>
  </si>
  <si>
    <t>Contratação de (01) um Consultor individual para atuar no Tesouro na gestão de contratos, integração de sistemas na área da tecnologia - Sistema integrado de administração financeira estadual implantado.</t>
  </si>
  <si>
    <t>Contrato nº 018/2020 de consultor individual Sandro Marcelo Araújo da Costa.</t>
  </si>
  <si>
    <t>Contratação de (01) um consultor Individual para prestar assessoramento técnico em temas relacionados à gestão financeira - Especialista em gestão financeira do setor público a ser lotado na CGRF - Célula de Gestão de Recursos Financeiros.</t>
  </si>
  <si>
    <t>Contrato nº 27/2020 de consultor individual Ana Fernanda Barbosa de Oliveira.</t>
  </si>
  <si>
    <t>Contratação de (01) um consultor Individual para prestar assistência técnica aos gerentes de projetos e à Unidade de Coordenação de Projetos em temas relacionados a aquisições e contratação dos projetos, lotado na CAFE.</t>
  </si>
  <si>
    <t>Contrato Nº 033/2019/SEFA - Maria Lucibela Teixeira Coelho - Valor R$ 7.000,00 período de 1 ano de 23.09.2019 a 22.09.2020.</t>
  </si>
  <si>
    <t>Contratação de (01) um consultor Individual  para atuar na CAFE - Coordenadoria de Assuntos Fazendários Estratégicos, com o objetivo em desenvolver o TDR - Termos de Referência junto as áreas demandantes,</t>
  </si>
  <si>
    <t>Contrato nº 026/2020de consultor individual José Maria Campos Rodrigues Junior.</t>
  </si>
  <si>
    <t>Contratação de (01) um consultor Individual para prestar assessoramento técnico em temas relacionados à gestão financeira - Especialista em gestão financeira do setor público, lotado na CGRF - Célula de Gestão de Recursos Financeiros.</t>
  </si>
  <si>
    <t>Contrato Nº 035/2019/SEFA - Julyana de Souza Paes - Valor R$ 7.000,00 período de 1 ano de 23.09.2019 a 22.09.2020.</t>
  </si>
  <si>
    <t>Contratação de (01) um consultor Individual para atual na área da CGLC - Celula de Gestão de Licitações e Contratos da Secretaria de Estado da Fazenda, como pregoeiro.</t>
  </si>
  <si>
    <t>Contrato nº024/2020 de consultor individual como pregoeiro Marco Aurélio Rezende da Rocha Junior.</t>
  </si>
  <si>
    <t>Contratação de (02) dois consultores Individuais para atual na área da CGLC - Celula de Gestão de Licitações e Contratos da Secretaria de Estado da Fazenda.</t>
  </si>
  <si>
    <t>Contrato nº 022/2020 de consultor individual  Èrica Simone da Costa Rodrigues e Contrato nº 023/2020 de consultor individual Renata Barbosa França Cesário.</t>
  </si>
  <si>
    <t>Contratação de (01 um consultor Individual para prestar assistência técnica aos gerentes de projetos e à Unidade de Coordenação de Projetos e Administrativa Financeira.</t>
  </si>
  <si>
    <t>Contrato Nº 034/2019/SEFA - Regina Laura Santos Corrêa - Valor R$ 7.000,00, período de 1 ano de 23.09.2019 a 22.09.2020.</t>
  </si>
  <si>
    <t>Contratação de (01) um consultor Individual para prestar assistência técnica aos gerentes de projetos e à Unidade de Coordenação de Projetos e Administrativa Financeira.</t>
  </si>
  <si>
    <t>Contratação de um consultor individual no período de 1 ano.</t>
  </si>
  <si>
    <t>Contratação de (01) um consultor Individual para prestar assessoramento técnico em temas relacionados à gestão financeira - Especialista em gestão financeira do setor público.</t>
  </si>
  <si>
    <t>Contratação de consultor individual no período de 1 ano.</t>
  </si>
  <si>
    <t>Contratação de (02) dois consultores individuais para atuarem na execução das atividades relativas a gestão de projetos, análise de negócios, engenharia e administração de dados e desenvolvimento de sistemas do Profisco II.</t>
  </si>
  <si>
    <t>Contratar (8) oito consultores individuais para o Sefalab, nas áreas de projetos, processos e inovação para dar suporte às áreas de negócios nos projetos do PROFISCO II.</t>
  </si>
  <si>
    <t>Contratação de consultores para desenvolvimento de software. </t>
  </si>
  <si>
    <t>Contratação de consultores para desenvolvimento de software.</t>
  </si>
  <si>
    <t>Contratação de (1 ) um Analista de Negócios e 1 Desenvolvedor, para criação do Diário Oficial Eletrônico da SEFA. </t>
  </si>
  <si>
    <t>Contratação de (2) dois consultores individuais para trabalhar no Novo modelo de concessão de benefícios fiscais .</t>
  </si>
  <si>
    <t>Contratação de (14) quatorze consultores individuais para atuarem na execução das atividades relativas a gestão de projetos, análise de negócios, engenharia e administração de dados e desenvolvimento de sistemas do Profisco II.</t>
  </si>
  <si>
    <t>Contratação de consultores individuais, Integração da SEFA/PA ao Portal Único do Comércio Exterior.</t>
  </si>
  <si>
    <t>Contratação de Consultor Individual Especialista de TI - Analista de Negócios  para desenvolver novo cadastro E-SEFA.</t>
  </si>
  <si>
    <t>Contratação de Consultor Individual Especialista de TI - Desenvolvedor para o novo cadastro E-SEFA.</t>
  </si>
  <si>
    <t>Contratação de (2) dois Consultores Individuais para desenvolver o modelo do fluxo dos procedimentos no contencioso.</t>
  </si>
  <si>
    <t>Contratação de (4) quatro consultores individuais - 1 Analista de Sistema e 3 desenvolvedores para implantar o sistema.</t>
  </si>
  <si>
    <t>Contratação de  (2) dois consultores individuais desenvolvedores para Análise e melhoria de processos.</t>
  </si>
  <si>
    <t>Contratação de  consultores individuais Mapeamento e Modelagem dos Processos, desenvolvimento das aplicações.</t>
  </si>
  <si>
    <t>Contratar Consultor Individual para implantação do sistema de informações de custos.</t>
  </si>
  <si>
    <t>Contratação de consultor individual para dar suporte técnico ao projeto. </t>
  </si>
  <si>
    <t>Contratação de (14) quatorze consultores individuais para atuarem na execução das atividades relativas a gestão de projetos, engenharia e administração de dados e desenvolvimento de sistemas do Profisco II.</t>
  </si>
  <si>
    <t>Contratação de consultor individual para revisão de fluxo.</t>
  </si>
  <si>
    <t>Contratação de consultor individual para análise e melhoria de Projetos.</t>
  </si>
  <si>
    <t>Contratação de consultor individual para mapeamento e  modelagem dos projetos.</t>
  </si>
  <si>
    <t>Contratação de (2) dois consultores individuais: para  para sistematizar e implementar a Nova Estrutura Organizacional, e para elaborar o Termo de Referencia e o acompanhamento,  monitoramento e avaliação sobre o trabalho da empresa contratada.</t>
  </si>
  <si>
    <t>Contratação de 1 (um) consultor individual para apoiar a célula de atendimento.</t>
  </si>
  <si>
    <t>Contratação de 03 (três) consultores Individuais para atual na área da CGLC - Celula de Gestão de Licitações e Contratos da Secretaria de Estado da Fazenda.</t>
  </si>
  <si>
    <t>Contratação de instituição e compra de vagas em eventos presenciais ou a distância para realização de capacitação em inovação/ métodos ágeis (SefaLab).</t>
  </si>
  <si>
    <t>Contratação de empresa para elaborar Seminários - Novo modelo do Programa de Educação Fiscal.</t>
  </si>
  <si>
    <t>Contratação de instituição para realização de 4 turmas da Trilha  de Fiscalização com a participação de 60 auditores das CERATs, CEEATs, Julgadoria, TARF, DFI e DAIF.</t>
  </si>
  <si>
    <t>Cursos realizados e concluídos.</t>
  </si>
  <si>
    <t>Contratação de instituição para realização de curso de procedimentos fiscais à cobrança do imposto._x000D_
Causa Mortiis e doação (ITCMD/PGBL/VGBL)para 40 auditores.</t>
  </si>
  <si>
    <t>Contratação de instituição para compra de vagas e treinamento de capacitação.</t>
  </si>
  <si>
    <t>Contratação de Instituição para realização de capacitação - formação de 40 secretárias da SEFA.</t>
  </si>
  <si>
    <t>Contratação de instituição para compra de vagas para treinamento de capacitação . (2019)</t>
  </si>
  <si>
    <t>Realizados inscrições, diárias, passagens para servidores que participaram do curso do Amana Key.</t>
  </si>
  <si>
    <t>Contratação de instituição para compra de vagas e capacitação de planejamento estratégico de TI implantado.</t>
  </si>
  <si>
    <t>Capacitação em comunicação pública, voltada para o serviço público, e visando ampliar o endomarketing e a integração com as demais secretarias de fazenda estaduais.</t>
  </si>
  <si>
    <t>Capacitação de servidores no Novo modelo de cadastro na plataforma e-Sefa.</t>
  </si>
  <si>
    <t>Capacitação de servidores, participação em Eventos,</t>
  </si>
  <si>
    <t>Fornecimento de Passagens aéreas, fluviais e terrestres, para todos os projetos do PROFISCO II (PA).</t>
  </si>
  <si>
    <t>Contrato nº 52/2020 entre a Secretaria da Fazenda e a Empresa Norte Turismo LTDA, com vigência de 02/01/2020 a 01/01/2021.</t>
  </si>
  <si>
    <t>Compra de vaga para cursos, eventos e treinamentos de capacitação.</t>
  </si>
  <si>
    <t>Aquisição de vagas de MBA em Projetos e BigData para os servidores alocados no projeto.</t>
  </si>
  <si>
    <t>Sistema integrado de administração financeira estadual implantado.</t>
  </si>
  <si>
    <t>Capacitação de servidores no novo modelo de cadastro na plataforma e-Sefa.</t>
  </si>
  <si>
    <t>Compra de vagas para capacitação de servidores.</t>
  </si>
  <si>
    <t>Capacitação de servidores - Participação em eventos, treinamento e inscrição.</t>
  </si>
  <si>
    <t>Aquisição de vagas para treinamento de servidores do projeto.</t>
  </si>
  <si>
    <t>Contratação de instituição para compra de vagas e capacitação de planejamento estratégico de TI implantado - Plano Diretor de TI Implantado</t>
  </si>
  <si>
    <t>Contratação de instituição para compra de vagas e capacitação de planejamento estratégico de TI implantado - Política de Segurança da Informação Implantada</t>
  </si>
  <si>
    <t>Treinamento de servidores na coordenação de atendimento.</t>
  </si>
  <si>
    <t>Capacitação de servidores para participação em eventos na área de Gestão de Pessoas.</t>
  </si>
  <si>
    <t>Treinamento para servidores envolvidos no projeto.</t>
  </si>
  <si>
    <t>Treinamento no novo sistema da redesim.</t>
  </si>
  <si>
    <t>Capacitação e treinamentos de servidores vinculados ao projeto.</t>
  </si>
  <si>
    <t xml:space="preserve"> </t>
  </si>
  <si>
    <t>..</t>
  </si>
  <si>
    <t>.</t>
  </si>
</sst>
</file>

<file path=xl/styles.xml><?xml version="1.0" encoding="utf-8"?>
<styleSheet xmlns="http://schemas.openxmlformats.org/spreadsheetml/2006/main">
  <numFmts count="1">
    <numFmt numFmtId="164" formatCode="mmm\-yy;@"/>
  </numFmts>
  <fonts count="15">
    <font>
      <sz val="11"/>
      <color rgb="FF000000"/>
      <name val="Calibri"/>
      <family val="2"/>
      <charset val="1"/>
    </font>
    <font>
      <b/>
      <sz val="9"/>
      <name val="Verdana"/>
      <family val="2"/>
      <charset val="1"/>
    </font>
    <font>
      <b/>
      <u/>
      <sz val="10"/>
      <name val="Verdana"/>
      <family val="2"/>
      <charset val="1"/>
    </font>
    <font>
      <sz val="7"/>
      <name val="Verdana"/>
      <family val="2"/>
      <charset val="1"/>
    </font>
    <font>
      <b/>
      <sz val="10"/>
      <name val="Verdana"/>
      <family val="2"/>
      <charset val="1"/>
    </font>
    <font>
      <b/>
      <sz val="8"/>
      <name val="Verdana"/>
      <family val="2"/>
      <charset val="1"/>
    </font>
    <font>
      <sz val="11"/>
      <name val="Calibri"/>
      <family val="2"/>
      <charset val="1"/>
    </font>
    <font>
      <sz val="9"/>
      <name val="Verdana"/>
      <family val="2"/>
      <charset val="1"/>
    </font>
    <font>
      <b/>
      <sz val="7"/>
      <name val="Verdana"/>
      <family val="2"/>
      <charset val="1"/>
    </font>
    <font>
      <sz val="8"/>
      <name val="Verdana"/>
      <family val="2"/>
      <charset val="1"/>
    </font>
    <font>
      <sz val="11"/>
      <name val="Verdana"/>
      <family val="2"/>
      <charset val="1"/>
    </font>
    <font>
      <b/>
      <sz val="11"/>
      <name val="Verdana"/>
      <family val="2"/>
      <charset val="1"/>
    </font>
    <font>
      <sz val="10"/>
      <name val="Verdana"/>
      <family val="2"/>
      <charset val="1"/>
    </font>
    <font>
      <i/>
      <sz val="10"/>
      <name val="Verdana"/>
      <family val="2"/>
      <charset val="1"/>
    </font>
    <font>
      <i/>
      <sz val="8"/>
      <name val="Verdana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8EB4E3"/>
        <bgColor rgb="FF95B3D7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8EB4E3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rgb="FF95B3D7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4" fontId="0" fillId="0" borderId="0" xfId="0" applyNumberFormat="1" applyFont="1"/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2" fillId="2" borderId="6" xfId="0" applyNumberFormat="1" applyFont="1" applyFill="1" applyBorder="1" applyAlignment="1">
      <alignment horizontal="left" vertical="center"/>
    </xf>
    <xf numFmtId="4" fontId="3" fillId="0" borderId="0" xfId="0" applyNumberFormat="1" applyFont="1" applyBorder="1"/>
    <xf numFmtId="49" fontId="3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right" vertical="center" wrapText="1"/>
    </xf>
    <xf numFmtId="9" fontId="3" fillId="0" borderId="9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" fillId="0" borderId="7" xfId="0" applyFont="1" applyBorder="1" applyAlignment="1">
      <alignment vertical="center"/>
    </xf>
    <xf numFmtId="4" fontId="5" fillId="0" borderId="11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right" vertical="center"/>
    </xf>
    <xf numFmtId="0" fontId="4" fillId="2" borderId="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49" fontId="4" fillId="2" borderId="14" xfId="0" applyNumberFormat="1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center" vertical="center"/>
    </xf>
    <xf numFmtId="0" fontId="3" fillId="0" borderId="0" xfId="0" applyFont="1"/>
    <xf numFmtId="0" fontId="4" fillId="0" borderId="7" xfId="0" applyFont="1" applyBorder="1" applyAlignment="1">
      <alignment vertical="center"/>
    </xf>
    <xf numFmtId="0" fontId="1" fillId="4" borderId="0" xfId="0" applyFont="1" applyFill="1" applyBorder="1" applyAlignment="1">
      <alignment horizontal="center" vertical="center"/>
    </xf>
    <xf numFmtId="49" fontId="1" fillId="4" borderId="0" xfId="0" applyNumberFormat="1" applyFont="1" applyFill="1" applyBorder="1" applyAlignment="1">
      <alignment horizontal="left" vertical="center"/>
    </xf>
    <xf numFmtId="49" fontId="4" fillId="4" borderId="0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4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0" borderId="0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horizontal="right" vertical="center"/>
    </xf>
    <xf numFmtId="10" fontId="3" fillId="0" borderId="17" xfId="0" applyNumberFormat="1" applyFont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49" fontId="4" fillId="4" borderId="0" xfId="0" applyNumberFormat="1" applyFont="1" applyFill="1" applyBorder="1" applyAlignment="1">
      <alignment horizontal="right" vertical="center"/>
    </xf>
    <xf numFmtId="4" fontId="5" fillId="4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vertical="center"/>
    </xf>
    <xf numFmtId="0" fontId="10" fillId="2" borderId="8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2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1" fontId="12" fillId="3" borderId="7" xfId="0" applyNumberFormat="1" applyFont="1" applyFill="1" applyBorder="1" applyAlignment="1">
      <alignment horizontal="center" vertical="center"/>
    </xf>
    <xf numFmtId="49" fontId="12" fillId="3" borderId="7" xfId="0" applyNumberFormat="1" applyFont="1" applyFill="1" applyBorder="1" applyAlignment="1">
      <alignment vertical="center"/>
    </xf>
    <xf numFmtId="0" fontId="12" fillId="3" borderId="7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left" vertical="center"/>
    </xf>
    <xf numFmtId="0" fontId="10" fillId="3" borderId="12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0" fillId="2" borderId="14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10" fillId="3" borderId="8" xfId="0" applyFont="1" applyFill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1" fontId="12" fillId="4" borderId="0" xfId="0" applyNumberFormat="1" applyFont="1" applyFill="1" applyBorder="1" applyAlignment="1">
      <alignment horizontal="center" vertical="center"/>
    </xf>
    <xf numFmtId="49" fontId="12" fillId="4" borderId="0" xfId="0" applyNumberFormat="1" applyFont="1" applyFill="1" applyBorder="1" applyAlignment="1">
      <alignment vertical="center"/>
    </xf>
    <xf numFmtId="0" fontId="10" fillId="2" borderId="7" xfId="0" applyFont="1" applyFill="1" applyBorder="1" applyAlignment="1">
      <alignment horizontal="left"/>
    </xf>
    <xf numFmtId="0" fontId="10" fillId="0" borderId="8" xfId="0" applyFont="1" applyBorder="1" applyAlignment="1">
      <alignment horizontal="center" vertical="center"/>
    </xf>
    <xf numFmtId="49" fontId="9" fillId="0" borderId="14" xfId="0" applyNumberFormat="1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1" fontId="12" fillId="0" borderId="14" xfId="0" applyNumberFormat="1" applyFont="1" applyBorder="1" applyAlignment="1">
      <alignment horizontal="center" vertical="center"/>
    </xf>
    <xf numFmtId="49" fontId="12" fillId="0" borderId="14" xfId="0" applyNumberFormat="1" applyFont="1" applyBorder="1" applyAlignment="1">
      <alignment vertical="center"/>
    </xf>
    <xf numFmtId="0" fontId="12" fillId="0" borderId="14" xfId="0" applyFont="1" applyBorder="1" applyAlignment="1">
      <alignment horizontal="left" vertical="center"/>
    </xf>
    <xf numFmtId="0" fontId="12" fillId="3" borderId="11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49" fontId="12" fillId="3" borderId="6" xfId="0" applyNumberFormat="1" applyFont="1" applyFill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8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49" fontId="7" fillId="0" borderId="19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vertical="center" wrapText="1"/>
    </xf>
    <xf numFmtId="0" fontId="1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0" xfId="0" applyFont="1" applyBorder="1" applyAlignment="1">
      <alignment horizontal="center" vertical="center"/>
    </xf>
    <xf numFmtId="49" fontId="9" fillId="0" borderId="20" xfId="0" applyNumberFormat="1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49" fontId="9" fillId="0" borderId="19" xfId="0" applyNumberFormat="1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49" fontId="9" fillId="0" borderId="0" xfId="0" applyNumberFormat="1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49" fontId="9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9" fillId="0" borderId="19" xfId="0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left" vertical="center"/>
    </xf>
    <xf numFmtId="0" fontId="9" fillId="0" borderId="25" xfId="0" applyFont="1" applyBorder="1" applyAlignment="1">
      <alignment vertical="center"/>
    </xf>
    <xf numFmtId="0" fontId="3" fillId="0" borderId="26" xfId="0" applyFont="1" applyBorder="1" applyAlignment="1">
      <alignment horizontal="left" vertical="center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49" fontId="6" fillId="0" borderId="0" xfId="0" applyNumberFormat="1" applyFont="1"/>
    <xf numFmtId="4" fontId="6" fillId="0" borderId="0" xfId="0" applyNumberFormat="1" applyFont="1"/>
    <xf numFmtId="49" fontId="1" fillId="0" borderId="4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vertical="center"/>
    </xf>
    <xf numFmtId="49" fontId="1" fillId="0" borderId="7" xfId="0" applyNumberFormat="1" applyFont="1" applyBorder="1" applyAlignment="1">
      <alignment vertical="center"/>
    </xf>
    <xf numFmtId="49" fontId="1" fillId="0" borderId="10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2" xfId="0" applyFont="1" applyBorder="1" applyAlignment="1">
      <alignment horizontal="left" vertical="center" wrapText="1"/>
    </xf>
    <xf numFmtId="49" fontId="5" fillId="0" borderId="23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49" fontId="8" fillId="0" borderId="2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 wrapText="1"/>
    </xf>
    <xf numFmtId="0" fontId="3" fillId="6" borderId="29" xfId="0" applyFont="1" applyFill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12" fillId="7" borderId="6" xfId="0" applyFont="1" applyFill="1" applyBorder="1" applyAlignment="1">
      <alignment horizontal="center" vertical="center"/>
    </xf>
    <xf numFmtId="0" fontId="13" fillId="7" borderId="7" xfId="0" applyFont="1" applyFill="1" applyBorder="1" applyAlignment="1">
      <alignment horizontal="center" vertical="center"/>
    </xf>
    <xf numFmtId="1" fontId="12" fillId="7" borderId="7" xfId="0" applyNumberFormat="1" applyFont="1" applyFill="1" applyBorder="1" applyAlignment="1">
      <alignment horizontal="center" vertical="center"/>
    </xf>
    <xf numFmtId="49" fontId="12" fillId="7" borderId="7" xfId="0" applyNumberFormat="1" applyFont="1" applyFill="1" applyBorder="1" applyAlignment="1">
      <alignment vertical="center"/>
    </xf>
    <xf numFmtId="0" fontId="12" fillId="7" borderId="7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/>
    </xf>
    <xf numFmtId="0" fontId="3" fillId="8" borderId="29" xfId="0" applyFont="1" applyFill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10" fillId="8" borderId="8" xfId="0" applyFont="1" applyFill="1" applyBorder="1" applyAlignment="1">
      <alignment horizontal="center" vertical="center"/>
    </xf>
    <xf numFmtId="0" fontId="10" fillId="8" borderId="31" xfId="0" applyFont="1" applyFill="1" applyBorder="1" applyAlignment="1">
      <alignment horizontal="center" vertical="center"/>
    </xf>
    <xf numFmtId="0" fontId="6" fillId="0" borderId="11" xfId="0" applyFont="1" applyBorder="1"/>
    <xf numFmtId="0" fontId="3" fillId="0" borderId="9" xfId="0" applyFont="1" applyBorder="1" applyAlignment="1">
      <alignment horizontal="left" vertical="top" wrapText="1"/>
    </xf>
    <xf numFmtId="0" fontId="10" fillId="3" borderId="29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5B3D7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CC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74520</xdr:colOff>
      <xdr:row>0</xdr:row>
      <xdr:rowOff>86400</xdr:rowOff>
    </xdr:from>
    <xdr:to>
      <xdr:col>2</xdr:col>
      <xdr:colOff>1274400</xdr:colOff>
      <xdr:row>2</xdr:row>
      <xdr:rowOff>124200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78960" y="86400"/>
          <a:ext cx="1199880" cy="399600"/>
        </a:xfrm>
        <a:prstGeom prst="rect">
          <a:avLst/>
        </a:prstGeom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7"/>
  <sheetViews>
    <sheetView tabSelected="1" topLeftCell="A6" workbookViewId="0">
      <selection activeCell="G188" sqref="G188"/>
    </sheetView>
  </sheetViews>
  <sheetFormatPr defaultRowHeight="15"/>
  <cols>
    <col min="1" max="1" width="4" style="139"/>
    <col min="2" max="2" width="4.5703125" style="140"/>
    <col min="3" max="3" width="41.5703125" style="141"/>
    <col min="4" max="4" width="12.85546875" style="141" customWidth="1"/>
    <col min="5" max="5" width="26.85546875" style="140"/>
    <col min="6" max="7" width="15.28515625" style="45"/>
    <col min="8" max="8" width="11.28515625" style="45"/>
    <col min="9" max="9" width="9.7109375" style="45"/>
    <col min="10" max="10" width="7.7109375" style="45"/>
    <col min="11" max="11" width="7.7109375" style="140"/>
    <col min="12" max="13" width="8.5703125" style="45"/>
    <col min="14" max="14" width="8.28515625" style="45" customWidth="1"/>
    <col min="15" max="15" width="26.42578125" style="45"/>
    <col min="16" max="16" width="3" style="140"/>
    <col min="17" max="17" width="9" style="45"/>
    <col min="18" max="19" width="0" style="142" hidden="1" customWidth="1"/>
    <col min="20" max="1026" width="9" style="45"/>
    <col min="1027" max="16384" width="9.140625" style="45"/>
  </cols>
  <sheetData>
    <row r="1" spans="1:19">
      <c r="A1" s="45" t="s">
        <v>523</v>
      </c>
      <c r="B1" s="2"/>
      <c r="C1" s="2"/>
      <c r="D1" s="44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45"/>
      <c r="R1" s="45"/>
      <c r="S1" s="45"/>
    </row>
    <row r="2" spans="1:19">
      <c r="A2" s="45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45"/>
      <c r="R2" s="45"/>
      <c r="S2" s="45"/>
    </row>
    <row r="3" spans="1:19">
      <c r="A3" s="45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45"/>
      <c r="R3" s="45"/>
      <c r="S3" s="45"/>
    </row>
    <row r="4" spans="1:19" ht="7.5" customHeight="1">
      <c r="A4" s="45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45"/>
      <c r="R4" s="45"/>
      <c r="S4" s="45"/>
    </row>
    <row r="5" spans="1:19">
      <c r="A5" s="45"/>
      <c r="B5" s="46"/>
      <c r="C5" s="3" t="s">
        <v>55</v>
      </c>
      <c r="D5" s="3"/>
      <c r="E5" s="47"/>
      <c r="F5" s="48"/>
      <c r="G5" s="48"/>
      <c r="H5" s="48"/>
      <c r="I5" s="48"/>
      <c r="J5" s="159" t="s">
        <v>56</v>
      </c>
      <c r="K5" s="159"/>
      <c r="L5" s="159"/>
      <c r="M5" s="159"/>
      <c r="N5" s="159"/>
      <c r="O5" s="159"/>
      <c r="P5" s="159"/>
      <c r="R5" s="45"/>
      <c r="S5" s="45"/>
    </row>
    <row r="6" spans="1:19">
      <c r="A6" s="45"/>
      <c r="B6" s="46"/>
      <c r="C6" s="49" t="s">
        <v>57</v>
      </c>
      <c r="D6" s="49"/>
      <c r="E6" s="50"/>
      <c r="F6" s="48" t="s">
        <v>524</v>
      </c>
      <c r="G6" s="48"/>
      <c r="H6" s="48"/>
      <c r="I6" s="48"/>
      <c r="J6" s="48"/>
      <c r="K6" s="48"/>
      <c r="L6" s="47"/>
      <c r="M6" s="47"/>
      <c r="N6" s="48"/>
      <c r="O6" s="48"/>
      <c r="P6" s="45"/>
      <c r="R6" s="45"/>
      <c r="S6" s="45"/>
    </row>
    <row r="7" spans="1:19">
      <c r="A7" s="45"/>
      <c r="B7" s="46"/>
      <c r="C7" s="49" t="s">
        <v>58</v>
      </c>
      <c r="D7" s="49"/>
      <c r="E7" s="50"/>
      <c r="F7" s="48"/>
      <c r="G7" s="48"/>
      <c r="H7" s="48"/>
      <c r="I7" s="48"/>
      <c r="J7" s="48"/>
      <c r="K7" s="48"/>
      <c r="L7" s="47"/>
      <c r="M7" s="47"/>
      <c r="N7" s="48"/>
      <c r="O7" s="48"/>
      <c r="P7" s="45"/>
      <c r="R7" s="45"/>
      <c r="S7" s="45"/>
    </row>
    <row r="8" spans="1:19" ht="15.75" thickBot="1">
      <c r="A8" s="45"/>
      <c r="B8" s="46"/>
      <c r="C8" s="51"/>
      <c r="D8" s="51"/>
      <c r="E8" s="50"/>
      <c r="F8" s="48"/>
      <c r="G8" s="48"/>
      <c r="H8" s="48"/>
      <c r="I8" s="48"/>
      <c r="J8" s="48"/>
      <c r="K8" s="48"/>
      <c r="L8" s="47"/>
      <c r="M8" s="47"/>
      <c r="N8" s="48"/>
      <c r="O8" s="48"/>
      <c r="P8" s="45"/>
      <c r="R8" s="45"/>
      <c r="S8" s="45"/>
    </row>
    <row r="9" spans="1:19" ht="15.75" customHeight="1" thickBot="1">
      <c r="A9" s="151" t="s">
        <v>0</v>
      </c>
      <c r="B9" s="152" t="s">
        <v>1</v>
      </c>
      <c r="C9" s="153" t="s">
        <v>2</v>
      </c>
      <c r="D9" s="52"/>
      <c r="E9" s="53"/>
      <c r="F9" s="54" t="s">
        <v>3</v>
      </c>
      <c r="G9" s="54" t="s">
        <v>3</v>
      </c>
      <c r="H9" s="54" t="s">
        <v>4</v>
      </c>
      <c r="I9" s="154" t="s">
        <v>5</v>
      </c>
      <c r="J9" s="155" t="s">
        <v>6</v>
      </c>
      <c r="K9" s="155"/>
      <c r="L9" s="160" t="s">
        <v>7</v>
      </c>
      <c r="M9" s="160"/>
      <c r="N9" s="154" t="s">
        <v>8</v>
      </c>
      <c r="O9" s="161" t="s">
        <v>9</v>
      </c>
      <c r="P9" s="162" t="s">
        <v>10</v>
      </c>
      <c r="R9" s="45"/>
      <c r="S9" s="45"/>
    </row>
    <row r="10" spans="1:19" ht="15.75" thickBot="1">
      <c r="A10" s="151"/>
      <c r="B10" s="152"/>
      <c r="C10" s="153"/>
      <c r="D10" s="143" t="s">
        <v>54</v>
      </c>
      <c r="E10" s="55" t="s">
        <v>11</v>
      </c>
      <c r="F10" s="56" t="s">
        <v>12</v>
      </c>
      <c r="G10" s="56" t="s">
        <v>13</v>
      </c>
      <c r="H10" s="56" t="s">
        <v>14</v>
      </c>
      <c r="I10" s="154"/>
      <c r="J10" s="57" t="s">
        <v>15</v>
      </c>
      <c r="K10" s="57" t="s">
        <v>16</v>
      </c>
      <c r="L10" s="58" t="s">
        <v>17</v>
      </c>
      <c r="M10" s="58" t="s">
        <v>18</v>
      </c>
      <c r="N10" s="154"/>
      <c r="O10" s="161"/>
      <c r="P10" s="162"/>
      <c r="R10" s="45"/>
      <c r="S10" s="45"/>
    </row>
    <row r="11" spans="1:19" ht="15.75" thickBot="1">
      <c r="A11" s="151"/>
      <c r="B11" s="152"/>
      <c r="C11" s="153"/>
      <c r="D11" s="143"/>
      <c r="E11" s="59"/>
      <c r="F11" s="56" t="s">
        <v>59</v>
      </c>
      <c r="G11" s="56"/>
      <c r="H11" s="60" t="s">
        <v>19</v>
      </c>
      <c r="I11" s="60" t="s">
        <v>20</v>
      </c>
      <c r="J11" s="56" t="s">
        <v>21</v>
      </c>
      <c r="K11" s="56" t="s">
        <v>21</v>
      </c>
      <c r="L11" s="60" t="s">
        <v>22</v>
      </c>
      <c r="M11" s="60" t="s">
        <v>23</v>
      </c>
      <c r="N11" s="60" t="s">
        <v>24</v>
      </c>
      <c r="O11" s="161"/>
      <c r="P11" s="61" t="s">
        <v>0</v>
      </c>
      <c r="R11" s="45"/>
      <c r="S11" s="45"/>
    </row>
    <row r="12" spans="1:19" ht="15.75" thickBot="1">
      <c r="A12" s="4" t="s">
        <v>25</v>
      </c>
      <c r="B12" s="62"/>
      <c r="C12" s="63"/>
      <c r="D12" s="63"/>
      <c r="E12" s="64"/>
      <c r="F12" s="65"/>
      <c r="G12" s="65"/>
      <c r="H12" s="65"/>
      <c r="I12" s="65"/>
      <c r="J12" s="65"/>
      <c r="K12" s="64"/>
      <c r="L12" s="65"/>
      <c r="M12" s="65"/>
      <c r="N12" s="65"/>
      <c r="O12" s="65"/>
      <c r="P12" s="66"/>
      <c r="R12" s="5"/>
      <c r="S12" s="5"/>
    </row>
    <row r="13" spans="1:19" s="12" customFormat="1" ht="10.5">
      <c r="A13" s="6"/>
      <c r="B13" s="7"/>
      <c r="C13" s="8"/>
      <c r="D13" s="8"/>
      <c r="E13" s="9" t="str">
        <f>Trabalho!A13&amp;Trabalho!B13&amp;Trabalho!C13</f>
        <v/>
      </c>
      <c r="F13" s="10"/>
      <c r="G13" s="10"/>
      <c r="H13" s="9"/>
      <c r="I13" s="9"/>
      <c r="J13" s="11"/>
      <c r="K13" s="11"/>
      <c r="L13" s="9"/>
      <c r="M13" s="9"/>
      <c r="N13" s="9"/>
      <c r="O13" s="8" t="str">
        <f>Trabalho!F13&amp;Trabalho!G13&amp;Trabalho!H13</f>
        <v/>
      </c>
      <c r="P13" s="7"/>
      <c r="R13" s="5">
        <f t="shared" ref="R13:R74" si="0">G13*J13</f>
        <v>0</v>
      </c>
      <c r="S13" s="5">
        <f t="shared" ref="S13:S74" si="1">G13*K13</f>
        <v>0</v>
      </c>
    </row>
    <row r="14" spans="1:19" s="12" customFormat="1" ht="10.5">
      <c r="A14" s="6"/>
      <c r="B14" s="7"/>
      <c r="C14" s="8"/>
      <c r="D14" s="8"/>
      <c r="E14" s="9" t="str">
        <f>Trabalho!A14&amp;Trabalho!B14&amp;Trabalho!C14</f>
        <v/>
      </c>
      <c r="F14" s="10"/>
      <c r="G14" s="10"/>
      <c r="H14" s="9"/>
      <c r="I14" s="9"/>
      <c r="J14" s="11"/>
      <c r="K14" s="11"/>
      <c r="L14" s="9"/>
      <c r="M14" s="9"/>
      <c r="N14" s="9"/>
      <c r="O14" s="8" t="str">
        <f>Trabalho!F14&amp;Trabalho!G14&amp;Trabalho!H14</f>
        <v/>
      </c>
      <c r="P14" s="7"/>
      <c r="R14" s="5">
        <f t="shared" si="0"/>
        <v>0</v>
      </c>
      <c r="S14" s="5">
        <f t="shared" si="1"/>
        <v>0</v>
      </c>
    </row>
    <row r="15" spans="1:19" s="12" customFormat="1" ht="10.5">
      <c r="A15" s="6"/>
      <c r="B15" s="7"/>
      <c r="C15" s="8"/>
      <c r="D15" s="8"/>
      <c r="E15" s="9" t="str">
        <f>Trabalho!A15&amp;Trabalho!B15&amp;Trabalho!C15</f>
        <v/>
      </c>
      <c r="F15" s="10"/>
      <c r="G15" s="10"/>
      <c r="H15" s="9"/>
      <c r="I15" s="9"/>
      <c r="J15" s="11"/>
      <c r="K15" s="11"/>
      <c r="L15" s="9"/>
      <c r="M15" s="9"/>
      <c r="N15" s="9"/>
      <c r="O15" s="8" t="str">
        <f>Trabalho!F15&amp;Trabalho!G15&amp;Trabalho!H15</f>
        <v/>
      </c>
      <c r="P15" s="7"/>
      <c r="R15" s="5">
        <f t="shared" si="0"/>
        <v>0</v>
      </c>
      <c r="S15" s="5">
        <f t="shared" si="1"/>
        <v>0</v>
      </c>
    </row>
    <row r="16" spans="1:19" s="24" customFormat="1" ht="10.5">
      <c r="A16" s="6"/>
      <c r="B16" s="7"/>
      <c r="C16" s="8"/>
      <c r="D16" s="8"/>
      <c r="E16" s="9" t="str">
        <f>Trabalho!A16&amp;Trabalho!B16&amp;Trabalho!C16</f>
        <v/>
      </c>
      <c r="F16" s="10"/>
      <c r="G16" s="10"/>
      <c r="H16" s="9"/>
      <c r="I16" s="9"/>
      <c r="J16" s="11"/>
      <c r="K16" s="11"/>
      <c r="L16" s="9"/>
      <c r="M16" s="9"/>
      <c r="N16" s="9"/>
      <c r="O16" s="8" t="str">
        <f>Trabalho!F16&amp;Trabalho!G16&amp;Trabalho!H16</f>
        <v/>
      </c>
      <c r="P16" s="7"/>
      <c r="R16" s="5">
        <f t="shared" si="0"/>
        <v>0</v>
      </c>
      <c r="S16" s="5">
        <f t="shared" si="1"/>
        <v>0</v>
      </c>
    </row>
    <row r="17" spans="1:19" s="24" customFormat="1" ht="11.25" thickBot="1">
      <c r="A17" s="6"/>
      <c r="B17" s="7"/>
      <c r="C17" s="8"/>
      <c r="D17" s="8"/>
      <c r="E17" s="9" t="str">
        <f>Trabalho!A17&amp;Trabalho!B17&amp;Trabalho!C17</f>
        <v/>
      </c>
      <c r="F17" s="10"/>
      <c r="G17" s="10"/>
      <c r="H17" s="9"/>
      <c r="I17" s="9"/>
      <c r="J17" s="11"/>
      <c r="K17" s="11"/>
      <c r="L17" s="9"/>
      <c r="M17" s="9"/>
      <c r="N17" s="9"/>
      <c r="O17" s="8" t="str">
        <f>Trabalho!F17&amp;Trabalho!G17&amp;Trabalho!H17</f>
        <v/>
      </c>
      <c r="P17" s="7"/>
      <c r="R17" s="5">
        <f t="shared" si="0"/>
        <v>0</v>
      </c>
      <c r="S17" s="5">
        <f t="shared" si="1"/>
        <v>0</v>
      </c>
    </row>
    <row r="18" spans="1:19" ht="15.75" thickBot="1">
      <c r="A18" s="67" t="s">
        <v>26</v>
      </c>
      <c r="B18" s="13"/>
      <c r="C18" s="146"/>
      <c r="D18" s="146"/>
      <c r="E18" s="147"/>
      <c r="F18" s="14">
        <f>SUM(F13:F17)</f>
        <v>0</v>
      </c>
      <c r="G18" s="14">
        <f>SUM(G13:G17)</f>
        <v>0</v>
      </c>
      <c r="H18" s="68"/>
      <c r="I18" s="69"/>
      <c r="J18" s="70"/>
      <c r="K18" s="70"/>
      <c r="L18" s="71"/>
      <c r="M18" s="71"/>
      <c r="N18" s="72"/>
      <c r="O18" s="73"/>
      <c r="P18" s="74"/>
      <c r="R18" s="5">
        <f t="shared" si="0"/>
        <v>0</v>
      </c>
      <c r="S18" s="5">
        <f t="shared" si="1"/>
        <v>0</v>
      </c>
    </row>
    <row r="19" spans="1:19" ht="15.75" thickBot="1">
      <c r="A19" s="15"/>
      <c r="B19" s="16"/>
      <c r="C19" s="17"/>
      <c r="D19" s="17"/>
      <c r="E19" s="18"/>
      <c r="F19" s="19"/>
      <c r="G19" s="19"/>
      <c r="H19" s="75"/>
      <c r="I19" s="76"/>
      <c r="J19" s="77"/>
      <c r="K19" s="77"/>
      <c r="L19" s="78"/>
      <c r="M19" s="78"/>
      <c r="N19" s="75"/>
      <c r="O19" s="79"/>
      <c r="P19" s="80"/>
      <c r="R19" s="5">
        <f t="shared" si="0"/>
        <v>0</v>
      </c>
      <c r="S19" s="5">
        <f t="shared" si="1"/>
        <v>0</v>
      </c>
    </row>
    <row r="20" spans="1:19">
      <c r="A20" s="20" t="s">
        <v>27</v>
      </c>
      <c r="B20" s="21"/>
      <c r="C20" s="22"/>
      <c r="D20" s="22"/>
      <c r="E20" s="23"/>
      <c r="F20" s="21"/>
      <c r="G20" s="21"/>
      <c r="H20" s="21"/>
      <c r="I20" s="21"/>
      <c r="J20" s="21"/>
      <c r="K20" s="23"/>
      <c r="L20" s="21"/>
      <c r="M20" s="21"/>
      <c r="N20" s="21"/>
      <c r="O20" s="81"/>
      <c r="P20" s="82"/>
      <c r="R20" s="5">
        <f t="shared" ref="R20:R83" si="2">G20*J20</f>
        <v>0</v>
      </c>
      <c r="S20" s="5">
        <f t="shared" ref="S20:S83" si="3">G20*K20</f>
        <v>0</v>
      </c>
    </row>
    <row r="21" spans="1:19" s="12" customFormat="1" ht="21">
      <c r="A21" s="6" t="s">
        <v>60</v>
      </c>
      <c r="B21" s="7" t="s">
        <v>61</v>
      </c>
      <c r="C21" s="8" t="s">
        <v>62</v>
      </c>
      <c r="D21" s="8" t="s">
        <v>63</v>
      </c>
      <c r="E21" s="9" t="str">
        <f>Trabalho!A21&amp;Trabalho!B21&amp;Trabalho!C21</f>
        <v>Aquisição de equipamentos e softwares de Data Center - Switchs SAN 16GB 24 Portas.</v>
      </c>
      <c r="F21" s="10">
        <v>192500</v>
      </c>
      <c r="G21" s="10">
        <v>37378.639999999999</v>
      </c>
      <c r="H21" s="9" t="s">
        <v>64</v>
      </c>
      <c r="I21" s="9" t="s">
        <v>65</v>
      </c>
      <c r="J21" s="11">
        <v>1</v>
      </c>
      <c r="K21" s="11">
        <v>0</v>
      </c>
      <c r="L21" s="9" t="s">
        <v>66</v>
      </c>
      <c r="M21" s="9" t="s">
        <v>67</v>
      </c>
      <c r="N21" s="9" t="s">
        <v>68</v>
      </c>
      <c r="O21" s="8" t="str">
        <f>Trabalho!F21&amp;Trabalho!G21&amp;Trabalho!H21</f>
        <v>Contrato nº 017/2019-SEFA - Término em 30/11/2019.</v>
      </c>
      <c r="P21" s="7">
        <v>3</v>
      </c>
      <c r="R21" s="5">
        <f t="shared" si="2"/>
        <v>37378.639999999999</v>
      </c>
      <c r="S21" s="5">
        <f t="shared" si="3"/>
        <v>0</v>
      </c>
    </row>
    <row r="22" spans="1:19" s="24" customFormat="1" ht="21">
      <c r="A22" s="6" t="s">
        <v>69</v>
      </c>
      <c r="B22" s="7" t="s">
        <v>70</v>
      </c>
      <c r="C22" s="8" t="s">
        <v>62</v>
      </c>
      <c r="D22" s="8" t="s">
        <v>63</v>
      </c>
      <c r="E22" s="9" t="str">
        <f>Trabalho!A22&amp;Trabalho!B22&amp;Trabalho!C22</f>
        <v>Aquisição de equipamentos e softwares de Data Center - Banco de bateria No-break Data Center.</v>
      </c>
      <c r="F22" s="10">
        <v>100000</v>
      </c>
      <c r="G22" s="10">
        <v>19417.48</v>
      </c>
      <c r="H22" s="9" t="s">
        <v>64</v>
      </c>
      <c r="I22" s="9" t="s">
        <v>65</v>
      </c>
      <c r="J22" s="11">
        <v>1</v>
      </c>
      <c r="K22" s="11">
        <v>0</v>
      </c>
      <c r="L22" s="9" t="s">
        <v>71</v>
      </c>
      <c r="M22" s="9" t="s">
        <v>72</v>
      </c>
      <c r="N22" s="9" t="s">
        <v>73</v>
      </c>
      <c r="O22" s="8" t="str">
        <f>Trabalho!F22&amp;Trabalho!G22&amp;Trabalho!H22</f>
        <v/>
      </c>
      <c r="P22" s="7">
        <v>3</v>
      </c>
      <c r="R22" s="5">
        <f t="shared" si="2"/>
        <v>19417.48</v>
      </c>
      <c r="S22" s="5">
        <f t="shared" si="3"/>
        <v>0</v>
      </c>
    </row>
    <row r="23" spans="1:19" s="24" customFormat="1" ht="31.5">
      <c r="A23" s="6" t="s">
        <v>74</v>
      </c>
      <c r="B23" s="7" t="s">
        <v>75</v>
      </c>
      <c r="C23" s="8" t="s">
        <v>62</v>
      </c>
      <c r="D23" s="8" t="s">
        <v>63</v>
      </c>
      <c r="E23" s="9" t="str">
        <f>Trabalho!A23&amp;Trabalho!B23&amp;Trabalho!C23</f>
        <v>Aquisição de equipamentos e softwares de Data Center - Appliance de segurança.</v>
      </c>
      <c r="F23" s="10">
        <v>3112050</v>
      </c>
      <c r="G23" s="10">
        <v>604281.55000000005</v>
      </c>
      <c r="H23" s="9" t="s">
        <v>64</v>
      </c>
      <c r="I23" s="9" t="s">
        <v>65</v>
      </c>
      <c r="J23" s="11">
        <v>1</v>
      </c>
      <c r="K23" s="11">
        <v>0</v>
      </c>
      <c r="L23" s="9" t="s">
        <v>76</v>
      </c>
      <c r="M23" s="9" t="s">
        <v>77</v>
      </c>
      <c r="N23" s="9" t="s">
        <v>78</v>
      </c>
      <c r="O23" s="8"/>
      <c r="P23" s="7">
        <v>3</v>
      </c>
      <c r="R23" s="5">
        <f t="shared" si="2"/>
        <v>604281.55000000005</v>
      </c>
      <c r="S23" s="5">
        <f t="shared" si="3"/>
        <v>0</v>
      </c>
    </row>
    <row r="24" spans="1:19" s="24" customFormat="1" ht="21">
      <c r="A24" s="6" t="s">
        <v>79</v>
      </c>
      <c r="B24" s="7" t="s">
        <v>80</v>
      </c>
      <c r="C24" s="8" t="s">
        <v>62</v>
      </c>
      <c r="D24" s="8" t="s">
        <v>63</v>
      </c>
      <c r="E24" s="9" t="str">
        <f>Trabalho!A24&amp;Trabalho!B24&amp;Trabalho!C24</f>
        <v>Aquisição de equipamentos e softwares de Data Center - Switchs L2 de Data Center.</v>
      </c>
      <c r="F24" s="10">
        <v>505000</v>
      </c>
      <c r="G24" s="10">
        <v>98058.25</v>
      </c>
      <c r="H24" s="9" t="s">
        <v>64</v>
      </c>
      <c r="I24" s="9" t="s">
        <v>65</v>
      </c>
      <c r="J24" s="11">
        <v>1</v>
      </c>
      <c r="K24" s="11">
        <v>0</v>
      </c>
      <c r="L24" s="9" t="s">
        <v>81</v>
      </c>
      <c r="M24" s="9" t="s">
        <v>72</v>
      </c>
      <c r="N24" s="9" t="s">
        <v>68</v>
      </c>
      <c r="O24" s="8" t="str">
        <f>Trabalho!F24&amp;Trabalho!G24&amp;Trabalho!H24</f>
        <v>Contrato nº 057/2020.</v>
      </c>
      <c r="P24" s="7">
        <v>3</v>
      </c>
      <c r="R24" s="5">
        <f t="shared" si="2"/>
        <v>98058.25</v>
      </c>
      <c r="S24" s="5">
        <f t="shared" si="3"/>
        <v>0</v>
      </c>
    </row>
    <row r="25" spans="1:19" s="24" customFormat="1" ht="31.5">
      <c r="A25" s="6" t="s">
        <v>82</v>
      </c>
      <c r="B25" s="7" t="s">
        <v>83</v>
      </c>
      <c r="C25" s="8" t="s">
        <v>62</v>
      </c>
      <c r="D25" s="8" t="s">
        <v>63</v>
      </c>
      <c r="E25" s="9" t="str">
        <f>Trabalho!A25&amp;Trabalho!B25&amp;Trabalho!C25</f>
        <v>Aquisição de equipamentos e softwares de Data Center - Licenças Vmware.</v>
      </c>
      <c r="F25" s="10">
        <v>1300000</v>
      </c>
      <c r="G25" s="10">
        <v>252427.18</v>
      </c>
      <c r="H25" s="9" t="s">
        <v>64</v>
      </c>
      <c r="I25" s="9" t="s">
        <v>65</v>
      </c>
      <c r="J25" s="11">
        <v>1</v>
      </c>
      <c r="K25" s="11">
        <v>0</v>
      </c>
      <c r="L25" s="9" t="s">
        <v>72</v>
      </c>
      <c r="M25" s="9" t="s">
        <v>84</v>
      </c>
      <c r="N25" s="9" t="s">
        <v>68</v>
      </c>
      <c r="O25" s="8" t="str">
        <f>Trabalho!F25&amp;Trabalho!G25&amp;Trabalho!H25</f>
        <v>Contrato nº 029/2021</v>
      </c>
      <c r="P25" s="7">
        <v>3</v>
      </c>
      <c r="R25" s="5">
        <f t="shared" si="2"/>
        <v>252427.18</v>
      </c>
      <c r="S25" s="5">
        <f t="shared" si="3"/>
        <v>0</v>
      </c>
    </row>
    <row r="26" spans="1:19" s="24" customFormat="1" ht="42">
      <c r="A26" s="6" t="s">
        <v>85</v>
      </c>
      <c r="B26" s="7" t="s">
        <v>86</v>
      </c>
      <c r="C26" s="8" t="s">
        <v>62</v>
      </c>
      <c r="D26" s="8" t="s">
        <v>63</v>
      </c>
      <c r="E26" s="9" t="str">
        <f>Trabalho!A26&amp;Trabalho!B26&amp;Trabalho!C26</f>
        <v>Aquisição de equipamentos e softwares de Data Center - Aquisição de Servidores Data center.</v>
      </c>
      <c r="F26" s="10">
        <v>689950</v>
      </c>
      <c r="G26" s="10">
        <v>133970.87</v>
      </c>
      <c r="H26" s="9" t="s">
        <v>64</v>
      </c>
      <c r="I26" s="9" t="s">
        <v>65</v>
      </c>
      <c r="J26" s="11">
        <v>1</v>
      </c>
      <c r="K26" s="11">
        <v>0</v>
      </c>
      <c r="L26" s="9" t="s">
        <v>66</v>
      </c>
      <c r="M26" s="9" t="s">
        <v>87</v>
      </c>
      <c r="N26" s="9" t="s">
        <v>68</v>
      </c>
      <c r="O26" s="179" t="str">
        <f>Trabalho!F26&amp;Trabalho!G26&amp;Trabalho!H26</f>
        <v>_x000D_
Contrato nº007/2020-SEFA</v>
      </c>
      <c r="P26" s="7">
        <v>3</v>
      </c>
      <c r="R26" s="5">
        <f t="shared" si="2"/>
        <v>133970.87</v>
      </c>
      <c r="S26" s="5">
        <f t="shared" si="3"/>
        <v>0</v>
      </c>
    </row>
    <row r="27" spans="1:19" s="24" customFormat="1" ht="31.5">
      <c r="A27" s="6" t="s">
        <v>88</v>
      </c>
      <c r="B27" s="7" t="s">
        <v>89</v>
      </c>
      <c r="C27" s="8" t="s">
        <v>62</v>
      </c>
      <c r="D27" s="8" t="s">
        <v>63</v>
      </c>
      <c r="E27" s="9" t="str">
        <f>Trabalho!A27&amp;Trabalho!B27&amp;Trabalho!C27</f>
        <v>Aquisição de equipamentos e softwares de Data Center - Tape Library.</v>
      </c>
      <c r="F27" s="10">
        <v>170000</v>
      </c>
      <c r="G27" s="10">
        <v>33009.71</v>
      </c>
      <c r="H27" s="9" t="s">
        <v>64</v>
      </c>
      <c r="I27" s="9" t="s">
        <v>65</v>
      </c>
      <c r="J27" s="11">
        <v>1</v>
      </c>
      <c r="K27" s="11">
        <v>0</v>
      </c>
      <c r="L27" s="9" t="s">
        <v>90</v>
      </c>
      <c r="M27" s="9" t="s">
        <v>91</v>
      </c>
      <c r="N27" s="9" t="s">
        <v>68</v>
      </c>
      <c r="O27" s="8" t="str">
        <f>Trabalho!F27&amp;Trabalho!G27&amp;Trabalho!H27</f>
        <v>Contrato nº 004/2019-SEFA - Término em 29/08/2019.</v>
      </c>
      <c r="P27" s="7">
        <v>3</v>
      </c>
      <c r="R27" s="5">
        <f t="shared" si="2"/>
        <v>33009.71</v>
      </c>
      <c r="S27" s="5">
        <f t="shared" si="3"/>
        <v>0</v>
      </c>
    </row>
    <row r="28" spans="1:19" s="24" customFormat="1" ht="21">
      <c r="A28" s="6" t="s">
        <v>92</v>
      </c>
      <c r="B28" s="7" t="s">
        <v>93</v>
      </c>
      <c r="C28" s="8" t="s">
        <v>62</v>
      </c>
      <c r="D28" s="8" t="s">
        <v>63</v>
      </c>
      <c r="E28" s="9" t="str">
        <f>Trabalho!A28&amp;Trabalho!B28&amp;Trabalho!C28</f>
        <v>Aquisição de equipamentos e softwares de Data Center - equipamentos de armazenamentos.</v>
      </c>
      <c r="F28" s="10">
        <v>1585300</v>
      </c>
      <c r="G28" s="10">
        <v>307825.24</v>
      </c>
      <c r="H28" s="9" t="s">
        <v>64</v>
      </c>
      <c r="I28" s="9" t="s">
        <v>65</v>
      </c>
      <c r="J28" s="11">
        <v>1</v>
      </c>
      <c r="K28" s="11">
        <v>0</v>
      </c>
      <c r="L28" s="9" t="s">
        <v>90</v>
      </c>
      <c r="M28" s="9" t="s">
        <v>67</v>
      </c>
      <c r="N28" s="9" t="s">
        <v>68</v>
      </c>
      <c r="O28" s="8" t="str">
        <f>Trabalho!F28&amp;Trabalho!G28&amp;Trabalho!H28</f>
        <v>Contrato nº 017/2019-SEFA - Término em 30/11/2019.</v>
      </c>
      <c r="P28" s="7">
        <v>3</v>
      </c>
      <c r="R28" s="5">
        <f t="shared" si="2"/>
        <v>307825.24</v>
      </c>
      <c r="S28" s="5">
        <f t="shared" si="3"/>
        <v>0</v>
      </c>
    </row>
    <row r="29" spans="1:19" s="24" customFormat="1" ht="21">
      <c r="A29" s="6" t="s">
        <v>94</v>
      </c>
      <c r="B29" s="7" t="s">
        <v>95</v>
      </c>
      <c r="C29" s="8" t="s">
        <v>62</v>
      </c>
      <c r="D29" s="8" t="s">
        <v>63</v>
      </c>
      <c r="E29" s="9" t="str">
        <f>Trabalho!A29&amp;Trabalho!B29&amp;Trabalho!C29</f>
        <v>Aquisição de equipamentos de microinformática - Nobreaks com módulos de baterias (unidade descentralizadas).</v>
      </c>
      <c r="F29" s="10">
        <v>144000</v>
      </c>
      <c r="G29" s="10">
        <v>27961.17</v>
      </c>
      <c r="H29" s="9" t="s">
        <v>64</v>
      </c>
      <c r="I29" s="9" t="s">
        <v>65</v>
      </c>
      <c r="J29" s="11">
        <v>1</v>
      </c>
      <c r="K29" s="11">
        <v>0</v>
      </c>
      <c r="L29" s="9" t="s">
        <v>84</v>
      </c>
      <c r="M29" s="9" t="s">
        <v>96</v>
      </c>
      <c r="N29" s="9" t="s">
        <v>78</v>
      </c>
      <c r="O29" s="8" t="str">
        <f>Trabalho!F29&amp;Trabalho!G29&amp;Trabalho!H29</f>
        <v/>
      </c>
      <c r="P29" s="7">
        <v>3</v>
      </c>
      <c r="R29" s="5">
        <f t="shared" si="2"/>
        <v>27961.17</v>
      </c>
      <c r="S29" s="5">
        <f t="shared" si="3"/>
        <v>0</v>
      </c>
    </row>
    <row r="30" spans="1:19" s="12" customFormat="1" ht="31.5">
      <c r="A30" s="6" t="s">
        <v>97</v>
      </c>
      <c r="B30" s="7" t="s">
        <v>98</v>
      </c>
      <c r="C30" s="8" t="s">
        <v>62</v>
      </c>
      <c r="D30" s="8" t="s">
        <v>63</v>
      </c>
      <c r="E30" s="9" t="str">
        <f>Trabalho!A30&amp;Trabalho!B30&amp;Trabalho!C30</f>
        <v>Aquisição de equipamentos de microinformática. - Headsets.</v>
      </c>
      <c r="F30" s="10">
        <v>5000</v>
      </c>
      <c r="G30" s="10">
        <v>970.87</v>
      </c>
      <c r="H30" s="9" t="s">
        <v>64</v>
      </c>
      <c r="I30" s="9" t="s">
        <v>65</v>
      </c>
      <c r="J30" s="11">
        <v>0</v>
      </c>
      <c r="K30" s="11">
        <v>1</v>
      </c>
      <c r="L30" s="9" t="s">
        <v>99</v>
      </c>
      <c r="M30" s="9" t="s">
        <v>84</v>
      </c>
      <c r="N30" s="9" t="s">
        <v>100</v>
      </c>
      <c r="O30" s="8" t="str">
        <f>Trabalho!F30&amp;Trabalho!G30&amp;Trabalho!H30</f>
        <v>Processo na CGLC</v>
      </c>
      <c r="P30" s="7">
        <v>3</v>
      </c>
      <c r="R30" s="5">
        <f t="shared" si="2"/>
        <v>0</v>
      </c>
      <c r="S30" s="5">
        <f t="shared" si="3"/>
        <v>970.87</v>
      </c>
    </row>
    <row r="31" spans="1:19" s="12" customFormat="1" ht="21">
      <c r="A31" s="6" t="s">
        <v>101</v>
      </c>
      <c r="B31" s="7" t="s">
        <v>102</v>
      </c>
      <c r="C31" s="8" t="s">
        <v>62</v>
      </c>
      <c r="D31" s="8" t="s">
        <v>63</v>
      </c>
      <c r="E31" s="9" t="str">
        <f>Trabalho!A31&amp;Trabalho!B31&amp;Trabalho!C31</f>
        <v>Aquisição de equipamentos de microinformática - Projetores/tvs led (sala de reunião).</v>
      </c>
      <c r="F31" s="10">
        <v>70000</v>
      </c>
      <c r="G31" s="10">
        <v>13592.23</v>
      </c>
      <c r="H31" s="9" t="s">
        <v>64</v>
      </c>
      <c r="I31" s="9" t="s">
        <v>65</v>
      </c>
      <c r="J31" s="11">
        <v>0</v>
      </c>
      <c r="K31" s="11">
        <v>1</v>
      </c>
      <c r="L31" s="9" t="s">
        <v>84</v>
      </c>
      <c r="M31" s="9" t="s">
        <v>77</v>
      </c>
      <c r="N31" s="9" t="s">
        <v>78</v>
      </c>
      <c r="O31" s="8" t="str">
        <f>Trabalho!F31&amp;Trabalho!G31&amp;Trabalho!H31</f>
        <v/>
      </c>
      <c r="P31" s="7">
        <v>3</v>
      </c>
      <c r="R31" s="5">
        <f t="shared" si="2"/>
        <v>0</v>
      </c>
      <c r="S31" s="5">
        <f t="shared" si="3"/>
        <v>13592.23</v>
      </c>
    </row>
    <row r="32" spans="1:19" s="12" customFormat="1" ht="21">
      <c r="A32" s="6" t="s">
        <v>103</v>
      </c>
      <c r="B32" s="7" t="s">
        <v>104</v>
      </c>
      <c r="C32" s="8" t="s">
        <v>62</v>
      </c>
      <c r="D32" s="8" t="s">
        <v>63</v>
      </c>
      <c r="E32" s="9" t="str">
        <f>Trabalho!A32&amp;Trabalho!B32&amp;Trabalho!C32</f>
        <v>Aquisição de equipamentos de microinformática - nobreaks.</v>
      </c>
      <c r="F32" s="10">
        <v>926800</v>
      </c>
      <c r="G32" s="10">
        <v>179961.17</v>
      </c>
      <c r="H32" s="9" t="s">
        <v>64</v>
      </c>
      <c r="I32" s="9" t="s">
        <v>65</v>
      </c>
      <c r="J32" s="11">
        <v>0</v>
      </c>
      <c r="K32" s="11">
        <v>1</v>
      </c>
      <c r="L32" s="9" t="s">
        <v>84</v>
      </c>
      <c r="M32" s="9" t="s">
        <v>77</v>
      </c>
      <c r="N32" s="9" t="s">
        <v>78</v>
      </c>
      <c r="O32" s="8"/>
      <c r="P32" s="7">
        <v>3</v>
      </c>
      <c r="R32" s="5">
        <f t="shared" si="2"/>
        <v>0</v>
      </c>
      <c r="S32" s="5">
        <f t="shared" si="3"/>
        <v>179961.17</v>
      </c>
    </row>
    <row r="33" spans="1:19" s="12" customFormat="1" ht="21">
      <c r="A33" s="6" t="s">
        <v>105</v>
      </c>
      <c r="B33" s="7" t="s">
        <v>106</v>
      </c>
      <c r="C33" s="8" t="s">
        <v>62</v>
      </c>
      <c r="D33" s="8" t="s">
        <v>63</v>
      </c>
      <c r="E33" s="9" t="str">
        <f>Trabalho!A33&amp;Trabalho!B33&amp;Trabalho!C33</f>
        <v>Aquisição de de TVs LED - Painel monitoramento DTI.</v>
      </c>
      <c r="F33" s="10">
        <v>24500</v>
      </c>
      <c r="G33" s="10">
        <v>4757.28</v>
      </c>
      <c r="H33" s="9" t="s">
        <v>64</v>
      </c>
      <c r="I33" s="9" t="s">
        <v>65</v>
      </c>
      <c r="J33" s="11">
        <v>0</v>
      </c>
      <c r="K33" s="11">
        <v>1</v>
      </c>
      <c r="L33" s="9" t="s">
        <v>84</v>
      </c>
      <c r="M33" s="9" t="s">
        <v>77</v>
      </c>
      <c r="N33" s="9" t="s">
        <v>78</v>
      </c>
      <c r="O33" s="8" t="str">
        <f>Trabalho!F33&amp;Trabalho!G33&amp;Trabalho!H33</f>
        <v/>
      </c>
      <c r="P33" s="7">
        <v>3</v>
      </c>
      <c r="R33" s="5">
        <f t="shared" si="2"/>
        <v>0</v>
      </c>
      <c r="S33" s="5">
        <f t="shared" si="3"/>
        <v>4757.28</v>
      </c>
    </row>
    <row r="34" spans="1:19" s="12" customFormat="1" ht="31.5">
      <c r="A34" s="6" t="s">
        <v>107</v>
      </c>
      <c r="B34" s="7" t="s">
        <v>108</v>
      </c>
      <c r="C34" s="8" t="s">
        <v>62</v>
      </c>
      <c r="D34" s="8" t="s">
        <v>63</v>
      </c>
      <c r="E34" s="9" t="str">
        <f>Trabalho!A34&amp;Trabalho!B34&amp;Trabalho!C34</f>
        <v>Aquisição de equipamentos  microinformática. - computadores.</v>
      </c>
      <c r="F34" s="10">
        <v>9100000</v>
      </c>
      <c r="G34" s="10">
        <v>1766990.29</v>
      </c>
      <c r="H34" s="9" t="s">
        <v>64</v>
      </c>
      <c r="I34" s="9" t="s">
        <v>65</v>
      </c>
      <c r="J34" s="11">
        <v>0</v>
      </c>
      <c r="K34" s="11">
        <v>1</v>
      </c>
      <c r="L34" s="9" t="s">
        <v>99</v>
      </c>
      <c r="M34" s="9" t="s">
        <v>84</v>
      </c>
      <c r="N34" s="9" t="s">
        <v>100</v>
      </c>
      <c r="O34" s="8" t="str">
        <f>Trabalho!F34&amp;Trabalho!G34&amp;Trabalho!H34</f>
        <v/>
      </c>
      <c r="P34" s="7">
        <v>3</v>
      </c>
      <c r="R34" s="5">
        <f t="shared" si="2"/>
        <v>0</v>
      </c>
      <c r="S34" s="5">
        <f t="shared" si="3"/>
        <v>1766990.29</v>
      </c>
    </row>
    <row r="35" spans="1:19" s="12" customFormat="1" ht="21">
      <c r="A35" s="6" t="s">
        <v>109</v>
      </c>
      <c r="B35" s="7" t="s">
        <v>110</v>
      </c>
      <c r="C35" s="8" t="s">
        <v>62</v>
      </c>
      <c r="D35" s="8" t="s">
        <v>63</v>
      </c>
      <c r="E35" s="9" t="str">
        <f>Trabalho!A35&amp;Trabalho!B35&amp;Trabalho!C35</f>
        <v>Aquisição de equipamentos de microinformática - Impressoras de mesa c/Wifi (diretores).</v>
      </c>
      <c r="F35" s="10">
        <v>10000</v>
      </c>
      <c r="G35" s="10">
        <v>1941.75</v>
      </c>
      <c r="H35" s="9" t="s">
        <v>64</v>
      </c>
      <c r="I35" s="9" t="s">
        <v>65</v>
      </c>
      <c r="J35" s="11">
        <v>1</v>
      </c>
      <c r="K35" s="11">
        <v>0</v>
      </c>
      <c r="L35" s="9" t="s">
        <v>111</v>
      </c>
      <c r="M35" s="9" t="s">
        <v>112</v>
      </c>
      <c r="N35" s="9" t="s">
        <v>73</v>
      </c>
      <c r="O35" s="8" t="str">
        <f>Trabalho!F35&amp;Trabalho!G35&amp;Trabalho!H35</f>
        <v/>
      </c>
      <c r="P35" s="7">
        <v>3</v>
      </c>
      <c r="R35" s="5">
        <f t="shared" si="2"/>
        <v>1941.75</v>
      </c>
      <c r="S35" s="5">
        <f t="shared" si="3"/>
        <v>0</v>
      </c>
    </row>
    <row r="36" spans="1:19" s="12" customFormat="1" ht="31.5">
      <c r="A36" s="6" t="s">
        <v>113</v>
      </c>
      <c r="B36" s="7" t="s">
        <v>114</v>
      </c>
      <c r="C36" s="8" t="s">
        <v>62</v>
      </c>
      <c r="D36" s="8" t="s">
        <v>63</v>
      </c>
      <c r="E36" s="9" t="str">
        <f>Trabalho!A36&amp;Trabalho!B36&amp;Trabalho!C36</f>
        <v>Aquisição de equipamentos de microinformática - Leitores de Código de Barras.</v>
      </c>
      <c r="F36" s="10">
        <v>60000</v>
      </c>
      <c r="G36" s="10">
        <v>11650.49</v>
      </c>
      <c r="H36" s="9" t="s">
        <v>64</v>
      </c>
      <c r="I36" s="9" t="s">
        <v>65</v>
      </c>
      <c r="J36" s="11">
        <v>0</v>
      </c>
      <c r="K36" s="11">
        <v>1</v>
      </c>
      <c r="L36" s="9" t="s">
        <v>115</v>
      </c>
      <c r="M36" s="9" t="s">
        <v>84</v>
      </c>
      <c r="N36" s="9" t="s">
        <v>100</v>
      </c>
      <c r="O36" s="8" t="str">
        <f>Trabalho!F36&amp;Trabalho!G36&amp;Trabalho!H36</f>
        <v/>
      </c>
      <c r="P36" s="7">
        <v>3</v>
      </c>
      <c r="R36" s="5">
        <f t="shared" si="2"/>
        <v>0</v>
      </c>
      <c r="S36" s="5">
        <f t="shared" si="3"/>
        <v>11650.49</v>
      </c>
    </row>
    <row r="37" spans="1:19" s="12" customFormat="1" ht="31.5">
      <c r="A37" s="6" t="s">
        <v>116</v>
      </c>
      <c r="B37" s="7" t="s">
        <v>117</v>
      </c>
      <c r="C37" s="8" t="s">
        <v>62</v>
      </c>
      <c r="D37" s="8" t="s">
        <v>63</v>
      </c>
      <c r="E37" s="9" t="str">
        <f>Trabalho!A37&amp;Trabalho!B37&amp;Trabalho!C37</f>
        <v>Aquisição de equipamentos de microinformática - notebooks.</v>
      </c>
      <c r="F37" s="10">
        <v>1625000</v>
      </c>
      <c r="G37" s="10">
        <v>315533.98</v>
      </c>
      <c r="H37" s="9" t="s">
        <v>64</v>
      </c>
      <c r="I37" s="9" t="s">
        <v>65</v>
      </c>
      <c r="J37" s="11">
        <v>0</v>
      </c>
      <c r="K37" s="11">
        <v>1</v>
      </c>
      <c r="L37" s="9" t="s">
        <v>99</v>
      </c>
      <c r="M37" s="9" t="s">
        <v>84</v>
      </c>
      <c r="N37" s="9" t="s">
        <v>100</v>
      </c>
      <c r="O37" s="8" t="str">
        <f>Trabalho!F37&amp;Trabalho!G37&amp;Trabalho!H37</f>
        <v/>
      </c>
      <c r="P37" s="7">
        <v>3</v>
      </c>
      <c r="R37" s="5">
        <f t="shared" si="2"/>
        <v>0</v>
      </c>
      <c r="S37" s="5">
        <f t="shared" si="3"/>
        <v>315533.98</v>
      </c>
    </row>
    <row r="38" spans="1:19" s="12" customFormat="1" ht="63">
      <c r="A38" s="6" t="s">
        <v>118</v>
      </c>
      <c r="B38" s="7" t="s">
        <v>119</v>
      </c>
      <c r="C38" s="8" t="s">
        <v>62</v>
      </c>
      <c r="D38" s="8" t="s">
        <v>120</v>
      </c>
      <c r="E38" s="9" t="str">
        <f>Trabalho!A38&amp;Trabalho!B38&amp;Trabalho!C38</f>
        <v>Aquisição de equipamentos de videoconferência, para interligar o órgão central as unidades descentralizadas no interior, a fim de melhorar a comunicação interna.</v>
      </c>
      <c r="F38" s="10">
        <v>6630</v>
      </c>
      <c r="G38" s="10">
        <v>1287.3800000000001</v>
      </c>
      <c r="H38" s="9" t="s">
        <v>64</v>
      </c>
      <c r="I38" s="9" t="s">
        <v>65</v>
      </c>
      <c r="J38" s="11">
        <v>1</v>
      </c>
      <c r="K38" s="11">
        <v>0</v>
      </c>
      <c r="L38" s="9" t="s">
        <v>87</v>
      </c>
      <c r="M38" s="9" t="s">
        <v>121</v>
      </c>
      <c r="N38" s="9" t="s">
        <v>68</v>
      </c>
      <c r="O38" s="8"/>
      <c r="P38" s="7">
        <v>3</v>
      </c>
      <c r="R38" s="5">
        <f t="shared" si="2"/>
        <v>1287.3800000000001</v>
      </c>
      <c r="S38" s="5">
        <f t="shared" si="3"/>
        <v>0</v>
      </c>
    </row>
    <row r="39" spans="1:19" s="12" customFormat="1" ht="21">
      <c r="A39" s="6" t="s">
        <v>122</v>
      </c>
      <c r="B39" s="7" t="s">
        <v>123</v>
      </c>
      <c r="C39" s="8" t="s">
        <v>62</v>
      </c>
      <c r="D39" s="8" t="s">
        <v>124</v>
      </c>
      <c r="E39" s="9" t="str">
        <f>Trabalho!A39&amp;Trabalho!B39&amp;Trabalho!C39</f>
        <v>Aquisição de mobiliário e equipamentos.</v>
      </c>
      <c r="F39" s="10">
        <v>3434350</v>
      </c>
      <c r="G39" s="10">
        <v>666864.07999999996</v>
      </c>
      <c r="H39" s="9" t="s">
        <v>64</v>
      </c>
      <c r="I39" s="9" t="s">
        <v>65</v>
      </c>
      <c r="J39" s="11">
        <v>1</v>
      </c>
      <c r="K39" s="11">
        <v>0</v>
      </c>
      <c r="L39" s="9" t="s">
        <v>115</v>
      </c>
      <c r="M39" s="9" t="s">
        <v>77</v>
      </c>
      <c r="N39" s="9" t="s">
        <v>78</v>
      </c>
      <c r="O39" s="8" t="str">
        <f>Trabalho!F39&amp;Trabalho!G39&amp;Trabalho!H39</f>
        <v/>
      </c>
      <c r="P39" s="7">
        <v>3</v>
      </c>
      <c r="R39" s="5">
        <f t="shared" si="2"/>
        <v>666864.07999999996</v>
      </c>
      <c r="S39" s="5">
        <f t="shared" si="3"/>
        <v>0</v>
      </c>
    </row>
    <row r="40" spans="1:19" s="12" customFormat="1" ht="21">
      <c r="A40" s="6" t="s">
        <v>125</v>
      </c>
      <c r="B40" s="7" t="s">
        <v>126</v>
      </c>
      <c r="C40" s="8" t="s">
        <v>62</v>
      </c>
      <c r="D40" s="8" t="s">
        <v>124</v>
      </c>
      <c r="E40" s="9" t="str">
        <f>Trabalho!A40&amp;Trabalho!B40&amp;Trabalho!C40</f>
        <v>Aquisição de (42) veículos tipo Pick-up.</v>
      </c>
      <c r="F40" s="10">
        <v>5985000</v>
      </c>
      <c r="G40" s="10">
        <v>1162135.92</v>
      </c>
      <c r="H40" s="9" t="s">
        <v>64</v>
      </c>
      <c r="I40" s="9" t="s">
        <v>65</v>
      </c>
      <c r="J40" s="11">
        <v>1</v>
      </c>
      <c r="K40" s="11">
        <v>0</v>
      </c>
      <c r="L40" s="9" t="s">
        <v>127</v>
      </c>
      <c r="M40" s="9" t="s">
        <v>128</v>
      </c>
      <c r="N40" s="9" t="s">
        <v>68</v>
      </c>
      <c r="O40" s="8" t="str">
        <f>Trabalho!F40&amp;Trabalho!G40&amp;Trabalho!H40</f>
        <v>Contrato nº 029/2020 - referente a aquisição de 42 veículos</v>
      </c>
      <c r="P40" s="7">
        <v>3</v>
      </c>
      <c r="R40" s="5">
        <f t="shared" si="2"/>
        <v>1162135.92</v>
      </c>
      <c r="S40" s="5">
        <f t="shared" si="3"/>
        <v>0</v>
      </c>
    </row>
    <row r="41" spans="1:19" s="12" customFormat="1" ht="21">
      <c r="A41" s="6" t="s">
        <v>129</v>
      </c>
      <c r="B41" s="7" t="s">
        <v>130</v>
      </c>
      <c r="C41" s="8" t="s">
        <v>62</v>
      </c>
      <c r="D41" s="8" t="s">
        <v>124</v>
      </c>
      <c r="E41" s="9" t="str">
        <f>Trabalho!A41&amp;Trabalho!B41&amp;Trabalho!C41</f>
        <v>Aquisição do caminhão com carroceria tipo baú,</v>
      </c>
      <c r="F41" s="10">
        <v>250000</v>
      </c>
      <c r="G41" s="10">
        <v>48543.69</v>
      </c>
      <c r="H41" s="9" t="s">
        <v>64</v>
      </c>
      <c r="I41" s="9" t="s">
        <v>65</v>
      </c>
      <c r="J41" s="11">
        <v>1</v>
      </c>
      <c r="K41" s="11">
        <v>0</v>
      </c>
      <c r="L41" s="9" t="s">
        <v>131</v>
      </c>
      <c r="M41" s="9" t="s">
        <v>72</v>
      </c>
      <c r="N41" s="9" t="s">
        <v>68</v>
      </c>
      <c r="O41" s="8" t="str">
        <f>Trabalho!F41&amp;Trabalho!G41&amp;Trabalho!H41</f>
        <v>Contrato nº 065/2020.</v>
      </c>
      <c r="P41" s="7">
        <v>3</v>
      </c>
      <c r="R41" s="5">
        <f t="shared" si="2"/>
        <v>48543.69</v>
      </c>
      <c r="S41" s="5">
        <f t="shared" si="3"/>
        <v>0</v>
      </c>
    </row>
    <row r="42" spans="1:19" s="12" customFormat="1" ht="21">
      <c r="A42" s="6" t="s">
        <v>132</v>
      </c>
      <c r="B42" s="7" t="s">
        <v>133</v>
      </c>
      <c r="C42" s="8" t="s">
        <v>134</v>
      </c>
      <c r="D42" s="8" t="s">
        <v>135</v>
      </c>
      <c r="E42" s="9" t="str">
        <f>Trabalho!A42&amp;Trabalho!B42&amp;Trabalho!C42</f>
        <v>Aquisição de Licenças Windows Server 2012 CAL Remote Desktop.</v>
      </c>
      <c r="F42" s="10">
        <v>680000</v>
      </c>
      <c r="G42" s="10">
        <v>132038.82999999999</v>
      </c>
      <c r="H42" s="9" t="s">
        <v>64</v>
      </c>
      <c r="I42" s="9" t="s">
        <v>65</v>
      </c>
      <c r="J42" s="11">
        <v>1</v>
      </c>
      <c r="K42" s="11">
        <v>0</v>
      </c>
      <c r="L42" s="9" t="s">
        <v>76</v>
      </c>
      <c r="M42" s="9" t="s">
        <v>136</v>
      </c>
      <c r="N42" s="9" t="s">
        <v>78</v>
      </c>
      <c r="O42" s="8" t="str">
        <f>Trabalho!F42&amp;Trabalho!G42&amp;Trabalho!H42</f>
        <v/>
      </c>
      <c r="P42" s="7">
        <v>3</v>
      </c>
      <c r="R42" s="5">
        <f t="shared" si="2"/>
        <v>132038.82999999999</v>
      </c>
      <c r="S42" s="5">
        <f t="shared" si="3"/>
        <v>0</v>
      </c>
    </row>
    <row r="43" spans="1:19" s="12" customFormat="1" ht="21">
      <c r="A43" s="6" t="s">
        <v>137</v>
      </c>
      <c r="B43" s="7" t="s">
        <v>138</v>
      </c>
      <c r="C43" s="8" t="s">
        <v>134</v>
      </c>
      <c r="D43" s="8" t="s">
        <v>135</v>
      </c>
      <c r="E43" s="9" t="str">
        <f>Trabalho!A43&amp;Trabalho!B43&amp;Trabalho!C43</f>
        <v>Aquisição de Licenças de Windows 2019 Server DataCenter com suporte 3 anos.</v>
      </c>
      <c r="F43" s="10">
        <v>500000</v>
      </c>
      <c r="G43" s="10">
        <v>97087.38</v>
      </c>
      <c r="H43" s="9" t="s">
        <v>64</v>
      </c>
      <c r="I43" s="9" t="s">
        <v>65</v>
      </c>
      <c r="J43" s="11">
        <v>1</v>
      </c>
      <c r="K43" s="11">
        <v>0</v>
      </c>
      <c r="L43" s="9" t="s">
        <v>76</v>
      </c>
      <c r="M43" s="9" t="s">
        <v>136</v>
      </c>
      <c r="N43" s="9" t="s">
        <v>78</v>
      </c>
      <c r="O43" s="8" t="str">
        <f>Trabalho!F43&amp;Trabalho!G43&amp;Trabalho!H43</f>
        <v/>
      </c>
      <c r="P43" s="7">
        <v>3</v>
      </c>
      <c r="R43" s="5">
        <f t="shared" si="2"/>
        <v>97087.38</v>
      </c>
      <c r="S43" s="5">
        <f t="shared" si="3"/>
        <v>0</v>
      </c>
    </row>
    <row r="44" spans="1:19" s="12" customFormat="1" ht="21">
      <c r="A44" s="6" t="s">
        <v>139</v>
      </c>
      <c r="B44" s="7" t="s">
        <v>140</v>
      </c>
      <c r="C44" s="8" t="s">
        <v>134</v>
      </c>
      <c r="D44" s="8" t="s">
        <v>135</v>
      </c>
      <c r="E44" s="9" t="str">
        <f>Trabalho!A44&amp;Trabalho!B44&amp;Trabalho!C44</f>
        <v>Aquisição de Controladora de rede Wireless.</v>
      </c>
      <c r="F44" s="10">
        <v>140000</v>
      </c>
      <c r="G44" s="10">
        <v>27184.47</v>
      </c>
      <c r="H44" s="9" t="s">
        <v>64</v>
      </c>
      <c r="I44" s="9" t="s">
        <v>65</v>
      </c>
      <c r="J44" s="11">
        <v>1</v>
      </c>
      <c r="K44" s="11">
        <v>0</v>
      </c>
      <c r="L44" s="9" t="s">
        <v>76</v>
      </c>
      <c r="M44" s="9" t="s">
        <v>136</v>
      </c>
      <c r="N44" s="9" t="s">
        <v>78</v>
      </c>
      <c r="O44" s="8" t="str">
        <f>Trabalho!F44&amp;Trabalho!G44&amp;Trabalho!H44</f>
        <v/>
      </c>
      <c r="P44" s="7">
        <v>3</v>
      </c>
      <c r="R44" s="5">
        <f t="shared" si="2"/>
        <v>27184.47</v>
      </c>
      <c r="S44" s="5">
        <f t="shared" si="3"/>
        <v>0</v>
      </c>
    </row>
    <row r="45" spans="1:19" s="12" customFormat="1" ht="21">
      <c r="A45" s="6" t="s">
        <v>141</v>
      </c>
      <c r="B45" s="7" t="s">
        <v>142</v>
      </c>
      <c r="C45" s="8" t="s">
        <v>134</v>
      </c>
      <c r="D45" s="8" t="s">
        <v>135</v>
      </c>
      <c r="E45" s="9" t="str">
        <f>Trabalho!A45&amp;Trabalho!B45&amp;Trabalho!C45</f>
        <v>Aquisição de Licenças Windows Server 2019 CAL.</v>
      </c>
      <c r="F45" s="10">
        <v>467200</v>
      </c>
      <c r="G45" s="10">
        <v>90718.45</v>
      </c>
      <c r="H45" s="9" t="s">
        <v>64</v>
      </c>
      <c r="I45" s="9" t="s">
        <v>65</v>
      </c>
      <c r="J45" s="11">
        <v>1</v>
      </c>
      <c r="K45" s="11">
        <v>0</v>
      </c>
      <c r="L45" s="9" t="s">
        <v>76</v>
      </c>
      <c r="M45" s="9" t="s">
        <v>136</v>
      </c>
      <c r="N45" s="9" t="s">
        <v>78</v>
      </c>
      <c r="O45" s="8" t="str">
        <f>Trabalho!F45&amp;Trabalho!G45&amp;Trabalho!H45</f>
        <v/>
      </c>
      <c r="P45" s="7">
        <v>3</v>
      </c>
      <c r="R45" s="5">
        <f t="shared" si="2"/>
        <v>90718.45</v>
      </c>
      <c r="S45" s="5">
        <f t="shared" si="3"/>
        <v>0</v>
      </c>
    </row>
    <row r="46" spans="1:19" s="12" customFormat="1" ht="21">
      <c r="A46" s="6" t="s">
        <v>143</v>
      </c>
      <c r="B46" s="7" t="s">
        <v>144</v>
      </c>
      <c r="C46" s="8" t="s">
        <v>134</v>
      </c>
      <c r="D46" s="8" t="s">
        <v>135</v>
      </c>
      <c r="E46" s="9" t="str">
        <f>Trabalho!A46&amp;Trabalho!B46&amp;Trabalho!C46</f>
        <v>Aquisição do Banco de Dados Coorporativo para atualização e Ampliação.</v>
      </c>
      <c r="F46" s="10">
        <v>6000000</v>
      </c>
      <c r="G46" s="10">
        <v>1165048.54</v>
      </c>
      <c r="H46" s="9" t="s">
        <v>64</v>
      </c>
      <c r="I46" s="9" t="s">
        <v>65</v>
      </c>
      <c r="J46" s="11">
        <v>1</v>
      </c>
      <c r="K46" s="11">
        <v>0</v>
      </c>
      <c r="L46" s="9" t="s">
        <v>87</v>
      </c>
      <c r="M46" s="9" t="s">
        <v>72</v>
      </c>
      <c r="N46" s="9" t="s">
        <v>68</v>
      </c>
      <c r="O46" s="8" t="str">
        <f>Trabalho!F46&amp;Trabalho!G46&amp;Trabalho!H46</f>
        <v>Contrato nº 045/2020</v>
      </c>
      <c r="P46" s="7">
        <v>3</v>
      </c>
      <c r="R46" s="5">
        <f t="shared" si="2"/>
        <v>1165048.54</v>
      </c>
      <c r="S46" s="5">
        <f t="shared" si="3"/>
        <v>0</v>
      </c>
    </row>
    <row r="47" spans="1:19" s="12" customFormat="1" ht="21">
      <c r="A47" s="6" t="s">
        <v>145</v>
      </c>
      <c r="B47" s="7" t="s">
        <v>146</v>
      </c>
      <c r="C47" s="8" t="s">
        <v>134</v>
      </c>
      <c r="D47" s="8" t="s">
        <v>135</v>
      </c>
      <c r="E47" s="9" t="str">
        <f>Trabalho!A47&amp;Trabalho!B47&amp;Trabalho!C47</f>
        <v>Aquisição de Access Point Outdoor.</v>
      </c>
      <c r="F47" s="10">
        <v>100000</v>
      </c>
      <c r="G47" s="10">
        <v>19417.48</v>
      </c>
      <c r="H47" s="9" t="s">
        <v>64</v>
      </c>
      <c r="I47" s="9" t="s">
        <v>65</v>
      </c>
      <c r="J47" s="11">
        <v>1</v>
      </c>
      <c r="K47" s="11">
        <v>0</v>
      </c>
      <c r="L47" s="9" t="s">
        <v>76</v>
      </c>
      <c r="M47" s="9" t="s">
        <v>136</v>
      </c>
      <c r="N47" s="9" t="s">
        <v>78</v>
      </c>
      <c r="O47" s="8" t="str">
        <f>Trabalho!F47&amp;Trabalho!G47&amp;Trabalho!H47</f>
        <v/>
      </c>
      <c r="P47" s="7">
        <v>3</v>
      </c>
      <c r="R47" s="5">
        <f t="shared" si="2"/>
        <v>19417.48</v>
      </c>
      <c r="S47" s="5">
        <f t="shared" si="3"/>
        <v>0</v>
      </c>
    </row>
    <row r="48" spans="1:19" s="12" customFormat="1" ht="21">
      <c r="A48" s="6" t="s">
        <v>147</v>
      </c>
      <c r="B48" s="7" t="s">
        <v>148</v>
      </c>
      <c r="C48" s="8" t="s">
        <v>134</v>
      </c>
      <c r="D48" s="8" t="s">
        <v>135</v>
      </c>
      <c r="E48" s="9" t="str">
        <f>Trabalho!A48&amp;Trabalho!B48&amp;Trabalho!C48</f>
        <v>Aquisição de Access Point Indoor.</v>
      </c>
      <c r="F48" s="10">
        <v>240000</v>
      </c>
      <c r="G48" s="10">
        <v>46601.94</v>
      </c>
      <c r="H48" s="9" t="s">
        <v>64</v>
      </c>
      <c r="I48" s="9" t="s">
        <v>65</v>
      </c>
      <c r="J48" s="11">
        <v>1</v>
      </c>
      <c r="K48" s="11">
        <v>0</v>
      </c>
      <c r="L48" s="9" t="s">
        <v>76</v>
      </c>
      <c r="M48" s="9" t="s">
        <v>136</v>
      </c>
      <c r="N48" s="9" t="s">
        <v>78</v>
      </c>
      <c r="O48" s="8" t="str">
        <f>Trabalho!F48&amp;Trabalho!G48&amp;Trabalho!H48</f>
        <v/>
      </c>
      <c r="P48" s="7">
        <v>3</v>
      </c>
      <c r="R48" s="5">
        <f t="shared" si="2"/>
        <v>46601.94</v>
      </c>
      <c r="S48" s="5">
        <f t="shared" si="3"/>
        <v>0</v>
      </c>
    </row>
    <row r="49" spans="1:19" s="12" customFormat="1" ht="21">
      <c r="A49" s="6" t="s">
        <v>149</v>
      </c>
      <c r="B49" s="7" t="s">
        <v>150</v>
      </c>
      <c r="C49" s="8" t="s">
        <v>134</v>
      </c>
      <c r="D49" s="8" t="s">
        <v>151</v>
      </c>
      <c r="E49" s="9" t="str">
        <f>Trabalho!A49&amp;Trabalho!B49&amp;Trabalho!C49</f>
        <v>Aquisição de Softwares WIN SERVER DATCR CORE 16 LSA e do SQL SERVER ENT CORE 2 LSA, para integração dos sistemas da SEFA/PA com o da PGE/PA.</v>
      </c>
      <c r="F49" s="10">
        <v>1950000</v>
      </c>
      <c r="G49" s="10">
        <v>378640.78</v>
      </c>
      <c r="H49" s="9" t="s">
        <v>64</v>
      </c>
      <c r="I49" s="9" t="s">
        <v>65</v>
      </c>
      <c r="J49" s="11">
        <v>1</v>
      </c>
      <c r="K49" s="11">
        <v>0</v>
      </c>
      <c r="L49" s="9" t="s">
        <v>87</v>
      </c>
      <c r="M49" s="9" t="s">
        <v>121</v>
      </c>
      <c r="N49" s="9" t="s">
        <v>68</v>
      </c>
      <c r="O49" s="8" t="str">
        <f>Trabalho!F49&amp;Trabalho!G49&amp;Trabalho!H49</f>
        <v>Contrato nº 051/2020.</v>
      </c>
      <c r="P49" s="7">
        <v>3</v>
      </c>
      <c r="R49" s="5">
        <f t="shared" si="2"/>
        <v>378640.78</v>
      </c>
      <c r="S49" s="5">
        <f t="shared" si="3"/>
        <v>0</v>
      </c>
    </row>
    <row r="50" spans="1:19" s="12" customFormat="1" ht="21">
      <c r="A50" s="6" t="s">
        <v>152</v>
      </c>
      <c r="B50" s="7" t="s">
        <v>153</v>
      </c>
      <c r="C50" s="8" t="s">
        <v>134</v>
      </c>
      <c r="D50" s="8" t="s">
        <v>151</v>
      </c>
      <c r="E50" s="9" t="str">
        <f>Trabalho!A50&amp;Trabalho!B50&amp;Trabalho!C50</f>
        <v>Aquisição de equipamento de microinformática -  SCANNERS, para integração dos sistemas da SEFA/PA com o da PGE/PA.</v>
      </c>
      <c r="F50" s="10">
        <v>107000</v>
      </c>
      <c r="G50" s="10">
        <v>20776.7</v>
      </c>
      <c r="H50" s="9" t="s">
        <v>64</v>
      </c>
      <c r="I50" s="9" t="s">
        <v>65</v>
      </c>
      <c r="J50" s="11">
        <v>1</v>
      </c>
      <c r="K50" s="11">
        <v>0</v>
      </c>
      <c r="L50" s="9" t="s">
        <v>87</v>
      </c>
      <c r="M50" s="9" t="s">
        <v>121</v>
      </c>
      <c r="N50" s="9" t="s">
        <v>68</v>
      </c>
      <c r="O50" s="8" t="str">
        <f>Trabalho!F50&amp;Trabalho!G50&amp;Trabalho!H50</f>
        <v>Contrato nº 050/2020</v>
      </c>
      <c r="P50" s="7">
        <v>3</v>
      </c>
      <c r="R50" s="5">
        <f t="shared" si="2"/>
        <v>20776.7</v>
      </c>
      <c r="S50" s="5">
        <f t="shared" si="3"/>
        <v>0</v>
      </c>
    </row>
    <row r="51" spans="1:19" s="12" customFormat="1" ht="21">
      <c r="A51" s="6" t="s">
        <v>154</v>
      </c>
      <c r="B51" s="7" t="s">
        <v>155</v>
      </c>
      <c r="C51" s="8" t="s">
        <v>134</v>
      </c>
      <c r="D51" s="8" t="s">
        <v>151</v>
      </c>
      <c r="E51" s="9" t="str">
        <f>Trabalho!A51&amp;Trabalho!B51&amp;Trabalho!C51</f>
        <v>Aquisição de equipamento de microinformática - módulo de Protesto e do módulo Grandes Contribuintes do SAJ - PROCURADOR para integração dos sistemas da SEFA/PA com o da PGE/PA.</v>
      </c>
      <c r="F51" s="10">
        <v>530000</v>
      </c>
      <c r="G51" s="10">
        <v>102912.62</v>
      </c>
      <c r="H51" s="9" t="s">
        <v>64</v>
      </c>
      <c r="I51" s="9" t="s">
        <v>65</v>
      </c>
      <c r="J51" s="11">
        <v>1</v>
      </c>
      <c r="K51" s="11">
        <v>0</v>
      </c>
      <c r="L51" s="9" t="s">
        <v>87</v>
      </c>
      <c r="M51" s="9" t="s">
        <v>121</v>
      </c>
      <c r="N51" s="9" t="s">
        <v>68</v>
      </c>
      <c r="O51" s="8" t="str">
        <f>Trabalho!F51&amp;Trabalho!G51&amp;Trabalho!H51</f>
        <v>Contrato nº 043/2020</v>
      </c>
      <c r="P51" s="7">
        <v>3</v>
      </c>
      <c r="R51" s="5">
        <f t="shared" si="2"/>
        <v>102912.62</v>
      </c>
      <c r="S51" s="5">
        <f t="shared" si="3"/>
        <v>0</v>
      </c>
    </row>
    <row r="52" spans="1:19" s="12" customFormat="1" ht="21">
      <c r="A52" s="6" t="s">
        <v>156</v>
      </c>
      <c r="B52" s="7" t="s">
        <v>157</v>
      </c>
      <c r="C52" s="8" t="s">
        <v>158</v>
      </c>
      <c r="D52" s="8" t="s">
        <v>159</v>
      </c>
      <c r="E52" s="9" t="str">
        <f>Trabalho!A52&amp;Trabalho!B52&amp;Trabalho!C52</f>
        <v>Aquisição e instalação de Servidores Blade, Enclosure, Storage, Backup e infraestrutura de dados, comunicação e segurança. - Servidores Blade, Enclosure, Storage, Backup e Infraestrutura de TIC.</v>
      </c>
      <c r="F52" s="10">
        <v>5000650</v>
      </c>
      <c r="G52" s="10">
        <v>971000</v>
      </c>
      <c r="H52" s="9" t="s">
        <v>64</v>
      </c>
      <c r="I52" s="9" t="s">
        <v>65</v>
      </c>
      <c r="J52" s="11">
        <v>1</v>
      </c>
      <c r="K52" s="11">
        <v>0</v>
      </c>
      <c r="L52" s="9" t="s">
        <v>77</v>
      </c>
      <c r="M52" s="9" t="s">
        <v>160</v>
      </c>
      <c r="N52" s="9" t="s">
        <v>78</v>
      </c>
      <c r="O52" s="8" t="str">
        <f>Trabalho!F52&amp;Trabalho!G52&amp;Trabalho!H52</f>
        <v/>
      </c>
      <c r="P52" s="7">
        <v>3</v>
      </c>
      <c r="R52" s="5">
        <f t="shared" si="2"/>
        <v>971000</v>
      </c>
      <c r="S52" s="5">
        <f t="shared" si="3"/>
        <v>0</v>
      </c>
    </row>
    <row r="53" spans="1:19" s="12" customFormat="1" ht="31.5">
      <c r="A53" s="6" t="s">
        <v>161</v>
      </c>
      <c r="B53" s="7" t="s">
        <v>162</v>
      </c>
      <c r="C53" s="8" t="s">
        <v>134</v>
      </c>
      <c r="D53" s="8" t="s">
        <v>163</v>
      </c>
      <c r="E53" s="9" t="str">
        <f>Trabalho!A53&amp;Trabalho!B53&amp;Trabalho!C53</f>
        <v>Aquisição de 22 Totens para atender as unidades de Atendimento.</v>
      </c>
      <c r="F53" s="10">
        <v>625898</v>
      </c>
      <c r="G53" s="10">
        <v>121533.59</v>
      </c>
      <c r="H53" s="9" t="s">
        <v>64</v>
      </c>
      <c r="I53" s="9" t="s">
        <v>65</v>
      </c>
      <c r="J53" s="11">
        <v>1</v>
      </c>
      <c r="K53" s="11">
        <v>0</v>
      </c>
      <c r="L53" s="9" t="s">
        <v>96</v>
      </c>
      <c r="M53" s="9" t="s">
        <v>164</v>
      </c>
      <c r="N53" s="9" t="s">
        <v>78</v>
      </c>
      <c r="O53" s="8" t="s">
        <v>522</v>
      </c>
      <c r="P53" s="7">
        <v>4</v>
      </c>
      <c r="R53" s="5">
        <f t="shared" si="2"/>
        <v>121533.59</v>
      </c>
      <c r="S53" s="5">
        <f t="shared" si="3"/>
        <v>0</v>
      </c>
    </row>
    <row r="54" spans="1:19" s="12" customFormat="1" ht="21">
      <c r="A54" s="6" t="s">
        <v>165</v>
      </c>
      <c r="B54" s="7" t="s">
        <v>166</v>
      </c>
      <c r="C54" s="8" t="s">
        <v>62</v>
      </c>
      <c r="D54" s="8" t="s">
        <v>167</v>
      </c>
      <c r="E54" s="9" t="str">
        <f>Trabalho!A54&amp;Trabalho!B54&amp;Trabalho!C54</f>
        <v>Aquisição de 2 (duas) caixas de som portáteis, 2(dois) Apresentador de Slide a lazer, e 3(três) porta banners para atender o Projeto de Educação Fiscal.</v>
      </c>
      <c r="F54" s="10">
        <v>2100</v>
      </c>
      <c r="G54" s="10">
        <v>407.77</v>
      </c>
      <c r="H54" s="9" t="s">
        <v>64</v>
      </c>
      <c r="I54" s="9" t="s">
        <v>65</v>
      </c>
      <c r="J54" s="11">
        <v>1</v>
      </c>
      <c r="K54" s="11">
        <v>0</v>
      </c>
      <c r="L54" s="9" t="s">
        <v>76</v>
      </c>
      <c r="M54" s="9" t="s">
        <v>136</v>
      </c>
      <c r="N54" s="9" t="s">
        <v>78</v>
      </c>
      <c r="O54" s="8" t="str">
        <f>Trabalho!F54&amp;Trabalho!G54&amp;Trabalho!H54</f>
        <v/>
      </c>
      <c r="P54" s="7">
        <v>4</v>
      </c>
      <c r="R54" s="5">
        <f t="shared" si="2"/>
        <v>407.77</v>
      </c>
      <c r="S54" s="5">
        <f t="shared" si="3"/>
        <v>0</v>
      </c>
    </row>
    <row r="55" spans="1:19" s="12" customFormat="1" ht="21">
      <c r="A55" s="6" t="s">
        <v>168</v>
      </c>
      <c r="B55" s="7" t="s">
        <v>169</v>
      </c>
      <c r="C55" s="8" t="s">
        <v>62</v>
      </c>
      <c r="D55" s="8" t="s">
        <v>63</v>
      </c>
      <c r="E55" s="9" t="str">
        <f>Trabalho!A55&amp;Trabalho!B55&amp;Trabalho!C55</f>
        <v>Aquisição de equipamentos de Data Center - Backup em disco.</v>
      </c>
      <c r="F55" s="10">
        <v>1000000</v>
      </c>
      <c r="G55" s="10">
        <v>194174.76</v>
      </c>
      <c r="H55" s="9" t="s">
        <v>64</v>
      </c>
      <c r="I55" s="9" t="s">
        <v>65</v>
      </c>
      <c r="J55" s="11">
        <v>1</v>
      </c>
      <c r="K55" s="11">
        <v>0</v>
      </c>
      <c r="L55" s="9" t="s">
        <v>136</v>
      </c>
      <c r="M55" s="9" t="s">
        <v>170</v>
      </c>
      <c r="N55" s="9" t="s">
        <v>78</v>
      </c>
      <c r="O55" s="8" t="str">
        <f>Trabalho!F55&amp;Trabalho!G55&amp;Trabalho!H55</f>
        <v/>
      </c>
      <c r="P55" s="7">
        <v>5</v>
      </c>
      <c r="R55" s="5">
        <f t="shared" si="2"/>
        <v>194174.76</v>
      </c>
      <c r="S55" s="5">
        <f t="shared" si="3"/>
        <v>0</v>
      </c>
    </row>
    <row r="56" spans="1:19" s="12" customFormat="1" ht="21">
      <c r="A56" s="6" t="s">
        <v>171</v>
      </c>
      <c r="B56" s="7" t="s">
        <v>172</v>
      </c>
      <c r="C56" s="8" t="s">
        <v>62</v>
      </c>
      <c r="D56" s="8" t="s">
        <v>63</v>
      </c>
      <c r="E56" s="9" t="str">
        <f>Trabalho!A56&amp;Trabalho!B56&amp;Trabalho!C56</f>
        <v>Aquisição de softwares de Data Center  - Softawares de Backup.</v>
      </c>
      <c r="F56" s="10">
        <v>1200000</v>
      </c>
      <c r="G56" s="10">
        <v>233009.71</v>
      </c>
      <c r="H56" s="9" t="s">
        <v>64</v>
      </c>
      <c r="I56" s="9" t="s">
        <v>65</v>
      </c>
      <c r="J56" s="11">
        <v>1</v>
      </c>
      <c r="K56" s="11">
        <v>0</v>
      </c>
      <c r="L56" s="9" t="s">
        <v>136</v>
      </c>
      <c r="M56" s="9" t="s">
        <v>170</v>
      </c>
      <c r="N56" s="9" t="s">
        <v>78</v>
      </c>
      <c r="O56" s="8" t="str">
        <f>Trabalho!F56&amp;Trabalho!G56&amp;Trabalho!H56</f>
        <v/>
      </c>
      <c r="P56" s="7">
        <v>5</v>
      </c>
      <c r="R56" s="5">
        <f t="shared" si="2"/>
        <v>233009.71</v>
      </c>
      <c r="S56" s="5">
        <f t="shared" si="3"/>
        <v>0</v>
      </c>
    </row>
    <row r="57" spans="1:19" s="12" customFormat="1" ht="21">
      <c r="A57" s="6" t="s">
        <v>173</v>
      </c>
      <c r="B57" s="7" t="s">
        <v>174</v>
      </c>
      <c r="C57" s="8" t="s">
        <v>62</v>
      </c>
      <c r="D57" s="8" t="s">
        <v>63</v>
      </c>
      <c r="E57" s="9" t="str">
        <f>Trabalho!A57&amp;Trabalho!B57&amp;Trabalho!C57</f>
        <v>Aquisição de equipamentos e  softwares de Data Center  - Switch L3 CORE de Data Center.</v>
      </c>
      <c r="F57" s="10">
        <v>210000</v>
      </c>
      <c r="G57" s="10">
        <v>40776.699999999997</v>
      </c>
      <c r="H57" s="9" t="s">
        <v>64</v>
      </c>
      <c r="I57" s="9" t="s">
        <v>65</v>
      </c>
      <c r="J57" s="11">
        <v>0.23810000000000001</v>
      </c>
      <c r="K57" s="11">
        <v>0.76190000000000002</v>
      </c>
      <c r="L57" s="9" t="s">
        <v>136</v>
      </c>
      <c r="M57" s="9" t="s">
        <v>170</v>
      </c>
      <c r="N57" s="9" t="s">
        <v>78</v>
      </c>
      <c r="O57" s="8" t="str">
        <f>Trabalho!F57&amp;Trabalho!G57&amp;Trabalho!H57</f>
        <v/>
      </c>
      <c r="P57" s="7">
        <v>5</v>
      </c>
      <c r="R57" s="5">
        <f t="shared" si="2"/>
        <v>9708.9322699999993</v>
      </c>
      <c r="S57" s="5">
        <f t="shared" si="3"/>
        <v>31067.76773</v>
      </c>
    </row>
    <row r="58" spans="1:19" s="12" customFormat="1" ht="21">
      <c r="A58" s="6" t="s">
        <v>175</v>
      </c>
      <c r="B58" s="7" t="s">
        <v>176</v>
      </c>
      <c r="C58" s="8" t="s">
        <v>62</v>
      </c>
      <c r="D58" s="8" t="s">
        <v>63</v>
      </c>
      <c r="E58" s="9" t="str">
        <f>Trabalho!A58&amp;Trabalho!B58&amp;Trabalho!C58</f>
        <v>Aquisição de equipamentos e softwares de Data Center.</v>
      </c>
      <c r="F58" s="10">
        <v>600000</v>
      </c>
      <c r="G58" s="10">
        <v>116504.85</v>
      </c>
      <c r="H58" s="9" t="s">
        <v>64</v>
      </c>
      <c r="I58" s="9" t="s">
        <v>65</v>
      </c>
      <c r="J58" s="11">
        <v>1</v>
      </c>
      <c r="K58" s="11">
        <v>0</v>
      </c>
      <c r="L58" s="9" t="s">
        <v>136</v>
      </c>
      <c r="M58" s="9" t="s">
        <v>170</v>
      </c>
      <c r="N58" s="9" t="s">
        <v>78</v>
      </c>
      <c r="O58" s="8" t="str">
        <f>Trabalho!F58&amp;Trabalho!G58&amp;Trabalho!H58</f>
        <v/>
      </c>
      <c r="P58" s="7">
        <v>5</v>
      </c>
      <c r="R58" s="5">
        <f t="shared" si="2"/>
        <v>116504.85</v>
      </c>
      <c r="S58" s="5">
        <f t="shared" si="3"/>
        <v>0</v>
      </c>
    </row>
    <row r="59" spans="1:19" s="12" customFormat="1" ht="21">
      <c r="A59" s="6" t="s">
        <v>177</v>
      </c>
      <c r="B59" s="7" t="s">
        <v>178</v>
      </c>
      <c r="C59" s="8" t="s">
        <v>134</v>
      </c>
      <c r="D59" s="8" t="s">
        <v>179</v>
      </c>
      <c r="E59" s="9" t="str">
        <f>Trabalho!A59&amp;Trabalho!B59&amp;Trabalho!C59</f>
        <v>Aquisição de ferramenta de busca inteligente.</v>
      </c>
      <c r="F59" s="10">
        <v>180250</v>
      </c>
      <c r="G59" s="10">
        <v>35000</v>
      </c>
      <c r="H59" s="9" t="s">
        <v>64</v>
      </c>
      <c r="I59" s="9" t="s">
        <v>65</v>
      </c>
      <c r="J59" s="11">
        <v>1</v>
      </c>
      <c r="K59" s="11">
        <v>0</v>
      </c>
      <c r="L59" s="9" t="s">
        <v>111</v>
      </c>
      <c r="M59" s="9" t="s">
        <v>136</v>
      </c>
      <c r="N59" s="9" t="s">
        <v>78</v>
      </c>
      <c r="O59" s="8" t="str">
        <f>Trabalho!F59&amp;Trabalho!G59&amp;Trabalho!H59</f>
        <v/>
      </c>
      <c r="P59" s="7">
        <v>5</v>
      </c>
      <c r="R59" s="5">
        <f t="shared" si="2"/>
        <v>35000</v>
      </c>
      <c r="S59" s="5">
        <f t="shared" si="3"/>
        <v>0</v>
      </c>
    </row>
    <row r="60" spans="1:19" s="12" customFormat="1" ht="21">
      <c r="A60" s="6" t="s">
        <v>180</v>
      </c>
      <c r="B60" s="7" t="s">
        <v>181</v>
      </c>
      <c r="C60" s="8" t="s">
        <v>134</v>
      </c>
      <c r="D60" s="8" t="s">
        <v>135</v>
      </c>
      <c r="E60" s="9" t="str">
        <f>Trabalho!A60&amp;Trabalho!B60&amp;Trabalho!C60</f>
        <v>Aquisição de Licenças de Oracle Linux</v>
      </c>
      <c r="F60" s="10">
        <v>500000</v>
      </c>
      <c r="G60" s="10">
        <v>97087.38</v>
      </c>
      <c r="H60" s="9" t="s">
        <v>64</v>
      </c>
      <c r="I60" s="9" t="s">
        <v>65</v>
      </c>
      <c r="J60" s="11">
        <v>1</v>
      </c>
      <c r="K60" s="11">
        <v>0</v>
      </c>
      <c r="L60" s="9" t="s">
        <v>164</v>
      </c>
      <c r="M60" s="9" t="s">
        <v>170</v>
      </c>
      <c r="N60" s="9" t="s">
        <v>78</v>
      </c>
      <c r="O60" s="8" t="str">
        <f>Trabalho!F60&amp;Trabalho!G60&amp;Trabalho!H60</f>
        <v/>
      </c>
      <c r="P60" s="7">
        <v>5</v>
      </c>
      <c r="R60" s="5">
        <f t="shared" si="2"/>
        <v>97087.38</v>
      </c>
      <c r="S60" s="5">
        <f t="shared" si="3"/>
        <v>0</v>
      </c>
    </row>
    <row r="61" spans="1:19" s="12" customFormat="1" ht="21">
      <c r="A61" s="6" t="s">
        <v>182</v>
      </c>
      <c r="B61" s="7" t="s">
        <v>183</v>
      </c>
      <c r="C61" s="8" t="s">
        <v>62</v>
      </c>
      <c r="D61" s="8" t="s">
        <v>120</v>
      </c>
      <c r="E61" s="9" t="str">
        <f>Trabalho!A61&amp;Trabalho!B61&amp;Trabalho!C61</f>
        <v>Aquisição de licenças Adobe. </v>
      </c>
      <c r="F61" s="10">
        <v>19014</v>
      </c>
      <c r="G61" s="10">
        <v>3692.04</v>
      </c>
      <c r="H61" s="9" t="s">
        <v>64</v>
      </c>
      <c r="I61" s="9" t="s">
        <v>65</v>
      </c>
      <c r="J61" s="11">
        <v>1</v>
      </c>
      <c r="K61" s="11">
        <v>0</v>
      </c>
      <c r="L61" s="9" t="s">
        <v>84</v>
      </c>
      <c r="M61" s="9" t="s">
        <v>76</v>
      </c>
      <c r="N61" s="9" t="s">
        <v>78</v>
      </c>
      <c r="O61" s="8" t="str">
        <f>Trabalho!F61&amp;Trabalho!G61&amp;Trabalho!H61</f>
        <v/>
      </c>
      <c r="P61" s="7">
        <v>5</v>
      </c>
      <c r="R61" s="5">
        <f t="shared" si="2"/>
        <v>3692.04</v>
      </c>
      <c r="S61" s="5">
        <f t="shared" si="3"/>
        <v>0</v>
      </c>
    </row>
    <row r="62" spans="1:19" s="12" customFormat="1" ht="21">
      <c r="A62" s="6" t="s">
        <v>184</v>
      </c>
      <c r="B62" s="7" t="s">
        <v>185</v>
      </c>
      <c r="C62" s="8" t="s">
        <v>62</v>
      </c>
      <c r="D62" s="8" t="s">
        <v>120</v>
      </c>
      <c r="E62" s="9" t="str">
        <f>Trabalho!A62&amp;Trabalho!B62&amp;Trabalho!C62</f>
        <v>Aquisição de equipamentos áudio visuais. </v>
      </c>
      <c r="F62" s="10">
        <v>650001.69999999995</v>
      </c>
      <c r="G62" s="10">
        <v>126213.92</v>
      </c>
      <c r="H62" s="9" t="s">
        <v>64</v>
      </c>
      <c r="I62" s="9" t="s">
        <v>65</v>
      </c>
      <c r="J62" s="11">
        <v>1</v>
      </c>
      <c r="K62" s="11">
        <v>0</v>
      </c>
      <c r="L62" s="9" t="s">
        <v>84</v>
      </c>
      <c r="M62" s="9" t="s">
        <v>77</v>
      </c>
      <c r="N62" s="9" t="s">
        <v>78</v>
      </c>
      <c r="O62" s="8" t="str">
        <f>Trabalho!F62&amp;Trabalho!G62&amp;Trabalho!H62</f>
        <v/>
      </c>
      <c r="P62" s="7">
        <v>5</v>
      </c>
      <c r="R62" s="5">
        <f t="shared" si="2"/>
        <v>126213.92</v>
      </c>
      <c r="S62" s="5">
        <f t="shared" si="3"/>
        <v>0</v>
      </c>
    </row>
    <row r="63" spans="1:19" s="12" customFormat="1" ht="21">
      <c r="A63" s="6" t="s">
        <v>186</v>
      </c>
      <c r="B63" s="7" t="s">
        <v>187</v>
      </c>
      <c r="C63" s="8" t="s">
        <v>62</v>
      </c>
      <c r="D63" s="8" t="s">
        <v>120</v>
      </c>
      <c r="E63" s="9" t="str">
        <f>Trabalho!A63&amp;Trabalho!B63&amp;Trabalho!C63</f>
        <v>Aquisição de equipamentos para implantação de solução de videoconferência.</v>
      </c>
      <c r="F63" s="10">
        <v>650000</v>
      </c>
      <c r="G63" s="10">
        <v>126213.59</v>
      </c>
      <c r="H63" s="9" t="s">
        <v>64</v>
      </c>
      <c r="I63" s="9" t="s">
        <v>65</v>
      </c>
      <c r="J63" s="11">
        <v>1</v>
      </c>
      <c r="K63" s="11">
        <v>0</v>
      </c>
      <c r="L63" s="9" t="s">
        <v>76</v>
      </c>
      <c r="M63" s="9" t="s">
        <v>136</v>
      </c>
      <c r="N63" s="9" t="s">
        <v>78</v>
      </c>
      <c r="O63" s="8" t="str">
        <f>Trabalho!F63&amp;Trabalho!G63&amp;Trabalho!H63</f>
        <v/>
      </c>
      <c r="P63" s="7">
        <v>5</v>
      </c>
      <c r="R63" s="5">
        <f t="shared" si="2"/>
        <v>126213.59</v>
      </c>
      <c r="S63" s="5">
        <f t="shared" si="3"/>
        <v>0</v>
      </c>
    </row>
    <row r="64" spans="1:19" s="12" customFormat="1" ht="21">
      <c r="A64" s="6" t="s">
        <v>188</v>
      </c>
      <c r="B64" s="7" t="s">
        <v>189</v>
      </c>
      <c r="C64" s="8" t="s">
        <v>134</v>
      </c>
      <c r="D64" s="8" t="s">
        <v>135</v>
      </c>
      <c r="E64" s="9" t="str">
        <f>Trabalho!A64&amp;Trabalho!B64&amp;Trabalho!C64</f>
        <v>Aquisição de Licenças de SQL Server.</v>
      </c>
      <c r="F64" s="10">
        <v>200000</v>
      </c>
      <c r="G64" s="10">
        <v>38834.949999999997</v>
      </c>
      <c r="H64" s="9" t="s">
        <v>64</v>
      </c>
      <c r="I64" s="9" t="s">
        <v>65</v>
      </c>
      <c r="J64" s="11">
        <v>1</v>
      </c>
      <c r="K64" s="11">
        <v>0</v>
      </c>
      <c r="L64" s="9" t="s">
        <v>84</v>
      </c>
      <c r="M64" s="9" t="s">
        <v>77</v>
      </c>
      <c r="N64" s="9" t="s">
        <v>78</v>
      </c>
      <c r="O64" s="8" t="str">
        <f>Trabalho!F64&amp;Trabalho!G64&amp;Trabalho!H64</f>
        <v/>
      </c>
      <c r="P64" s="7">
        <v>5</v>
      </c>
      <c r="R64" s="5">
        <f t="shared" si="2"/>
        <v>38834.949999999997</v>
      </c>
      <c r="S64" s="5">
        <f t="shared" si="3"/>
        <v>0</v>
      </c>
    </row>
    <row r="65" spans="1:19" s="12" customFormat="1" ht="21.75" thickBot="1">
      <c r="A65" s="6" t="s">
        <v>190</v>
      </c>
      <c r="B65" s="7" t="s">
        <v>191</v>
      </c>
      <c r="C65" s="8" t="s">
        <v>134</v>
      </c>
      <c r="D65" s="8" t="s">
        <v>135</v>
      </c>
      <c r="E65" s="9" t="str">
        <f>Trabalho!A65&amp;Trabalho!B65&amp;Trabalho!C65</f>
        <v>Aquisição de Licenças de Windows Server Standard .</v>
      </c>
      <c r="F65" s="10">
        <v>170000</v>
      </c>
      <c r="G65" s="10">
        <v>33009.71</v>
      </c>
      <c r="H65" s="9" t="s">
        <v>64</v>
      </c>
      <c r="I65" s="9" t="s">
        <v>65</v>
      </c>
      <c r="J65" s="11">
        <v>1</v>
      </c>
      <c r="K65" s="11">
        <v>0</v>
      </c>
      <c r="L65" s="9" t="s">
        <v>136</v>
      </c>
      <c r="M65" s="9" t="s">
        <v>170</v>
      </c>
      <c r="N65" s="9" t="s">
        <v>78</v>
      </c>
      <c r="O65" s="167" t="str">
        <f>Trabalho!F65&amp;Trabalho!G65&amp;Trabalho!H65</f>
        <v/>
      </c>
      <c r="P65" s="7">
        <v>5</v>
      </c>
      <c r="R65" s="5">
        <f t="shared" si="2"/>
        <v>33009.71</v>
      </c>
      <c r="S65" s="5">
        <f t="shared" si="3"/>
        <v>0</v>
      </c>
    </row>
    <row r="66" spans="1:19" ht="15.75" thickBot="1">
      <c r="A66" s="83" t="s">
        <v>28</v>
      </c>
      <c r="B66" s="25"/>
      <c r="C66" s="163"/>
      <c r="D66" s="163"/>
      <c r="E66" s="164"/>
      <c r="F66" s="14">
        <f>SUM(F21:F65)</f>
        <v>51018193.700000003</v>
      </c>
      <c r="G66" s="14">
        <f>SUM(G21:G65)</f>
        <v>9906445.3800000008</v>
      </c>
      <c r="H66" s="168"/>
      <c r="I66" s="169"/>
      <c r="J66" s="170"/>
      <c r="K66" s="170"/>
      <c r="L66" s="171"/>
      <c r="M66" s="171"/>
      <c r="N66" s="172"/>
      <c r="O66" s="166" t="str">
        <f>Trabalho!F101&amp;Trabalho!G101&amp;Trabalho!H101</f>
        <v/>
      </c>
      <c r="P66" s="173"/>
      <c r="R66" s="5">
        <f t="shared" si="2"/>
        <v>0</v>
      </c>
      <c r="S66" s="5">
        <f t="shared" si="3"/>
        <v>0</v>
      </c>
    </row>
    <row r="67" spans="1:19" ht="15.75" thickBot="1">
      <c r="A67" s="85"/>
      <c r="B67" s="26"/>
      <c r="C67" s="27"/>
      <c r="D67" s="27"/>
      <c r="E67" s="28"/>
      <c r="F67" s="29"/>
      <c r="G67" s="29"/>
      <c r="H67" s="86"/>
      <c r="I67" s="87"/>
      <c r="J67" s="88"/>
      <c r="K67" s="88"/>
      <c r="L67" s="89"/>
      <c r="M67" s="89"/>
      <c r="N67" s="86"/>
      <c r="O67" s="175" t="str">
        <f>Trabalho!F102&amp;Trabalho!G102&amp;Trabalho!H102</f>
        <v/>
      </c>
      <c r="P67" s="178"/>
      <c r="R67" s="5">
        <f t="shared" si="2"/>
        <v>0</v>
      </c>
      <c r="S67" s="5">
        <f t="shared" si="3"/>
        <v>0</v>
      </c>
    </row>
    <row r="68" spans="1:19" ht="15.75" thickBot="1">
      <c r="A68" s="30" t="s">
        <v>29</v>
      </c>
      <c r="B68" s="31"/>
      <c r="C68" s="32"/>
      <c r="D68" s="32"/>
      <c r="E68" s="33"/>
      <c r="F68" s="31"/>
      <c r="G68" s="31"/>
      <c r="H68" s="31"/>
      <c r="I68" s="31"/>
      <c r="J68" s="31"/>
      <c r="K68" s="33"/>
      <c r="L68" s="31"/>
      <c r="M68" s="31"/>
      <c r="N68" s="31"/>
      <c r="O68" s="174" t="str">
        <f>Trabalho!F103&amp;Trabalho!G103&amp;Trabalho!H103</f>
        <v/>
      </c>
      <c r="P68" s="177"/>
      <c r="R68" s="5">
        <f t="shared" si="2"/>
        <v>0</v>
      </c>
      <c r="S68" s="5">
        <f t="shared" si="3"/>
        <v>0</v>
      </c>
    </row>
    <row r="69" spans="1:19" s="12" customFormat="1" ht="42">
      <c r="A69" s="6" t="s">
        <v>60</v>
      </c>
      <c r="B69" s="7" t="s">
        <v>192</v>
      </c>
      <c r="C69" s="8" t="s">
        <v>62</v>
      </c>
      <c r="D69" s="8" t="s">
        <v>193</v>
      </c>
      <c r="E69" s="9" t="str">
        <f>Trabalho!A104&amp;Trabalho!B104&amp;Trabalho!C104</f>
        <v>Contratação de empresa de não consultoria para implementar programa de cidadania e conformidade fiscal.</v>
      </c>
      <c r="F69" s="10">
        <v>540000</v>
      </c>
      <c r="G69" s="10">
        <v>104854.37</v>
      </c>
      <c r="H69" s="9" t="s">
        <v>64</v>
      </c>
      <c r="I69" s="9" t="s">
        <v>65</v>
      </c>
      <c r="J69" s="11">
        <v>1</v>
      </c>
      <c r="K69" s="11">
        <v>0</v>
      </c>
      <c r="L69" s="9" t="s">
        <v>76</v>
      </c>
      <c r="M69" s="9" t="s">
        <v>77</v>
      </c>
      <c r="N69" s="9" t="s">
        <v>78</v>
      </c>
      <c r="O69" s="165" t="str">
        <f>Trabalho!F104&amp;Trabalho!G104&amp;Trabalho!H104</f>
        <v/>
      </c>
      <c r="P69" s="7">
        <v>3</v>
      </c>
      <c r="R69" s="5">
        <f t="shared" si="2"/>
        <v>104854.37</v>
      </c>
      <c r="S69" s="5">
        <f t="shared" si="3"/>
        <v>0</v>
      </c>
    </row>
    <row r="70" spans="1:19" s="12" customFormat="1" ht="21">
      <c r="A70" s="6" t="s">
        <v>69</v>
      </c>
      <c r="B70" s="7" t="s">
        <v>194</v>
      </c>
      <c r="C70" s="8" t="s">
        <v>62</v>
      </c>
      <c r="D70" s="8" t="s">
        <v>120</v>
      </c>
      <c r="E70" s="9" t="str">
        <f>Trabalho!A105&amp;Trabalho!B105&amp;Trabalho!C105</f>
        <v>contratação de empresa especializada na prestação de serviços de produção de vídeos, visto que a administração não possui estrutura material adequada para para a realização do registro visual desses eventos.</v>
      </c>
      <c r="F70" s="10">
        <v>241933.97</v>
      </c>
      <c r="G70" s="10">
        <v>46977.47</v>
      </c>
      <c r="H70" s="9" t="s">
        <v>64</v>
      </c>
      <c r="I70" s="9" t="s">
        <v>65</v>
      </c>
      <c r="J70" s="11">
        <v>1</v>
      </c>
      <c r="K70" s="11">
        <v>0</v>
      </c>
      <c r="L70" s="9" t="s">
        <v>195</v>
      </c>
      <c r="M70" s="9" t="s">
        <v>99</v>
      </c>
      <c r="N70" s="9" t="s">
        <v>73</v>
      </c>
      <c r="O70" s="8" t="str">
        <f>Trabalho!F105&amp;Trabalho!G105&amp;Trabalho!H105</f>
        <v>Processo cancelado</v>
      </c>
      <c r="P70" s="7">
        <v>3</v>
      </c>
      <c r="R70" s="5">
        <f t="shared" si="2"/>
        <v>46977.47</v>
      </c>
      <c r="S70" s="5">
        <f t="shared" si="3"/>
        <v>0</v>
      </c>
    </row>
    <row r="71" spans="1:19" s="12" customFormat="1" ht="21">
      <c r="A71" s="6" t="s">
        <v>74</v>
      </c>
      <c r="B71" s="7" t="s">
        <v>196</v>
      </c>
      <c r="C71" s="8" t="s">
        <v>134</v>
      </c>
      <c r="D71" s="8" t="s">
        <v>135</v>
      </c>
      <c r="E71" s="9" t="str">
        <f>Trabalho!A106&amp;Trabalho!B106&amp;Trabalho!C106</f>
        <v>Aquisição de subscrições do Gartner.</v>
      </c>
      <c r="F71" s="10">
        <v>1544000</v>
      </c>
      <c r="G71" s="10">
        <v>299805.83</v>
      </c>
      <c r="H71" s="9" t="s">
        <v>64</v>
      </c>
      <c r="I71" s="9" t="s">
        <v>65</v>
      </c>
      <c r="J71" s="11">
        <v>1</v>
      </c>
      <c r="K71" s="11">
        <v>0</v>
      </c>
      <c r="L71" s="9" t="s">
        <v>197</v>
      </c>
      <c r="M71" s="9" t="s">
        <v>128</v>
      </c>
      <c r="N71" s="9" t="s">
        <v>68</v>
      </c>
      <c r="O71" s="8" t="str">
        <f>Trabalho!F106&amp;Trabalho!G106&amp;Trabalho!H106</f>
        <v>Contrato nº 031/2020.</v>
      </c>
      <c r="P71" s="7">
        <v>3</v>
      </c>
      <c r="R71" s="5">
        <f t="shared" si="2"/>
        <v>299805.83</v>
      </c>
      <c r="S71" s="5">
        <f t="shared" si="3"/>
        <v>0</v>
      </c>
    </row>
    <row r="72" spans="1:19" s="12" customFormat="1" ht="21">
      <c r="A72" s="6" t="s">
        <v>79</v>
      </c>
      <c r="B72" s="7" t="s">
        <v>198</v>
      </c>
      <c r="C72" s="8" t="s">
        <v>134</v>
      </c>
      <c r="D72" s="8" t="s">
        <v>135</v>
      </c>
      <c r="E72" s="9" t="str">
        <f>Trabalho!A107&amp;Trabalho!B107&amp;Trabalho!C107</f>
        <v>Contratação de empresa para repasse tecnológico - (Wi-fi).</v>
      </c>
      <c r="F72" s="10">
        <v>20000</v>
      </c>
      <c r="G72" s="10">
        <v>3883.5</v>
      </c>
      <c r="H72" s="9" t="s">
        <v>64</v>
      </c>
      <c r="I72" s="9" t="s">
        <v>65</v>
      </c>
      <c r="J72" s="11">
        <v>1</v>
      </c>
      <c r="K72" s="11">
        <v>0</v>
      </c>
      <c r="L72" s="9" t="s">
        <v>77</v>
      </c>
      <c r="M72" s="9" t="s">
        <v>164</v>
      </c>
      <c r="N72" s="9" t="s">
        <v>78</v>
      </c>
      <c r="O72" s="8" t="str">
        <f>Trabalho!F107&amp;Trabalho!G107&amp;Trabalho!H107</f>
        <v/>
      </c>
      <c r="P72" s="7">
        <v>3</v>
      </c>
      <c r="R72" s="5">
        <f t="shared" si="2"/>
        <v>3883.5</v>
      </c>
      <c r="S72" s="5">
        <f t="shared" si="3"/>
        <v>0</v>
      </c>
    </row>
    <row r="73" spans="1:19" s="12" customFormat="1" ht="21">
      <c r="A73" s="6" t="s">
        <v>82</v>
      </c>
      <c r="B73" s="7" t="s">
        <v>199</v>
      </c>
      <c r="C73" s="8" t="s">
        <v>134</v>
      </c>
      <c r="D73" s="8" t="s">
        <v>135</v>
      </c>
      <c r="E73" s="9" t="str">
        <f>Trabalho!A108&amp;Trabalho!B108&amp;Trabalho!C108</f>
        <v>Infraestrutura Implantada - Serviço de Implantação - (Wi-fi).</v>
      </c>
      <c r="F73" s="10">
        <v>104000</v>
      </c>
      <c r="G73" s="10">
        <v>20194.169999999998</v>
      </c>
      <c r="H73" s="9" t="s">
        <v>64</v>
      </c>
      <c r="I73" s="9" t="s">
        <v>65</v>
      </c>
      <c r="J73" s="11">
        <v>1</v>
      </c>
      <c r="K73" s="11">
        <v>0</v>
      </c>
      <c r="L73" s="9" t="s">
        <v>77</v>
      </c>
      <c r="M73" s="9" t="s">
        <v>160</v>
      </c>
      <c r="N73" s="9" t="s">
        <v>78</v>
      </c>
      <c r="O73" s="8" t="str">
        <f>Trabalho!F108&amp;Trabalho!G108&amp;Trabalho!H108</f>
        <v/>
      </c>
      <c r="P73" s="7">
        <v>3</v>
      </c>
      <c r="R73" s="5">
        <f t="shared" si="2"/>
        <v>20194.169999999998</v>
      </c>
      <c r="S73" s="5">
        <f t="shared" si="3"/>
        <v>0</v>
      </c>
    </row>
    <row r="74" spans="1:19" s="12" customFormat="1" ht="21">
      <c r="A74" s="6" t="s">
        <v>85</v>
      </c>
      <c r="B74" s="7" t="s">
        <v>200</v>
      </c>
      <c r="C74" s="8" t="s">
        <v>134</v>
      </c>
      <c r="D74" s="8" t="s">
        <v>201</v>
      </c>
      <c r="E74" s="9" t="str">
        <f>Trabalho!A109&amp;Trabalho!B109&amp;Trabalho!C109</f>
        <v>Contratação de empresa para suporte tecnológico a ambiente de Hadoop/ Bigdata.</v>
      </c>
      <c r="F74" s="10">
        <v>1065384</v>
      </c>
      <c r="G74" s="10">
        <v>206870.68</v>
      </c>
      <c r="H74" s="9" t="s">
        <v>64</v>
      </c>
      <c r="I74" s="9" t="s">
        <v>65</v>
      </c>
      <c r="J74" s="11">
        <v>1</v>
      </c>
      <c r="K74" s="11">
        <v>0</v>
      </c>
      <c r="L74" s="9" t="s">
        <v>84</v>
      </c>
      <c r="M74" s="9" t="s">
        <v>77</v>
      </c>
      <c r="N74" s="9" t="s">
        <v>73</v>
      </c>
      <c r="O74" s="8" t="str">
        <f>Trabalho!F109&amp;Trabalho!G109&amp;Trabalho!H109</f>
        <v/>
      </c>
      <c r="P74" s="7">
        <v>3</v>
      </c>
      <c r="R74" s="5">
        <f t="shared" si="2"/>
        <v>206870.68</v>
      </c>
      <c r="S74" s="5">
        <f t="shared" si="3"/>
        <v>0</v>
      </c>
    </row>
    <row r="75" spans="1:19" s="12" customFormat="1" ht="21">
      <c r="A75" s="6" t="s">
        <v>88</v>
      </c>
      <c r="B75" s="7" t="s">
        <v>202</v>
      </c>
      <c r="C75" s="8" t="s">
        <v>134</v>
      </c>
      <c r="D75" s="8" t="s">
        <v>203</v>
      </c>
      <c r="E75" s="9" t="str">
        <f>Trabalho!A110&amp;Trabalho!B110&amp;Trabalho!C110</f>
        <v>Contratação de Empresa para suite SAP.</v>
      </c>
      <c r="F75" s="10">
        <v>1360000</v>
      </c>
      <c r="G75" s="10">
        <v>264077.67</v>
      </c>
      <c r="H75" s="9" t="s">
        <v>64</v>
      </c>
      <c r="I75" s="9" t="s">
        <v>65</v>
      </c>
      <c r="J75" s="11">
        <v>1</v>
      </c>
      <c r="K75" s="11">
        <v>0</v>
      </c>
      <c r="L75" s="9" t="s">
        <v>128</v>
      </c>
      <c r="M75" s="9" t="s">
        <v>121</v>
      </c>
      <c r="N75" s="9" t="s">
        <v>68</v>
      </c>
      <c r="O75" s="8" t="str">
        <f>Trabalho!F110&amp;Trabalho!G110&amp;Trabalho!H110</f>
        <v>Contrato nº 046/2020</v>
      </c>
      <c r="P75" s="7">
        <v>3</v>
      </c>
      <c r="R75" s="5">
        <f t="shared" si="2"/>
        <v>264077.67</v>
      </c>
      <c r="S75" s="5">
        <f t="shared" si="3"/>
        <v>0</v>
      </c>
    </row>
    <row r="76" spans="1:19" s="12" customFormat="1" ht="21">
      <c r="A76" s="6" t="s">
        <v>92</v>
      </c>
      <c r="B76" s="7" t="s">
        <v>204</v>
      </c>
      <c r="C76" s="8" t="s">
        <v>134</v>
      </c>
      <c r="D76" s="8" t="s">
        <v>205</v>
      </c>
      <c r="E76" s="9" t="str">
        <f>Trabalho!A111&amp;Trabalho!B111&amp;Trabalho!C111</f>
        <v>Contratação de empresa de desenvolvimento do Sistema da Central de Monitoramento. Central de Monitoramento Integrada ONE (Operador Nacional dos Estados).</v>
      </c>
      <c r="F76" s="10">
        <v>2568800</v>
      </c>
      <c r="G76" s="10">
        <v>498796.12</v>
      </c>
      <c r="H76" s="9" t="s">
        <v>64</v>
      </c>
      <c r="I76" s="9" t="s">
        <v>65</v>
      </c>
      <c r="J76" s="11">
        <v>1</v>
      </c>
      <c r="K76" s="11">
        <v>0</v>
      </c>
      <c r="L76" s="9" t="s">
        <v>77</v>
      </c>
      <c r="M76" s="9" t="s">
        <v>160</v>
      </c>
      <c r="N76" s="9" t="s">
        <v>78</v>
      </c>
      <c r="O76" s="8" t="str">
        <f>Trabalho!F111&amp;Trabalho!G111&amp;Trabalho!H111</f>
        <v/>
      </c>
      <c r="P76" s="7">
        <v>3</v>
      </c>
      <c r="R76" s="5">
        <f t="shared" si="2"/>
        <v>498796.12</v>
      </c>
      <c r="S76" s="5">
        <f t="shared" si="3"/>
        <v>0</v>
      </c>
    </row>
    <row r="77" spans="1:19" s="12" customFormat="1" ht="63">
      <c r="A77" s="6" t="s">
        <v>94</v>
      </c>
      <c r="B77" s="7" t="s">
        <v>206</v>
      </c>
      <c r="C77" s="8" t="s">
        <v>134</v>
      </c>
      <c r="D77" s="8" t="s">
        <v>163</v>
      </c>
      <c r="E77" s="9" t="str">
        <f>Trabalho!A112&amp;Trabalho!B112&amp;Trabalho!C112</f>
        <v>Contratação de Empresa para aquisição do sistema de Pesquisa de Satisfação do atendimento - Sistema de Pesquisa de Satisfação Implantado no Protal, Call Center e Centrais de atendimento.</v>
      </c>
      <c r="F77" s="10">
        <v>138498.95000000001</v>
      </c>
      <c r="G77" s="10">
        <v>26893</v>
      </c>
      <c r="H77" s="9" t="s">
        <v>64</v>
      </c>
      <c r="I77" s="9" t="s">
        <v>65</v>
      </c>
      <c r="J77" s="11">
        <v>1</v>
      </c>
      <c r="K77" s="11">
        <v>0</v>
      </c>
      <c r="L77" s="9" t="s">
        <v>207</v>
      </c>
      <c r="M77" s="9" t="s">
        <v>208</v>
      </c>
      <c r="N77" s="9" t="s">
        <v>78</v>
      </c>
      <c r="O77" s="8"/>
      <c r="P77" s="7">
        <v>3</v>
      </c>
      <c r="R77" s="5">
        <f t="shared" si="2"/>
        <v>26893</v>
      </c>
      <c r="S77" s="5">
        <f t="shared" si="3"/>
        <v>0</v>
      </c>
    </row>
    <row r="78" spans="1:19" s="12" customFormat="1" ht="21">
      <c r="A78" s="6" t="s">
        <v>97</v>
      </c>
      <c r="B78" s="7" t="s">
        <v>209</v>
      </c>
      <c r="C78" s="8" t="s">
        <v>134</v>
      </c>
      <c r="D78" s="8" t="s">
        <v>201</v>
      </c>
      <c r="E78" s="9" t="str">
        <f>Trabalho!A113&amp;Trabalho!B113&amp;Trabalho!C113</f>
        <v>Contratação de empresa para consultoria em serviços técnicos especializados em Hadoop/ Bigdata.</v>
      </c>
      <c r="F78" s="10">
        <v>1300000</v>
      </c>
      <c r="G78" s="10">
        <v>252427.18</v>
      </c>
      <c r="H78" s="9" t="s">
        <v>64</v>
      </c>
      <c r="I78" s="9" t="s">
        <v>65</v>
      </c>
      <c r="J78" s="11">
        <v>1</v>
      </c>
      <c r="K78" s="11">
        <v>0</v>
      </c>
      <c r="L78" s="9" t="s">
        <v>84</v>
      </c>
      <c r="M78" s="9" t="s">
        <v>136</v>
      </c>
      <c r="N78" s="9" t="s">
        <v>73</v>
      </c>
      <c r="O78" s="8" t="str">
        <f>Trabalho!F113&amp;Trabalho!G113&amp;Trabalho!H113</f>
        <v/>
      </c>
      <c r="P78" s="7">
        <v>3</v>
      </c>
      <c r="R78" s="5">
        <f t="shared" si="2"/>
        <v>252427.18</v>
      </c>
      <c r="S78" s="5">
        <f t="shared" si="3"/>
        <v>0</v>
      </c>
    </row>
    <row r="79" spans="1:19" s="12" customFormat="1" ht="21">
      <c r="A79" s="6" t="s">
        <v>101</v>
      </c>
      <c r="B79" s="7" t="s">
        <v>210</v>
      </c>
      <c r="C79" s="8" t="s">
        <v>134</v>
      </c>
      <c r="D79" s="8" t="s">
        <v>205</v>
      </c>
      <c r="E79" s="9" t="str">
        <f>Trabalho!A114&amp;Trabalho!B114&amp;Trabalho!C114</f>
        <v>Central de Monitoramento Integrada com o ONE (Operador Nacional dos Estados). Análise de Processos.</v>
      </c>
      <c r="F79" s="10">
        <v>720000</v>
      </c>
      <c r="G79" s="10">
        <v>139805.82999999999</v>
      </c>
      <c r="H79" s="9" t="s">
        <v>64</v>
      </c>
      <c r="I79" s="9" t="s">
        <v>65</v>
      </c>
      <c r="J79" s="11">
        <v>1</v>
      </c>
      <c r="K79" s="11">
        <v>0</v>
      </c>
      <c r="L79" s="9" t="s">
        <v>96</v>
      </c>
      <c r="M79" s="9" t="s">
        <v>164</v>
      </c>
      <c r="N79" s="9" t="s">
        <v>78</v>
      </c>
      <c r="O79" s="8" t="str">
        <f>Trabalho!F114&amp;Trabalho!G114&amp;Trabalho!H114</f>
        <v/>
      </c>
      <c r="P79" s="7">
        <v>3</v>
      </c>
      <c r="R79" s="5">
        <f t="shared" si="2"/>
        <v>139805.82999999999</v>
      </c>
      <c r="S79" s="5">
        <f t="shared" si="3"/>
        <v>0</v>
      </c>
    </row>
    <row r="80" spans="1:19" s="12" customFormat="1" ht="21">
      <c r="A80" s="6" t="s">
        <v>103</v>
      </c>
      <c r="B80" s="7" t="s">
        <v>211</v>
      </c>
      <c r="C80" s="8" t="s">
        <v>212</v>
      </c>
      <c r="D80" s="8" t="s">
        <v>213</v>
      </c>
      <c r="E80" s="9" t="str">
        <f>Trabalho!A115&amp;Trabalho!B115&amp;Trabalho!C115</f>
        <v>Contrato nº 057/2015-SEFA - Termo Aditivo de Contrato entre a Secretaria de Estado da Fazenda e a empresa 8I Tecnologia em Sistemas Ltda</v>
      </c>
      <c r="F80" s="10">
        <v>330418.68</v>
      </c>
      <c r="G80" s="10">
        <v>64158.97</v>
      </c>
      <c r="H80" s="9" t="s">
        <v>64</v>
      </c>
      <c r="I80" s="9" t="s">
        <v>65</v>
      </c>
      <c r="J80" s="11">
        <v>1</v>
      </c>
      <c r="K80" s="11">
        <v>0</v>
      </c>
      <c r="L80" s="9" t="s">
        <v>127</v>
      </c>
      <c r="M80" s="9" t="s">
        <v>67</v>
      </c>
      <c r="N80" s="9" t="s">
        <v>68</v>
      </c>
      <c r="O80" s="8" t="str">
        <f>Trabalho!F115&amp;Trabalho!G115&amp;Trabalho!H115</f>
        <v>Contrato nº 057/2015-SEFA - 5º TAC - Termo Aditivo de Contrato</v>
      </c>
      <c r="P80" s="7">
        <v>3</v>
      </c>
      <c r="R80" s="5">
        <f t="shared" si="2"/>
        <v>64158.97</v>
      </c>
      <c r="S80" s="5">
        <f t="shared" si="3"/>
        <v>0</v>
      </c>
    </row>
    <row r="81" spans="1:19" s="12" customFormat="1" ht="21">
      <c r="A81" s="6" t="s">
        <v>105</v>
      </c>
      <c r="B81" s="7" t="s">
        <v>214</v>
      </c>
      <c r="C81" s="8" t="s">
        <v>212</v>
      </c>
      <c r="D81" s="8" t="s">
        <v>213</v>
      </c>
      <c r="E81" s="9" t="str">
        <f>Trabalho!A116&amp;Trabalho!B116&amp;Trabalho!C116</f>
        <v>Contratação de empresa de TI com o objetivo de dar manutenção do sistema de projetos</v>
      </c>
      <c r="F81" s="10">
        <v>350000</v>
      </c>
      <c r="G81" s="10">
        <v>67961.17</v>
      </c>
      <c r="H81" s="9" t="s">
        <v>64</v>
      </c>
      <c r="I81" s="9" t="s">
        <v>65</v>
      </c>
      <c r="J81" s="11">
        <v>1</v>
      </c>
      <c r="K81" s="11">
        <v>0</v>
      </c>
      <c r="L81" s="9" t="s">
        <v>164</v>
      </c>
      <c r="M81" s="9" t="s">
        <v>160</v>
      </c>
      <c r="N81" s="9" t="s">
        <v>73</v>
      </c>
      <c r="O81" s="8" t="str">
        <f>Trabalho!F116&amp;Trabalho!G116&amp;Trabalho!H116</f>
        <v/>
      </c>
      <c r="P81" s="7">
        <v>3</v>
      </c>
      <c r="R81" s="5">
        <f t="shared" si="2"/>
        <v>67961.17</v>
      </c>
      <c r="S81" s="5">
        <f t="shared" si="3"/>
        <v>0</v>
      </c>
    </row>
    <row r="82" spans="1:19" s="12" customFormat="1" ht="21">
      <c r="A82" s="6" t="s">
        <v>107</v>
      </c>
      <c r="B82" s="7" t="s">
        <v>215</v>
      </c>
      <c r="C82" s="8" t="s">
        <v>134</v>
      </c>
      <c r="D82" s="8" t="s">
        <v>203</v>
      </c>
      <c r="E82" s="9" t="str">
        <f>Trabalho!A117&amp;Trabalho!B117&amp;Trabalho!C117</f>
        <v>Aquisição de software de gestão de casos e de análise de vínculos para a Inteligência Fiscal.</v>
      </c>
      <c r="F82" s="10">
        <v>2000000</v>
      </c>
      <c r="G82" s="10">
        <v>388349.51</v>
      </c>
      <c r="H82" s="9" t="s">
        <v>64</v>
      </c>
      <c r="I82" s="9" t="s">
        <v>65</v>
      </c>
      <c r="J82" s="11">
        <v>1</v>
      </c>
      <c r="K82" s="11">
        <v>0</v>
      </c>
      <c r="L82" s="9" t="s">
        <v>136</v>
      </c>
      <c r="M82" s="9" t="s">
        <v>170</v>
      </c>
      <c r="N82" s="9" t="s">
        <v>78</v>
      </c>
      <c r="O82" s="8" t="str">
        <f>Trabalho!F117&amp;Trabalho!G117&amp;Trabalho!H117</f>
        <v/>
      </c>
      <c r="P82" s="7">
        <v>5</v>
      </c>
      <c r="R82" s="5">
        <f t="shared" si="2"/>
        <v>388349.51</v>
      </c>
      <c r="S82" s="5">
        <f t="shared" si="3"/>
        <v>0</v>
      </c>
    </row>
    <row r="83" spans="1:19" s="12" customFormat="1" ht="21">
      <c r="A83" s="6" t="s">
        <v>109</v>
      </c>
      <c r="B83" s="7" t="s">
        <v>216</v>
      </c>
      <c r="C83" s="8" t="s">
        <v>158</v>
      </c>
      <c r="D83" s="8" t="s">
        <v>217</v>
      </c>
      <c r="E83" s="9" t="str">
        <f>Trabalho!A118&amp;Trabalho!B118&amp;Trabalho!C118</f>
        <v>Aquisição do novas licenças para gerenciador de Banco de Dados para os sistemas corporativos SIAFE/SISLOG/SIC.</v>
      </c>
      <c r="F83" s="10">
        <v>4800000</v>
      </c>
      <c r="G83" s="10">
        <v>932038.83</v>
      </c>
      <c r="H83" s="9" t="s">
        <v>64</v>
      </c>
      <c r="I83" s="9" t="s">
        <v>65</v>
      </c>
      <c r="J83" s="11">
        <v>1</v>
      </c>
      <c r="K83" s="11">
        <v>0</v>
      </c>
      <c r="L83" s="9" t="s">
        <v>76</v>
      </c>
      <c r="M83" s="9" t="s">
        <v>77</v>
      </c>
      <c r="N83" s="9" t="s">
        <v>78</v>
      </c>
      <c r="O83" s="8" t="str">
        <f>Trabalho!F118&amp;Trabalho!G118&amp;Trabalho!H118</f>
        <v/>
      </c>
      <c r="P83" s="7">
        <v>5</v>
      </c>
      <c r="R83" s="5">
        <f t="shared" si="2"/>
        <v>932038.83</v>
      </c>
      <c r="S83" s="5">
        <f t="shared" si="3"/>
        <v>0</v>
      </c>
    </row>
    <row r="84" spans="1:19" s="12" customFormat="1" ht="21">
      <c r="A84" s="6" t="s">
        <v>113</v>
      </c>
      <c r="B84" s="7" t="s">
        <v>218</v>
      </c>
      <c r="C84" s="8" t="s">
        <v>158</v>
      </c>
      <c r="D84" s="8" t="s">
        <v>217</v>
      </c>
      <c r="E84" s="9" t="str">
        <f>Trabalho!A119&amp;Trabalho!B119&amp;Trabalho!C119</f>
        <v>Prestação de suporte tecnológico ao banco de dados e integração com as plataformas de banco de dados dos sistemas corporativos.</v>
      </c>
      <c r="F84" s="10">
        <v>200650</v>
      </c>
      <c r="G84" s="10">
        <v>38961.17</v>
      </c>
      <c r="H84" s="9" t="s">
        <v>64</v>
      </c>
      <c r="I84" s="9" t="s">
        <v>65</v>
      </c>
      <c r="J84" s="11">
        <v>1</v>
      </c>
      <c r="K84" s="11">
        <v>0</v>
      </c>
      <c r="L84" s="9" t="s">
        <v>136</v>
      </c>
      <c r="M84" s="9" t="s">
        <v>160</v>
      </c>
      <c r="N84" s="9" t="s">
        <v>78</v>
      </c>
      <c r="O84" s="8" t="str">
        <f>Trabalho!F119&amp;Trabalho!G119&amp;Trabalho!H119</f>
        <v/>
      </c>
      <c r="P84" s="7">
        <v>5</v>
      </c>
      <c r="R84" s="5">
        <f t="shared" ref="R84:R105" si="4">G84*J84</f>
        <v>38961.17</v>
      </c>
      <c r="S84" s="5">
        <f t="shared" ref="S84:S105" si="5">G84*K84</f>
        <v>0</v>
      </c>
    </row>
    <row r="85" spans="1:19" s="12" customFormat="1" ht="21">
      <c r="A85" s="6" t="s">
        <v>116</v>
      </c>
      <c r="B85" s="7" t="s">
        <v>219</v>
      </c>
      <c r="C85" s="8" t="s">
        <v>62</v>
      </c>
      <c r="D85" s="8" t="s">
        <v>167</v>
      </c>
      <c r="E85" s="9" t="str">
        <f>Trabalho!A120&amp;Trabalho!B120&amp;Trabalho!C120</f>
        <v>Contratação de empresa para modelagem de cursos e eventos on line (Remoto ou EAD). </v>
      </c>
      <c r="F85" s="10">
        <v>50000</v>
      </c>
      <c r="G85" s="10">
        <v>9708.74</v>
      </c>
      <c r="H85" s="9" t="s">
        <v>64</v>
      </c>
      <c r="I85" s="9" t="s">
        <v>65</v>
      </c>
      <c r="J85" s="11">
        <v>1</v>
      </c>
      <c r="K85" s="11">
        <v>0</v>
      </c>
      <c r="L85" s="9" t="s">
        <v>84</v>
      </c>
      <c r="M85" s="9" t="s">
        <v>76</v>
      </c>
      <c r="N85" s="9" t="s">
        <v>78</v>
      </c>
      <c r="O85" s="8" t="str">
        <f>Trabalho!F120&amp;Trabalho!G120&amp;Trabalho!H120</f>
        <v/>
      </c>
      <c r="P85" s="7">
        <v>5</v>
      </c>
      <c r="R85" s="5">
        <f t="shared" si="4"/>
        <v>9708.74</v>
      </c>
      <c r="S85" s="5">
        <f t="shared" si="5"/>
        <v>0</v>
      </c>
    </row>
    <row r="86" spans="1:19" s="12" customFormat="1" ht="21">
      <c r="A86" s="6" t="s">
        <v>118</v>
      </c>
      <c r="B86" s="7" t="s">
        <v>220</v>
      </c>
      <c r="C86" s="8" t="s">
        <v>62</v>
      </c>
      <c r="D86" s="8" t="s">
        <v>221</v>
      </c>
      <c r="E86" s="9" t="str">
        <f>Trabalho!A121&amp;Trabalho!B121&amp;Trabalho!C121</f>
        <v>Contratação de empresa especializada.para reestruturação do Portal de transparência. </v>
      </c>
      <c r="F86" s="10">
        <v>525300</v>
      </c>
      <c r="G86" s="10">
        <v>102000</v>
      </c>
      <c r="H86" s="9" t="s">
        <v>64</v>
      </c>
      <c r="I86" s="9" t="s">
        <v>65</v>
      </c>
      <c r="J86" s="11">
        <v>1</v>
      </c>
      <c r="K86" s="11">
        <v>0</v>
      </c>
      <c r="L86" s="9" t="s">
        <v>77</v>
      </c>
      <c r="M86" s="9" t="s">
        <v>160</v>
      </c>
      <c r="N86" s="9" t="s">
        <v>78</v>
      </c>
      <c r="O86" s="8" t="str">
        <f>Trabalho!F121&amp;Trabalho!G121&amp;Trabalho!H121</f>
        <v/>
      </c>
      <c r="P86" s="7">
        <v>5</v>
      </c>
      <c r="R86" s="5">
        <f t="shared" si="4"/>
        <v>102000</v>
      </c>
      <c r="S86" s="5">
        <f t="shared" si="5"/>
        <v>0</v>
      </c>
    </row>
    <row r="87" spans="1:19" s="12" customFormat="1" ht="21">
      <c r="A87" s="6" t="s">
        <v>122</v>
      </c>
      <c r="B87" s="7" t="s">
        <v>222</v>
      </c>
      <c r="C87" s="8" t="s">
        <v>62</v>
      </c>
      <c r="D87" s="8" t="s">
        <v>120</v>
      </c>
      <c r="E87" s="9" t="str">
        <f>Trabalho!A122&amp;Trabalho!B122&amp;Trabalho!C122</f>
        <v>Contratação de empresa para solução de videoconferência.</v>
      </c>
      <c r="F87" s="10">
        <v>583534.5</v>
      </c>
      <c r="G87" s="10">
        <v>113307.67</v>
      </c>
      <c r="H87" s="9" t="s">
        <v>64</v>
      </c>
      <c r="I87" s="9" t="s">
        <v>65</v>
      </c>
      <c r="J87" s="11">
        <v>1</v>
      </c>
      <c r="K87" s="11">
        <v>0</v>
      </c>
      <c r="L87" s="9" t="s">
        <v>77</v>
      </c>
      <c r="M87" s="9" t="s">
        <v>160</v>
      </c>
      <c r="N87" s="9" t="s">
        <v>78</v>
      </c>
      <c r="O87" s="8" t="str">
        <f>Trabalho!F122&amp;Trabalho!G122&amp;Trabalho!H122</f>
        <v/>
      </c>
      <c r="P87" s="7">
        <v>5</v>
      </c>
      <c r="R87" s="5">
        <f t="shared" si="4"/>
        <v>113307.67</v>
      </c>
      <c r="S87" s="5">
        <f t="shared" si="5"/>
        <v>0</v>
      </c>
    </row>
    <row r="88" spans="1:19" s="12" customFormat="1" ht="21">
      <c r="A88" s="6" t="s">
        <v>125</v>
      </c>
      <c r="B88" s="7" t="s">
        <v>223</v>
      </c>
      <c r="C88" s="8" t="s">
        <v>62</v>
      </c>
      <c r="D88" s="8" t="s">
        <v>120</v>
      </c>
      <c r="E88" s="9" t="str">
        <f>Trabalho!A123&amp;Trabalho!B123&amp;Trabalho!C123</f>
        <v>Contratação de empresa para solução de videoconferência.</v>
      </c>
      <c r="F88" s="10">
        <v>41438.6</v>
      </c>
      <c r="G88" s="10">
        <v>8046.33</v>
      </c>
      <c r="H88" s="9" t="s">
        <v>64</v>
      </c>
      <c r="I88" s="9" t="s">
        <v>65</v>
      </c>
      <c r="J88" s="11">
        <v>1</v>
      </c>
      <c r="K88" s="11">
        <v>0</v>
      </c>
      <c r="L88" s="9" t="s">
        <v>84</v>
      </c>
      <c r="M88" s="9" t="s">
        <v>76</v>
      </c>
      <c r="N88" s="9" t="s">
        <v>78</v>
      </c>
      <c r="O88" s="8" t="str">
        <f>Trabalho!F123&amp;Trabalho!G123&amp;Trabalho!H123</f>
        <v/>
      </c>
      <c r="P88" s="7">
        <v>5</v>
      </c>
      <c r="R88" s="5">
        <f t="shared" si="4"/>
        <v>8046.33</v>
      </c>
      <c r="S88" s="5">
        <f t="shared" si="5"/>
        <v>0</v>
      </c>
    </row>
    <row r="89" spans="1:19" s="12" customFormat="1" ht="32.25" thickBot="1">
      <c r="A89" s="6" t="s">
        <v>129</v>
      </c>
      <c r="B89" s="7" t="s">
        <v>224</v>
      </c>
      <c r="C89" s="8" t="s">
        <v>62</v>
      </c>
      <c r="D89" s="8" t="s">
        <v>167</v>
      </c>
      <c r="E89" s="9" t="str">
        <f>Trabalho!A124&amp;Trabalho!B124&amp;Trabalho!C124</f>
        <v>Contratação de Serviços para Elabora/imprimir material de Educação Fiscal.</v>
      </c>
      <c r="F89" s="10">
        <v>126000</v>
      </c>
      <c r="G89" s="10">
        <v>24466.02</v>
      </c>
      <c r="H89" s="9" t="s">
        <v>64</v>
      </c>
      <c r="I89" s="9" t="s">
        <v>65</v>
      </c>
      <c r="J89" s="11">
        <v>1</v>
      </c>
      <c r="K89" s="11">
        <v>0</v>
      </c>
      <c r="L89" s="9" t="s">
        <v>84</v>
      </c>
      <c r="M89" s="9" t="s">
        <v>96</v>
      </c>
      <c r="N89" s="9" t="s">
        <v>78</v>
      </c>
      <c r="O89" s="8" t="str">
        <f>Trabalho!F124&amp;Trabalho!G124&amp;Trabalho!H124</f>
        <v/>
      </c>
      <c r="P89" s="181">
        <v>5</v>
      </c>
      <c r="R89" s="5">
        <f t="shared" si="4"/>
        <v>24466.02</v>
      </c>
      <c r="S89" s="5">
        <f t="shared" si="5"/>
        <v>0</v>
      </c>
    </row>
    <row r="90" spans="1:19" ht="15.75" thickBot="1">
      <c r="A90" s="67" t="s">
        <v>30</v>
      </c>
      <c r="B90" s="13"/>
      <c r="C90" s="13"/>
      <c r="D90" s="13"/>
      <c r="E90" s="148"/>
      <c r="F90" s="14">
        <f>SUM(F69:F89)</f>
        <v>18609958.700000003</v>
      </c>
      <c r="G90" s="14">
        <f>SUM(G69:G89)</f>
        <v>3613584.23</v>
      </c>
      <c r="H90" s="68"/>
      <c r="I90" s="69"/>
      <c r="J90" s="70"/>
      <c r="K90" s="70"/>
      <c r="L90" s="71"/>
      <c r="M90" s="71"/>
      <c r="N90" s="72"/>
      <c r="O90" s="73"/>
      <c r="P90" s="180"/>
      <c r="R90" s="5">
        <f t="shared" si="4"/>
        <v>0</v>
      </c>
      <c r="S90" s="5">
        <f t="shared" si="5"/>
        <v>0</v>
      </c>
    </row>
    <row r="91" spans="1:19" ht="15.75" thickBot="1">
      <c r="A91" s="34"/>
      <c r="B91" s="35"/>
      <c r="C91" s="36"/>
      <c r="D91" s="36"/>
      <c r="E91" s="92"/>
      <c r="F91" s="93"/>
      <c r="G91" s="93"/>
      <c r="H91" s="94"/>
      <c r="I91" s="95"/>
      <c r="J91" s="96"/>
      <c r="K91" s="96"/>
      <c r="L91" s="97"/>
      <c r="M91" s="97"/>
      <c r="N91" s="94"/>
      <c r="O91" s="98"/>
      <c r="P91" s="182"/>
      <c r="R91" s="5">
        <f t="shared" si="4"/>
        <v>0</v>
      </c>
      <c r="S91" s="5">
        <f t="shared" si="5"/>
        <v>0</v>
      </c>
    </row>
    <row r="92" spans="1:19" ht="15.75" thickBot="1">
      <c r="A92" s="30" t="s">
        <v>31</v>
      </c>
      <c r="B92" s="31"/>
      <c r="C92" s="32"/>
      <c r="D92" s="32"/>
      <c r="E92" s="33"/>
      <c r="F92" s="31"/>
      <c r="G92" s="31"/>
      <c r="H92" s="31"/>
      <c r="I92" s="31"/>
      <c r="J92" s="31"/>
      <c r="K92" s="33"/>
      <c r="L92" s="31"/>
      <c r="M92" s="31"/>
      <c r="N92" s="31"/>
      <c r="O92" s="90"/>
      <c r="P92" s="176"/>
      <c r="R92" s="5">
        <f t="shared" si="4"/>
        <v>0</v>
      </c>
      <c r="S92" s="5">
        <f t="shared" si="5"/>
        <v>0</v>
      </c>
    </row>
    <row r="93" spans="1:19" s="12" customFormat="1" ht="21">
      <c r="A93" s="6" t="s">
        <v>60</v>
      </c>
      <c r="B93" s="7" t="s">
        <v>225</v>
      </c>
      <c r="C93" s="8" t="s">
        <v>62</v>
      </c>
      <c r="D93" s="8" t="s">
        <v>193</v>
      </c>
      <c r="E93" s="9" t="str">
        <f>Trabalho!A154&amp;Trabalho!B154&amp;Trabalho!C154</f>
        <v>Contratação de  empresa de consultoria especializada em planejamento estratégico.</v>
      </c>
      <c r="F93" s="10">
        <v>1400000</v>
      </c>
      <c r="G93" s="10">
        <v>271844.65999999997</v>
      </c>
      <c r="H93" s="9" t="s">
        <v>226</v>
      </c>
      <c r="I93" s="9" t="s">
        <v>227</v>
      </c>
      <c r="J93" s="11">
        <v>1</v>
      </c>
      <c r="K93" s="11">
        <v>0</v>
      </c>
      <c r="L93" s="9" t="s">
        <v>77</v>
      </c>
      <c r="M93" s="9" t="s">
        <v>164</v>
      </c>
      <c r="N93" s="9" t="s">
        <v>78</v>
      </c>
      <c r="O93" s="8" t="str">
        <f>Trabalho!F154&amp;Trabalho!G154&amp;Trabalho!H154</f>
        <v/>
      </c>
      <c r="P93" s="7">
        <v>3</v>
      </c>
      <c r="R93" s="5">
        <f t="shared" si="4"/>
        <v>271844.65999999997</v>
      </c>
      <c r="S93" s="5">
        <f t="shared" si="5"/>
        <v>0</v>
      </c>
    </row>
    <row r="94" spans="1:19" s="12" customFormat="1" ht="42">
      <c r="A94" s="6" t="s">
        <v>69</v>
      </c>
      <c r="B94" s="7" t="s">
        <v>228</v>
      </c>
      <c r="C94" s="8" t="s">
        <v>62</v>
      </c>
      <c r="D94" s="8" t="s">
        <v>193</v>
      </c>
      <c r="E94" s="9" t="str">
        <f>Trabalho!A155&amp;Trabalho!B155&amp;Trabalho!C155</f>
        <v>Contratação de empresa de consultoria para estruturar o programa de cidadania e conformidade fiscal.</v>
      </c>
      <c r="F94" s="10">
        <v>298800</v>
      </c>
      <c r="G94" s="10">
        <v>58019.42</v>
      </c>
      <c r="H94" s="9" t="s">
        <v>226</v>
      </c>
      <c r="I94" s="9" t="s">
        <v>227</v>
      </c>
      <c r="J94" s="11">
        <v>1</v>
      </c>
      <c r="K94" s="11">
        <v>0</v>
      </c>
      <c r="L94" s="9" t="s">
        <v>111</v>
      </c>
      <c r="M94" s="9" t="s">
        <v>230</v>
      </c>
      <c r="N94" s="9" t="s">
        <v>73</v>
      </c>
      <c r="O94" s="8" t="str">
        <f>Trabalho!F155&amp;Trabalho!G155&amp;Trabalho!H155</f>
        <v/>
      </c>
      <c r="P94" s="7">
        <v>3</v>
      </c>
      <c r="R94" s="5">
        <f t="shared" si="4"/>
        <v>58019.42</v>
      </c>
      <c r="S94" s="5">
        <f t="shared" si="5"/>
        <v>0</v>
      </c>
    </row>
    <row r="95" spans="1:19" s="24" customFormat="1" ht="73.5">
      <c r="A95" s="6" t="s">
        <v>74</v>
      </c>
      <c r="B95" s="7" t="s">
        <v>231</v>
      </c>
      <c r="C95" s="8" t="s">
        <v>62</v>
      </c>
      <c r="D95" s="8" t="s">
        <v>232</v>
      </c>
      <c r="E95" s="9" t="str">
        <f>Trabalho!A156&amp;Trabalho!B156&amp;Trabalho!C156</f>
        <v>Contratação de empresa para implantação do Escritório de projetos de Processos e o Laboratório de Inovação com a atuação integrada, visando contribuir com a transformação digital da organização.</v>
      </c>
      <c r="F95" s="10">
        <v>1663450</v>
      </c>
      <c r="G95" s="10">
        <v>323000</v>
      </c>
      <c r="H95" s="9" t="s">
        <v>226</v>
      </c>
      <c r="I95" s="9" t="s">
        <v>227</v>
      </c>
      <c r="J95" s="11">
        <v>1</v>
      </c>
      <c r="K95" s="11">
        <v>0</v>
      </c>
      <c r="L95" s="9" t="s">
        <v>96</v>
      </c>
      <c r="M95" s="9" t="s">
        <v>164</v>
      </c>
      <c r="N95" s="9" t="s">
        <v>78</v>
      </c>
      <c r="O95" s="8" t="str">
        <f>Trabalho!F156&amp;Trabalho!G156&amp;Trabalho!H156</f>
        <v/>
      </c>
      <c r="P95" s="7">
        <v>3</v>
      </c>
      <c r="R95" s="5">
        <f t="shared" si="4"/>
        <v>323000</v>
      </c>
      <c r="S95" s="5">
        <f t="shared" si="5"/>
        <v>0</v>
      </c>
    </row>
    <row r="96" spans="1:19" s="24" customFormat="1" ht="42">
      <c r="A96" s="6" t="s">
        <v>79</v>
      </c>
      <c r="B96" s="7" t="s">
        <v>233</v>
      </c>
      <c r="C96" s="8" t="s">
        <v>62</v>
      </c>
      <c r="D96" s="8" t="s">
        <v>234</v>
      </c>
      <c r="E96" s="9" t="str">
        <f>Trabalho!A157&amp;Trabalho!B157&amp;Trabalho!C157</f>
        <v>Contratação de empresa especializada em mapeamento de competências - Modelo de Gestão de Pessoas por Competência.</v>
      </c>
      <c r="F96" s="10">
        <v>1513800</v>
      </c>
      <c r="G96" s="10">
        <v>293941.75</v>
      </c>
      <c r="H96" s="9" t="s">
        <v>226</v>
      </c>
      <c r="I96" s="9" t="s">
        <v>227</v>
      </c>
      <c r="J96" s="11">
        <v>1</v>
      </c>
      <c r="K96" s="11">
        <v>0</v>
      </c>
      <c r="L96" s="9" t="s">
        <v>164</v>
      </c>
      <c r="M96" s="9" t="s">
        <v>170</v>
      </c>
      <c r="N96" s="9" t="s">
        <v>78</v>
      </c>
      <c r="O96" s="8" t="str">
        <f>Trabalho!F157&amp;Trabalho!G157&amp;Trabalho!H157</f>
        <v/>
      </c>
      <c r="P96" s="7">
        <v>3</v>
      </c>
      <c r="R96" s="5">
        <f t="shared" si="4"/>
        <v>293941.75</v>
      </c>
      <c r="S96" s="5">
        <f t="shared" si="5"/>
        <v>0</v>
      </c>
    </row>
    <row r="97" spans="1:19" s="24" customFormat="1" ht="21">
      <c r="A97" s="6" t="s">
        <v>82</v>
      </c>
      <c r="B97" s="7" t="s">
        <v>235</v>
      </c>
      <c r="C97" s="8" t="s">
        <v>62</v>
      </c>
      <c r="D97" s="8" t="s">
        <v>236</v>
      </c>
      <c r="E97" s="9" t="str">
        <f>Trabalho!A158&amp;Trabalho!B158&amp;Trabalho!C158</f>
        <v>Contratação de Sistema de Gestão de Cadeia Logística do Estado.</v>
      </c>
      <c r="F97" s="10">
        <v>8249748.9500000002</v>
      </c>
      <c r="G97" s="10">
        <v>1601893</v>
      </c>
      <c r="H97" s="9" t="s">
        <v>226</v>
      </c>
      <c r="I97" s="9" t="s">
        <v>227</v>
      </c>
      <c r="J97" s="11">
        <v>1</v>
      </c>
      <c r="K97" s="11">
        <v>0</v>
      </c>
      <c r="L97" s="9" t="s">
        <v>195</v>
      </c>
      <c r="M97" s="9" t="s">
        <v>160</v>
      </c>
      <c r="N97" s="9" t="s">
        <v>78</v>
      </c>
      <c r="O97" s="8"/>
      <c r="P97" s="7">
        <v>3</v>
      </c>
      <c r="R97" s="5">
        <f t="shared" si="4"/>
        <v>1601893</v>
      </c>
      <c r="S97" s="5">
        <f t="shared" si="5"/>
        <v>0</v>
      </c>
    </row>
    <row r="98" spans="1:19" s="24" customFormat="1" ht="63">
      <c r="A98" s="6" t="s">
        <v>85</v>
      </c>
      <c r="B98" s="7" t="s">
        <v>237</v>
      </c>
      <c r="C98" s="8" t="s">
        <v>158</v>
      </c>
      <c r="D98" s="8" t="s">
        <v>238</v>
      </c>
      <c r="E98" s="9" t="str">
        <f>Trabalho!A159&amp;Trabalho!B159&amp;Trabalho!C159</f>
        <v>Contratação de empresa para implantação dos módulos de execução orçamentária, financeira, contábil e patrimonial - implantação dos módulos de execução do novo sistema SIAFE.</v>
      </c>
      <c r="F98" s="10">
        <v>26026000</v>
      </c>
      <c r="G98" s="10">
        <v>5053592.2300000004</v>
      </c>
      <c r="H98" s="9" t="s">
        <v>226</v>
      </c>
      <c r="I98" s="9" t="s">
        <v>227</v>
      </c>
      <c r="J98" s="11">
        <v>1</v>
      </c>
      <c r="K98" s="11">
        <v>0</v>
      </c>
      <c r="L98" s="9" t="s">
        <v>87</v>
      </c>
      <c r="M98" s="9" t="s">
        <v>71</v>
      </c>
      <c r="N98" s="9" t="s">
        <v>68</v>
      </c>
      <c r="O98" s="179" t="str">
        <f>Trabalho!F159&amp;Trabalho!G159&amp;Trabalho!H159</f>
        <v>_x000D_
Contrato nº 054/2020 - contrato em execução.</v>
      </c>
      <c r="P98" s="7">
        <v>3</v>
      </c>
      <c r="R98" s="5">
        <f t="shared" si="4"/>
        <v>5053592.2300000004</v>
      </c>
      <c r="S98" s="5">
        <f t="shared" si="5"/>
        <v>0</v>
      </c>
    </row>
    <row r="99" spans="1:19" s="24" customFormat="1" ht="31.5">
      <c r="A99" s="6" t="s">
        <v>88</v>
      </c>
      <c r="B99" s="7" t="s">
        <v>239</v>
      </c>
      <c r="C99" s="8" t="s">
        <v>134</v>
      </c>
      <c r="D99" s="8" t="s">
        <v>179</v>
      </c>
      <c r="E99" s="9" t="str">
        <f>Trabalho!A160&amp;Trabalho!B160&amp;Trabalho!C160</f>
        <v>Contratação de Consultoria para implementação da Simplificação da Legislação tributária.</v>
      </c>
      <c r="F99" s="10">
        <v>1133000</v>
      </c>
      <c r="G99" s="10">
        <v>220000</v>
      </c>
      <c r="H99" s="9" t="s">
        <v>226</v>
      </c>
      <c r="I99" s="9" t="s">
        <v>229</v>
      </c>
      <c r="J99" s="11">
        <v>1</v>
      </c>
      <c r="K99" s="11">
        <v>0</v>
      </c>
      <c r="L99" s="9" t="s">
        <v>76</v>
      </c>
      <c r="M99" s="9" t="s">
        <v>136</v>
      </c>
      <c r="N99" s="9" t="s">
        <v>78</v>
      </c>
      <c r="O99" s="8" t="str">
        <f>Trabalho!F160&amp;Trabalho!G160&amp;Trabalho!H160</f>
        <v/>
      </c>
      <c r="P99" s="7">
        <v>5</v>
      </c>
      <c r="R99" s="5">
        <f t="shared" si="4"/>
        <v>220000</v>
      </c>
      <c r="S99" s="5">
        <f t="shared" si="5"/>
        <v>0</v>
      </c>
    </row>
    <row r="100" spans="1:19" s="24" customFormat="1" ht="21">
      <c r="A100" s="6" t="s">
        <v>92</v>
      </c>
      <c r="B100" s="7" t="s">
        <v>240</v>
      </c>
      <c r="C100" s="8" t="s">
        <v>212</v>
      </c>
      <c r="D100" s="8" t="s">
        <v>213</v>
      </c>
      <c r="E100" s="9" t="str">
        <f>Trabalho!A161&amp;Trabalho!B161&amp;Trabalho!C161</f>
        <v>Contratação de empresa de TI com o objetivo de dar manutenção no Sistema de Projetos - GESPRO.</v>
      </c>
      <c r="F100" s="10">
        <v>489250</v>
      </c>
      <c r="G100" s="10">
        <v>95000</v>
      </c>
      <c r="H100" s="9" t="s">
        <v>226</v>
      </c>
      <c r="I100" s="9" t="s">
        <v>229</v>
      </c>
      <c r="J100" s="11">
        <v>1</v>
      </c>
      <c r="K100" s="11">
        <v>0</v>
      </c>
      <c r="L100" s="9" t="s">
        <v>96</v>
      </c>
      <c r="M100" s="9" t="s">
        <v>136</v>
      </c>
      <c r="N100" s="9" t="s">
        <v>78</v>
      </c>
      <c r="O100" s="8" t="str">
        <f>Trabalho!F161&amp;Trabalho!G161&amp;Trabalho!H161</f>
        <v/>
      </c>
      <c r="P100" s="7">
        <v>5</v>
      </c>
      <c r="R100" s="5">
        <f t="shared" si="4"/>
        <v>95000</v>
      </c>
      <c r="S100" s="5">
        <f t="shared" si="5"/>
        <v>0</v>
      </c>
    </row>
    <row r="101" spans="1:19" s="12" customFormat="1" ht="21">
      <c r="A101" s="6" t="s">
        <v>94</v>
      </c>
      <c r="B101" s="7" t="s">
        <v>241</v>
      </c>
      <c r="C101" s="8" t="s">
        <v>62</v>
      </c>
      <c r="D101" s="8" t="s">
        <v>242</v>
      </c>
      <c r="E101" s="9" t="str">
        <f>Trabalho!A162&amp;Trabalho!B162&amp;Trabalho!C162</f>
        <v>Contratação de Empresa especializada em Conpliiance.</v>
      </c>
      <c r="F101" s="10">
        <v>643150</v>
      </c>
      <c r="G101" s="10">
        <v>124883.5</v>
      </c>
      <c r="H101" s="9" t="s">
        <v>226</v>
      </c>
      <c r="I101" s="9" t="s">
        <v>229</v>
      </c>
      <c r="J101" s="11">
        <v>1</v>
      </c>
      <c r="K101" s="11">
        <v>0</v>
      </c>
      <c r="L101" s="9" t="s">
        <v>96</v>
      </c>
      <c r="M101" s="9" t="s">
        <v>164</v>
      </c>
      <c r="N101" s="9" t="s">
        <v>78</v>
      </c>
      <c r="O101" s="8" t="str">
        <f>Trabalho!F162&amp;Trabalho!G162&amp;Trabalho!H162</f>
        <v/>
      </c>
      <c r="P101" s="7">
        <v>5</v>
      </c>
      <c r="R101" s="5">
        <f t="shared" si="4"/>
        <v>124883.5</v>
      </c>
      <c r="S101" s="5">
        <f t="shared" si="5"/>
        <v>0</v>
      </c>
    </row>
    <row r="102" spans="1:19" s="12" customFormat="1" ht="32.25" thickBot="1">
      <c r="A102" s="6" t="s">
        <v>97</v>
      </c>
      <c r="B102" s="7" t="s">
        <v>243</v>
      </c>
      <c r="C102" s="8" t="s">
        <v>62</v>
      </c>
      <c r="D102" s="8" t="s">
        <v>244</v>
      </c>
      <c r="E102" s="9" t="str">
        <f>Trabalho!A163&amp;Trabalho!B163&amp;Trabalho!C163</f>
        <v>Consultoria para desenhar e implantar o programa de conformidade Fiscal.</v>
      </c>
      <c r="F102" s="10">
        <v>1000000</v>
      </c>
      <c r="G102" s="10">
        <v>194174.76</v>
      </c>
      <c r="H102" s="9" t="s">
        <v>245</v>
      </c>
      <c r="I102" s="9" t="s">
        <v>229</v>
      </c>
      <c r="J102" s="11">
        <v>1</v>
      </c>
      <c r="K102" s="11">
        <v>0</v>
      </c>
      <c r="L102" s="9" t="s">
        <v>76</v>
      </c>
      <c r="M102" s="9" t="s">
        <v>136</v>
      </c>
      <c r="N102" s="9" t="s">
        <v>78</v>
      </c>
      <c r="O102" s="8" t="str">
        <f>Trabalho!F163&amp;Trabalho!G163&amp;Trabalho!H163</f>
        <v/>
      </c>
      <c r="P102" s="7">
        <v>5</v>
      </c>
      <c r="R102" s="5">
        <f t="shared" si="4"/>
        <v>194174.76</v>
      </c>
      <c r="S102" s="5">
        <f t="shared" si="5"/>
        <v>0</v>
      </c>
    </row>
    <row r="103" spans="1:19" ht="15.75" thickBot="1">
      <c r="A103" s="83" t="s">
        <v>32</v>
      </c>
      <c r="B103" s="25"/>
      <c r="C103" s="25"/>
      <c r="D103" s="25"/>
      <c r="E103" s="149"/>
      <c r="F103" s="14">
        <f>SUM(F93:F102)</f>
        <v>42417198.950000003</v>
      </c>
      <c r="G103" s="14">
        <f>SUM(G93:G102)</f>
        <v>8236349.3200000003</v>
      </c>
      <c r="H103" s="99"/>
      <c r="I103" s="69"/>
      <c r="J103" s="70"/>
      <c r="K103" s="70"/>
      <c r="L103" s="71"/>
      <c r="M103" s="71"/>
      <c r="N103" s="72"/>
      <c r="O103" s="73"/>
      <c r="P103" s="84"/>
      <c r="R103" s="5">
        <f t="shared" si="4"/>
        <v>0</v>
      </c>
      <c r="S103" s="5">
        <f t="shared" si="5"/>
        <v>0</v>
      </c>
    </row>
    <row r="104" spans="1:19" ht="15.75" thickBot="1">
      <c r="A104" s="85"/>
      <c r="B104" s="16"/>
      <c r="C104" s="17"/>
      <c r="D104" s="17"/>
      <c r="E104" s="2"/>
      <c r="F104" s="16"/>
      <c r="G104" s="16"/>
      <c r="H104" s="16"/>
      <c r="I104" s="16"/>
      <c r="J104" s="16"/>
      <c r="K104" s="2"/>
      <c r="L104" s="16"/>
      <c r="M104" s="16"/>
      <c r="N104" s="16"/>
      <c r="O104" s="37"/>
      <c r="P104" s="80"/>
      <c r="R104" s="5">
        <f t="shared" si="4"/>
        <v>0</v>
      </c>
      <c r="S104" s="5">
        <f t="shared" si="5"/>
        <v>0</v>
      </c>
    </row>
    <row r="105" spans="1:19" ht="15.75" thickBot="1">
      <c r="A105" s="30" t="s">
        <v>33</v>
      </c>
      <c r="B105" s="31"/>
      <c r="C105" s="32"/>
      <c r="D105" s="32"/>
      <c r="E105" s="33"/>
      <c r="F105" s="31"/>
      <c r="G105" s="31"/>
      <c r="H105" s="31"/>
      <c r="I105" s="31"/>
      <c r="J105" s="31"/>
      <c r="K105" s="33"/>
      <c r="L105" s="31"/>
      <c r="M105" s="31"/>
      <c r="N105" s="31"/>
      <c r="O105" s="90"/>
      <c r="P105" s="176"/>
      <c r="R105" s="5">
        <f t="shared" si="4"/>
        <v>0</v>
      </c>
      <c r="S105" s="5">
        <f t="shared" si="5"/>
        <v>0</v>
      </c>
    </row>
    <row r="106" spans="1:19" s="12" customFormat="1" ht="42">
      <c r="A106" s="6" t="s">
        <v>60</v>
      </c>
      <c r="B106" s="7" t="s">
        <v>246</v>
      </c>
      <c r="C106" s="8" t="s">
        <v>62</v>
      </c>
      <c r="D106" s="8" t="s">
        <v>193</v>
      </c>
      <c r="E106" s="9" t="str">
        <f>Trabalho!A194&amp;Trabalho!B194&amp;Trabalho!C194</f>
        <v>Contratação de consultor individual para elaborar diagnóstico.</v>
      </c>
      <c r="F106" s="10">
        <v>336000</v>
      </c>
      <c r="G106" s="10">
        <v>65242.720000000001</v>
      </c>
      <c r="H106" s="9" t="s">
        <v>247</v>
      </c>
      <c r="I106" s="9" t="s">
        <v>229</v>
      </c>
      <c r="J106" s="11">
        <v>1</v>
      </c>
      <c r="K106" s="11">
        <v>0</v>
      </c>
      <c r="L106" s="9" t="s">
        <v>230</v>
      </c>
      <c r="M106" s="9" t="s">
        <v>84</v>
      </c>
      <c r="N106" s="9" t="s">
        <v>248</v>
      </c>
      <c r="O106" s="8" t="str">
        <f>Trabalho!F194&amp;Trabalho!G194&amp;Trabalho!H194</f>
        <v/>
      </c>
      <c r="P106" s="7">
        <v>3</v>
      </c>
      <c r="R106" s="5">
        <f t="shared" ref="R90:R114" si="6">G106*J106</f>
        <v>65242.720000000001</v>
      </c>
      <c r="S106" s="5">
        <f t="shared" ref="S90:S114" si="7">G106*K106</f>
        <v>0</v>
      </c>
    </row>
    <row r="107" spans="1:19" s="12" customFormat="1" ht="43.5" customHeight="1">
      <c r="A107" s="6" t="s">
        <v>69</v>
      </c>
      <c r="B107" s="7" t="s">
        <v>249</v>
      </c>
      <c r="C107" s="8" t="s">
        <v>62</v>
      </c>
      <c r="D107" s="8" t="s">
        <v>167</v>
      </c>
      <c r="E107" s="9" t="str">
        <f>Trabalho!A195&amp;Trabalho!B195&amp;Trabalho!C195</f>
        <v>Contratação de (01) um consultor Individual para atuar na Escola Fazendária - EFAZ na área de Educação Fiscal.</v>
      </c>
      <c r="F107" s="10">
        <v>84000</v>
      </c>
      <c r="G107" s="10">
        <v>16310.68</v>
      </c>
      <c r="H107" s="9" t="s">
        <v>247</v>
      </c>
      <c r="I107" s="9" t="s">
        <v>229</v>
      </c>
      <c r="J107" s="11">
        <v>1</v>
      </c>
      <c r="K107" s="11">
        <v>0</v>
      </c>
      <c r="L107" s="9" t="s">
        <v>91</v>
      </c>
      <c r="M107" s="9" t="s">
        <v>250</v>
      </c>
      <c r="N107" s="9" t="s">
        <v>68</v>
      </c>
      <c r="O107" s="8" t="str">
        <f>Trabalho!F195&amp;Trabalho!G195&amp;Trabalho!H195</f>
        <v>Contrato Nº 036/2019/SEFA - Manoel de Moraes Nunes - Valor R$ 7.000,00 período de 1 ano de 23.09.2019 a 22.09.2020.</v>
      </c>
      <c r="P107" s="7">
        <v>3</v>
      </c>
      <c r="R107" s="5">
        <f t="shared" si="6"/>
        <v>16310.68</v>
      </c>
      <c r="S107" s="5">
        <f t="shared" si="7"/>
        <v>0</v>
      </c>
    </row>
    <row r="108" spans="1:19" s="12" customFormat="1" ht="42">
      <c r="A108" s="6" t="s">
        <v>74</v>
      </c>
      <c r="B108" s="7" t="s">
        <v>251</v>
      </c>
      <c r="C108" s="8" t="s">
        <v>62</v>
      </c>
      <c r="D108" s="8" t="s">
        <v>167</v>
      </c>
      <c r="E108" s="9" t="str">
        <f>Trabalho!A196&amp;Trabalho!B196&amp;Trabalho!C196</f>
        <v>Contratação de (01) um consultor Individual para atuar na Escola Fazendária - EFAZ na área de Educação Fiscal.</v>
      </c>
      <c r="F108" s="10">
        <v>84000</v>
      </c>
      <c r="G108" s="10">
        <v>16310.68</v>
      </c>
      <c r="H108" s="9" t="s">
        <v>247</v>
      </c>
      <c r="I108" s="9" t="s">
        <v>229</v>
      </c>
      <c r="J108" s="11">
        <v>1</v>
      </c>
      <c r="K108" s="11">
        <v>0</v>
      </c>
      <c r="L108" s="9" t="s">
        <v>71</v>
      </c>
      <c r="M108" s="9" t="s">
        <v>195</v>
      </c>
      <c r="N108" s="9" t="s">
        <v>68</v>
      </c>
      <c r="O108" s="8" t="str">
        <f>Trabalho!F196&amp;Trabalho!G196&amp;Trabalho!H196</f>
        <v>Contratação de um consultor individual para o período de 1 ano.</v>
      </c>
      <c r="P108" s="7">
        <v>3</v>
      </c>
      <c r="R108" s="5">
        <f t="shared" si="6"/>
        <v>16310.68</v>
      </c>
      <c r="S108" s="5">
        <f t="shared" si="7"/>
        <v>0</v>
      </c>
    </row>
    <row r="109" spans="1:19" s="12" customFormat="1" ht="52.5">
      <c r="A109" s="6" t="s">
        <v>79</v>
      </c>
      <c r="B109" s="7" t="s">
        <v>252</v>
      </c>
      <c r="C109" s="8" t="s">
        <v>62</v>
      </c>
      <c r="D109" s="8" t="s">
        <v>120</v>
      </c>
      <c r="E109" s="9" t="str">
        <f>Trabalho!A197&amp;Trabalho!B197&amp;Trabalho!C197</f>
        <v>Contratação de (01) um consultor individual em comunicação social, para permitir a expansão das atividades de fisco estadual paraense em mídias sociais.</v>
      </c>
      <c r="F109" s="10">
        <v>84000</v>
      </c>
      <c r="G109" s="10">
        <v>16310.68</v>
      </c>
      <c r="H109" s="9" t="s">
        <v>247</v>
      </c>
      <c r="I109" s="9" t="s">
        <v>229</v>
      </c>
      <c r="J109" s="11">
        <v>1</v>
      </c>
      <c r="K109" s="11">
        <v>0</v>
      </c>
      <c r="L109" s="9" t="s">
        <v>253</v>
      </c>
      <c r="M109" s="9" t="s">
        <v>128</v>
      </c>
      <c r="N109" s="9" t="s">
        <v>68</v>
      </c>
      <c r="O109" s="8" t="str">
        <f>Trabalho!F197&amp;Trabalho!G197&amp;Trabalho!H197</f>
        <v>Contrato nº28/2020 de consultor individual - Marlo Vinicius Alves Cavalcante.</v>
      </c>
      <c r="P109" s="7">
        <v>3</v>
      </c>
      <c r="R109" s="5">
        <f t="shared" si="6"/>
        <v>16310.68</v>
      </c>
      <c r="S109" s="5">
        <f t="shared" si="7"/>
        <v>0</v>
      </c>
    </row>
    <row r="110" spans="1:19" s="12" customFormat="1" ht="283.5">
      <c r="A110" s="6" t="s">
        <v>82</v>
      </c>
      <c r="B110" s="7" t="s">
        <v>254</v>
      </c>
      <c r="C110" s="8" t="s">
        <v>134</v>
      </c>
      <c r="D110" s="8" t="s">
        <v>255</v>
      </c>
      <c r="E110" s="9" t="str">
        <f>Trabalho!A198&amp;Trabalho!B198&amp;Trabalho!C198</f>
        <v>Contratação de consultores individuais para atender as áreas de análise de contratos, sendo: (09) nove Analistas de Negócio, (08) oito Desenvolvedores de Sistemas e (01) um Analista de Contratos.</v>
      </c>
      <c r="F110" s="10">
        <v>2160000</v>
      </c>
      <c r="G110" s="10">
        <v>419417.48</v>
      </c>
      <c r="H110" s="9" t="s">
        <v>247</v>
      </c>
      <c r="I110" s="9" t="s">
        <v>229</v>
      </c>
      <c r="J110" s="11">
        <v>1</v>
      </c>
      <c r="K110" s="11">
        <v>0</v>
      </c>
      <c r="L110" s="9" t="s">
        <v>253</v>
      </c>
      <c r="M110" s="9" t="s">
        <v>128</v>
      </c>
      <c r="N110" s="9" t="s">
        <v>68</v>
      </c>
      <c r="O110" s="8" t="str">
        <f>Trabalho!F198&amp;Trabalho!G198&amp;Trabalho!H198</f>
        <v>Contrato nº 011/2020 de consultor individual de Ricardo Leal Nogueira_x000D_
Contrato nº 012/2020 de consultor individual de Denize Gomes do Nascimento._x000D_
Contrato nº 013/2020 de consultor individual de Wiharley Luiz Brito da Penha._x000D_
Contrato nº 014/2020 de consultor individual de Gilmar Furtado de Almeida._x000D_
Contrato nº 015/2020 de consultor individual de Isabelle .Leite de Souza._x000D_
Contrato nº 016/2020 de consultor individual de Thays de Oliveira Saraiva._x000D_
Contrato nº 017/2020 de consultor individual de Felipe Rdrigues Bastos._x000D_
Contrato nº 019/2020 de consultor individual de Joyce Anne Pinto Rodrigues._x000D_
Contrato nº 021/2020 de consultor individual de Sandro de Souza Peixoto.</v>
      </c>
      <c r="P110" s="7">
        <v>3</v>
      </c>
      <c r="R110" s="5">
        <f t="shared" si="6"/>
        <v>419417.48</v>
      </c>
      <c r="S110" s="5">
        <f t="shared" si="7"/>
        <v>0</v>
      </c>
    </row>
    <row r="111" spans="1:19" s="12" customFormat="1" ht="42">
      <c r="A111" s="6" t="s">
        <v>85</v>
      </c>
      <c r="B111" s="7" t="s">
        <v>256</v>
      </c>
      <c r="C111" s="8" t="s">
        <v>134</v>
      </c>
      <c r="D111" s="8" t="s">
        <v>201</v>
      </c>
      <c r="E111" s="9" t="str">
        <f>Trabalho!A199&amp;Trabalho!B199&amp;Trabalho!C199</f>
        <v>Contratação de (01) um consultor individual para elaborar o redesenho  de processos para a fiscalização progressiva.</v>
      </c>
      <c r="F111" s="10">
        <v>203405</v>
      </c>
      <c r="G111" s="10">
        <v>39496.120000000003</v>
      </c>
      <c r="H111" s="9" t="s">
        <v>247</v>
      </c>
      <c r="I111" s="9" t="s">
        <v>229</v>
      </c>
      <c r="J111" s="11">
        <v>1</v>
      </c>
      <c r="K111" s="11">
        <v>0</v>
      </c>
      <c r="L111" s="9" t="s">
        <v>230</v>
      </c>
      <c r="M111" s="9" t="s">
        <v>76</v>
      </c>
      <c r="N111" s="9" t="s">
        <v>78</v>
      </c>
      <c r="O111" s="8" t="str">
        <f>Trabalho!F199&amp;Trabalho!G199&amp;Trabalho!H199</f>
        <v/>
      </c>
      <c r="P111" s="7">
        <v>3</v>
      </c>
      <c r="R111" s="5">
        <f t="shared" si="6"/>
        <v>39496.120000000003</v>
      </c>
      <c r="S111" s="5">
        <f t="shared" si="7"/>
        <v>0</v>
      </c>
    </row>
    <row r="112" spans="1:19" s="12" customFormat="1" ht="42">
      <c r="A112" s="6" t="s">
        <v>88</v>
      </c>
      <c r="B112" s="7" t="s">
        <v>257</v>
      </c>
      <c r="C112" s="8" t="s">
        <v>134</v>
      </c>
      <c r="D112" s="8" t="s">
        <v>201</v>
      </c>
      <c r="E112" s="9" t="str">
        <f>Trabalho!A200&amp;Trabalho!B200&amp;Trabalho!C200</f>
        <v>Contratação de (01) um consultor individual para formatar o modelo operacional de gestão de riscos tributários.</v>
      </c>
      <c r="F112" s="10">
        <v>150000</v>
      </c>
      <c r="G112" s="10">
        <v>29126.21</v>
      </c>
      <c r="H112" s="9" t="s">
        <v>247</v>
      </c>
      <c r="I112" s="9" t="s">
        <v>229</v>
      </c>
      <c r="J112" s="11">
        <v>1</v>
      </c>
      <c r="K112" s="11">
        <v>0</v>
      </c>
      <c r="L112" s="9" t="s">
        <v>230</v>
      </c>
      <c r="M112" s="9" t="s">
        <v>76</v>
      </c>
      <c r="N112" s="9" t="s">
        <v>78</v>
      </c>
      <c r="O112" s="8" t="str">
        <f>Trabalho!F200&amp;Trabalho!G200&amp;Trabalho!H200</f>
        <v/>
      </c>
      <c r="P112" s="7">
        <v>3</v>
      </c>
      <c r="R112" s="5">
        <f t="shared" si="6"/>
        <v>29126.21</v>
      </c>
      <c r="S112" s="5">
        <f t="shared" si="7"/>
        <v>0</v>
      </c>
    </row>
    <row r="113" spans="1:19" s="12" customFormat="1" ht="73.5" customHeight="1">
      <c r="A113" s="6" t="s">
        <v>92</v>
      </c>
      <c r="B113" s="7" t="s">
        <v>258</v>
      </c>
      <c r="C113" s="8" t="s">
        <v>134</v>
      </c>
      <c r="D113" s="8" t="s">
        <v>163</v>
      </c>
      <c r="E113" s="9" t="str">
        <f>Trabalho!A201&amp;Trabalho!B201&amp;Trabalho!C201</f>
        <v>Contratação de (01) um consultor individual para a reformulação do portal, atualização das informações e novos serviços via web - Site e portal da SEFA com serviços e informações mais acessíveis, práticas e eficientes .</v>
      </c>
      <c r="F113" s="10">
        <v>180000</v>
      </c>
      <c r="G113" s="10">
        <v>34951.46</v>
      </c>
      <c r="H113" s="9" t="s">
        <v>247</v>
      </c>
      <c r="I113" s="9" t="s">
        <v>229</v>
      </c>
      <c r="J113" s="11">
        <v>1</v>
      </c>
      <c r="K113" s="11">
        <v>0</v>
      </c>
      <c r="L113" s="9" t="s">
        <v>230</v>
      </c>
      <c r="M113" s="9" t="s">
        <v>76</v>
      </c>
      <c r="N113" s="9" t="s">
        <v>78</v>
      </c>
      <c r="O113" s="179"/>
      <c r="P113" s="7">
        <v>3</v>
      </c>
      <c r="R113" s="5">
        <f t="shared" si="6"/>
        <v>34951.46</v>
      </c>
      <c r="S113" s="5">
        <f t="shared" si="7"/>
        <v>0</v>
      </c>
    </row>
    <row r="114" spans="1:19" s="12" customFormat="1" ht="73.5">
      <c r="A114" s="6" t="s">
        <v>94</v>
      </c>
      <c r="B114" s="7" t="s">
        <v>259</v>
      </c>
      <c r="C114" s="8" t="s">
        <v>158</v>
      </c>
      <c r="D114" s="8" t="s">
        <v>238</v>
      </c>
      <c r="E114" s="9" t="str">
        <f>Trabalho!A202&amp;Trabalho!B202&amp;Trabalho!C202</f>
        <v>Contratação de (01) um Consultor individual para atuar no Tesouro na gestão de contratos, integração de sistemas na área da tecnologia - Sistema integrado de administração financeira estadual implantado.</v>
      </c>
      <c r="F114" s="10">
        <v>240000</v>
      </c>
      <c r="G114" s="10">
        <v>46601.94</v>
      </c>
      <c r="H114" s="9" t="s">
        <v>247</v>
      </c>
      <c r="I114" s="9" t="s">
        <v>229</v>
      </c>
      <c r="J114" s="11">
        <v>1</v>
      </c>
      <c r="K114" s="11">
        <v>0</v>
      </c>
      <c r="L114" s="9" t="s">
        <v>253</v>
      </c>
      <c r="M114" s="9" t="s">
        <v>128</v>
      </c>
      <c r="N114" s="9" t="s">
        <v>68</v>
      </c>
      <c r="O114" s="8" t="str">
        <f>Trabalho!F202&amp;Trabalho!G202&amp;Trabalho!H202</f>
        <v>Contrato nº 018/2020 de consultor individual Sandro Marcelo Araújo da Costa.</v>
      </c>
      <c r="P114" s="7">
        <v>3</v>
      </c>
      <c r="R114" s="5">
        <f t="shared" si="6"/>
        <v>46601.94</v>
      </c>
      <c r="S114" s="5">
        <f t="shared" si="7"/>
        <v>0</v>
      </c>
    </row>
    <row r="115" spans="1:19" s="12" customFormat="1" ht="84">
      <c r="A115" s="6" t="s">
        <v>97</v>
      </c>
      <c r="B115" s="7" t="s">
        <v>260</v>
      </c>
      <c r="C115" s="8" t="s">
        <v>212</v>
      </c>
      <c r="D115" s="8" t="s">
        <v>213</v>
      </c>
      <c r="E115" s="9" t="str">
        <f>Trabalho!A203&amp;Trabalho!B203&amp;Trabalho!C203</f>
        <v>Contratação de (01) um consultor Individual para prestar assessoramento técnico em temas relacionados à gestão financeira - Especialista em gestão financeira do setor público a ser lotado na CGRF - Célula de Gestão de Recursos Financeiros.</v>
      </c>
      <c r="F115" s="10">
        <v>84000</v>
      </c>
      <c r="G115" s="10">
        <v>16310.68</v>
      </c>
      <c r="H115" s="9" t="s">
        <v>247</v>
      </c>
      <c r="I115" s="9" t="s">
        <v>229</v>
      </c>
      <c r="J115" s="11">
        <v>1</v>
      </c>
      <c r="K115" s="11">
        <v>0</v>
      </c>
      <c r="L115" s="9" t="s">
        <v>91</v>
      </c>
      <c r="M115" s="9" t="s">
        <v>250</v>
      </c>
      <c r="N115" s="9" t="s">
        <v>68</v>
      </c>
      <c r="O115" s="8" t="str">
        <f>Trabalho!F203&amp;Trabalho!G203&amp;Trabalho!H203</f>
        <v>Contrato nº 27/2020 de consultor individual Ana Fernanda Barbosa de Oliveira.</v>
      </c>
      <c r="P115" s="7">
        <v>3</v>
      </c>
      <c r="R115" s="5">
        <f t="shared" ref="R115:R165" si="8">G115*J115</f>
        <v>16310.68</v>
      </c>
      <c r="S115" s="5">
        <f t="shared" ref="S115:S165" si="9">G115*K115</f>
        <v>0</v>
      </c>
    </row>
    <row r="116" spans="1:19" s="12" customFormat="1" ht="73.5">
      <c r="A116" s="6" t="s">
        <v>101</v>
      </c>
      <c r="B116" s="7" t="s">
        <v>261</v>
      </c>
      <c r="C116" s="8" t="s">
        <v>212</v>
      </c>
      <c r="D116" s="8" t="s">
        <v>213</v>
      </c>
      <c r="E116" s="9" t="str">
        <f>Trabalho!A204&amp;Trabalho!B204&amp;Trabalho!C204</f>
        <v>Contratação de (01) um consultor Individual para prestar assistência técnica aos gerentes de projetos e à Unidade de Coordenação de Projetos em temas relacionados a aquisições e contratação dos projetos, lotado na CAFE.</v>
      </c>
      <c r="F116" s="10">
        <v>84000</v>
      </c>
      <c r="G116" s="10">
        <v>16310.68</v>
      </c>
      <c r="H116" s="9" t="s">
        <v>247</v>
      </c>
      <c r="I116" s="9" t="s">
        <v>229</v>
      </c>
      <c r="J116" s="11">
        <v>1</v>
      </c>
      <c r="K116" s="11">
        <v>0</v>
      </c>
      <c r="L116" s="9" t="s">
        <v>91</v>
      </c>
      <c r="M116" s="9" t="s">
        <v>250</v>
      </c>
      <c r="N116" s="9" t="s">
        <v>68</v>
      </c>
      <c r="O116" s="8" t="str">
        <f>Trabalho!F204&amp;Trabalho!G204&amp;Trabalho!H204</f>
        <v>Contrato Nº 033/2019/SEFA - Maria Lucibela Teixeira Coelho - Valor R$ 7.000,00 período de 1 ano de 23.09.2019 a 22.09.2020.</v>
      </c>
      <c r="P116" s="7">
        <v>3</v>
      </c>
      <c r="R116" s="5">
        <f t="shared" si="8"/>
        <v>16310.68</v>
      </c>
      <c r="S116" s="5">
        <f t="shared" si="9"/>
        <v>0</v>
      </c>
    </row>
    <row r="117" spans="1:19" s="12" customFormat="1" ht="73.5">
      <c r="A117" s="6" t="s">
        <v>103</v>
      </c>
      <c r="B117" s="7" t="s">
        <v>262</v>
      </c>
      <c r="C117" s="8" t="s">
        <v>212</v>
      </c>
      <c r="D117" s="8" t="s">
        <v>213</v>
      </c>
      <c r="E117" s="9" t="str">
        <f>Trabalho!A205&amp;Trabalho!B205&amp;Trabalho!C205</f>
        <v>Contratação de (01) um consultor Individual  para atuar na CAFE - Coordenadoria de Assuntos Fazendários Estratégicos, com o objetivo em desenvolver o TDR - Termos de Referência junto as áreas demandantes,</v>
      </c>
      <c r="F117" s="10">
        <v>84000</v>
      </c>
      <c r="G117" s="10">
        <v>16310.68</v>
      </c>
      <c r="H117" s="9" t="s">
        <v>247</v>
      </c>
      <c r="I117" s="9" t="s">
        <v>229</v>
      </c>
      <c r="J117" s="11">
        <v>1</v>
      </c>
      <c r="K117" s="11">
        <v>0</v>
      </c>
      <c r="L117" s="9" t="s">
        <v>253</v>
      </c>
      <c r="M117" s="9" t="s">
        <v>128</v>
      </c>
      <c r="N117" s="9" t="s">
        <v>68</v>
      </c>
      <c r="O117" s="8" t="str">
        <f>Trabalho!F205&amp;Trabalho!G205&amp;Trabalho!H205</f>
        <v>Contrato nº 026/2020de consultor individual José Maria Campos Rodrigues Junior.</v>
      </c>
      <c r="P117" s="7">
        <v>3</v>
      </c>
      <c r="R117" s="5">
        <f t="shared" si="8"/>
        <v>16310.68</v>
      </c>
      <c r="S117" s="5">
        <f t="shared" si="9"/>
        <v>0</v>
      </c>
    </row>
    <row r="118" spans="1:19" s="12" customFormat="1" ht="84">
      <c r="A118" s="6" t="s">
        <v>105</v>
      </c>
      <c r="B118" s="7" t="s">
        <v>263</v>
      </c>
      <c r="C118" s="8" t="s">
        <v>212</v>
      </c>
      <c r="D118" s="8" t="s">
        <v>213</v>
      </c>
      <c r="E118" s="9" t="str">
        <f>Trabalho!A206&amp;Trabalho!B206&amp;Trabalho!C206</f>
        <v>Contratação de (01) um consultor Individual para prestar assessoramento técnico em temas relacionados à gestão financeira - Especialista em gestão financeira do setor público, lotado na CGRF - Célula de Gestão de Recursos Financeiros.</v>
      </c>
      <c r="F118" s="10">
        <v>84000</v>
      </c>
      <c r="G118" s="10">
        <v>16310.68</v>
      </c>
      <c r="H118" s="9" t="s">
        <v>247</v>
      </c>
      <c r="I118" s="9" t="s">
        <v>229</v>
      </c>
      <c r="J118" s="11">
        <v>1</v>
      </c>
      <c r="K118" s="11">
        <v>0</v>
      </c>
      <c r="L118" s="9" t="s">
        <v>264</v>
      </c>
      <c r="M118" s="9" t="s">
        <v>265</v>
      </c>
      <c r="N118" s="9" t="s">
        <v>68</v>
      </c>
      <c r="O118" s="8" t="str">
        <f>Trabalho!F206&amp;Trabalho!G206&amp;Trabalho!H206</f>
        <v>Contrato Nº 035/2019/SEFA - Julyana de Souza Paes - Valor R$ 7.000,00 período de 1 ano de 23.09.2019 a 22.09.2020.</v>
      </c>
      <c r="P118" s="7">
        <v>3</v>
      </c>
      <c r="R118" s="5">
        <f t="shared" si="8"/>
        <v>16310.68</v>
      </c>
      <c r="S118" s="5">
        <f t="shared" si="9"/>
        <v>0</v>
      </c>
    </row>
    <row r="119" spans="1:19" s="12" customFormat="1" ht="63">
      <c r="A119" s="6" t="s">
        <v>107</v>
      </c>
      <c r="B119" s="7" t="s">
        <v>266</v>
      </c>
      <c r="C119" s="8" t="s">
        <v>212</v>
      </c>
      <c r="D119" s="8" t="s">
        <v>213</v>
      </c>
      <c r="E119" s="9" t="str">
        <f>Trabalho!A207&amp;Trabalho!B207&amp;Trabalho!C207</f>
        <v>Contratação de (01) um consultor Individual para atual na área da CGLC - Celula de Gestão de Licitações e Contratos da Secretaria de Estado da Fazenda, como pregoeiro.</v>
      </c>
      <c r="F119" s="10">
        <v>84000</v>
      </c>
      <c r="G119" s="10">
        <v>16310.68</v>
      </c>
      <c r="H119" s="9" t="s">
        <v>247</v>
      </c>
      <c r="I119" s="9" t="s">
        <v>229</v>
      </c>
      <c r="J119" s="11">
        <v>1</v>
      </c>
      <c r="K119" s="11">
        <v>0</v>
      </c>
      <c r="L119" s="9" t="s">
        <v>253</v>
      </c>
      <c r="M119" s="9" t="s">
        <v>128</v>
      </c>
      <c r="N119" s="9" t="s">
        <v>68</v>
      </c>
      <c r="O119" s="8" t="str">
        <f>Trabalho!F207&amp;Trabalho!G207&amp;Trabalho!H207</f>
        <v>Contrato nº024/2020 de consultor individual como pregoeiro Marco Aurélio Rezende da Rocha Junior.</v>
      </c>
      <c r="P119" s="7">
        <v>3</v>
      </c>
      <c r="R119" s="5">
        <f t="shared" si="8"/>
        <v>16310.68</v>
      </c>
      <c r="S119" s="5">
        <f t="shared" si="9"/>
        <v>0</v>
      </c>
    </row>
    <row r="120" spans="1:19" s="12" customFormat="1" ht="57.75" customHeight="1">
      <c r="A120" s="6" t="s">
        <v>109</v>
      </c>
      <c r="B120" s="7" t="s">
        <v>267</v>
      </c>
      <c r="C120" s="8" t="s">
        <v>212</v>
      </c>
      <c r="D120" s="8" t="s">
        <v>213</v>
      </c>
      <c r="E120" s="9" t="str">
        <f>Trabalho!A208&amp;Trabalho!B208&amp;Trabalho!C208</f>
        <v>Contratação de (02) dois consultores Individuais para atual na área da CGLC - Celula de Gestão de Licitações e Contratos da Secretaria de Estado da Fazenda.</v>
      </c>
      <c r="F120" s="10">
        <v>168000</v>
      </c>
      <c r="G120" s="10">
        <v>32621.360000000001</v>
      </c>
      <c r="H120" s="9" t="s">
        <v>247</v>
      </c>
      <c r="I120" s="9" t="s">
        <v>229</v>
      </c>
      <c r="J120" s="11">
        <v>1</v>
      </c>
      <c r="K120" s="11">
        <v>0</v>
      </c>
      <c r="L120" s="9" t="s">
        <v>253</v>
      </c>
      <c r="M120" s="9" t="s">
        <v>128</v>
      </c>
      <c r="N120" s="9" t="s">
        <v>68</v>
      </c>
      <c r="O120" s="8" t="str">
        <f>Trabalho!F208&amp;Trabalho!G208&amp;Trabalho!H208</f>
        <v>Contrato nº 022/2020 de consultor individual  Èrica Simone da Costa Rodrigues e Contrato nº 023/2020 de consultor individual Renata Barbosa França Cesário.</v>
      </c>
      <c r="P120" s="7">
        <v>3</v>
      </c>
      <c r="R120" s="5">
        <f t="shared" si="8"/>
        <v>32621.360000000001</v>
      </c>
      <c r="S120" s="5">
        <f t="shared" si="9"/>
        <v>0</v>
      </c>
    </row>
    <row r="121" spans="1:19" s="12" customFormat="1" ht="65.25" customHeight="1">
      <c r="A121" s="6" t="s">
        <v>113</v>
      </c>
      <c r="B121" s="7" t="s">
        <v>268</v>
      </c>
      <c r="C121" s="8" t="s">
        <v>212</v>
      </c>
      <c r="D121" s="8" t="s">
        <v>213</v>
      </c>
      <c r="E121" s="9" t="str">
        <f>Trabalho!A209&amp;Trabalho!B209&amp;Trabalho!C209</f>
        <v>Contratação de (01 um consultor Individual para prestar assistência técnica aos gerentes de projetos e à Unidade de Coordenação de Projetos e Administrativa Financeira.</v>
      </c>
      <c r="F121" s="10">
        <v>84000</v>
      </c>
      <c r="G121" s="10">
        <v>16310.68</v>
      </c>
      <c r="H121" s="9" t="s">
        <v>247</v>
      </c>
      <c r="I121" s="9" t="s">
        <v>229</v>
      </c>
      <c r="J121" s="11">
        <v>1</v>
      </c>
      <c r="K121" s="11">
        <v>0</v>
      </c>
      <c r="L121" s="9" t="s">
        <v>71</v>
      </c>
      <c r="M121" s="9" t="s">
        <v>195</v>
      </c>
      <c r="N121" s="9" t="s">
        <v>68</v>
      </c>
      <c r="O121" s="8" t="str">
        <f>Trabalho!F209&amp;Trabalho!G209&amp;Trabalho!H209</f>
        <v>Contrato Nº 034/2019/SEFA - Regina Laura Santos Corrêa - Valor R$ 7.000,00, período de 1 ano de 23.09.2019 a 22.09.2020.</v>
      </c>
      <c r="P121" s="7">
        <v>3</v>
      </c>
      <c r="R121" s="5">
        <f t="shared" si="8"/>
        <v>16310.68</v>
      </c>
      <c r="S121" s="5">
        <f t="shared" si="9"/>
        <v>0</v>
      </c>
    </row>
    <row r="122" spans="1:19" s="12" customFormat="1" ht="63">
      <c r="A122" s="6" t="s">
        <v>116</v>
      </c>
      <c r="B122" s="7" t="s">
        <v>269</v>
      </c>
      <c r="C122" s="8" t="s">
        <v>212</v>
      </c>
      <c r="D122" s="8" t="s">
        <v>213</v>
      </c>
      <c r="E122" s="9" t="str">
        <f>Trabalho!A210&amp;Trabalho!B210&amp;Trabalho!C210</f>
        <v>Contratação de (01) um consultor Individual para prestar assistência técnica aos gerentes de projetos e à Unidade de Coordenação de Projetos e Administrativa Financeira.</v>
      </c>
      <c r="F122" s="10">
        <v>84000</v>
      </c>
      <c r="G122" s="10">
        <v>16310.68</v>
      </c>
      <c r="H122" s="9" t="s">
        <v>247</v>
      </c>
      <c r="I122" s="9" t="s">
        <v>229</v>
      </c>
      <c r="J122" s="11">
        <v>1</v>
      </c>
      <c r="K122" s="11">
        <v>0</v>
      </c>
      <c r="L122" s="9" t="s">
        <v>71</v>
      </c>
      <c r="M122" s="9" t="s">
        <v>195</v>
      </c>
      <c r="N122" s="9" t="s">
        <v>78</v>
      </c>
      <c r="O122" s="8" t="str">
        <f>Trabalho!F210&amp;Trabalho!G210&amp;Trabalho!H210</f>
        <v>Contratação de um consultor individual no período de 1 ano.</v>
      </c>
      <c r="P122" s="7">
        <v>3</v>
      </c>
      <c r="R122" s="5">
        <f t="shared" si="8"/>
        <v>16310.68</v>
      </c>
      <c r="S122" s="5">
        <f t="shared" si="9"/>
        <v>0</v>
      </c>
    </row>
    <row r="123" spans="1:19" s="12" customFormat="1" ht="63">
      <c r="A123" s="6" t="s">
        <v>118</v>
      </c>
      <c r="B123" s="7" t="s">
        <v>270</v>
      </c>
      <c r="C123" s="8" t="s">
        <v>212</v>
      </c>
      <c r="D123" s="8" t="s">
        <v>213</v>
      </c>
      <c r="E123" s="9" t="str">
        <f>Trabalho!A211&amp;Trabalho!B211&amp;Trabalho!C211</f>
        <v>Contratação de (01) um consultor Individual para prestar assessoramento técnico em temas relacionados à gestão financeira - Especialista em gestão financeira do setor público.</v>
      </c>
      <c r="F123" s="10">
        <v>84000</v>
      </c>
      <c r="G123" s="10">
        <v>16310.68</v>
      </c>
      <c r="H123" s="9" t="s">
        <v>247</v>
      </c>
      <c r="I123" s="9" t="s">
        <v>229</v>
      </c>
      <c r="J123" s="11">
        <v>1</v>
      </c>
      <c r="K123" s="11">
        <v>0</v>
      </c>
      <c r="L123" s="9" t="s">
        <v>77</v>
      </c>
      <c r="M123" s="9" t="s">
        <v>136</v>
      </c>
      <c r="N123" s="9" t="s">
        <v>78</v>
      </c>
      <c r="O123" s="8" t="str">
        <f>Trabalho!F211&amp;Trabalho!G211&amp;Trabalho!H211</f>
        <v>Contratação de consultor individual no período de 1 ano.</v>
      </c>
      <c r="P123" s="7">
        <v>3</v>
      </c>
      <c r="R123" s="5">
        <f t="shared" si="8"/>
        <v>16310.68</v>
      </c>
      <c r="S123" s="5">
        <f t="shared" si="9"/>
        <v>0</v>
      </c>
    </row>
    <row r="124" spans="1:19" s="12" customFormat="1" ht="84">
      <c r="A124" s="6" t="s">
        <v>122</v>
      </c>
      <c r="B124" s="7" t="s">
        <v>271</v>
      </c>
      <c r="C124" s="8" t="s">
        <v>134</v>
      </c>
      <c r="D124" s="8" t="s">
        <v>255</v>
      </c>
      <c r="E124" s="9" t="str">
        <f>Trabalho!A212&amp;Trabalho!B212&amp;Trabalho!C212</f>
        <v>Contratação de (02) dois consultores individuais para atuarem na execução das atividades relativas a gestão de projetos, análise de negócios, engenharia e administração de dados e desenvolvimento de sistemas do Profisco II.</v>
      </c>
      <c r="F124" s="10">
        <v>818400</v>
      </c>
      <c r="G124" s="10">
        <v>158912.62</v>
      </c>
      <c r="H124" s="9" t="s">
        <v>247</v>
      </c>
      <c r="I124" s="9" t="s">
        <v>229</v>
      </c>
      <c r="J124" s="11">
        <v>1</v>
      </c>
      <c r="K124" s="11">
        <v>0</v>
      </c>
      <c r="L124" s="9" t="s">
        <v>230</v>
      </c>
      <c r="M124" s="9" t="s">
        <v>76</v>
      </c>
      <c r="N124" s="9" t="s">
        <v>78</v>
      </c>
      <c r="O124" s="8" t="str">
        <f>Trabalho!F212&amp;Trabalho!G212&amp;Trabalho!H212</f>
        <v/>
      </c>
      <c r="P124" s="7">
        <v>4</v>
      </c>
      <c r="R124" s="5">
        <f t="shared" si="8"/>
        <v>158912.62</v>
      </c>
      <c r="S124" s="5">
        <f t="shared" si="9"/>
        <v>0</v>
      </c>
    </row>
    <row r="125" spans="1:19" s="12" customFormat="1" ht="64.5" customHeight="1">
      <c r="A125" s="6" t="s">
        <v>125</v>
      </c>
      <c r="B125" s="7" t="s">
        <v>272</v>
      </c>
      <c r="C125" s="8" t="s">
        <v>62</v>
      </c>
      <c r="D125" s="8" t="s">
        <v>232</v>
      </c>
      <c r="E125" s="9" t="str">
        <f>Trabalho!A213&amp;Trabalho!B213&amp;Trabalho!C213</f>
        <v>Contratar (8) oito consultores individuais para o Sefalab, nas áreas de projetos, processos e inovação para dar suporte às áreas de negócios nos projetos do PROFISCO II.</v>
      </c>
      <c r="F125" s="10">
        <v>515000</v>
      </c>
      <c r="G125" s="10">
        <v>100000</v>
      </c>
      <c r="H125" s="9" t="s">
        <v>247</v>
      </c>
      <c r="I125" s="9" t="s">
        <v>229</v>
      </c>
      <c r="J125" s="11">
        <v>1</v>
      </c>
      <c r="K125" s="11">
        <v>0</v>
      </c>
      <c r="L125" s="9" t="s">
        <v>84</v>
      </c>
      <c r="M125" s="9" t="s">
        <v>96</v>
      </c>
      <c r="N125" s="9" t="s">
        <v>100</v>
      </c>
      <c r="O125" s="8" t="str">
        <f>Trabalho!F213&amp;Trabalho!G213&amp;Trabalho!H213</f>
        <v/>
      </c>
      <c r="P125" s="7">
        <v>5</v>
      </c>
      <c r="R125" s="5">
        <f t="shared" si="8"/>
        <v>100000</v>
      </c>
      <c r="S125" s="5">
        <f t="shared" si="9"/>
        <v>0</v>
      </c>
    </row>
    <row r="126" spans="1:19" s="12" customFormat="1" ht="21">
      <c r="A126" s="6" t="s">
        <v>129</v>
      </c>
      <c r="B126" s="7" t="s">
        <v>273</v>
      </c>
      <c r="C126" s="8" t="s">
        <v>134</v>
      </c>
      <c r="D126" s="8" t="s">
        <v>203</v>
      </c>
      <c r="E126" s="9" t="str">
        <f>Trabalho!A214&amp;Trabalho!B214&amp;Trabalho!C214</f>
        <v>Contratação de consultores para desenvolvimento de software. </v>
      </c>
      <c r="F126" s="10">
        <v>48000</v>
      </c>
      <c r="G126" s="10">
        <v>9320.39</v>
      </c>
      <c r="H126" s="9" t="s">
        <v>247</v>
      </c>
      <c r="I126" s="9" t="s">
        <v>229</v>
      </c>
      <c r="J126" s="11">
        <v>1</v>
      </c>
      <c r="K126" s="11">
        <v>0</v>
      </c>
      <c r="L126" s="9" t="s">
        <v>197</v>
      </c>
      <c r="M126" s="9" t="s">
        <v>115</v>
      </c>
      <c r="N126" s="9" t="s">
        <v>68</v>
      </c>
      <c r="O126" s="8" t="str">
        <f>Trabalho!F214&amp;Trabalho!G214&amp;Trabalho!H214</f>
        <v/>
      </c>
      <c r="P126" s="7">
        <v>5</v>
      </c>
      <c r="R126" s="5">
        <f t="shared" si="8"/>
        <v>9320.39</v>
      </c>
      <c r="S126" s="5">
        <f t="shared" si="9"/>
        <v>0</v>
      </c>
    </row>
    <row r="127" spans="1:19" s="24" customFormat="1" ht="21">
      <c r="A127" s="6" t="s">
        <v>132</v>
      </c>
      <c r="B127" s="7" t="s">
        <v>274</v>
      </c>
      <c r="C127" s="8" t="s">
        <v>134</v>
      </c>
      <c r="D127" s="8" t="s">
        <v>205</v>
      </c>
      <c r="E127" s="9" t="str">
        <f>Trabalho!A215&amp;Trabalho!B215&amp;Trabalho!C215</f>
        <v>Contratação de consultores para desenvolvimento de software.</v>
      </c>
      <c r="F127" s="10">
        <v>144000</v>
      </c>
      <c r="G127" s="10">
        <v>27961.17</v>
      </c>
      <c r="H127" s="9" t="s">
        <v>247</v>
      </c>
      <c r="I127" s="9" t="s">
        <v>229</v>
      </c>
      <c r="J127" s="11">
        <v>1</v>
      </c>
      <c r="K127" s="11">
        <v>0</v>
      </c>
      <c r="L127" s="9" t="s">
        <v>230</v>
      </c>
      <c r="M127" s="9" t="s">
        <v>76</v>
      </c>
      <c r="N127" s="9" t="s">
        <v>78</v>
      </c>
      <c r="O127" s="8" t="str">
        <f>Trabalho!F215&amp;Trabalho!G215&amp;Trabalho!H215</f>
        <v/>
      </c>
      <c r="P127" s="7">
        <v>5</v>
      </c>
      <c r="R127" s="5">
        <f t="shared" si="8"/>
        <v>27961.17</v>
      </c>
      <c r="S127" s="5">
        <f t="shared" si="9"/>
        <v>0</v>
      </c>
    </row>
    <row r="128" spans="1:19" s="12" customFormat="1" ht="43.5" customHeight="1">
      <c r="A128" s="6" t="s">
        <v>137</v>
      </c>
      <c r="B128" s="7" t="s">
        <v>275</v>
      </c>
      <c r="C128" s="8" t="s">
        <v>134</v>
      </c>
      <c r="D128" s="8" t="s">
        <v>179</v>
      </c>
      <c r="E128" s="9" t="str">
        <f>Trabalho!A216&amp;Trabalho!B216&amp;Trabalho!C216</f>
        <v>Contratação de (1 ) um Analista de Negócios e 1 Desenvolvedor, para criação do Diário Oficial Eletrônico da SEFA. </v>
      </c>
      <c r="F128" s="10">
        <v>288400</v>
      </c>
      <c r="G128" s="10">
        <v>56000</v>
      </c>
      <c r="H128" s="9" t="s">
        <v>247</v>
      </c>
      <c r="I128" s="9" t="s">
        <v>229</v>
      </c>
      <c r="J128" s="11">
        <v>1</v>
      </c>
      <c r="K128" s="11">
        <v>0</v>
      </c>
      <c r="L128" s="9" t="s">
        <v>76</v>
      </c>
      <c r="M128" s="9" t="s">
        <v>77</v>
      </c>
      <c r="N128" s="9" t="s">
        <v>78</v>
      </c>
      <c r="O128" s="8" t="str">
        <f>Trabalho!F216&amp;Trabalho!G216&amp;Trabalho!H216</f>
        <v/>
      </c>
      <c r="P128" s="7">
        <v>5</v>
      </c>
      <c r="R128" s="5">
        <f t="shared" si="8"/>
        <v>56000</v>
      </c>
      <c r="S128" s="5">
        <f t="shared" si="9"/>
        <v>0</v>
      </c>
    </row>
    <row r="129" spans="1:19" s="12" customFormat="1" ht="21">
      <c r="A129" s="6" t="s">
        <v>139</v>
      </c>
      <c r="B129" s="7" t="s">
        <v>276</v>
      </c>
      <c r="C129" s="8" t="s">
        <v>134</v>
      </c>
      <c r="D129" s="8" t="s">
        <v>277</v>
      </c>
      <c r="E129" s="9" t="str">
        <f>Trabalho!A217&amp;Trabalho!B217&amp;Trabalho!C217</f>
        <v>Contratação de (2) dois consultores individuais para trabalhar no Novo modelo de concessão de benefícios fiscais .</v>
      </c>
      <c r="F129" s="10">
        <v>370800</v>
      </c>
      <c r="G129" s="10">
        <v>72000</v>
      </c>
      <c r="H129" s="9" t="s">
        <v>247</v>
      </c>
      <c r="I129" s="9" t="s">
        <v>229</v>
      </c>
      <c r="J129" s="11">
        <v>1</v>
      </c>
      <c r="K129" s="11">
        <v>0</v>
      </c>
      <c r="L129" s="9" t="s">
        <v>99</v>
      </c>
      <c r="M129" s="9" t="s">
        <v>84</v>
      </c>
      <c r="N129" s="9" t="s">
        <v>78</v>
      </c>
      <c r="O129" s="8" t="str">
        <f>Trabalho!F217&amp;Trabalho!G217&amp;Trabalho!H217</f>
        <v/>
      </c>
      <c r="P129" s="7">
        <v>5</v>
      </c>
      <c r="R129" s="5">
        <f t="shared" si="8"/>
        <v>72000</v>
      </c>
      <c r="S129" s="5">
        <f t="shared" si="9"/>
        <v>0</v>
      </c>
    </row>
    <row r="130" spans="1:19" s="12" customFormat="1" ht="89.25" customHeight="1">
      <c r="A130" s="6" t="s">
        <v>141</v>
      </c>
      <c r="B130" s="7" t="s">
        <v>278</v>
      </c>
      <c r="C130" s="8" t="s">
        <v>134</v>
      </c>
      <c r="D130" s="8" t="s">
        <v>255</v>
      </c>
      <c r="E130" s="9" t="str">
        <f>Trabalho!A218&amp;Trabalho!B218&amp;Trabalho!C218</f>
        <v>Contratação de (14) quatorze consultores individuais para atuarem na execução das atividades relativas a gestão de projetos, análise de negócios, engenharia e administração de dados e desenvolvimento de sistemas do Profisco II.</v>
      </c>
      <c r="F130" s="10">
        <v>5233050.0199999996</v>
      </c>
      <c r="G130" s="10">
        <v>1016126.22</v>
      </c>
      <c r="H130" s="9" t="s">
        <v>247</v>
      </c>
      <c r="I130" s="9" t="s">
        <v>229</v>
      </c>
      <c r="J130" s="11">
        <v>1</v>
      </c>
      <c r="K130" s="11">
        <v>0</v>
      </c>
      <c r="L130" s="9" t="s">
        <v>230</v>
      </c>
      <c r="M130" s="9" t="s">
        <v>76</v>
      </c>
      <c r="N130" s="9" t="s">
        <v>100</v>
      </c>
      <c r="O130" s="8" t="str">
        <f>Trabalho!F218&amp;Trabalho!G218&amp;Trabalho!H218</f>
        <v/>
      </c>
      <c r="P130" s="7">
        <v>5</v>
      </c>
      <c r="R130" s="5">
        <f t="shared" si="8"/>
        <v>1016126.22</v>
      </c>
      <c r="S130" s="5">
        <f t="shared" si="9"/>
        <v>0</v>
      </c>
    </row>
    <row r="131" spans="1:19" s="12" customFormat="1" ht="21">
      <c r="A131" s="6" t="s">
        <v>143</v>
      </c>
      <c r="B131" s="7" t="s">
        <v>279</v>
      </c>
      <c r="C131" s="8" t="s">
        <v>134</v>
      </c>
      <c r="D131" s="8" t="s">
        <v>280</v>
      </c>
      <c r="E131" s="9" t="str">
        <f>Trabalho!A219&amp;Trabalho!B219&amp;Trabalho!C219</f>
        <v>Contratação de consultores individuais, Integração da SEFA/PA ao Portal Único do Comércio Exterior.</v>
      </c>
      <c r="F131" s="10">
        <v>406850</v>
      </c>
      <c r="G131" s="10">
        <v>79000</v>
      </c>
      <c r="H131" s="9" t="s">
        <v>247</v>
      </c>
      <c r="I131" s="9" t="s">
        <v>229</v>
      </c>
      <c r="J131" s="11">
        <v>1</v>
      </c>
      <c r="K131" s="11">
        <v>0</v>
      </c>
      <c r="L131" s="9" t="s">
        <v>230</v>
      </c>
      <c r="M131" s="9" t="s">
        <v>76</v>
      </c>
      <c r="N131" s="9" t="s">
        <v>78</v>
      </c>
      <c r="O131" s="8" t="str">
        <f>Trabalho!F219&amp;Trabalho!G219&amp;Trabalho!H219</f>
        <v/>
      </c>
      <c r="P131" s="7">
        <v>5</v>
      </c>
      <c r="R131" s="5">
        <f t="shared" si="8"/>
        <v>79000</v>
      </c>
      <c r="S131" s="5">
        <f t="shared" si="9"/>
        <v>0</v>
      </c>
    </row>
    <row r="132" spans="1:19" s="12" customFormat="1" ht="52.5">
      <c r="A132" s="6" t="s">
        <v>145</v>
      </c>
      <c r="B132" s="7" t="s">
        <v>281</v>
      </c>
      <c r="C132" s="8" t="s">
        <v>134</v>
      </c>
      <c r="D132" s="8" t="s">
        <v>282</v>
      </c>
      <c r="E132" s="9" t="str">
        <f>Trabalho!A220&amp;Trabalho!B220&amp;Trabalho!C220</f>
        <v>Contratação de Consultor Individual Especialista de TI - Analista de Negócios  para desenvolver novo cadastro E-SEFA.</v>
      </c>
      <c r="F132" s="10">
        <v>478950</v>
      </c>
      <c r="G132" s="10">
        <v>93000</v>
      </c>
      <c r="H132" s="9" t="s">
        <v>247</v>
      </c>
      <c r="I132" s="9" t="s">
        <v>229</v>
      </c>
      <c r="J132" s="11">
        <v>1</v>
      </c>
      <c r="K132" s="11">
        <v>0</v>
      </c>
      <c r="L132" s="9" t="s">
        <v>230</v>
      </c>
      <c r="M132" s="9" t="s">
        <v>76</v>
      </c>
      <c r="N132" s="9" t="s">
        <v>78</v>
      </c>
      <c r="O132" s="8" t="str">
        <f>Trabalho!F220&amp;Trabalho!G220&amp;Trabalho!H220</f>
        <v/>
      </c>
      <c r="P132" s="7">
        <v>5</v>
      </c>
      <c r="R132" s="5">
        <f t="shared" si="8"/>
        <v>93000</v>
      </c>
      <c r="S132" s="5">
        <f t="shared" si="9"/>
        <v>0</v>
      </c>
    </row>
    <row r="133" spans="1:19" s="12" customFormat="1" ht="42">
      <c r="A133" s="6" t="s">
        <v>147</v>
      </c>
      <c r="B133" s="7" t="s">
        <v>283</v>
      </c>
      <c r="C133" s="8" t="s">
        <v>134</v>
      </c>
      <c r="D133" s="8" t="s">
        <v>282</v>
      </c>
      <c r="E133" s="9" t="str">
        <f>Trabalho!A221&amp;Trabalho!B221&amp;Trabalho!C221</f>
        <v>Contratação de Consultor Individual Especialista de TI - Desenvolvedor para o novo cadastro E-SEFA.</v>
      </c>
      <c r="F133" s="10">
        <v>262250</v>
      </c>
      <c r="G133" s="10">
        <v>50922.33</v>
      </c>
      <c r="H133" s="9" t="s">
        <v>247</v>
      </c>
      <c r="I133" s="9" t="s">
        <v>229</v>
      </c>
      <c r="J133" s="11">
        <v>1</v>
      </c>
      <c r="K133" s="11">
        <v>0</v>
      </c>
      <c r="L133" s="9" t="s">
        <v>230</v>
      </c>
      <c r="M133" s="9" t="s">
        <v>76</v>
      </c>
      <c r="N133" s="9" t="s">
        <v>78</v>
      </c>
      <c r="O133" s="8" t="str">
        <f>Trabalho!F221&amp;Trabalho!G221&amp;Trabalho!H221</f>
        <v/>
      </c>
      <c r="P133" s="7">
        <v>5</v>
      </c>
      <c r="R133" s="5">
        <f t="shared" si="8"/>
        <v>50922.33</v>
      </c>
      <c r="S133" s="5">
        <f t="shared" si="9"/>
        <v>0</v>
      </c>
    </row>
    <row r="134" spans="1:19" s="12" customFormat="1" ht="42">
      <c r="A134" s="6" t="s">
        <v>149</v>
      </c>
      <c r="B134" s="7" t="s">
        <v>284</v>
      </c>
      <c r="C134" s="8" t="s">
        <v>134</v>
      </c>
      <c r="D134" s="8" t="s">
        <v>285</v>
      </c>
      <c r="E134" s="9" t="str">
        <f>Trabalho!A222&amp;Trabalho!B222&amp;Trabalho!C222</f>
        <v>Contratação de (2) dois Consultores Individuais para desenvolver o modelo do fluxo dos procedimentos no contencioso.</v>
      </c>
      <c r="F134" s="10">
        <v>242050</v>
      </c>
      <c r="G134" s="10">
        <v>47000</v>
      </c>
      <c r="H134" s="9" t="s">
        <v>247</v>
      </c>
      <c r="I134" s="9" t="s">
        <v>229</v>
      </c>
      <c r="J134" s="11">
        <v>1</v>
      </c>
      <c r="K134" s="11">
        <v>0</v>
      </c>
      <c r="L134" s="9" t="s">
        <v>99</v>
      </c>
      <c r="M134" s="9" t="s">
        <v>84</v>
      </c>
      <c r="N134" s="9" t="s">
        <v>78</v>
      </c>
      <c r="O134" s="8" t="str">
        <f>Trabalho!F222&amp;Trabalho!G222&amp;Trabalho!H222</f>
        <v/>
      </c>
      <c r="P134" s="7">
        <v>5</v>
      </c>
      <c r="R134" s="5">
        <f t="shared" si="8"/>
        <v>47000</v>
      </c>
      <c r="S134" s="5">
        <f t="shared" si="9"/>
        <v>0</v>
      </c>
    </row>
    <row r="135" spans="1:19" s="12" customFormat="1" ht="52.5">
      <c r="A135" s="6" t="s">
        <v>152</v>
      </c>
      <c r="B135" s="7" t="s">
        <v>286</v>
      </c>
      <c r="C135" s="8" t="s">
        <v>134</v>
      </c>
      <c r="D135" s="8" t="s">
        <v>287</v>
      </c>
      <c r="E135" s="9" t="str">
        <f>Trabalho!A223&amp;Trabalho!B223&amp;Trabalho!C223</f>
        <v>Contratação de (4) quatro consultores individuais - 1 Analista de Sistema e 3 desenvolvedores para implantar o sistema.</v>
      </c>
      <c r="F135" s="10">
        <v>576000</v>
      </c>
      <c r="G135" s="10">
        <v>111844.66</v>
      </c>
      <c r="H135" s="9" t="s">
        <v>247</v>
      </c>
      <c r="I135" s="9" t="s">
        <v>229</v>
      </c>
      <c r="J135" s="11">
        <v>1</v>
      </c>
      <c r="K135" s="11">
        <v>0</v>
      </c>
      <c r="L135" s="9" t="s">
        <v>230</v>
      </c>
      <c r="M135" s="9" t="s">
        <v>76</v>
      </c>
      <c r="N135" s="9" t="s">
        <v>78</v>
      </c>
      <c r="O135" s="8" t="str">
        <f>Trabalho!F223&amp;Trabalho!G223&amp;Trabalho!H223</f>
        <v/>
      </c>
      <c r="P135" s="7">
        <v>5</v>
      </c>
      <c r="R135" s="5">
        <f t="shared" si="8"/>
        <v>111844.66</v>
      </c>
      <c r="S135" s="5">
        <f t="shared" si="9"/>
        <v>0</v>
      </c>
    </row>
    <row r="136" spans="1:19" s="12" customFormat="1" ht="42">
      <c r="A136" s="6" t="s">
        <v>154</v>
      </c>
      <c r="B136" s="7" t="s">
        <v>288</v>
      </c>
      <c r="C136" s="8" t="s">
        <v>134</v>
      </c>
      <c r="D136" s="8" t="s">
        <v>289</v>
      </c>
      <c r="E136" s="9" t="str">
        <f>Trabalho!A224&amp;Trabalho!B224&amp;Trabalho!C224</f>
        <v>Contratação de  (2) dois consultores individuais desenvolvedores para Análise e melhoria de processos.</v>
      </c>
      <c r="F136" s="10">
        <v>1431700</v>
      </c>
      <c r="G136" s="10">
        <v>278000</v>
      </c>
      <c r="H136" s="9" t="s">
        <v>247</v>
      </c>
      <c r="I136" s="9" t="s">
        <v>229</v>
      </c>
      <c r="J136" s="11">
        <v>1</v>
      </c>
      <c r="K136" s="11">
        <v>0</v>
      </c>
      <c r="L136" s="9" t="s">
        <v>230</v>
      </c>
      <c r="M136" s="9" t="s">
        <v>76</v>
      </c>
      <c r="N136" s="9" t="s">
        <v>78</v>
      </c>
      <c r="O136" s="8" t="str">
        <f>Trabalho!F224&amp;Trabalho!G224&amp;Trabalho!H224</f>
        <v/>
      </c>
      <c r="P136" s="7">
        <v>5</v>
      </c>
      <c r="R136" s="5">
        <f t="shared" si="8"/>
        <v>278000</v>
      </c>
      <c r="S136" s="5">
        <f t="shared" si="9"/>
        <v>0</v>
      </c>
    </row>
    <row r="137" spans="1:19" s="12" customFormat="1" ht="42">
      <c r="A137" s="6" t="s">
        <v>156</v>
      </c>
      <c r="B137" s="7" t="s">
        <v>290</v>
      </c>
      <c r="C137" s="8" t="s">
        <v>134</v>
      </c>
      <c r="D137" s="8" t="s">
        <v>291</v>
      </c>
      <c r="E137" s="9" t="str">
        <f>Trabalho!A225&amp;Trabalho!B225&amp;Trabalho!C225</f>
        <v>Contratação de  consultores individuais Mapeamento e Modelagem dos Processos, desenvolvimento das aplicações.</v>
      </c>
      <c r="F137" s="10">
        <v>615425</v>
      </c>
      <c r="G137" s="10">
        <v>119500</v>
      </c>
      <c r="H137" s="9" t="s">
        <v>247</v>
      </c>
      <c r="I137" s="9" t="s">
        <v>229</v>
      </c>
      <c r="J137" s="11">
        <v>1</v>
      </c>
      <c r="K137" s="11">
        <v>0</v>
      </c>
      <c r="L137" s="9" t="s">
        <v>230</v>
      </c>
      <c r="M137" s="9" t="s">
        <v>76</v>
      </c>
      <c r="N137" s="9" t="s">
        <v>78</v>
      </c>
      <c r="O137" s="8" t="str">
        <f>Trabalho!F225&amp;Trabalho!G225&amp;Trabalho!H225</f>
        <v/>
      </c>
      <c r="P137" s="7">
        <v>5</v>
      </c>
      <c r="R137" s="5">
        <f t="shared" si="8"/>
        <v>119500</v>
      </c>
      <c r="S137" s="5">
        <f t="shared" si="9"/>
        <v>0</v>
      </c>
    </row>
    <row r="138" spans="1:19" s="12" customFormat="1" ht="31.5">
      <c r="A138" s="6" t="s">
        <v>161</v>
      </c>
      <c r="B138" s="7" t="s">
        <v>292</v>
      </c>
      <c r="C138" s="8" t="s">
        <v>158</v>
      </c>
      <c r="D138" s="8" t="s">
        <v>293</v>
      </c>
      <c r="E138" s="9" t="str">
        <f>Trabalho!A226&amp;Trabalho!B226&amp;Trabalho!C226</f>
        <v>Contratar Consultor Individual para implantação do sistema de informações de custos.</v>
      </c>
      <c r="F138" s="10">
        <v>144200</v>
      </c>
      <c r="G138" s="10">
        <v>28000</v>
      </c>
      <c r="H138" s="9" t="s">
        <v>247</v>
      </c>
      <c r="I138" s="9" t="s">
        <v>229</v>
      </c>
      <c r="J138" s="11">
        <v>1</v>
      </c>
      <c r="K138" s="11">
        <v>0</v>
      </c>
      <c r="L138" s="9" t="s">
        <v>230</v>
      </c>
      <c r="M138" s="9" t="s">
        <v>76</v>
      </c>
      <c r="N138" s="9" t="s">
        <v>78</v>
      </c>
      <c r="O138" s="8" t="str">
        <f>Trabalho!F226&amp;Trabalho!G226&amp;Trabalho!H226</f>
        <v/>
      </c>
      <c r="P138" s="7">
        <v>5</v>
      </c>
      <c r="R138" s="5">
        <f t="shared" si="8"/>
        <v>28000</v>
      </c>
      <c r="S138" s="5">
        <f t="shared" si="9"/>
        <v>0</v>
      </c>
    </row>
    <row r="139" spans="1:19" s="12" customFormat="1" ht="31.5">
      <c r="A139" s="6" t="s">
        <v>165</v>
      </c>
      <c r="B139" s="7" t="s">
        <v>294</v>
      </c>
      <c r="C139" s="8" t="s">
        <v>62</v>
      </c>
      <c r="D139" s="8" t="s">
        <v>236</v>
      </c>
      <c r="E139" s="9" t="str">
        <f>Trabalho!A227&amp;Trabalho!B227&amp;Trabalho!C227</f>
        <v>Contratação de consultor individual para dar suporte técnico ao projeto. </v>
      </c>
      <c r="F139" s="10">
        <v>240000</v>
      </c>
      <c r="G139" s="10">
        <v>46601.94</v>
      </c>
      <c r="H139" s="9" t="s">
        <v>247</v>
      </c>
      <c r="I139" s="9" t="s">
        <v>229</v>
      </c>
      <c r="J139" s="11">
        <v>1</v>
      </c>
      <c r="K139" s="11">
        <v>0</v>
      </c>
      <c r="L139" s="9" t="s">
        <v>253</v>
      </c>
      <c r="M139" s="9" t="s">
        <v>128</v>
      </c>
      <c r="N139" s="9" t="s">
        <v>68</v>
      </c>
      <c r="O139" s="8" t="str">
        <f>Trabalho!F227&amp;Trabalho!G227&amp;Trabalho!H227</f>
        <v/>
      </c>
      <c r="P139" s="7">
        <v>5</v>
      </c>
      <c r="R139" s="5">
        <f t="shared" si="8"/>
        <v>46601.94</v>
      </c>
      <c r="S139" s="5">
        <f t="shared" si="9"/>
        <v>0</v>
      </c>
    </row>
    <row r="140" spans="1:19" s="12" customFormat="1" ht="84">
      <c r="A140" s="6" t="s">
        <v>168</v>
      </c>
      <c r="B140" s="7" t="s">
        <v>295</v>
      </c>
      <c r="C140" s="8" t="s">
        <v>134</v>
      </c>
      <c r="D140" s="8" t="s">
        <v>255</v>
      </c>
      <c r="E140" s="9" t="str">
        <f>Trabalho!A228&amp;Trabalho!B228&amp;Trabalho!C228</f>
        <v>Contratação de (14) quatorze consultores individuais para atuarem na execução das atividades relativas a gestão de projetos, engenharia e administração de dados e desenvolvimento de sistemas do Profisco II.</v>
      </c>
      <c r="F140" s="10">
        <v>5233050.0199999996</v>
      </c>
      <c r="G140" s="10">
        <v>1016126.22</v>
      </c>
      <c r="H140" s="9" t="s">
        <v>247</v>
      </c>
      <c r="I140" s="9" t="s">
        <v>229</v>
      </c>
      <c r="J140" s="11">
        <v>1</v>
      </c>
      <c r="K140" s="11">
        <v>0</v>
      </c>
      <c r="L140" s="9" t="s">
        <v>230</v>
      </c>
      <c r="M140" s="9" t="s">
        <v>76</v>
      </c>
      <c r="N140" s="9" t="s">
        <v>78</v>
      </c>
      <c r="O140" s="8" t="str">
        <f>Trabalho!F228&amp;Trabalho!G228&amp;Trabalho!H228</f>
        <v/>
      </c>
      <c r="P140" s="7">
        <v>5</v>
      </c>
      <c r="R140" s="5">
        <f t="shared" si="8"/>
        <v>1016126.22</v>
      </c>
      <c r="S140" s="5">
        <f t="shared" si="9"/>
        <v>0</v>
      </c>
    </row>
    <row r="141" spans="1:19" s="12" customFormat="1" ht="21">
      <c r="A141" s="6" t="s">
        <v>171</v>
      </c>
      <c r="B141" s="7" t="s">
        <v>296</v>
      </c>
      <c r="C141" s="8" t="s">
        <v>134</v>
      </c>
      <c r="D141" s="8" t="s">
        <v>297</v>
      </c>
      <c r="E141" s="9" t="str">
        <f>Trabalho!A229&amp;Trabalho!B229&amp;Trabalho!C229</f>
        <v>Contratação de consultor individual para revisão de fluxo.</v>
      </c>
      <c r="F141" s="10">
        <v>206000</v>
      </c>
      <c r="G141" s="10">
        <v>40000</v>
      </c>
      <c r="H141" s="9" t="s">
        <v>247</v>
      </c>
      <c r="I141" s="9" t="s">
        <v>229</v>
      </c>
      <c r="J141" s="11">
        <v>1</v>
      </c>
      <c r="K141" s="11">
        <v>0</v>
      </c>
      <c r="L141" s="9" t="s">
        <v>230</v>
      </c>
      <c r="M141" s="9" t="s">
        <v>76</v>
      </c>
      <c r="N141" s="9" t="s">
        <v>78</v>
      </c>
      <c r="O141" s="8" t="str">
        <f>Trabalho!F229&amp;Trabalho!G229&amp;Trabalho!H229</f>
        <v/>
      </c>
      <c r="P141" s="7">
        <v>5</v>
      </c>
      <c r="R141" s="5">
        <f t="shared" si="8"/>
        <v>40000</v>
      </c>
      <c r="S141" s="5">
        <f t="shared" si="9"/>
        <v>0</v>
      </c>
    </row>
    <row r="142" spans="1:19" s="12" customFormat="1" ht="31.5">
      <c r="A142" s="6" t="s">
        <v>173</v>
      </c>
      <c r="B142" s="7" t="s">
        <v>298</v>
      </c>
      <c r="C142" s="8" t="s">
        <v>134</v>
      </c>
      <c r="D142" s="8" t="s">
        <v>289</v>
      </c>
      <c r="E142" s="9" t="str">
        <f>Trabalho!A230&amp;Trabalho!B230&amp;Trabalho!C230</f>
        <v>Contratação de consultor individual para análise e melhoria de Projetos.</v>
      </c>
      <c r="F142" s="10">
        <v>515000</v>
      </c>
      <c r="G142" s="10">
        <v>100000</v>
      </c>
      <c r="H142" s="9" t="s">
        <v>247</v>
      </c>
      <c r="I142" s="9" t="s">
        <v>229</v>
      </c>
      <c r="J142" s="11">
        <v>1</v>
      </c>
      <c r="K142" s="11">
        <v>0</v>
      </c>
      <c r="L142" s="9" t="s">
        <v>230</v>
      </c>
      <c r="M142" s="9" t="s">
        <v>76</v>
      </c>
      <c r="N142" s="9" t="s">
        <v>78</v>
      </c>
      <c r="O142" s="8" t="str">
        <f>Trabalho!F230&amp;Trabalho!G230&amp;Trabalho!H230</f>
        <v/>
      </c>
      <c r="P142" s="7">
        <v>5</v>
      </c>
      <c r="R142" s="5">
        <f t="shared" si="8"/>
        <v>100000</v>
      </c>
      <c r="S142" s="5">
        <f t="shared" si="9"/>
        <v>0</v>
      </c>
    </row>
    <row r="143" spans="1:19" s="12" customFormat="1" ht="31.5">
      <c r="A143" s="6" t="s">
        <v>175</v>
      </c>
      <c r="B143" s="7" t="s">
        <v>299</v>
      </c>
      <c r="C143" s="8" t="s">
        <v>134</v>
      </c>
      <c r="D143" s="8" t="s">
        <v>291</v>
      </c>
      <c r="E143" s="9" t="str">
        <f>Trabalho!A231&amp;Trabalho!B231&amp;Trabalho!C231</f>
        <v>Contratação de consultor individual para mapeamento e  modelagem dos projetos.</v>
      </c>
      <c r="F143" s="10">
        <v>625726</v>
      </c>
      <c r="G143" s="10">
        <v>121500.19</v>
      </c>
      <c r="H143" s="9" t="s">
        <v>247</v>
      </c>
      <c r="I143" s="9" t="s">
        <v>229</v>
      </c>
      <c r="J143" s="11">
        <v>1</v>
      </c>
      <c r="K143" s="11">
        <v>0</v>
      </c>
      <c r="L143" s="9" t="s">
        <v>230</v>
      </c>
      <c r="M143" s="9" t="s">
        <v>76</v>
      </c>
      <c r="N143" s="9" t="s">
        <v>78</v>
      </c>
      <c r="O143" s="8" t="str">
        <f>Trabalho!F231&amp;Trabalho!G231&amp;Trabalho!H231</f>
        <v/>
      </c>
      <c r="P143" s="7">
        <v>5</v>
      </c>
      <c r="R143" s="5">
        <f t="shared" si="8"/>
        <v>121500.19</v>
      </c>
      <c r="S143" s="5">
        <f t="shared" si="9"/>
        <v>0</v>
      </c>
    </row>
    <row r="144" spans="1:19" s="12" customFormat="1" ht="84">
      <c r="A144" s="6" t="s">
        <v>177</v>
      </c>
      <c r="B144" s="7" t="s">
        <v>300</v>
      </c>
      <c r="C144" s="8" t="s">
        <v>62</v>
      </c>
      <c r="D144" s="8" t="s">
        <v>193</v>
      </c>
      <c r="E144" s="9" t="str">
        <f>Trabalho!A232&amp;Trabalho!B232&amp;Trabalho!C232</f>
        <v>Contratação de (2) dois consultores individuais: para  para sistematizar e implementar a Nova Estrutura Organizacional, e para elaborar o Termo de Referencia e o acompanhamento,  monitoramento e avaliação sobre o trabalho da empresa contratada.</v>
      </c>
      <c r="F144" s="10">
        <v>158505</v>
      </c>
      <c r="G144" s="10">
        <v>30777.67</v>
      </c>
      <c r="H144" s="9" t="s">
        <v>247</v>
      </c>
      <c r="I144" s="9" t="s">
        <v>229</v>
      </c>
      <c r="J144" s="11">
        <v>1</v>
      </c>
      <c r="K144" s="11">
        <v>0</v>
      </c>
      <c r="L144" s="9" t="s">
        <v>230</v>
      </c>
      <c r="M144" s="9" t="s">
        <v>96</v>
      </c>
      <c r="N144" s="9" t="s">
        <v>78</v>
      </c>
      <c r="O144" s="8" t="str">
        <f>Trabalho!F232&amp;Trabalho!G232&amp;Trabalho!H232</f>
        <v/>
      </c>
      <c r="P144" s="7">
        <v>5</v>
      </c>
      <c r="R144" s="5">
        <f t="shared" si="8"/>
        <v>30777.67</v>
      </c>
      <c r="S144" s="5">
        <f t="shared" si="9"/>
        <v>0</v>
      </c>
    </row>
    <row r="145" spans="1:19" s="12" customFormat="1" ht="21">
      <c r="A145" s="6" t="s">
        <v>180</v>
      </c>
      <c r="B145" s="7" t="s">
        <v>301</v>
      </c>
      <c r="C145" s="8" t="s">
        <v>134</v>
      </c>
      <c r="D145" s="8" t="s">
        <v>205</v>
      </c>
      <c r="E145" s="9" t="str">
        <f>Trabalho!A233&amp;Trabalho!B233&amp;Trabalho!C233</f>
        <v>Contratação de consultores para desenvolvimento de software.</v>
      </c>
      <c r="F145" s="10">
        <v>576000</v>
      </c>
      <c r="G145" s="10">
        <v>111844.66</v>
      </c>
      <c r="H145" s="9" t="s">
        <v>247</v>
      </c>
      <c r="I145" s="9" t="s">
        <v>229</v>
      </c>
      <c r="J145" s="11">
        <v>1</v>
      </c>
      <c r="K145" s="11">
        <v>0</v>
      </c>
      <c r="L145" s="9" t="s">
        <v>84</v>
      </c>
      <c r="M145" s="9" t="s">
        <v>96</v>
      </c>
      <c r="N145" s="9" t="s">
        <v>78</v>
      </c>
      <c r="O145" s="8" t="str">
        <f>Trabalho!F233&amp;Trabalho!G233&amp;Trabalho!H233</f>
        <v/>
      </c>
      <c r="P145" s="7">
        <v>5</v>
      </c>
      <c r="R145" s="5">
        <f t="shared" si="8"/>
        <v>111844.66</v>
      </c>
      <c r="S145" s="5">
        <f t="shared" si="9"/>
        <v>0</v>
      </c>
    </row>
    <row r="146" spans="1:19" s="12" customFormat="1" ht="31.5">
      <c r="A146" s="6" t="s">
        <v>182</v>
      </c>
      <c r="B146" s="7" t="s">
        <v>302</v>
      </c>
      <c r="C146" s="8" t="s">
        <v>134</v>
      </c>
      <c r="D146" s="8" t="s">
        <v>163</v>
      </c>
      <c r="E146" s="9" t="str">
        <f>Trabalho!A234&amp;Trabalho!B234&amp;Trabalho!C234</f>
        <v>Contratação de 1 (um) consultor individual para apoiar a célula de atendimento.</v>
      </c>
      <c r="F146" s="10">
        <v>180000</v>
      </c>
      <c r="G146" s="10">
        <v>34951.46</v>
      </c>
      <c r="H146" s="9" t="s">
        <v>247</v>
      </c>
      <c r="I146" s="9" t="s">
        <v>229</v>
      </c>
      <c r="J146" s="11">
        <v>1</v>
      </c>
      <c r="K146" s="11">
        <v>0</v>
      </c>
      <c r="L146" s="9" t="s">
        <v>76</v>
      </c>
      <c r="M146" s="9" t="s">
        <v>96</v>
      </c>
      <c r="N146" s="9" t="s">
        <v>78</v>
      </c>
      <c r="O146" s="8" t="str">
        <f>Trabalho!F234&amp;Trabalho!G234&amp;Trabalho!H234</f>
        <v/>
      </c>
      <c r="P146" s="7">
        <v>5</v>
      </c>
      <c r="R146" s="5">
        <f t="shared" si="8"/>
        <v>34951.46</v>
      </c>
      <c r="S146" s="5">
        <f t="shared" si="9"/>
        <v>0</v>
      </c>
    </row>
    <row r="147" spans="1:19" s="12" customFormat="1" ht="63">
      <c r="A147" s="6" t="s">
        <v>184</v>
      </c>
      <c r="B147" s="7" t="s">
        <v>303</v>
      </c>
      <c r="C147" s="8" t="s">
        <v>212</v>
      </c>
      <c r="D147" s="8" t="s">
        <v>213</v>
      </c>
      <c r="E147" s="9" t="str">
        <f>Trabalho!A235&amp;Trabalho!B235&amp;Trabalho!C235</f>
        <v>Contratação de 03 (três) consultores Individuais para atual na área da CGLC - Celula de Gestão de Licitações e Contratos da Secretaria de Estado da Fazenda.</v>
      </c>
      <c r="F147" s="10">
        <v>189000</v>
      </c>
      <c r="G147" s="10">
        <v>36699.03</v>
      </c>
      <c r="H147" s="9" t="s">
        <v>247</v>
      </c>
      <c r="I147" s="9" t="s">
        <v>229</v>
      </c>
      <c r="J147" s="11">
        <v>1</v>
      </c>
      <c r="K147" s="11">
        <v>0</v>
      </c>
      <c r="L147" s="9" t="s">
        <v>230</v>
      </c>
      <c r="M147" s="9" t="s">
        <v>76</v>
      </c>
      <c r="N147" s="9" t="s">
        <v>78</v>
      </c>
      <c r="O147" s="8" t="str">
        <f>Trabalho!F235&amp;Trabalho!G235&amp;Trabalho!H235</f>
        <v/>
      </c>
      <c r="P147" s="7">
        <v>5</v>
      </c>
      <c r="R147" s="5">
        <f t="shared" si="8"/>
        <v>36699.03</v>
      </c>
      <c r="S147" s="5">
        <f t="shared" si="9"/>
        <v>0</v>
      </c>
    </row>
    <row r="148" spans="1:19" s="12" customFormat="1" ht="21.75" thickBot="1">
      <c r="A148" s="6" t="s">
        <v>186</v>
      </c>
      <c r="B148" s="7" t="s">
        <v>304</v>
      </c>
      <c r="C148" s="8" t="s">
        <v>134</v>
      </c>
      <c r="D148" s="8" t="s">
        <v>203</v>
      </c>
      <c r="E148" s="9" t="str">
        <f>Trabalho!A236&amp;Trabalho!B236&amp;Trabalho!C236</f>
        <v>Contratação de consultores para desenvolvimento de software.</v>
      </c>
      <c r="F148" s="10">
        <v>115000</v>
      </c>
      <c r="G148" s="10">
        <v>22330.1</v>
      </c>
      <c r="H148" s="9" t="s">
        <v>247</v>
      </c>
      <c r="I148" s="9" t="s">
        <v>229</v>
      </c>
      <c r="J148" s="11">
        <v>1</v>
      </c>
      <c r="K148" s="11">
        <v>0</v>
      </c>
      <c r="L148" s="9" t="s">
        <v>230</v>
      </c>
      <c r="M148" s="9" t="s">
        <v>76</v>
      </c>
      <c r="N148" s="9" t="s">
        <v>78</v>
      </c>
      <c r="O148" s="8" t="str">
        <f>Trabalho!F236&amp;Trabalho!G236&amp;Trabalho!H236</f>
        <v/>
      </c>
      <c r="P148" s="7">
        <v>5</v>
      </c>
      <c r="R148" s="5">
        <f t="shared" si="8"/>
        <v>22330.1</v>
      </c>
      <c r="S148" s="5">
        <f t="shared" si="9"/>
        <v>0</v>
      </c>
    </row>
    <row r="149" spans="1:19" ht="15.75" thickBot="1">
      <c r="A149" s="83" t="s">
        <v>34</v>
      </c>
      <c r="B149" s="25"/>
      <c r="C149" s="25"/>
      <c r="D149" s="25"/>
      <c r="E149" s="149"/>
      <c r="F149" s="14">
        <f>SUM(F106:F148)</f>
        <v>23974761.039999999</v>
      </c>
      <c r="G149" s="14">
        <f>SUM(G106:G148)</f>
        <v>4655293.4300000006</v>
      </c>
      <c r="H149" s="99"/>
      <c r="I149" s="69"/>
      <c r="J149" s="70"/>
      <c r="K149" s="70"/>
      <c r="L149" s="71"/>
      <c r="M149" s="71"/>
      <c r="N149" s="72"/>
      <c r="O149" s="73"/>
      <c r="P149" s="84"/>
      <c r="R149" s="5">
        <f t="shared" si="8"/>
        <v>0</v>
      </c>
      <c r="S149" s="5">
        <f t="shared" si="9"/>
        <v>0</v>
      </c>
    </row>
    <row r="150" spans="1:19" ht="15.75" thickBot="1">
      <c r="A150" s="85"/>
      <c r="B150" s="16"/>
      <c r="C150" s="17"/>
      <c r="D150" s="17"/>
      <c r="E150" s="2"/>
      <c r="F150" s="16"/>
      <c r="G150" s="16"/>
      <c r="H150" s="16"/>
      <c r="I150" s="16"/>
      <c r="J150" s="16"/>
      <c r="K150" s="2"/>
      <c r="L150" s="16"/>
      <c r="M150" s="16"/>
      <c r="N150" s="16"/>
      <c r="O150" s="37"/>
      <c r="P150" s="80"/>
      <c r="R150" s="5">
        <f t="shared" si="8"/>
        <v>0</v>
      </c>
      <c r="S150" s="5">
        <f t="shared" si="9"/>
        <v>0</v>
      </c>
    </row>
    <row r="151" spans="1:19" ht="15.75" thickBot="1">
      <c r="A151" s="30" t="s">
        <v>35</v>
      </c>
      <c r="B151" s="31"/>
      <c r="C151" s="32"/>
      <c r="D151" s="32"/>
      <c r="E151" s="33"/>
      <c r="F151" s="31"/>
      <c r="G151" s="31"/>
      <c r="H151" s="31"/>
      <c r="I151" s="31"/>
      <c r="J151" s="31"/>
      <c r="K151" s="33"/>
      <c r="L151" s="31"/>
      <c r="M151" s="31"/>
      <c r="N151" s="31"/>
      <c r="O151" s="90"/>
      <c r="P151" s="176"/>
      <c r="R151" s="5">
        <f t="shared" si="8"/>
        <v>0</v>
      </c>
      <c r="S151" s="5">
        <f t="shared" si="9"/>
        <v>0</v>
      </c>
    </row>
    <row r="152" spans="1:19" s="12" customFormat="1" ht="21">
      <c r="A152" s="6" t="s">
        <v>60</v>
      </c>
      <c r="B152" s="7" t="s">
        <v>305</v>
      </c>
      <c r="C152" s="8" t="s">
        <v>62</v>
      </c>
      <c r="D152" s="8" t="s">
        <v>193</v>
      </c>
      <c r="E152" s="9" t="str">
        <f>Trabalho!A253&amp;Trabalho!B253&amp;Trabalho!C253</f>
        <v>Contratação de instituição e compra de vagas em eventos presenciais ou a distância para realização de capacitação em inovação/ métodos ágeis (SefaLab).</v>
      </c>
      <c r="F152" s="10">
        <v>100250</v>
      </c>
      <c r="G152" s="10">
        <v>19466.02</v>
      </c>
      <c r="H152" s="9" t="s">
        <v>64</v>
      </c>
      <c r="I152" s="9" t="s">
        <v>65</v>
      </c>
      <c r="J152" s="11">
        <v>1</v>
      </c>
      <c r="K152" s="11">
        <v>0</v>
      </c>
      <c r="L152" s="9" t="s">
        <v>121</v>
      </c>
      <c r="M152" s="9" t="s">
        <v>76</v>
      </c>
      <c r="N152" s="9" t="s">
        <v>78</v>
      </c>
      <c r="O152" s="8" t="str">
        <f>Trabalho!F253&amp;Trabalho!G253&amp;Trabalho!H253</f>
        <v/>
      </c>
      <c r="P152" s="7">
        <v>3</v>
      </c>
      <c r="R152" s="5">
        <f t="shared" si="8"/>
        <v>19466.02</v>
      </c>
      <c r="S152" s="5">
        <f t="shared" si="9"/>
        <v>0</v>
      </c>
    </row>
    <row r="153" spans="1:19" s="12" customFormat="1" ht="21">
      <c r="A153" s="6" t="s">
        <v>69</v>
      </c>
      <c r="B153" s="7" t="s">
        <v>306</v>
      </c>
      <c r="C153" s="8" t="s">
        <v>62</v>
      </c>
      <c r="D153" s="8" t="s">
        <v>167</v>
      </c>
      <c r="E153" s="9" t="str">
        <f>Trabalho!A254&amp;Trabalho!B254&amp;Trabalho!C254</f>
        <v>Contratação de empresa para elaborar Seminários - Novo modelo do Programa de Educação Fiscal.</v>
      </c>
      <c r="F153" s="10">
        <v>60000</v>
      </c>
      <c r="G153" s="10">
        <v>11650.49</v>
      </c>
      <c r="H153" s="9" t="s">
        <v>64</v>
      </c>
      <c r="I153" s="9" t="s">
        <v>65</v>
      </c>
      <c r="J153" s="11">
        <v>1</v>
      </c>
      <c r="K153" s="11">
        <v>0</v>
      </c>
      <c r="L153" s="9" t="s">
        <v>76</v>
      </c>
      <c r="M153" s="9" t="s">
        <v>77</v>
      </c>
      <c r="N153" s="9" t="s">
        <v>78</v>
      </c>
      <c r="O153" s="8" t="str">
        <f>Trabalho!F254&amp;Trabalho!G254&amp;Trabalho!H254</f>
        <v/>
      </c>
      <c r="P153" s="7">
        <v>3</v>
      </c>
      <c r="R153" s="5">
        <f t="shared" si="8"/>
        <v>11650.49</v>
      </c>
      <c r="S153" s="5">
        <f t="shared" si="9"/>
        <v>0</v>
      </c>
    </row>
    <row r="154" spans="1:19" s="12" customFormat="1" ht="21">
      <c r="A154" s="6" t="s">
        <v>74</v>
      </c>
      <c r="B154" s="7" t="s">
        <v>307</v>
      </c>
      <c r="C154" s="8" t="s">
        <v>62</v>
      </c>
      <c r="D154" s="8" t="s">
        <v>167</v>
      </c>
      <c r="E154" s="9" t="str">
        <f>Trabalho!A255&amp;Trabalho!B255&amp;Trabalho!C255</f>
        <v>Contratação de instituição para realização de 4 turmas da Trilha  de Fiscalização com a participação de 60 auditores das CERATs, CEEATs, Julgadoria, TARF, DFI e DAIF.</v>
      </c>
      <c r="F154" s="10">
        <v>360000</v>
      </c>
      <c r="G154" s="10">
        <v>69902.91</v>
      </c>
      <c r="H154" s="9" t="s">
        <v>64</v>
      </c>
      <c r="I154" s="9" t="s">
        <v>65</v>
      </c>
      <c r="J154" s="11">
        <v>1</v>
      </c>
      <c r="K154" s="11">
        <v>0</v>
      </c>
      <c r="L154" s="9" t="s">
        <v>71</v>
      </c>
      <c r="M154" s="9" t="s">
        <v>308</v>
      </c>
      <c r="N154" s="9" t="s">
        <v>68</v>
      </c>
      <c r="O154" s="8" t="str">
        <f>Trabalho!F255&amp;Trabalho!G255&amp;Trabalho!H255</f>
        <v>Cursos realizados e concluídos.</v>
      </c>
      <c r="P154" s="7">
        <v>3</v>
      </c>
      <c r="R154" s="5">
        <f t="shared" si="8"/>
        <v>69902.91</v>
      </c>
      <c r="S154" s="5">
        <f t="shared" si="9"/>
        <v>0</v>
      </c>
    </row>
    <row r="155" spans="1:19" s="12" customFormat="1" ht="21">
      <c r="A155" s="6" t="s">
        <v>79</v>
      </c>
      <c r="B155" s="7" t="s">
        <v>309</v>
      </c>
      <c r="C155" s="8" t="s">
        <v>62</v>
      </c>
      <c r="D155" s="8" t="s">
        <v>167</v>
      </c>
      <c r="E155" s="9" t="str">
        <f>Trabalho!A256&amp;Trabalho!B256&amp;Trabalho!C256</f>
        <v>Contratação de instituição para realização de curso de procedimentos fiscais à cobrança do imposto._x000D_
Causa Mortiis e doação (ITCMD/PGBL/VGBL)para 40 auditores.</v>
      </c>
      <c r="F155" s="10">
        <v>150000</v>
      </c>
      <c r="G155" s="10">
        <v>29126.21</v>
      </c>
      <c r="H155" s="9" t="s">
        <v>64</v>
      </c>
      <c r="I155" s="9" t="s">
        <v>65</v>
      </c>
      <c r="J155" s="11">
        <v>1</v>
      </c>
      <c r="K155" s="11">
        <v>0</v>
      </c>
      <c r="L155" s="9" t="s">
        <v>71</v>
      </c>
      <c r="M155" s="9" t="s">
        <v>308</v>
      </c>
      <c r="N155" s="9" t="s">
        <v>73</v>
      </c>
      <c r="O155" s="8" t="str">
        <f>Trabalho!F256&amp;Trabalho!G256&amp;Trabalho!H256</f>
        <v/>
      </c>
      <c r="P155" s="7">
        <v>3</v>
      </c>
      <c r="R155" s="5">
        <f t="shared" si="8"/>
        <v>29126.21</v>
      </c>
      <c r="S155" s="5">
        <f t="shared" si="9"/>
        <v>0</v>
      </c>
    </row>
    <row r="156" spans="1:19" s="12" customFormat="1" ht="21">
      <c r="A156" s="6" t="s">
        <v>82</v>
      </c>
      <c r="B156" s="7" t="s">
        <v>310</v>
      </c>
      <c r="C156" s="8" t="s">
        <v>62</v>
      </c>
      <c r="D156" s="8" t="s">
        <v>167</v>
      </c>
      <c r="E156" s="9" t="str">
        <f>Trabalho!A257&amp;Trabalho!B257&amp;Trabalho!C257</f>
        <v>Contratação de instituição para compra de vagas e treinamento de capacitação.</v>
      </c>
      <c r="F156" s="10">
        <v>861000</v>
      </c>
      <c r="G156" s="10">
        <v>167184.47</v>
      </c>
      <c r="H156" s="9" t="s">
        <v>64</v>
      </c>
      <c r="I156" s="9" t="s">
        <v>65</v>
      </c>
      <c r="J156" s="11">
        <v>1</v>
      </c>
      <c r="K156" s="11">
        <v>0</v>
      </c>
      <c r="L156" s="9" t="s">
        <v>76</v>
      </c>
      <c r="M156" s="9" t="s">
        <v>77</v>
      </c>
      <c r="N156" s="9" t="s">
        <v>78</v>
      </c>
      <c r="O156" s="8" t="str">
        <f>Trabalho!F257&amp;Trabalho!G257&amp;Trabalho!H257</f>
        <v/>
      </c>
      <c r="P156" s="7">
        <v>3</v>
      </c>
      <c r="R156" s="5">
        <f t="shared" si="8"/>
        <v>167184.47</v>
      </c>
      <c r="S156" s="5">
        <f t="shared" si="9"/>
        <v>0</v>
      </c>
    </row>
    <row r="157" spans="1:19" s="12" customFormat="1" ht="21">
      <c r="A157" s="6" t="s">
        <v>85</v>
      </c>
      <c r="B157" s="7" t="s">
        <v>311</v>
      </c>
      <c r="C157" s="8" t="s">
        <v>62</v>
      </c>
      <c r="D157" s="8" t="s">
        <v>167</v>
      </c>
      <c r="E157" s="9" t="str">
        <f>Trabalho!A258&amp;Trabalho!B258&amp;Trabalho!C258</f>
        <v>Contratação de Instituição para realização de capacitação - formação de 40 secretárias da SEFA.</v>
      </c>
      <c r="F157" s="10">
        <v>100000</v>
      </c>
      <c r="G157" s="10">
        <v>19417.48</v>
      </c>
      <c r="H157" s="9" t="s">
        <v>64</v>
      </c>
      <c r="I157" s="9" t="s">
        <v>65</v>
      </c>
      <c r="J157" s="11">
        <v>1</v>
      </c>
      <c r="K157" s="11">
        <v>0</v>
      </c>
      <c r="L157" s="9" t="s">
        <v>71</v>
      </c>
      <c r="M157" s="9" t="s">
        <v>308</v>
      </c>
      <c r="N157" s="9" t="s">
        <v>73</v>
      </c>
      <c r="O157" s="8" t="str">
        <f>Trabalho!F258&amp;Trabalho!G258&amp;Trabalho!H258</f>
        <v/>
      </c>
      <c r="P157" s="7">
        <v>3</v>
      </c>
      <c r="R157" s="5">
        <f t="shared" si="8"/>
        <v>19417.48</v>
      </c>
      <c r="S157" s="5">
        <f t="shared" si="9"/>
        <v>0</v>
      </c>
    </row>
    <row r="158" spans="1:19" s="12" customFormat="1" ht="21">
      <c r="A158" s="6" t="s">
        <v>88</v>
      </c>
      <c r="B158" s="7" t="s">
        <v>312</v>
      </c>
      <c r="C158" s="8" t="s">
        <v>62</v>
      </c>
      <c r="D158" s="8" t="s">
        <v>167</v>
      </c>
      <c r="E158" s="9" t="str">
        <f>Trabalho!A259&amp;Trabalho!B259&amp;Trabalho!C259</f>
        <v>Contratação de instituição para compra de vagas para treinamento de capacitação . (2019)</v>
      </c>
      <c r="F158" s="10">
        <v>1844034.13</v>
      </c>
      <c r="G158" s="10">
        <v>358064.88</v>
      </c>
      <c r="H158" s="9" t="s">
        <v>64</v>
      </c>
      <c r="I158" s="9" t="s">
        <v>65</v>
      </c>
      <c r="J158" s="11">
        <v>1</v>
      </c>
      <c r="K158" s="11">
        <v>0</v>
      </c>
      <c r="L158" s="9" t="s">
        <v>91</v>
      </c>
      <c r="M158" s="9" t="s">
        <v>313</v>
      </c>
      <c r="N158" s="9" t="s">
        <v>68</v>
      </c>
      <c r="O158" s="8" t="str">
        <f>Trabalho!F259&amp;Trabalho!G259&amp;Trabalho!H259</f>
        <v>Realizados inscrições, diárias, passagens para servidores que participaram do curso do Amana Key.</v>
      </c>
      <c r="P158" s="7">
        <v>3</v>
      </c>
      <c r="R158" s="5">
        <f t="shared" si="8"/>
        <v>358064.88</v>
      </c>
      <c r="S158" s="5">
        <f t="shared" si="9"/>
        <v>0</v>
      </c>
    </row>
    <row r="159" spans="1:19" s="12" customFormat="1" ht="21">
      <c r="A159" s="6" t="s">
        <v>92</v>
      </c>
      <c r="B159" s="7" t="s">
        <v>314</v>
      </c>
      <c r="C159" s="8" t="s">
        <v>62</v>
      </c>
      <c r="D159" s="8" t="s">
        <v>315</v>
      </c>
      <c r="E159" s="9" t="str">
        <f>Trabalho!A260&amp;Trabalho!B260&amp;Trabalho!C260</f>
        <v>Contratação de instituição para compra de vagas e capacitação de planejamento estratégico de TI implantado.</v>
      </c>
      <c r="F159" s="10">
        <v>52331.5</v>
      </c>
      <c r="G159" s="10">
        <v>10161.459999999999</v>
      </c>
      <c r="H159" s="9" t="s">
        <v>64</v>
      </c>
      <c r="I159" s="9" t="s">
        <v>65</v>
      </c>
      <c r="J159" s="11">
        <v>1</v>
      </c>
      <c r="K159" s="11">
        <v>0</v>
      </c>
      <c r="L159" s="9" t="s">
        <v>84</v>
      </c>
      <c r="M159" s="9" t="s">
        <v>96</v>
      </c>
      <c r="N159" s="9" t="s">
        <v>78</v>
      </c>
      <c r="O159" s="8" t="str">
        <f>Trabalho!F260&amp;Trabalho!G260&amp;Trabalho!H260</f>
        <v/>
      </c>
      <c r="P159" s="7">
        <v>3</v>
      </c>
      <c r="R159" s="5">
        <f t="shared" si="8"/>
        <v>10161.459999999999</v>
      </c>
      <c r="S159" s="5">
        <f t="shared" si="9"/>
        <v>0</v>
      </c>
    </row>
    <row r="160" spans="1:19" s="12" customFormat="1" ht="21">
      <c r="A160" s="6" t="s">
        <v>94</v>
      </c>
      <c r="B160" s="7" t="s">
        <v>316</v>
      </c>
      <c r="C160" s="8" t="s">
        <v>62</v>
      </c>
      <c r="D160" s="8" t="s">
        <v>120</v>
      </c>
      <c r="E160" s="9" t="str">
        <f>Trabalho!A261&amp;Trabalho!B261&amp;Trabalho!C261</f>
        <v>Capacitação em comunicação pública, voltada para o serviço público, e visando ampliar o endomarketing e a integração com as demais secretarias de fazenda estaduais.</v>
      </c>
      <c r="F160" s="10">
        <v>20000</v>
      </c>
      <c r="G160" s="10">
        <v>3883.5</v>
      </c>
      <c r="H160" s="9" t="s">
        <v>64</v>
      </c>
      <c r="I160" s="9" t="s">
        <v>65</v>
      </c>
      <c r="J160" s="11">
        <v>1</v>
      </c>
      <c r="K160" s="11">
        <v>0</v>
      </c>
      <c r="L160" s="9" t="s">
        <v>136</v>
      </c>
      <c r="M160" s="9" t="s">
        <v>164</v>
      </c>
      <c r="N160" s="9" t="s">
        <v>78</v>
      </c>
      <c r="O160" s="8" t="str">
        <f>Trabalho!F261&amp;Trabalho!G261&amp;Trabalho!H261</f>
        <v/>
      </c>
      <c r="P160" s="7">
        <v>3</v>
      </c>
      <c r="R160" s="5">
        <f t="shared" si="8"/>
        <v>3883.5</v>
      </c>
      <c r="S160" s="5">
        <f t="shared" si="9"/>
        <v>0</v>
      </c>
    </row>
    <row r="161" spans="1:19" s="12" customFormat="1" ht="21">
      <c r="A161" s="6" t="s">
        <v>97</v>
      </c>
      <c r="B161" s="7" t="s">
        <v>317</v>
      </c>
      <c r="C161" s="8" t="s">
        <v>134</v>
      </c>
      <c r="D161" s="8" t="s">
        <v>282</v>
      </c>
      <c r="E161" s="9" t="str">
        <f>Trabalho!A262&amp;Trabalho!B262&amp;Trabalho!C262</f>
        <v>Capacitação de servidores no Novo modelo de cadastro na plataforma e-Sefa.</v>
      </c>
      <c r="F161" s="10">
        <v>28800</v>
      </c>
      <c r="G161" s="10">
        <v>5592.23</v>
      </c>
      <c r="H161" s="9" t="s">
        <v>64</v>
      </c>
      <c r="I161" s="9" t="s">
        <v>65</v>
      </c>
      <c r="J161" s="11">
        <v>1</v>
      </c>
      <c r="K161" s="11">
        <v>0</v>
      </c>
      <c r="L161" s="9" t="s">
        <v>84</v>
      </c>
      <c r="M161" s="9" t="s">
        <v>76</v>
      </c>
      <c r="N161" s="9" t="s">
        <v>78</v>
      </c>
      <c r="O161" s="8" t="str">
        <f>Trabalho!F262&amp;Trabalho!G262&amp;Trabalho!H262</f>
        <v/>
      </c>
      <c r="P161" s="7">
        <v>3</v>
      </c>
      <c r="R161" s="5">
        <f t="shared" si="8"/>
        <v>5592.23</v>
      </c>
      <c r="S161" s="5">
        <f t="shared" si="9"/>
        <v>0</v>
      </c>
    </row>
    <row r="162" spans="1:19" s="12" customFormat="1" ht="21">
      <c r="A162" s="6" t="s">
        <v>101</v>
      </c>
      <c r="B162" s="7" t="s">
        <v>318</v>
      </c>
      <c r="C162" s="8" t="s">
        <v>212</v>
      </c>
      <c r="D162" s="8" t="s">
        <v>213</v>
      </c>
      <c r="E162" s="9" t="str">
        <f>Trabalho!A263&amp;Trabalho!B263&amp;Trabalho!C263</f>
        <v>Capacitação de servidores, participação em Eventos,</v>
      </c>
      <c r="F162" s="10">
        <v>250000</v>
      </c>
      <c r="G162" s="10">
        <v>48543.69</v>
      </c>
      <c r="H162" s="9" t="s">
        <v>64</v>
      </c>
      <c r="I162" s="9" t="s">
        <v>65</v>
      </c>
      <c r="J162" s="11">
        <v>1</v>
      </c>
      <c r="K162" s="11">
        <v>0</v>
      </c>
      <c r="L162" s="9" t="s">
        <v>84</v>
      </c>
      <c r="M162" s="9" t="s">
        <v>76</v>
      </c>
      <c r="N162" s="9" t="s">
        <v>78</v>
      </c>
      <c r="O162" s="8" t="str">
        <f>Trabalho!F263&amp;Trabalho!G263&amp;Trabalho!H263</f>
        <v/>
      </c>
      <c r="P162" s="7">
        <v>3</v>
      </c>
      <c r="R162" s="5">
        <f t="shared" si="8"/>
        <v>48543.69</v>
      </c>
      <c r="S162" s="5">
        <f t="shared" si="9"/>
        <v>0</v>
      </c>
    </row>
    <row r="163" spans="1:19" s="24" customFormat="1" ht="21">
      <c r="A163" s="6" t="s">
        <v>103</v>
      </c>
      <c r="B163" s="7" t="s">
        <v>319</v>
      </c>
      <c r="C163" s="8" t="s">
        <v>62</v>
      </c>
      <c r="D163" s="8"/>
      <c r="E163" s="9" t="str">
        <f>Trabalho!A264&amp;Trabalho!B264&amp;Trabalho!C264</f>
        <v>Fornecimento de Passagens aéreas, fluviais e terrestres, para todos os projetos do PROFISCO II (PA).</v>
      </c>
      <c r="F163" s="10">
        <v>450000</v>
      </c>
      <c r="G163" s="10">
        <v>87378.64</v>
      </c>
      <c r="H163" s="9" t="s">
        <v>64</v>
      </c>
      <c r="I163" s="9" t="s">
        <v>65</v>
      </c>
      <c r="J163" s="11">
        <v>1</v>
      </c>
      <c r="K163" s="11">
        <v>0</v>
      </c>
      <c r="L163" s="9" t="s">
        <v>313</v>
      </c>
      <c r="M163" s="9" t="s">
        <v>230</v>
      </c>
      <c r="N163" s="9" t="s">
        <v>68</v>
      </c>
      <c r="O163" s="8" t="str">
        <f>Trabalho!F264&amp;Trabalho!G264&amp;Trabalho!H264</f>
        <v>Contrato nº 52/2020 entre a Secretaria da Fazenda e a Empresa Norte Turismo LTDA, com vigência de 02/01/2020 a 01/01/2021.</v>
      </c>
      <c r="P163" s="7">
        <v>3</v>
      </c>
      <c r="R163" s="5">
        <f t="shared" si="8"/>
        <v>87378.64</v>
      </c>
      <c r="S163" s="5">
        <f t="shared" si="9"/>
        <v>0</v>
      </c>
    </row>
    <row r="164" spans="1:19" s="12" customFormat="1" ht="21">
      <c r="A164" s="6" t="s">
        <v>105</v>
      </c>
      <c r="B164" s="7" t="s">
        <v>320</v>
      </c>
      <c r="C164" s="8" t="s">
        <v>62</v>
      </c>
      <c r="D164" s="8" t="s">
        <v>242</v>
      </c>
      <c r="E164" s="9" t="str">
        <f>Trabalho!A265&amp;Trabalho!B265&amp;Trabalho!C265</f>
        <v>Compra de vaga para cursos, eventos e treinamentos de capacitação.</v>
      </c>
      <c r="F164" s="10">
        <v>46350</v>
      </c>
      <c r="G164" s="10">
        <v>9000</v>
      </c>
      <c r="H164" s="9" t="s">
        <v>64</v>
      </c>
      <c r="I164" s="9" t="s">
        <v>65</v>
      </c>
      <c r="J164" s="11">
        <v>1</v>
      </c>
      <c r="K164" s="11">
        <v>0</v>
      </c>
      <c r="L164" s="9" t="s">
        <v>84</v>
      </c>
      <c r="M164" s="9" t="s">
        <v>76</v>
      </c>
      <c r="N164" s="9" t="s">
        <v>78</v>
      </c>
      <c r="O164" s="8" t="str">
        <f>Trabalho!F265&amp;Trabalho!G265&amp;Trabalho!H265</f>
        <v/>
      </c>
      <c r="P164" s="7">
        <v>4</v>
      </c>
      <c r="R164" s="5">
        <f t="shared" si="8"/>
        <v>9000</v>
      </c>
      <c r="S164" s="5">
        <f t="shared" si="9"/>
        <v>0</v>
      </c>
    </row>
    <row r="165" spans="1:19" s="12" customFormat="1" ht="21">
      <c r="A165" s="6" t="s">
        <v>107</v>
      </c>
      <c r="B165" s="7" t="s">
        <v>321</v>
      </c>
      <c r="C165" s="8" t="s">
        <v>134</v>
      </c>
      <c r="D165" s="8" t="s">
        <v>203</v>
      </c>
      <c r="E165" s="9" t="str">
        <f>Trabalho!A266&amp;Trabalho!B266&amp;Trabalho!C266</f>
        <v>Aquisição de vagas de MBA em Projetos e BigData para os servidores alocados no projeto.</v>
      </c>
      <c r="F165" s="10">
        <v>90000</v>
      </c>
      <c r="G165" s="10">
        <v>17475.73</v>
      </c>
      <c r="H165" s="9" t="s">
        <v>64</v>
      </c>
      <c r="I165" s="9" t="s">
        <v>65</v>
      </c>
      <c r="J165" s="11">
        <v>1</v>
      </c>
      <c r="K165" s="11">
        <v>0</v>
      </c>
      <c r="L165" s="9" t="s">
        <v>76</v>
      </c>
      <c r="M165" s="9" t="s">
        <v>96</v>
      </c>
      <c r="N165" s="9" t="s">
        <v>78</v>
      </c>
      <c r="O165" s="8" t="str">
        <f>Trabalho!F266&amp;Trabalho!G266&amp;Trabalho!H266</f>
        <v/>
      </c>
      <c r="P165" s="7">
        <v>5</v>
      </c>
      <c r="R165" s="5">
        <f t="shared" si="8"/>
        <v>17475.73</v>
      </c>
      <c r="S165" s="5">
        <f t="shared" si="9"/>
        <v>0</v>
      </c>
    </row>
    <row r="166" spans="1:19" s="12" customFormat="1" ht="21">
      <c r="A166" s="6" t="s">
        <v>109</v>
      </c>
      <c r="B166" s="7" t="s">
        <v>322</v>
      </c>
      <c r="C166" s="8" t="s">
        <v>134</v>
      </c>
      <c r="D166" s="8" t="s">
        <v>205</v>
      </c>
      <c r="E166" s="9" t="str">
        <f>Trabalho!A267&amp;Trabalho!B267&amp;Trabalho!C267</f>
        <v>Aquisição de vagas de MBA em Projetos e BigData para os servidores alocados no projeto.</v>
      </c>
      <c r="F166" s="10">
        <v>140400</v>
      </c>
      <c r="G166" s="10">
        <v>27262.14</v>
      </c>
      <c r="H166" s="9" t="s">
        <v>64</v>
      </c>
      <c r="I166" s="9" t="s">
        <v>65</v>
      </c>
      <c r="J166" s="11">
        <v>1</v>
      </c>
      <c r="K166" s="11">
        <v>0</v>
      </c>
      <c r="L166" s="9" t="s">
        <v>84</v>
      </c>
      <c r="M166" s="9" t="s">
        <v>77</v>
      </c>
      <c r="N166" s="9" t="s">
        <v>78</v>
      </c>
      <c r="O166" s="8" t="str">
        <f>Trabalho!F267&amp;Trabalho!G267&amp;Trabalho!H267</f>
        <v/>
      </c>
      <c r="P166" s="7">
        <v>5</v>
      </c>
      <c r="R166" s="5">
        <f t="shared" ref="R166:R182" si="10">G166*J166</f>
        <v>27262.14</v>
      </c>
      <c r="S166" s="5">
        <f t="shared" ref="S166:S182" si="11">G166*K166</f>
        <v>0</v>
      </c>
    </row>
    <row r="167" spans="1:19" s="12" customFormat="1" ht="21">
      <c r="A167" s="6" t="s">
        <v>113</v>
      </c>
      <c r="B167" s="7" t="s">
        <v>323</v>
      </c>
      <c r="C167" s="8" t="s">
        <v>158</v>
      </c>
      <c r="D167" s="8" t="s">
        <v>238</v>
      </c>
      <c r="E167" s="9" t="str">
        <f>Trabalho!A268&amp;Trabalho!B268&amp;Trabalho!C268</f>
        <v>Sistema integrado de administração financeira estadual implantado.</v>
      </c>
      <c r="F167" s="10">
        <v>90000</v>
      </c>
      <c r="G167" s="10">
        <v>17475.73</v>
      </c>
      <c r="H167" s="9" t="s">
        <v>64</v>
      </c>
      <c r="I167" s="9" t="s">
        <v>65</v>
      </c>
      <c r="J167" s="11">
        <v>1</v>
      </c>
      <c r="K167" s="11">
        <v>0</v>
      </c>
      <c r="L167" s="9" t="s">
        <v>84</v>
      </c>
      <c r="M167" s="9" t="s">
        <v>77</v>
      </c>
      <c r="N167" s="9" t="s">
        <v>78</v>
      </c>
      <c r="O167" s="8" t="str">
        <f>Trabalho!F268&amp;Trabalho!G268&amp;Trabalho!H268</f>
        <v/>
      </c>
      <c r="P167" s="7">
        <v>5</v>
      </c>
      <c r="R167" s="5">
        <f t="shared" si="10"/>
        <v>17475.73</v>
      </c>
      <c r="S167" s="5">
        <f t="shared" si="11"/>
        <v>0</v>
      </c>
    </row>
    <row r="168" spans="1:19" s="12" customFormat="1" ht="21">
      <c r="A168" s="6" t="s">
        <v>116</v>
      </c>
      <c r="B168" s="7" t="s">
        <v>324</v>
      </c>
      <c r="C168" s="8" t="s">
        <v>134</v>
      </c>
      <c r="D168" s="8" t="s">
        <v>282</v>
      </c>
      <c r="E168" s="9" t="str">
        <f>Trabalho!A269&amp;Trabalho!B269&amp;Trabalho!C269</f>
        <v>Capacitação de servidores no novo modelo de cadastro na plataforma e-Sefa.</v>
      </c>
      <c r="F168" s="10">
        <v>41200</v>
      </c>
      <c r="G168" s="10">
        <v>8000</v>
      </c>
      <c r="H168" s="9" t="s">
        <v>64</v>
      </c>
      <c r="I168" s="9" t="s">
        <v>65</v>
      </c>
      <c r="J168" s="11">
        <v>1</v>
      </c>
      <c r="K168" s="11">
        <v>0</v>
      </c>
      <c r="L168" s="9" t="s">
        <v>76</v>
      </c>
      <c r="M168" s="9" t="s">
        <v>96</v>
      </c>
      <c r="N168" s="9" t="s">
        <v>78</v>
      </c>
      <c r="O168" s="8" t="str">
        <f>Trabalho!F269&amp;Trabalho!G269&amp;Trabalho!H269</f>
        <v/>
      </c>
      <c r="P168" s="7">
        <v>5</v>
      </c>
      <c r="R168" s="5">
        <f t="shared" si="10"/>
        <v>8000</v>
      </c>
      <c r="S168" s="5">
        <f t="shared" si="11"/>
        <v>0</v>
      </c>
    </row>
    <row r="169" spans="1:19" s="12" customFormat="1" ht="21">
      <c r="A169" s="6" t="s">
        <v>118</v>
      </c>
      <c r="B169" s="7" t="s">
        <v>325</v>
      </c>
      <c r="C169" s="8" t="s">
        <v>62</v>
      </c>
      <c r="D169" s="8" t="s">
        <v>167</v>
      </c>
      <c r="E169" s="9" t="str">
        <f>Trabalho!A270&amp;Trabalho!B270&amp;Trabalho!C270</f>
        <v>Compra de vagas para capacitação de servidores.</v>
      </c>
      <c r="F169" s="10">
        <v>11766.68</v>
      </c>
      <c r="G169" s="10">
        <v>2284.79</v>
      </c>
      <c r="H169" s="9" t="s">
        <v>64</v>
      </c>
      <c r="I169" s="9" t="s">
        <v>65</v>
      </c>
      <c r="J169" s="11">
        <v>1</v>
      </c>
      <c r="K169" s="11">
        <v>0</v>
      </c>
      <c r="L169" s="9" t="s">
        <v>84</v>
      </c>
      <c r="M169" s="9" t="s">
        <v>76</v>
      </c>
      <c r="N169" s="9" t="s">
        <v>78</v>
      </c>
      <c r="O169" s="8" t="str">
        <f>Trabalho!F270&amp;Trabalho!G270&amp;Trabalho!H270</f>
        <v/>
      </c>
      <c r="P169" s="7">
        <v>5</v>
      </c>
      <c r="R169" s="5">
        <f t="shared" si="10"/>
        <v>2284.79</v>
      </c>
      <c r="S169" s="5">
        <f t="shared" si="11"/>
        <v>0</v>
      </c>
    </row>
    <row r="170" spans="1:19" s="12" customFormat="1" ht="21">
      <c r="A170" s="6" t="s">
        <v>122</v>
      </c>
      <c r="B170" s="7" t="s">
        <v>326</v>
      </c>
      <c r="C170" s="8" t="s">
        <v>62</v>
      </c>
      <c r="D170" s="8" t="s">
        <v>167</v>
      </c>
      <c r="E170" s="9" t="str">
        <f>Trabalho!A271&amp;Trabalho!B271&amp;Trabalho!C271</f>
        <v>Compra de vagas para capacitação de servidores.</v>
      </c>
      <c r="F170" s="10">
        <v>11766.68</v>
      </c>
      <c r="G170" s="10">
        <v>2284.79</v>
      </c>
      <c r="H170" s="9" t="s">
        <v>64</v>
      </c>
      <c r="I170" s="9" t="s">
        <v>65</v>
      </c>
      <c r="J170" s="11">
        <v>1</v>
      </c>
      <c r="K170" s="11">
        <v>0</v>
      </c>
      <c r="L170" s="9" t="s">
        <v>76</v>
      </c>
      <c r="M170" s="9" t="s">
        <v>136</v>
      </c>
      <c r="N170" s="9" t="s">
        <v>78</v>
      </c>
      <c r="O170" s="8" t="str">
        <f>Trabalho!F271&amp;Trabalho!G271&amp;Trabalho!H271</f>
        <v/>
      </c>
      <c r="P170" s="7">
        <v>5</v>
      </c>
      <c r="R170" s="5">
        <f t="shared" si="10"/>
        <v>2284.79</v>
      </c>
      <c r="S170" s="5">
        <f t="shared" si="11"/>
        <v>0</v>
      </c>
    </row>
    <row r="171" spans="1:19" s="12" customFormat="1" ht="21">
      <c r="A171" s="6" t="s">
        <v>125</v>
      </c>
      <c r="B171" s="7" t="s">
        <v>327</v>
      </c>
      <c r="C171" s="8" t="s">
        <v>158</v>
      </c>
      <c r="D171" s="8" t="s">
        <v>293</v>
      </c>
      <c r="E171" s="9" t="str">
        <f>Trabalho!A272&amp;Trabalho!B272&amp;Trabalho!C272</f>
        <v>Capacitação de servidores - Participação em eventos, treinamento e inscrição.</v>
      </c>
      <c r="F171" s="10">
        <v>231633</v>
      </c>
      <c r="G171" s="10">
        <v>44977.279999999999</v>
      </c>
      <c r="H171" s="9" t="s">
        <v>64</v>
      </c>
      <c r="I171" s="9" t="s">
        <v>65</v>
      </c>
      <c r="J171" s="11">
        <v>1</v>
      </c>
      <c r="K171" s="11">
        <v>0</v>
      </c>
      <c r="L171" s="9" t="s">
        <v>76</v>
      </c>
      <c r="M171" s="9" t="s">
        <v>96</v>
      </c>
      <c r="N171" s="9" t="s">
        <v>78</v>
      </c>
      <c r="O171" s="8" t="str">
        <f>Trabalho!F272&amp;Trabalho!G272&amp;Trabalho!H272</f>
        <v/>
      </c>
      <c r="P171" s="7">
        <v>5</v>
      </c>
      <c r="R171" s="5">
        <f t="shared" si="10"/>
        <v>44977.279999999999</v>
      </c>
      <c r="S171" s="5">
        <f t="shared" si="11"/>
        <v>0</v>
      </c>
    </row>
    <row r="172" spans="1:19" s="12" customFormat="1" ht="21">
      <c r="A172" s="6" t="s">
        <v>129</v>
      </c>
      <c r="B172" s="7" t="s">
        <v>328</v>
      </c>
      <c r="C172" s="8" t="s">
        <v>134</v>
      </c>
      <c r="D172" s="8" t="s">
        <v>291</v>
      </c>
      <c r="E172" s="9" t="str">
        <f>Trabalho!A273&amp;Trabalho!B273&amp;Trabalho!C273</f>
        <v>Capacitação de servidores - Participação em eventos, treinamento e inscrição.</v>
      </c>
      <c r="F172" s="10">
        <v>129000</v>
      </c>
      <c r="G172" s="10">
        <v>25048.54</v>
      </c>
      <c r="H172" s="9" t="s">
        <v>64</v>
      </c>
      <c r="I172" s="9" t="s">
        <v>65</v>
      </c>
      <c r="J172" s="11">
        <v>1</v>
      </c>
      <c r="K172" s="11">
        <v>0</v>
      </c>
      <c r="L172" s="9" t="s">
        <v>76</v>
      </c>
      <c r="M172" s="9" t="s">
        <v>96</v>
      </c>
      <c r="N172" s="9" t="s">
        <v>78</v>
      </c>
      <c r="O172" s="8" t="str">
        <f>Trabalho!F273&amp;Trabalho!G273&amp;Trabalho!H273</f>
        <v/>
      </c>
      <c r="P172" s="7">
        <v>5</v>
      </c>
      <c r="R172" s="5">
        <f t="shared" si="10"/>
        <v>25048.54</v>
      </c>
      <c r="S172" s="5">
        <f t="shared" si="11"/>
        <v>0</v>
      </c>
    </row>
    <row r="173" spans="1:19" s="12" customFormat="1" ht="21">
      <c r="A173" s="6" t="s">
        <v>132</v>
      </c>
      <c r="B173" s="7" t="s">
        <v>329</v>
      </c>
      <c r="C173" s="8" t="s">
        <v>62</v>
      </c>
      <c r="D173" s="8" t="s">
        <v>221</v>
      </c>
      <c r="E173" s="9" t="str">
        <f>Trabalho!A274&amp;Trabalho!B274&amp;Trabalho!C274</f>
        <v>Aquisição de vagas para treinamento de servidores do projeto.</v>
      </c>
      <c r="F173" s="10">
        <v>8000</v>
      </c>
      <c r="G173" s="10">
        <v>1553.4</v>
      </c>
      <c r="H173" s="9" t="s">
        <v>64</v>
      </c>
      <c r="I173" s="9" t="s">
        <v>65</v>
      </c>
      <c r="J173" s="11">
        <v>1</v>
      </c>
      <c r="K173" s="11">
        <v>0</v>
      </c>
      <c r="L173" s="9" t="s">
        <v>84</v>
      </c>
      <c r="M173" s="9" t="s">
        <v>96</v>
      </c>
      <c r="N173" s="9" t="s">
        <v>78</v>
      </c>
      <c r="O173" s="8" t="str">
        <f>Trabalho!F274&amp;Trabalho!G274&amp;Trabalho!H274</f>
        <v/>
      </c>
      <c r="P173" s="7">
        <v>5</v>
      </c>
      <c r="R173" s="5">
        <f t="shared" si="10"/>
        <v>1553.4</v>
      </c>
      <c r="S173" s="5">
        <f t="shared" si="11"/>
        <v>0</v>
      </c>
    </row>
    <row r="174" spans="1:19" s="12" customFormat="1" ht="21">
      <c r="A174" s="6" t="s">
        <v>137</v>
      </c>
      <c r="B174" s="7" t="s">
        <v>330</v>
      </c>
      <c r="C174" s="8" t="s">
        <v>62</v>
      </c>
      <c r="D174" s="8" t="s">
        <v>315</v>
      </c>
      <c r="E174" s="9" t="str">
        <f>Trabalho!A275&amp;Trabalho!B275&amp;Trabalho!C275</f>
        <v>Contratação de instituição para compra de vagas e capacitação de planejamento estratégico de TI implantado - Plano Diretor de TI Implantado</v>
      </c>
      <c r="F174" s="10">
        <v>20000</v>
      </c>
      <c r="G174" s="10">
        <v>3883.5</v>
      </c>
      <c r="H174" s="9" t="s">
        <v>64</v>
      </c>
      <c r="I174" s="9" t="s">
        <v>65</v>
      </c>
      <c r="J174" s="11">
        <v>1</v>
      </c>
      <c r="K174" s="11">
        <v>0</v>
      </c>
      <c r="L174" s="9" t="s">
        <v>84</v>
      </c>
      <c r="M174" s="9" t="s">
        <v>76</v>
      </c>
      <c r="N174" s="9" t="s">
        <v>78</v>
      </c>
      <c r="O174" s="8" t="str">
        <f>Trabalho!F275&amp;Trabalho!G275&amp;Trabalho!H275</f>
        <v/>
      </c>
      <c r="P174" s="7">
        <v>5</v>
      </c>
      <c r="R174" s="5">
        <f t="shared" si="10"/>
        <v>3883.5</v>
      </c>
      <c r="S174" s="5">
        <f t="shared" si="11"/>
        <v>0</v>
      </c>
    </row>
    <row r="175" spans="1:19" s="12" customFormat="1" ht="21">
      <c r="A175" s="6" t="s">
        <v>139</v>
      </c>
      <c r="B175" s="7" t="s">
        <v>331</v>
      </c>
      <c r="C175" s="8" t="s">
        <v>62</v>
      </c>
      <c r="D175" s="8" t="s">
        <v>315</v>
      </c>
      <c r="E175" s="9" t="str">
        <f>Trabalho!A276&amp;Trabalho!B276&amp;Trabalho!C276</f>
        <v>Contratação de instituição para compra de vagas e capacitação de planejamento estratégico de TI implantado - Política de Segurança da Informação Implantada</v>
      </c>
      <c r="F175" s="10">
        <v>40000</v>
      </c>
      <c r="G175" s="10">
        <v>7766.99</v>
      </c>
      <c r="H175" s="9" t="s">
        <v>64</v>
      </c>
      <c r="I175" s="9" t="s">
        <v>65</v>
      </c>
      <c r="J175" s="11">
        <v>1</v>
      </c>
      <c r="K175" s="11">
        <v>0</v>
      </c>
      <c r="L175" s="9" t="s">
        <v>96</v>
      </c>
      <c r="M175" s="9" t="s">
        <v>136</v>
      </c>
      <c r="N175" s="9" t="s">
        <v>78</v>
      </c>
      <c r="O175" s="8" t="str">
        <f>Trabalho!F276&amp;Trabalho!G276&amp;Trabalho!H276</f>
        <v/>
      </c>
      <c r="P175" s="7">
        <v>5</v>
      </c>
      <c r="R175" s="5">
        <f t="shared" si="10"/>
        <v>7766.99</v>
      </c>
      <c r="S175" s="5">
        <f t="shared" si="11"/>
        <v>0</v>
      </c>
    </row>
    <row r="176" spans="1:19" s="12" customFormat="1" ht="21">
      <c r="A176" s="6" t="s">
        <v>141</v>
      </c>
      <c r="B176" s="7" t="s">
        <v>332</v>
      </c>
      <c r="C176" s="8" t="s">
        <v>62</v>
      </c>
      <c r="D176" s="8" t="s">
        <v>221</v>
      </c>
      <c r="E176" s="9" t="str">
        <f>Trabalho!A277&amp;Trabalho!B277&amp;Trabalho!C277</f>
        <v>Capacitação em comunicação pública, voltada para o serviço público, e visando ampliar o endomarketing e a integração com as demais secretarias de fazenda estaduais.</v>
      </c>
      <c r="F176" s="10">
        <v>19600</v>
      </c>
      <c r="G176" s="10">
        <v>3805.83</v>
      </c>
      <c r="H176" s="9" t="s">
        <v>64</v>
      </c>
      <c r="I176" s="9" t="s">
        <v>65</v>
      </c>
      <c r="J176" s="11">
        <v>1</v>
      </c>
      <c r="K176" s="11">
        <v>0</v>
      </c>
      <c r="L176" s="9" t="s">
        <v>77</v>
      </c>
      <c r="M176" s="9" t="s">
        <v>136</v>
      </c>
      <c r="N176" s="9" t="s">
        <v>78</v>
      </c>
      <c r="O176" s="8" t="str">
        <f>Trabalho!F277&amp;Trabalho!G277&amp;Trabalho!H277</f>
        <v/>
      </c>
      <c r="P176" s="7">
        <v>5</v>
      </c>
      <c r="R176" s="5">
        <f t="shared" si="10"/>
        <v>3805.83</v>
      </c>
      <c r="S176" s="5">
        <f t="shared" si="11"/>
        <v>0</v>
      </c>
    </row>
    <row r="177" spans="1:19" s="24" customFormat="1" ht="21">
      <c r="A177" s="6" t="s">
        <v>143</v>
      </c>
      <c r="B177" s="7" t="s">
        <v>333</v>
      </c>
      <c r="C177" s="8" t="s">
        <v>134</v>
      </c>
      <c r="D177" s="8" t="s">
        <v>163</v>
      </c>
      <c r="E177" s="9" t="str">
        <f>Trabalho!A278&amp;Trabalho!B278&amp;Trabalho!C278</f>
        <v>Treinamento de servidores na coordenação de atendimento.</v>
      </c>
      <c r="F177" s="10">
        <v>31458.799999999999</v>
      </c>
      <c r="G177" s="10">
        <v>6108.5</v>
      </c>
      <c r="H177" s="9" t="s">
        <v>64</v>
      </c>
      <c r="I177" s="9" t="s">
        <v>65</v>
      </c>
      <c r="J177" s="11">
        <v>1</v>
      </c>
      <c r="K177" s="11">
        <v>0</v>
      </c>
      <c r="L177" s="9" t="s">
        <v>77</v>
      </c>
      <c r="M177" s="9" t="s">
        <v>136</v>
      </c>
      <c r="N177" s="9" t="s">
        <v>78</v>
      </c>
      <c r="O177" s="8" t="str">
        <f>Trabalho!F278&amp;Trabalho!G278&amp;Trabalho!H278</f>
        <v/>
      </c>
      <c r="P177" s="7">
        <v>5</v>
      </c>
      <c r="R177" s="5">
        <f t="shared" si="10"/>
        <v>6108.5</v>
      </c>
      <c r="S177" s="5">
        <f t="shared" si="11"/>
        <v>0</v>
      </c>
    </row>
    <row r="178" spans="1:19" s="12" customFormat="1" ht="21">
      <c r="A178" s="6" t="s">
        <v>145</v>
      </c>
      <c r="B178" s="7" t="s">
        <v>334</v>
      </c>
      <c r="C178" s="8" t="s">
        <v>62</v>
      </c>
      <c r="D178" s="8" t="s">
        <v>234</v>
      </c>
      <c r="E178" s="9" t="str">
        <f>Trabalho!A279&amp;Trabalho!B279&amp;Trabalho!C279</f>
        <v>Capacitação de servidores para participação em eventos na área de Gestão de Pessoas.</v>
      </c>
      <c r="F178" s="10">
        <v>15000</v>
      </c>
      <c r="G178" s="10">
        <v>2912.62</v>
      </c>
      <c r="H178" s="9" t="s">
        <v>64</v>
      </c>
      <c r="I178" s="9" t="s">
        <v>65</v>
      </c>
      <c r="J178" s="11">
        <v>1</v>
      </c>
      <c r="K178" s="11">
        <v>0</v>
      </c>
      <c r="L178" s="9" t="s">
        <v>76</v>
      </c>
      <c r="M178" s="9" t="s">
        <v>77</v>
      </c>
      <c r="N178" s="9" t="s">
        <v>78</v>
      </c>
      <c r="O178" s="8" t="str">
        <f>Trabalho!F279&amp;Trabalho!G279&amp;Trabalho!H279</f>
        <v/>
      </c>
      <c r="P178" s="7">
        <v>5</v>
      </c>
      <c r="R178" s="5">
        <f t="shared" si="10"/>
        <v>2912.62</v>
      </c>
      <c r="S178" s="5">
        <f t="shared" si="11"/>
        <v>0</v>
      </c>
    </row>
    <row r="179" spans="1:19" s="12" customFormat="1" ht="21">
      <c r="A179" s="6" t="s">
        <v>147</v>
      </c>
      <c r="B179" s="7" t="s">
        <v>335</v>
      </c>
      <c r="C179" s="8" t="s">
        <v>62</v>
      </c>
      <c r="D179" s="8" t="s">
        <v>236</v>
      </c>
      <c r="E179" s="9" t="str">
        <f>Trabalho!A280&amp;Trabalho!B280&amp;Trabalho!C280</f>
        <v>Treinamento para servidores envolvidos no projeto.</v>
      </c>
      <c r="F179" s="10">
        <v>170075</v>
      </c>
      <c r="G179" s="10">
        <v>33024.269999999997</v>
      </c>
      <c r="H179" s="9" t="s">
        <v>64</v>
      </c>
      <c r="I179" s="9" t="s">
        <v>65</v>
      </c>
      <c r="J179" s="11">
        <v>1</v>
      </c>
      <c r="K179" s="11">
        <v>0</v>
      </c>
      <c r="L179" s="9" t="s">
        <v>77</v>
      </c>
      <c r="M179" s="9" t="s">
        <v>136</v>
      </c>
      <c r="N179" s="9" t="s">
        <v>78</v>
      </c>
      <c r="O179" s="8" t="str">
        <f>Trabalho!F280&amp;Trabalho!G280&amp;Trabalho!H280</f>
        <v/>
      </c>
      <c r="P179" s="7">
        <v>5</v>
      </c>
      <c r="R179" s="5">
        <f t="shared" si="10"/>
        <v>33024.269999999997</v>
      </c>
      <c r="S179" s="5">
        <f t="shared" si="11"/>
        <v>0</v>
      </c>
    </row>
    <row r="180" spans="1:19" s="12" customFormat="1" ht="21">
      <c r="A180" s="6" t="s">
        <v>149</v>
      </c>
      <c r="B180" s="7" t="s">
        <v>336</v>
      </c>
      <c r="C180" s="8" t="s">
        <v>134</v>
      </c>
      <c r="D180" s="8" t="s">
        <v>297</v>
      </c>
      <c r="E180" s="9" t="str">
        <f>Trabalho!A281&amp;Trabalho!B281&amp;Trabalho!C281</f>
        <v>Treinamento no novo sistema da redesim.</v>
      </c>
      <c r="F180" s="10">
        <v>200850</v>
      </c>
      <c r="G180" s="10">
        <v>39000</v>
      </c>
      <c r="H180" s="9" t="s">
        <v>64</v>
      </c>
      <c r="I180" s="9" t="s">
        <v>65</v>
      </c>
      <c r="J180" s="11">
        <v>1</v>
      </c>
      <c r="K180" s="11">
        <v>0</v>
      </c>
      <c r="L180" s="9" t="s">
        <v>77</v>
      </c>
      <c r="M180" s="9" t="s">
        <v>136</v>
      </c>
      <c r="N180" s="9" t="s">
        <v>78</v>
      </c>
      <c r="O180" s="8" t="str">
        <f>Trabalho!F281&amp;Trabalho!G281&amp;Trabalho!H281</f>
        <v/>
      </c>
      <c r="P180" s="7">
        <v>5</v>
      </c>
      <c r="R180" s="5">
        <f t="shared" si="10"/>
        <v>39000</v>
      </c>
      <c r="S180" s="5">
        <f t="shared" si="11"/>
        <v>0</v>
      </c>
    </row>
    <row r="181" spans="1:19" s="12" customFormat="1" ht="21">
      <c r="A181" s="6" t="s">
        <v>152</v>
      </c>
      <c r="B181" s="7" t="s">
        <v>337</v>
      </c>
      <c r="C181" s="8" t="s">
        <v>134</v>
      </c>
      <c r="D181" s="8" t="s">
        <v>289</v>
      </c>
      <c r="E181" s="9" t="str">
        <f>Trabalho!A282&amp;Trabalho!B282&amp;Trabalho!C282</f>
        <v>Capacitação e treinamentos de servidores vinculados ao projeto.</v>
      </c>
      <c r="F181" s="10">
        <v>72100</v>
      </c>
      <c r="G181" s="10">
        <v>14000</v>
      </c>
      <c r="H181" s="9" t="s">
        <v>64</v>
      </c>
      <c r="I181" s="9" t="s">
        <v>65</v>
      </c>
      <c r="J181" s="11">
        <v>1</v>
      </c>
      <c r="K181" s="11">
        <v>0</v>
      </c>
      <c r="L181" s="9" t="s">
        <v>76</v>
      </c>
      <c r="M181" s="9" t="s">
        <v>96</v>
      </c>
      <c r="N181" s="9" t="s">
        <v>78</v>
      </c>
      <c r="O181" s="8" t="str">
        <f>Trabalho!F282&amp;Trabalho!G282&amp;Trabalho!H282</f>
        <v/>
      </c>
      <c r="P181" s="7">
        <v>5</v>
      </c>
      <c r="R181" s="5">
        <f t="shared" si="10"/>
        <v>14000</v>
      </c>
      <c r="S181" s="5">
        <f t="shared" si="11"/>
        <v>0</v>
      </c>
    </row>
    <row r="182" spans="1:19" s="12" customFormat="1" ht="21.75" thickBot="1">
      <c r="A182" s="6" t="s">
        <v>154</v>
      </c>
      <c r="B182" s="7" t="s">
        <v>338</v>
      </c>
      <c r="C182" s="8" t="s">
        <v>134</v>
      </c>
      <c r="D182" s="8" t="s">
        <v>291</v>
      </c>
      <c r="E182" s="9" t="str">
        <f>Trabalho!A283&amp;Trabalho!B283&amp;Trabalho!C283</f>
        <v>Capacitação e treinamentos de servidores vinculados ao projeto.</v>
      </c>
      <c r="F182" s="10">
        <v>128750</v>
      </c>
      <c r="G182" s="10">
        <v>25000</v>
      </c>
      <c r="H182" s="9" t="s">
        <v>64</v>
      </c>
      <c r="I182" s="9" t="s">
        <v>65</v>
      </c>
      <c r="J182" s="11">
        <v>1</v>
      </c>
      <c r="K182" s="11">
        <v>0</v>
      </c>
      <c r="L182" s="9" t="s">
        <v>77</v>
      </c>
      <c r="M182" s="9" t="s">
        <v>136</v>
      </c>
      <c r="N182" s="9" t="s">
        <v>78</v>
      </c>
      <c r="O182" s="8" t="str">
        <f>Trabalho!F283&amp;Trabalho!G283&amp;Trabalho!H283</f>
        <v/>
      </c>
      <c r="P182" s="7">
        <v>5</v>
      </c>
      <c r="R182" s="5">
        <f t="shared" si="10"/>
        <v>25000</v>
      </c>
      <c r="S182" s="5">
        <f t="shared" si="11"/>
        <v>0</v>
      </c>
    </row>
    <row r="183" spans="1:19" ht="15.75" thickBot="1">
      <c r="A183" s="83" t="s">
        <v>36</v>
      </c>
      <c r="B183" s="25"/>
      <c r="C183" s="25"/>
      <c r="D183" s="25"/>
      <c r="E183" s="149"/>
      <c r="F183" s="14">
        <f>SUM(F152:F182)</f>
        <v>5774365.7899999991</v>
      </c>
      <c r="G183" s="14">
        <f>SUM(G152:G182)</f>
        <v>1121236.0899999999</v>
      </c>
      <c r="H183" s="99"/>
      <c r="I183" s="69"/>
      <c r="J183" s="70"/>
      <c r="K183" s="70"/>
      <c r="L183" s="71"/>
      <c r="M183" s="71"/>
      <c r="N183" s="72"/>
      <c r="O183" s="72"/>
      <c r="P183" s="84"/>
      <c r="R183" s="5"/>
      <c r="S183" s="5"/>
    </row>
    <row r="184" spans="1:19" ht="15.75" thickBot="1">
      <c r="A184" s="85"/>
      <c r="B184" s="16"/>
      <c r="C184" s="38"/>
      <c r="D184" s="38"/>
      <c r="E184" s="2"/>
      <c r="F184" s="16"/>
      <c r="G184" s="16"/>
      <c r="H184" s="16"/>
      <c r="I184" s="16"/>
      <c r="J184" s="16"/>
      <c r="K184" s="2"/>
      <c r="L184" s="16"/>
      <c r="M184" s="16"/>
      <c r="N184" s="16"/>
      <c r="O184" s="16"/>
      <c r="P184" s="80"/>
      <c r="R184" s="45"/>
      <c r="S184" s="45"/>
    </row>
    <row r="185" spans="1:19" ht="15.75" thickBot="1">
      <c r="A185" s="83" t="s">
        <v>37</v>
      </c>
      <c r="B185" s="25"/>
      <c r="C185" s="25"/>
      <c r="D185" s="25"/>
      <c r="E185" s="150"/>
      <c r="F185" s="39">
        <f>F18+F66+F90+F103+F149+F183</f>
        <v>141794478.18000001</v>
      </c>
      <c r="G185" s="39">
        <f>G18+G66+G90+G103+G149+G183</f>
        <v>27532908.449999999</v>
      </c>
      <c r="H185" s="100"/>
      <c r="I185" s="101"/>
      <c r="J185" s="102"/>
      <c r="K185" s="102"/>
      <c r="L185" s="103"/>
      <c r="M185" s="103"/>
      <c r="N185" s="104"/>
      <c r="O185" s="104"/>
      <c r="P185" s="91"/>
      <c r="R185" s="45"/>
      <c r="S185" s="45"/>
    </row>
    <row r="186" spans="1:19" ht="15.75" thickBot="1">
      <c r="A186" s="83" t="s">
        <v>38</v>
      </c>
      <c r="B186" s="25"/>
      <c r="C186" s="25"/>
      <c r="D186" s="25"/>
      <c r="E186" s="25"/>
      <c r="F186" s="25"/>
      <c r="G186" s="150"/>
      <c r="H186" s="105"/>
      <c r="I186" s="106"/>
      <c r="J186" s="40">
        <f>SUM(R13:R182)/G185</f>
        <v>0.91557288319353003</v>
      </c>
      <c r="K186" s="40">
        <f>SUM(S13:S182)/G185</f>
        <v>8.4427116806470193E-2</v>
      </c>
      <c r="L186" s="107"/>
      <c r="M186" s="71"/>
      <c r="N186" s="72"/>
      <c r="O186" s="72"/>
      <c r="P186" s="84"/>
      <c r="R186" s="45"/>
      <c r="S186" s="45"/>
    </row>
    <row r="187" spans="1:19">
      <c r="A187" s="45"/>
      <c r="B187" s="41"/>
      <c r="C187" s="42"/>
      <c r="D187" s="42"/>
      <c r="E187" s="28"/>
      <c r="F187" s="43"/>
      <c r="G187" s="43"/>
      <c r="H187" s="86"/>
      <c r="I187" s="108"/>
      <c r="J187" s="108"/>
      <c r="K187" s="109"/>
      <c r="L187" s="110"/>
      <c r="M187" s="110"/>
      <c r="N187" s="110"/>
      <c r="O187" s="110"/>
      <c r="P187" s="45"/>
      <c r="R187" s="45"/>
      <c r="S187" s="45"/>
    </row>
    <row r="188" spans="1:19">
      <c r="A188" s="45"/>
      <c r="B188" s="111"/>
      <c r="C188" s="112" t="s">
        <v>39</v>
      </c>
      <c r="D188" s="144"/>
      <c r="E188" s="113"/>
      <c r="F188" s="114"/>
      <c r="G188" s="114"/>
      <c r="H188" s="114"/>
      <c r="I188" s="115"/>
      <c r="J188" s="115"/>
      <c r="K188" s="116"/>
      <c r="L188" s="117"/>
      <c r="M188" s="117"/>
      <c r="N188" s="116"/>
      <c r="O188" s="118"/>
      <c r="P188" s="45"/>
      <c r="R188" s="45"/>
      <c r="S188" s="45"/>
    </row>
    <row r="189" spans="1:19" ht="65.25" customHeight="1">
      <c r="A189" s="45"/>
      <c r="B189" s="119" t="s">
        <v>19</v>
      </c>
      <c r="C189" s="156" t="s">
        <v>46</v>
      </c>
      <c r="D189" s="156"/>
      <c r="E189" s="156"/>
      <c r="F189" s="156"/>
      <c r="G189" s="156"/>
      <c r="H189" s="156"/>
      <c r="I189" s="156"/>
      <c r="J189" s="156"/>
      <c r="K189" s="156"/>
      <c r="L189" s="156"/>
      <c r="M189" s="156"/>
      <c r="N189" s="156"/>
      <c r="O189" s="156"/>
      <c r="P189" s="45"/>
      <c r="R189" s="45"/>
      <c r="S189" s="45"/>
    </row>
    <row r="190" spans="1:19">
      <c r="A190" s="45"/>
      <c r="B190" s="120" t="s">
        <v>20</v>
      </c>
      <c r="C190" s="157" t="s">
        <v>47</v>
      </c>
      <c r="D190" s="157"/>
      <c r="E190" s="157"/>
      <c r="F190" s="157"/>
      <c r="G190" s="121"/>
      <c r="H190" s="110"/>
      <c r="I190" s="110"/>
      <c r="J190" s="110"/>
      <c r="K190" s="122"/>
      <c r="L190" s="123"/>
      <c r="M190" s="123"/>
      <c r="N190" s="122"/>
      <c r="O190" s="124"/>
      <c r="P190" s="45"/>
      <c r="R190" s="45"/>
      <c r="S190" s="45"/>
    </row>
    <row r="191" spans="1:19">
      <c r="A191" s="45"/>
      <c r="B191" s="120" t="s">
        <v>24</v>
      </c>
      <c r="C191" s="121" t="s">
        <v>48</v>
      </c>
      <c r="D191" s="145"/>
      <c r="E191" s="125"/>
      <c r="F191" s="110"/>
      <c r="G191" s="110"/>
      <c r="H191" s="110"/>
      <c r="I191" s="110"/>
      <c r="J191" s="110"/>
      <c r="K191" s="122"/>
      <c r="L191" s="123"/>
      <c r="M191" s="123"/>
      <c r="N191" s="122"/>
      <c r="O191" s="124"/>
      <c r="P191" s="45"/>
      <c r="R191" s="45"/>
      <c r="S191" s="45"/>
    </row>
    <row r="192" spans="1:19">
      <c r="A192" s="45"/>
      <c r="B192" s="120" t="s">
        <v>40</v>
      </c>
      <c r="C192" s="121" t="s">
        <v>49</v>
      </c>
      <c r="D192" s="145"/>
      <c r="E192" s="126"/>
      <c r="F192" s="127"/>
      <c r="G192" s="127"/>
      <c r="H192" s="110"/>
      <c r="I192" s="110"/>
      <c r="J192" s="110"/>
      <c r="K192" s="122"/>
      <c r="L192" s="123"/>
      <c r="M192" s="123"/>
      <c r="N192" s="122"/>
      <c r="O192" s="124"/>
      <c r="P192" s="45"/>
      <c r="R192" s="45"/>
      <c r="S192" s="45"/>
    </row>
    <row r="193" spans="1:19">
      <c r="A193" s="45"/>
      <c r="B193" s="120" t="s">
        <v>41</v>
      </c>
      <c r="C193" s="121" t="s">
        <v>50</v>
      </c>
      <c r="D193" s="145"/>
      <c r="E193" s="125"/>
      <c r="F193" s="110"/>
      <c r="G193" s="110"/>
      <c r="H193" s="110"/>
      <c r="I193" s="128"/>
      <c r="J193" s="128"/>
      <c r="K193" s="122"/>
      <c r="L193" s="123"/>
      <c r="M193" s="123"/>
      <c r="N193" s="122"/>
      <c r="O193" s="124"/>
      <c r="P193" s="45"/>
      <c r="R193" s="45"/>
      <c r="S193" s="45"/>
    </row>
    <row r="194" spans="1:19">
      <c r="A194" s="45"/>
      <c r="B194" s="120" t="s">
        <v>42</v>
      </c>
      <c r="C194" s="121" t="s">
        <v>51</v>
      </c>
      <c r="D194" s="145"/>
      <c r="E194" s="125"/>
      <c r="F194" s="110"/>
      <c r="G194" s="110"/>
      <c r="H194" s="110"/>
      <c r="I194" s="128"/>
      <c r="J194" s="128"/>
      <c r="K194" s="122"/>
      <c r="L194" s="123"/>
      <c r="M194" s="123"/>
      <c r="N194" s="122"/>
      <c r="O194" s="124"/>
      <c r="P194" s="45"/>
      <c r="R194" s="45"/>
      <c r="S194" s="45"/>
    </row>
    <row r="195" spans="1:19">
      <c r="A195" s="45"/>
      <c r="B195" s="120" t="s">
        <v>43</v>
      </c>
      <c r="C195" s="121" t="s">
        <v>52</v>
      </c>
      <c r="D195" s="145"/>
      <c r="E195" s="125"/>
      <c r="F195" s="110"/>
      <c r="G195" s="110"/>
      <c r="H195" s="110"/>
      <c r="I195" s="128"/>
      <c r="J195" s="128"/>
      <c r="K195" s="122"/>
      <c r="L195" s="123"/>
      <c r="M195" s="123"/>
      <c r="N195" s="122"/>
      <c r="O195" s="124"/>
      <c r="P195" s="45"/>
      <c r="R195" s="45"/>
      <c r="S195" s="45"/>
    </row>
    <row r="196" spans="1:19">
      <c r="A196" s="45"/>
      <c r="B196" s="120" t="s">
        <v>44</v>
      </c>
      <c r="C196" s="121" t="s">
        <v>53</v>
      </c>
      <c r="D196" s="145"/>
      <c r="E196" s="125"/>
      <c r="F196" s="110"/>
      <c r="G196" s="110"/>
      <c r="H196" s="110"/>
      <c r="I196" s="129"/>
      <c r="J196" s="129"/>
      <c r="K196" s="130"/>
      <c r="L196" s="131"/>
      <c r="M196" s="131"/>
      <c r="N196" s="130"/>
      <c r="O196" s="132"/>
      <c r="P196" s="45"/>
      <c r="R196" s="45"/>
      <c r="S196" s="45"/>
    </row>
    <row r="197" spans="1:19">
      <c r="A197" s="45"/>
      <c r="B197" s="133"/>
      <c r="C197" s="134" t="s">
        <v>45</v>
      </c>
      <c r="D197" s="134"/>
      <c r="E197" s="135"/>
      <c r="F197" s="136"/>
      <c r="G197" s="136"/>
      <c r="H197" s="137"/>
      <c r="I197" s="136"/>
      <c r="J197" s="136"/>
      <c r="K197" s="135"/>
      <c r="L197" s="136"/>
      <c r="M197" s="136"/>
      <c r="N197" s="136"/>
      <c r="O197" s="138"/>
      <c r="P197" s="45"/>
      <c r="R197" s="45"/>
      <c r="S197" s="45"/>
    </row>
  </sheetData>
  <autoFilter ref="A11:O197"/>
  <mergeCells count="16">
    <mergeCell ref="C189:O189"/>
    <mergeCell ref="C190:F190"/>
    <mergeCell ref="B2:O2"/>
    <mergeCell ref="B3:O3"/>
    <mergeCell ref="B4:O4"/>
    <mergeCell ref="J5:P5"/>
    <mergeCell ref="L9:M9"/>
    <mergeCell ref="N9:N10"/>
    <mergeCell ref="O9:O11"/>
    <mergeCell ref="P9:P10"/>
    <mergeCell ref="C66:E66"/>
    <mergeCell ref="A9:A11"/>
    <mergeCell ref="B9:B11"/>
    <mergeCell ref="C9:C11"/>
    <mergeCell ref="I9:I10"/>
    <mergeCell ref="J9:K9"/>
  </mergeCells>
  <printOptions horizontalCentered="1"/>
  <pageMargins left="0.31527777777777799" right="0.31527777777777799" top="0.66944444444444395" bottom="0.47291666666666698" header="0.51180555555555496" footer="0.31527777777777799"/>
  <pageSetup paperSize="9" firstPageNumber="0" fitToHeight="0" orientation="portrait" horizontalDpi="0" verticalDpi="0" r:id="rId1"/>
  <headerFooter>
    <oddFooter>&amp;L&amp;"Verdana,Normal"&amp;8Pág.&amp;P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1:R283"/>
  <sheetViews>
    <sheetView workbookViewId="0"/>
  </sheetViews>
  <sheetFormatPr defaultRowHeight="15"/>
  <cols>
    <col min="1" max="16" width="8.5703125"/>
    <col min="17" max="17" width="10.7109375" style="1"/>
    <col min="18" max="18" width="9" style="1"/>
    <col min="19" max="1025" width="8.5703125"/>
  </cols>
  <sheetData>
    <row r="21" spans="1:6">
      <c r="A21" t="s">
        <v>339</v>
      </c>
      <c r="F21" t="s">
        <v>340</v>
      </c>
    </row>
    <row r="22" spans="1:6">
      <c r="A22" t="s">
        <v>341</v>
      </c>
    </row>
    <row r="23" spans="1:6">
      <c r="A23" t="s">
        <v>342</v>
      </c>
      <c r="F23" t="s">
        <v>343</v>
      </c>
    </row>
    <row r="24" spans="1:6">
      <c r="A24" t="s">
        <v>344</v>
      </c>
      <c r="F24" t="s">
        <v>345</v>
      </c>
    </row>
    <row r="25" spans="1:6">
      <c r="A25" t="s">
        <v>346</v>
      </c>
      <c r="F25" t="s">
        <v>347</v>
      </c>
    </row>
    <row r="26" spans="1:6">
      <c r="A26" t="s">
        <v>348</v>
      </c>
      <c r="F26" t="s">
        <v>349</v>
      </c>
    </row>
    <row r="27" spans="1:6">
      <c r="A27" t="s">
        <v>350</v>
      </c>
      <c r="F27" t="s">
        <v>351</v>
      </c>
    </row>
    <row r="28" spans="1:6">
      <c r="A28" t="s">
        <v>352</v>
      </c>
      <c r="F28" t="s">
        <v>340</v>
      </c>
    </row>
    <row r="29" spans="1:6">
      <c r="A29" t="s">
        <v>353</v>
      </c>
    </row>
    <row r="30" spans="1:6">
      <c r="A30" t="s">
        <v>354</v>
      </c>
      <c r="F30" t="s">
        <v>355</v>
      </c>
    </row>
    <row r="31" spans="1:6">
      <c r="A31" t="s">
        <v>356</v>
      </c>
    </row>
    <row r="32" spans="1:6">
      <c r="A32" t="s">
        <v>357</v>
      </c>
      <c r="F32" t="s">
        <v>358</v>
      </c>
    </row>
    <row r="33" spans="1:6">
      <c r="A33" t="s">
        <v>359</v>
      </c>
    </row>
    <row r="34" spans="1:6">
      <c r="A34" t="s">
        <v>360</v>
      </c>
    </row>
    <row r="35" spans="1:6">
      <c r="A35" t="s">
        <v>361</v>
      </c>
    </row>
    <row r="36" spans="1:6">
      <c r="A36" t="s">
        <v>362</v>
      </c>
    </row>
    <row r="37" spans="1:6">
      <c r="A37" t="s">
        <v>363</v>
      </c>
    </row>
    <row r="38" spans="1:6">
      <c r="A38" t="s">
        <v>364</v>
      </c>
      <c r="F38" t="s">
        <v>365</v>
      </c>
    </row>
    <row r="39" spans="1:6">
      <c r="A39" t="s">
        <v>366</v>
      </c>
    </row>
    <row r="40" spans="1:6">
      <c r="A40" t="s">
        <v>367</v>
      </c>
      <c r="F40" t="s">
        <v>368</v>
      </c>
    </row>
    <row r="41" spans="1:6">
      <c r="A41" t="s">
        <v>369</v>
      </c>
      <c r="F41" t="s">
        <v>370</v>
      </c>
    </row>
    <row r="42" spans="1:6">
      <c r="A42" t="s">
        <v>371</v>
      </c>
    </row>
    <row r="43" spans="1:6">
      <c r="A43" t="s">
        <v>372</v>
      </c>
    </row>
    <row r="44" spans="1:6">
      <c r="A44" t="s">
        <v>373</v>
      </c>
    </row>
    <row r="45" spans="1:6">
      <c r="A45" t="s">
        <v>374</v>
      </c>
    </row>
    <row r="46" spans="1:6">
      <c r="A46" t="s">
        <v>375</v>
      </c>
      <c r="F46" t="s">
        <v>376</v>
      </c>
    </row>
    <row r="47" spans="1:6">
      <c r="A47" t="s">
        <v>377</v>
      </c>
    </row>
    <row r="48" spans="1:6">
      <c r="A48" t="s">
        <v>378</v>
      </c>
    </row>
    <row r="49" spans="1:6">
      <c r="A49" t="s">
        <v>379</v>
      </c>
      <c r="F49" t="s">
        <v>380</v>
      </c>
    </row>
    <row r="50" spans="1:6">
      <c r="A50" t="s">
        <v>381</v>
      </c>
      <c r="F50" t="s">
        <v>382</v>
      </c>
    </row>
    <row r="51" spans="1:6">
      <c r="A51" t="s">
        <v>383</v>
      </c>
      <c r="F51" t="s">
        <v>384</v>
      </c>
    </row>
    <row r="52" spans="1:6">
      <c r="A52" t="s">
        <v>385</v>
      </c>
    </row>
    <row r="53" spans="1:6">
      <c r="A53" t="s">
        <v>386</v>
      </c>
    </row>
    <row r="54" spans="1:6">
      <c r="A54" t="s">
        <v>387</v>
      </c>
    </row>
    <row r="55" spans="1:6">
      <c r="A55" t="s">
        <v>388</v>
      </c>
    </row>
    <row r="56" spans="1:6">
      <c r="A56" t="s">
        <v>389</v>
      </c>
    </row>
    <row r="57" spans="1:6">
      <c r="A57" t="s">
        <v>390</v>
      </c>
    </row>
    <row r="58" spans="1:6">
      <c r="A58" t="s">
        <v>391</v>
      </c>
    </row>
    <row r="59" spans="1:6">
      <c r="A59" t="s">
        <v>392</v>
      </c>
    </row>
    <row r="60" spans="1:6">
      <c r="A60" t="s">
        <v>393</v>
      </c>
    </row>
    <row r="61" spans="1:6">
      <c r="A61" t="s">
        <v>394</v>
      </c>
    </row>
    <row r="62" spans="1:6">
      <c r="A62" t="s">
        <v>395</v>
      </c>
    </row>
    <row r="63" spans="1:6">
      <c r="A63" t="s">
        <v>396</v>
      </c>
    </row>
    <row r="64" spans="1:6">
      <c r="A64" t="s">
        <v>397</v>
      </c>
    </row>
    <row r="65" spans="1:1">
      <c r="A65" t="s">
        <v>398</v>
      </c>
    </row>
    <row r="104" spans="1:6">
      <c r="A104" t="s">
        <v>399</v>
      </c>
    </row>
    <row r="105" spans="1:6">
      <c r="A105" t="s">
        <v>400</v>
      </c>
      <c r="F105" t="s">
        <v>401</v>
      </c>
    </row>
    <row r="106" spans="1:6">
      <c r="A106" t="s">
        <v>402</v>
      </c>
      <c r="F106" t="s">
        <v>403</v>
      </c>
    </row>
    <row r="107" spans="1:6">
      <c r="A107" t="s">
        <v>404</v>
      </c>
    </row>
    <row r="108" spans="1:6">
      <c r="A108" t="s">
        <v>405</v>
      </c>
    </row>
    <row r="109" spans="1:6">
      <c r="A109" t="s">
        <v>406</v>
      </c>
    </row>
    <row r="110" spans="1:6">
      <c r="A110" t="s">
        <v>407</v>
      </c>
      <c r="F110" t="s">
        <v>408</v>
      </c>
    </row>
    <row r="111" spans="1:6">
      <c r="A111" t="s">
        <v>409</v>
      </c>
    </row>
    <row r="112" spans="1:6">
      <c r="A112" t="s">
        <v>410</v>
      </c>
      <c r="F112" t="s">
        <v>411</v>
      </c>
    </row>
    <row r="113" spans="1:6">
      <c r="A113" t="s">
        <v>412</v>
      </c>
    </row>
    <row r="114" spans="1:6">
      <c r="A114" t="s">
        <v>413</v>
      </c>
    </row>
    <row r="115" spans="1:6">
      <c r="A115" t="s">
        <v>414</v>
      </c>
      <c r="F115" t="s">
        <v>415</v>
      </c>
    </row>
    <row r="116" spans="1:6">
      <c r="A116" t="s">
        <v>416</v>
      </c>
    </row>
    <row r="117" spans="1:6">
      <c r="A117" t="s">
        <v>417</v>
      </c>
    </row>
    <row r="118" spans="1:6">
      <c r="A118" t="s">
        <v>418</v>
      </c>
    </row>
    <row r="119" spans="1:6">
      <c r="A119" t="s">
        <v>419</v>
      </c>
    </row>
    <row r="120" spans="1:6">
      <c r="A120" t="s">
        <v>420</v>
      </c>
    </row>
    <row r="121" spans="1:6">
      <c r="A121" t="s">
        <v>421</v>
      </c>
    </row>
    <row r="122" spans="1:6">
      <c r="A122" t="s">
        <v>422</v>
      </c>
    </row>
    <row r="123" spans="1:6">
      <c r="A123" t="s">
        <v>422</v>
      </c>
    </row>
    <row r="124" spans="1:6">
      <c r="A124" t="s">
        <v>423</v>
      </c>
    </row>
    <row r="154" spans="1:6">
      <c r="A154" t="s">
        <v>424</v>
      </c>
    </row>
    <row r="155" spans="1:6">
      <c r="A155" t="s">
        <v>425</v>
      </c>
    </row>
    <row r="156" spans="1:6">
      <c r="A156" t="s">
        <v>426</v>
      </c>
    </row>
    <row r="157" spans="1:6">
      <c r="A157" t="s">
        <v>427</v>
      </c>
    </row>
    <row r="158" spans="1:6">
      <c r="A158" t="s">
        <v>428</v>
      </c>
      <c r="F158" t="s">
        <v>429</v>
      </c>
    </row>
    <row r="159" spans="1:6">
      <c r="A159" t="s">
        <v>430</v>
      </c>
      <c r="F159" t="s">
        <v>431</v>
      </c>
    </row>
    <row r="160" spans="1:6">
      <c r="A160" t="s">
        <v>432</v>
      </c>
    </row>
    <row r="161" spans="1:1">
      <c r="A161" t="s">
        <v>433</v>
      </c>
    </row>
    <row r="162" spans="1:1">
      <c r="A162" t="s">
        <v>434</v>
      </c>
    </row>
    <row r="163" spans="1:1">
      <c r="A163" t="s">
        <v>435</v>
      </c>
    </row>
    <row r="194" spans="1:8">
      <c r="A194" t="s">
        <v>436</v>
      </c>
    </row>
    <row r="195" spans="1:8">
      <c r="A195" t="s">
        <v>437</v>
      </c>
      <c r="F195" t="s">
        <v>438</v>
      </c>
    </row>
    <row r="196" spans="1:8">
      <c r="A196" t="s">
        <v>437</v>
      </c>
      <c r="F196" t="s">
        <v>439</v>
      </c>
    </row>
    <row r="197" spans="1:8">
      <c r="A197" t="s">
        <v>440</v>
      </c>
      <c r="F197" t="s">
        <v>441</v>
      </c>
    </row>
    <row r="198" spans="1:8">
      <c r="A198" t="s">
        <v>442</v>
      </c>
      <c r="F198" t="s">
        <v>443</v>
      </c>
      <c r="G198" t="s">
        <v>444</v>
      </c>
      <c r="H198" t="s">
        <v>445</v>
      </c>
    </row>
    <row r="199" spans="1:8">
      <c r="A199" t="s">
        <v>446</v>
      </c>
    </row>
    <row r="200" spans="1:8">
      <c r="A200" t="s">
        <v>447</v>
      </c>
    </row>
    <row r="201" spans="1:8">
      <c r="A201" t="s">
        <v>448</v>
      </c>
      <c r="F201" t="s">
        <v>449</v>
      </c>
    </row>
    <row r="202" spans="1:8">
      <c r="A202" t="s">
        <v>450</v>
      </c>
      <c r="F202" t="s">
        <v>451</v>
      </c>
    </row>
    <row r="203" spans="1:8">
      <c r="A203" t="s">
        <v>452</v>
      </c>
      <c r="F203" t="s">
        <v>453</v>
      </c>
    </row>
    <row r="204" spans="1:8">
      <c r="A204" t="s">
        <v>454</v>
      </c>
      <c r="F204" t="s">
        <v>455</v>
      </c>
    </row>
    <row r="205" spans="1:8">
      <c r="A205" t="s">
        <v>456</v>
      </c>
      <c r="F205" t="s">
        <v>457</v>
      </c>
    </row>
    <row r="206" spans="1:8">
      <c r="A206" t="s">
        <v>458</v>
      </c>
      <c r="F206" t="s">
        <v>459</v>
      </c>
    </row>
    <row r="207" spans="1:8">
      <c r="A207" t="s">
        <v>460</v>
      </c>
      <c r="F207" t="s">
        <v>461</v>
      </c>
    </row>
    <row r="208" spans="1:8">
      <c r="A208" t="s">
        <v>462</v>
      </c>
      <c r="F208" t="s">
        <v>463</v>
      </c>
    </row>
    <row r="209" spans="1:6">
      <c r="A209" t="s">
        <v>464</v>
      </c>
      <c r="F209" t="s">
        <v>465</v>
      </c>
    </row>
    <row r="210" spans="1:6">
      <c r="A210" t="s">
        <v>466</v>
      </c>
      <c r="F210" t="s">
        <v>467</v>
      </c>
    </row>
    <row r="211" spans="1:6">
      <c r="A211" t="s">
        <v>468</v>
      </c>
      <c r="F211" t="s">
        <v>469</v>
      </c>
    </row>
    <row r="212" spans="1:6">
      <c r="A212" t="s">
        <v>470</v>
      </c>
    </row>
    <row r="213" spans="1:6">
      <c r="A213" t="s">
        <v>471</v>
      </c>
    </row>
    <row r="214" spans="1:6">
      <c r="A214" t="s">
        <v>472</v>
      </c>
    </row>
    <row r="215" spans="1:6">
      <c r="A215" t="s">
        <v>473</v>
      </c>
    </row>
    <row r="216" spans="1:6">
      <c r="A216" t="s">
        <v>474</v>
      </c>
    </row>
    <row r="217" spans="1:6">
      <c r="A217" t="s">
        <v>475</v>
      </c>
    </row>
    <row r="218" spans="1:6">
      <c r="A218" t="s">
        <v>476</v>
      </c>
    </row>
    <row r="219" spans="1:6">
      <c r="A219" t="s">
        <v>477</v>
      </c>
    </row>
    <row r="220" spans="1:6">
      <c r="A220" t="s">
        <v>478</v>
      </c>
    </row>
    <row r="221" spans="1:6">
      <c r="A221" t="s">
        <v>479</v>
      </c>
    </row>
    <row r="222" spans="1:6">
      <c r="A222" t="s">
        <v>480</v>
      </c>
    </row>
    <row r="223" spans="1:6">
      <c r="A223" t="s">
        <v>481</v>
      </c>
    </row>
    <row r="224" spans="1:6">
      <c r="A224" t="s">
        <v>482</v>
      </c>
    </row>
    <row r="225" spans="1:1">
      <c r="A225" t="s">
        <v>483</v>
      </c>
    </row>
    <row r="226" spans="1:1">
      <c r="A226" t="s">
        <v>484</v>
      </c>
    </row>
    <row r="227" spans="1:1">
      <c r="A227" t="s">
        <v>485</v>
      </c>
    </row>
    <row r="228" spans="1:1">
      <c r="A228" t="s">
        <v>486</v>
      </c>
    </row>
    <row r="229" spans="1:1">
      <c r="A229" t="s">
        <v>487</v>
      </c>
    </row>
    <row r="230" spans="1:1">
      <c r="A230" t="s">
        <v>488</v>
      </c>
    </row>
    <row r="231" spans="1:1">
      <c r="A231" t="s">
        <v>489</v>
      </c>
    </row>
    <row r="232" spans="1:1">
      <c r="A232" t="s">
        <v>490</v>
      </c>
    </row>
    <row r="233" spans="1:1">
      <c r="A233" t="s">
        <v>473</v>
      </c>
    </row>
    <row r="234" spans="1:1">
      <c r="A234" t="s">
        <v>491</v>
      </c>
    </row>
    <row r="235" spans="1:1">
      <c r="A235" t="s">
        <v>492</v>
      </c>
    </row>
    <row r="236" spans="1:1">
      <c r="A236" t="s">
        <v>473</v>
      </c>
    </row>
    <row r="253" spans="1:6">
      <c r="A253" t="s">
        <v>493</v>
      </c>
    </row>
    <row r="254" spans="1:6">
      <c r="A254" t="s">
        <v>494</v>
      </c>
    </row>
    <row r="255" spans="1:6">
      <c r="A255" t="s">
        <v>495</v>
      </c>
      <c r="F255" t="s">
        <v>496</v>
      </c>
    </row>
    <row r="256" spans="1:6">
      <c r="A256" t="s">
        <v>497</v>
      </c>
    </row>
    <row r="257" spans="1:6">
      <c r="A257" t="s">
        <v>498</v>
      </c>
    </row>
    <row r="258" spans="1:6">
      <c r="A258" t="s">
        <v>499</v>
      </c>
    </row>
    <row r="259" spans="1:6">
      <c r="A259" t="s">
        <v>500</v>
      </c>
      <c r="F259" t="s">
        <v>501</v>
      </c>
    </row>
    <row r="260" spans="1:6">
      <c r="A260" t="s">
        <v>502</v>
      </c>
    </row>
    <row r="261" spans="1:6">
      <c r="A261" t="s">
        <v>503</v>
      </c>
    </row>
    <row r="262" spans="1:6">
      <c r="A262" t="s">
        <v>504</v>
      </c>
    </row>
    <row r="263" spans="1:6">
      <c r="A263" t="s">
        <v>505</v>
      </c>
    </row>
    <row r="264" spans="1:6">
      <c r="A264" t="s">
        <v>506</v>
      </c>
      <c r="F264" t="s">
        <v>507</v>
      </c>
    </row>
    <row r="265" spans="1:6">
      <c r="A265" t="s">
        <v>508</v>
      </c>
    </row>
    <row r="266" spans="1:6">
      <c r="A266" t="s">
        <v>509</v>
      </c>
    </row>
    <row r="267" spans="1:6">
      <c r="A267" t="s">
        <v>509</v>
      </c>
    </row>
    <row r="268" spans="1:6">
      <c r="A268" t="s">
        <v>510</v>
      </c>
    </row>
    <row r="269" spans="1:6">
      <c r="A269" t="s">
        <v>511</v>
      </c>
    </row>
    <row r="270" spans="1:6">
      <c r="A270" t="s">
        <v>512</v>
      </c>
    </row>
    <row r="271" spans="1:6">
      <c r="A271" t="s">
        <v>512</v>
      </c>
    </row>
    <row r="272" spans="1:6">
      <c r="A272" t="s">
        <v>513</v>
      </c>
    </row>
    <row r="273" spans="1:1">
      <c r="A273" t="s">
        <v>513</v>
      </c>
    </row>
    <row r="274" spans="1:1">
      <c r="A274" t="s">
        <v>514</v>
      </c>
    </row>
    <row r="275" spans="1:1">
      <c r="A275" t="s">
        <v>515</v>
      </c>
    </row>
    <row r="276" spans="1:1">
      <c r="A276" t="s">
        <v>516</v>
      </c>
    </row>
    <row r="277" spans="1:1">
      <c r="A277" t="s">
        <v>503</v>
      </c>
    </row>
    <row r="278" spans="1:1">
      <c r="A278" t="s">
        <v>517</v>
      </c>
    </row>
    <row r="279" spans="1:1">
      <c r="A279" t="s">
        <v>518</v>
      </c>
    </row>
    <row r="280" spans="1:1">
      <c r="A280" t="s">
        <v>519</v>
      </c>
    </row>
    <row r="281" spans="1:1">
      <c r="A281" t="s">
        <v>520</v>
      </c>
    </row>
    <row r="282" spans="1:1">
      <c r="A282" t="s">
        <v>521</v>
      </c>
    </row>
    <row r="283" spans="1:1">
      <c r="A283" t="s">
        <v>521</v>
      </c>
    </row>
  </sheetData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90B970F6EB85D4EBFFB9FA09D3FB7A2" ma:contentTypeVersion="5703" ma:contentTypeDescription="A content type to manage public (operations) IDB documents" ma:contentTypeScope="" ma:versionID="9cac67dc6669a5c642ff48f0f04da61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604ffafb50ff41a2354c1990b5584c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ScudinoIsabella Becattini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32</Value>
      <Value>31</Value>
      <Value>30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BR-L1499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EZSHARE-1598605058-81</_dlc_DocId>
    <_dlc_DocIdUrl xmlns="cdc7663a-08f0-4737-9e8c-148ce897a09c">
      <Url>https://idbg.sharepoint.com/teams/EZ-BR-LON/BR-L1499/_layouts/15/DocIdRedir.aspx?ID=EZSHARE-1598605058-81</Url>
      <Description>EZSHARE-1598605058-81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72333D64-EF54-4551-A243-4171DB639958}"/>
</file>

<file path=customXml/itemProps2.xml><?xml version="1.0" encoding="utf-8"?>
<ds:datastoreItem xmlns:ds="http://schemas.openxmlformats.org/officeDocument/2006/customXml" ds:itemID="{5C5CB64F-C3D7-4207-AC0F-F82CB5AAABC3}"/>
</file>

<file path=customXml/itemProps3.xml><?xml version="1.0" encoding="utf-8"?>
<ds:datastoreItem xmlns:ds="http://schemas.openxmlformats.org/officeDocument/2006/customXml" ds:itemID="{6D7ABD12-B19A-42C5-B72E-1EB4BC8F514C}"/>
</file>

<file path=customXml/itemProps4.xml><?xml version="1.0" encoding="utf-8"?>
<ds:datastoreItem xmlns:ds="http://schemas.openxmlformats.org/officeDocument/2006/customXml" ds:itemID="{2FC53770-E26E-4E16-B23F-6CCD3EF24B49}"/>
</file>

<file path=customXml/itemProps5.xml><?xml version="1.0" encoding="utf-8"?>
<ds:datastoreItem xmlns:ds="http://schemas.openxmlformats.org/officeDocument/2006/customXml" ds:itemID="{135C0F16-4C06-4F01-9344-8F2E5E00FC00}"/>
</file>

<file path=customXml/itemProps6.xml><?xml version="1.0" encoding="utf-8"?>
<ds:datastoreItem xmlns:ds="http://schemas.openxmlformats.org/officeDocument/2006/customXml" ds:itemID="{2A0B315D-EAB1-4C9B-A6E8-0577A1258E4A}"/>
</file>

<file path=docProps/app.xml><?xml version="1.0" encoding="utf-8"?>
<Properties xmlns="http://schemas.openxmlformats.org/officeDocument/2006/extended-properties" xmlns:vt="http://schemas.openxmlformats.org/officeDocument/2006/docPropsVTypes">
  <TotalTime>1512</TotalTime>
  <Application>Microsoft Access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37</vt:i4>
      </vt:variant>
    </vt:vector>
  </HeadingPairs>
  <TitlesOfParts>
    <vt:vector size="39" baseType="lpstr">
      <vt:lpstr>PlanoAquisição</vt:lpstr>
      <vt:lpstr>Trabalho</vt:lpstr>
      <vt:lpstr>PlanoAquisição!_FiltrarBancoDados</vt:lpstr>
      <vt:lpstr>Cabecalho_1</vt:lpstr>
      <vt:lpstr>Cabecalho_2</vt:lpstr>
      <vt:lpstr>Cabecalho_3</vt:lpstr>
      <vt:lpstr>Cabecalho_4</vt:lpstr>
      <vt:lpstr>Cabecalho_5</vt:lpstr>
      <vt:lpstr>PlanoAquisição!Excel_BuiltIn_Print_Titles</vt:lpstr>
      <vt:lpstr>Intervalo_1</vt:lpstr>
      <vt:lpstr>Intervalo_2</vt:lpstr>
      <vt:lpstr>Intervalo_3</vt:lpstr>
      <vt:lpstr>Intervalo_4</vt:lpstr>
      <vt:lpstr>Intervalo_5</vt:lpstr>
      <vt:lpstr>Intervalo_6</vt:lpstr>
      <vt:lpstr>IntervaloT_1</vt:lpstr>
      <vt:lpstr>IntervaloT_2</vt:lpstr>
      <vt:lpstr>IntervaloT_3</vt:lpstr>
      <vt:lpstr>IntervaloT_4</vt:lpstr>
      <vt:lpstr>IntervaloT_5</vt:lpstr>
      <vt:lpstr>IntervaloT_6</vt:lpstr>
      <vt:lpstr>PlanoAquisição!Print_Titles_0</vt:lpstr>
      <vt:lpstr>PlanoAquisição!Print_Titles_0_0</vt:lpstr>
      <vt:lpstr>PlanoAquisição!Print_Titles_0_0_0</vt:lpstr>
      <vt:lpstr>PlanoAquisição!Print_Titles_0_0_0_0</vt:lpstr>
      <vt:lpstr>PlanoAquisição!Print_Titles_0_0_0_0_0</vt:lpstr>
      <vt:lpstr>PlanoAquisição!Print_Titles_0_0_0_0_0_0</vt:lpstr>
      <vt:lpstr>PlanoAquisição!Print_Titles_0_0_0_0_0_0_0</vt:lpstr>
      <vt:lpstr>PlanoAquisição!Print_Titles_0_0_0_0_0_0_0_0</vt:lpstr>
      <vt:lpstr>PlanoAquisição!Print_Titles_0_0_0_0_0_0_0_0_0</vt:lpstr>
      <vt:lpstr>PlanoAquisição!Print_Titles_0_0_0_0_0_0_0_0_0_0</vt:lpstr>
      <vt:lpstr>PlanoAquisição!Print_Titles_0_0_0_0_0_0_0_0_0_0_0</vt:lpstr>
      <vt:lpstr>PlanoAquisição!Print_Titles_0_0_0_0_0_0_0_0_0_0_0_0</vt:lpstr>
      <vt:lpstr>PlanoAquisição!Print_Titles_0_0_0_0_0_0_0_0_0_0_0_0_0</vt:lpstr>
      <vt:lpstr>PlanoAquisição!Teste_0</vt:lpstr>
      <vt:lpstr>PlanoAquisição!Teste_1</vt:lpstr>
      <vt:lpstr>PlanoAquisição!Titulos_de_impressao</vt:lpstr>
      <vt:lpstr>PlanoAquisição!x</vt:lpstr>
      <vt:lpstr>PlanoAquisição!y</vt:lpstr>
    </vt:vector>
  </TitlesOfParts>
  <Company>Inter-American Development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Apendice 1 do Plano de Aquisições</dc:title>
  <dc:creator>BID</dc:creator>
  <cp:keywords/>
  <cp:lastModifiedBy>regina.correa</cp:lastModifiedBy>
  <cp:revision>52</cp:revision>
  <cp:lastPrinted>2020-02-14T13:33:57Z</cp:lastPrinted>
  <dcterms:created xsi:type="dcterms:W3CDTF">2010-07-15T18:22:38Z</dcterms:created>
  <dcterms:modified xsi:type="dcterms:W3CDTF">2021-05-11T18:47:17Z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Inter-American Development Bank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10" name="TaxKeyword">
    <vt:lpwstr/>
  </property>
  <property fmtid="{D5CDD505-2E9C-101B-9397-08002B2CF9AE}" pid="11" name="Sub_x002d_Sector">
    <vt:lpwstr/>
  </property>
  <property fmtid="{D5CDD505-2E9C-101B-9397-08002B2CF9AE}" pid="12" name="TaxKeywordTaxHTField">
    <vt:lpwstr/>
  </property>
  <property fmtid="{D5CDD505-2E9C-101B-9397-08002B2CF9AE}" pid="13" name="Country">
    <vt:lpwstr>30;#Brazil|7deb27ec-6837-4974-9aa8-6cfbac841ef8</vt:lpwstr>
  </property>
  <property fmtid="{D5CDD505-2E9C-101B-9397-08002B2CF9AE}" pid="14" name="Fund_x0020_IDB">
    <vt:lpwstr/>
  </property>
  <property fmtid="{D5CDD505-2E9C-101B-9397-08002B2CF9AE}" pid="15" name="Series_x0020_Operations_x0020_IDB">
    <vt:lpwstr/>
  </property>
  <property fmtid="{D5CDD505-2E9C-101B-9397-08002B2CF9AE}" pid="16" name="Function Operations IDB">
    <vt:lpwstr>7;#Goods and Services|5bfebf1b-9f1f-4411-b1dd-4c19b807b799</vt:lpwstr>
  </property>
  <property fmtid="{D5CDD505-2E9C-101B-9397-08002B2CF9AE}" pid="17" name="Sector_x0020_IDB">
    <vt:lpwstr/>
  </property>
  <property fmtid="{D5CDD505-2E9C-101B-9397-08002B2CF9AE}" pid="18" name="Sub-Sector">
    <vt:lpwstr>32;#FISCAL POLICY FOR SUSTAINABILITY AND GROWTH|6e15b5e0-ae82-4b06-920a-eef6dd27cc8b</vt:lpwstr>
  </property>
  <property fmtid="{D5CDD505-2E9C-101B-9397-08002B2CF9AE}" pid="20" name="Fund IDB">
    <vt:lpwstr>33;#ORC|c028a4b2-ad8b-4cf4-9cac-a2ae6a778e23</vt:lpwstr>
  </property>
  <property fmtid="{D5CDD505-2E9C-101B-9397-08002B2CF9AE}" pid="21" name="Sector IDB">
    <vt:lpwstr>31;#REFORM / MODERNIZATION OF THE STATE|c8fda4a7-691a-4c65-b227-9825197b5cd2</vt:lpwstr>
  </property>
  <property fmtid="{D5CDD505-2E9C-101B-9397-08002B2CF9AE}" pid="22" name="_dlc_DocIdItemGuid">
    <vt:lpwstr>24ca3cd1-1aa1-41b8-8189-91c7e90c0e28</vt:lpwstr>
  </property>
  <property fmtid="{D5CDD505-2E9C-101B-9397-08002B2CF9AE}" pid="25" name="ContentTypeId">
    <vt:lpwstr>0x0101001A458A224826124E8B45B1D613300CFC00190B970F6EB85D4EBFFB9FA09D3FB7A2</vt:lpwstr>
  </property>
  <property fmtid="{D5CDD505-2E9C-101B-9397-08002B2CF9AE}" pid="26" name="Series Operations IDB">
    <vt:lpwstr/>
  </property>
</Properties>
</file>