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20940" windowHeight="9855" activeTab="2"/>
  </bookViews>
  <sheets>
    <sheet name="Estructura del Proyecto" sheetId="8" r:id="rId1"/>
    <sheet name="PA New" sheetId="9" r:id="rId2"/>
    <sheet name="Detalhe PA New" sheetId="10" r:id="rId3"/>
  </sheets>
  <externalReferences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1">[1]INDIECO1!#REF!</definedName>
    <definedName name="_BON100">[2]GERAÇÃO!#REF!</definedName>
    <definedName name="_data">'[3]Curva S'!$A$23:$Y$47</definedName>
    <definedName name="_ENC100" localSheetId="0">[4]Pessoal!#REF!</definedName>
    <definedName name="_ENC100">[4]Pessoal!#REF!</definedName>
    <definedName name="_Ind01" localSheetId="0">[4]Pessoal!#REF!</definedName>
    <definedName name="_Ind01">[4]Pessoal!#REF!</definedName>
    <definedName name="_Ind02" localSheetId="0">[2]GERAÇÃO!#REF!</definedName>
    <definedName name="_Ind02">[2]GERAÇÃO!#REF!</definedName>
    <definedName name="_Ind03" localSheetId="0">#REF!</definedName>
    <definedName name="_Ind03">#REF!</definedName>
    <definedName name="_Ind04" localSheetId="0">#REF!</definedName>
    <definedName name="_Ind04">#REF!</definedName>
    <definedName name="_ind1" localSheetId="0">[2]GERAÇÃO!#REF!</definedName>
    <definedName name="_ind1">[2]GERAÇÃO!#REF!</definedName>
    <definedName name="_ind2" localSheetId="0">[2]GERAÇÃO!#REF!</definedName>
    <definedName name="_ind2">[2]GERAÇÃO!#REF!</definedName>
    <definedName name="_ind3" localSheetId="0">[2]GERAÇÃO!#REF!</definedName>
    <definedName name="_ind3">[2]GERAÇÃO!#REF!</definedName>
    <definedName name="_ind4" localSheetId="0">[2]GERAÇÃO!#REF!</definedName>
    <definedName name="_ind4">[2]GERAÇÃO!#REF!</definedName>
    <definedName name="_ps1" localSheetId="0">#REF!</definedName>
    <definedName name="_ps1">#REF!</definedName>
    <definedName name="_ps2" localSheetId="0">#REF!</definedName>
    <definedName name="_ps2">#REF!</definedName>
    <definedName name="_ps3" localSheetId="0">#REF!</definedName>
    <definedName name="_ps3">#REF!</definedName>
    <definedName name="_pta15" localSheetId="0">#REF!</definedName>
    <definedName name="_pta15">#REF!</definedName>
    <definedName name="_qta15" localSheetId="0">#REF!</definedName>
    <definedName name="_qta15">#REF!</definedName>
    <definedName name="_REM100" localSheetId="0">[2]GERAÇÃO!#REF!</definedName>
    <definedName name="_REM100">[2]GERAÇÃO!#REF!</definedName>
    <definedName name="_vte2" localSheetId="0">#REF!</definedName>
    <definedName name="_vte2">#REF!</definedName>
    <definedName name="_vte3" localSheetId="0">#REF!</definedName>
    <definedName name="_vte3">#REF!</definedName>
    <definedName name="_vte4" localSheetId="0">#REF!</definedName>
    <definedName name="_vte4">#REF!</definedName>
    <definedName name="_vte5" localSheetId="0">#REF!</definedName>
    <definedName name="_vte5">#REF!</definedName>
    <definedName name="_xlnm.Print_Area" localSheetId="2">'Detalhe PA New'!$A$2:$P$157</definedName>
    <definedName name="_xlnm.Print_Area" localSheetId="1">'PA New'!$A$2:$C$31</definedName>
    <definedName name="_xlnm.Criteria">#N/A</definedName>
    <definedName name="desembolso5ceee" localSheetId="0">#REF!</definedName>
    <definedName name="desembolso5ceee">#REF!</definedName>
    <definedName name="DIS_23" localSheetId="0">#REF!</definedName>
    <definedName name="DIS_23">#REF!</definedName>
    <definedName name="DIS_230" localSheetId="0">#REF!</definedName>
    <definedName name="DIS_230">#REF!</definedName>
    <definedName name="EncaNovos100" localSheetId="0">[2]GERAÇÃO!#REF!</definedName>
    <definedName name="EncaNovos100">[2]GERAÇÃO!#REF!</definedName>
    <definedName name="ENCNOVOS" localSheetId="0">[2]GERAÇÃO!#REF!</definedName>
    <definedName name="ENCNOVOS">[2]GERAÇÃO!#REF!</definedName>
    <definedName name="EncNovos100" localSheetId="0">[2]GERAÇÃO!#REF!</definedName>
    <definedName name="EncNovos100">[2]GERAÇÃO!#REF!</definedName>
    <definedName name="Excel_BuiltIn_Print_Area_1_1" localSheetId="0">#REF!</definedName>
    <definedName name="Excel_BuiltIn_Print_Area_1_1">#REF!</definedName>
    <definedName name="FatorMarkup">[5]ResumoFinanceiroCO!$C$5</definedName>
    <definedName name="indice" localSheetId="0">[2]GERAÇÃO!#REF!</definedName>
    <definedName name="indice">[2]GERAÇÃO!#REF!</definedName>
    <definedName name="Indice01" localSheetId="0">[2]GERAÇÃO!#REF!</definedName>
    <definedName name="Indice01">[2]GERAÇÃO!#REF!</definedName>
    <definedName name="INGRESSO">[5]ResumoFinanceiroCO!$C$8</definedName>
    <definedName name="km" localSheetId="0">#REF!</definedName>
    <definedName name="km">#REF!</definedName>
    <definedName name="kmlt" localSheetId="0">#REF!</definedName>
    <definedName name="kmlt">#REF!</definedName>
    <definedName name="ListaCargo">[5]Referência!$B$17:$B$57</definedName>
    <definedName name="ListaCargoValor">[5]Referência!$B$17:$E$57</definedName>
    <definedName name="ListaDespesa">[5]Despesas!$F$37:$F$40</definedName>
    <definedName name="ListaDespesaValor">[5]Despesas!$F$37:$H$40</definedName>
    <definedName name="ListaDiversos">[5]Referência!$N$4:$N$12</definedName>
    <definedName name="ListaDiversosValor">[5]Referência!$N$4:$S$12</definedName>
    <definedName name="ListaFuncao">[5]Referência!$B$4:$B$14</definedName>
    <definedName name="ListaFuncaoValor">[5]Referência!$B$4:$E$14</definedName>
    <definedName name="lt" localSheetId="0">#REF!</definedName>
    <definedName name="lt">#REF!</definedName>
    <definedName name="MES" localSheetId="0">'[6]1996'!#REF!</definedName>
    <definedName name="MES">'[6]1996'!#REF!</definedName>
    <definedName name="num" localSheetId="0">#REF!</definedName>
    <definedName name="num">#REF!</definedName>
    <definedName name="PR_23" localSheetId="0">#REF!</definedName>
    <definedName name="PR_23">#REF!</definedName>
    <definedName name="PR_230" localSheetId="0">#REF!</definedName>
    <definedName name="PR_230">#REF!</definedName>
    <definedName name="pta" localSheetId="0">#REF!</definedName>
    <definedName name="pta">#REF!</definedName>
    <definedName name="ptae" localSheetId="0">#REF!</definedName>
    <definedName name="ptae">#REF!</definedName>
    <definedName name="ptai" localSheetId="0">#REF!</definedName>
    <definedName name="ptai">#REF!</definedName>
    <definedName name="ptfl" localSheetId="0">#REF!</definedName>
    <definedName name="ptfl">#REF!</definedName>
    <definedName name="ptsa" localSheetId="0">#REF!</definedName>
    <definedName name="ptsa">#REF!</definedName>
    <definedName name="ptta" localSheetId="0">#REF!</definedName>
    <definedName name="ptta">#REF!</definedName>
    <definedName name="pttt" localSheetId="0">#REF!</definedName>
    <definedName name="pttt">#REF!</definedName>
    <definedName name="qtae" localSheetId="0">#REF!</definedName>
    <definedName name="qtae">#REF!</definedName>
    <definedName name="qtag" localSheetId="0">#REF!</definedName>
    <definedName name="qtag">#REF!</definedName>
    <definedName name="qtai" localSheetId="0">#REF!</definedName>
    <definedName name="qtai">#REF!</definedName>
    <definedName name="qtcc" localSheetId="0">#REF!</definedName>
    <definedName name="qtcc">#REF!</definedName>
    <definedName name="qtcci" localSheetId="0">#REF!</definedName>
    <definedName name="qtcci">#REF!</definedName>
    <definedName name="QTD_MOD_23" localSheetId="0">#REF!</definedName>
    <definedName name="QTD_MOD_23">#REF!</definedName>
    <definedName name="QTD_MOD_230" localSheetId="0">#REF!</definedName>
    <definedName name="QTD_MOD_230">#REF!</definedName>
    <definedName name="QTD_MOD_INT_230" localSheetId="0">#REF!</definedName>
    <definedName name="QTD_MOD_INT_230">#REF!</definedName>
    <definedName name="QTD_MOD_LT_230" localSheetId="0">#REF!</definedName>
    <definedName name="QTD_MOD_LT_230">#REF!</definedName>
    <definedName name="QTD_MOD_TR_23" localSheetId="0">#REF!</definedName>
    <definedName name="QTD_MOD_TR_23">#REF!</definedName>
    <definedName name="QTD_MOD_TR_230" localSheetId="0">#REF!</definedName>
    <definedName name="QTD_MOD_TR_230">#REF!</definedName>
    <definedName name="QTD_MOD_VAZIO_23" localSheetId="0">#REF!</definedName>
    <definedName name="QTD_MOD_VAZIO_23">#REF!</definedName>
    <definedName name="QTD_TSA" localSheetId="0">#REF!</definedName>
    <definedName name="QTD_TSA">#REF!</definedName>
    <definedName name="qtfl" localSheetId="0">#REF!</definedName>
    <definedName name="qtfl">#REF!</definedName>
    <definedName name="qtha" localSheetId="0">#REF!</definedName>
    <definedName name="qtha">#REF!</definedName>
    <definedName name="qtor" localSheetId="0">#REF!</definedName>
    <definedName name="qtor">#REF!</definedName>
    <definedName name="qtpb" localSheetId="0">#REF!</definedName>
    <definedName name="qtpb">#REF!</definedName>
    <definedName name="qtpr" localSheetId="0">#REF!</definedName>
    <definedName name="qtpr">#REF!</definedName>
    <definedName name="qtpr64" localSheetId="0">#REF!</definedName>
    <definedName name="qtpr64">#REF!</definedName>
    <definedName name="qtpr89" localSheetId="0">#REF!</definedName>
    <definedName name="qtpr89">#REF!</definedName>
    <definedName name="qtsa" localSheetId="0">#REF!</definedName>
    <definedName name="qtsa">#REF!</definedName>
    <definedName name="qtta" localSheetId="0">#REF!</definedName>
    <definedName name="qtta">#REF!</definedName>
    <definedName name="qttrav" localSheetId="0">#REF!</definedName>
    <definedName name="qttrav">#REF!</definedName>
    <definedName name="qttt" localSheetId="0">#REF!</definedName>
    <definedName name="qttt">#REF!</definedName>
    <definedName name="RemNovos100" localSheetId="0">[2]GERAÇÃO!#REF!</definedName>
    <definedName name="RemNovos100">[2]GERAÇÃO!#REF!</definedName>
    <definedName name="rev" localSheetId="0">#REF!</definedName>
    <definedName name="rev">#REF!</definedName>
    <definedName name="SEC_AV_230" localSheetId="0">#REF!</definedName>
    <definedName name="SEC_AV_230">#REF!</definedName>
    <definedName name="SEC_AV_LT_230" localSheetId="0">#REF!</definedName>
    <definedName name="SEC_AV_LT_230">#REF!</definedName>
    <definedName name="SEC_MONO_23" localSheetId="0">#REF!</definedName>
    <definedName name="SEC_MONO_23">#REF!</definedName>
    <definedName name="SEC_SEMI_230" localSheetId="0">#REF!</definedName>
    <definedName name="SEC_SEMI_230">#REF!</definedName>
    <definedName name="SEC_TRI_23" localSheetId="0">#REF!</definedName>
    <definedName name="SEC_TRI_23">#REF!</definedName>
    <definedName name="TC_23" localSheetId="0">#REF!</definedName>
    <definedName name="TC_23">#REF!</definedName>
    <definedName name="TC_230" localSheetId="0">#REF!</definedName>
    <definedName name="TC_230">#REF!</definedName>
    <definedName name="Total_Equipamentos" localSheetId="0">#REF!</definedName>
    <definedName name="Total_Equipamentos">#REF!</definedName>
    <definedName name="Total_Materiais" localSheetId="0">#REF!</definedName>
    <definedName name="Total_Materiais">#REF!</definedName>
    <definedName name="Total_MontagemEletr" localSheetId="0">#REF!</definedName>
    <definedName name="Total_MontagemEletr">#REF!</definedName>
    <definedName name="TPC_230" localSheetId="0">#REF!</definedName>
    <definedName name="TPC_230">#REF!</definedName>
    <definedName name="vmed" localSheetId="0">#REF!</definedName>
    <definedName name="vmed">#REF!</definedName>
    <definedName name="vrse" localSheetId="0">#REF!</definedName>
    <definedName name="vrse">#REF!</definedName>
    <definedName name="vrsl" localSheetId="0">#REF!</definedName>
    <definedName name="vrsl">#REF!</definedName>
    <definedName name="vtc" localSheetId="0">#REF!</definedName>
    <definedName name="vtc">#REF!</definedName>
  </definedNames>
  <calcPr calcId="145621"/>
</workbook>
</file>

<file path=xl/calcChain.xml><?xml version="1.0" encoding="utf-8"?>
<calcChain xmlns="http://schemas.openxmlformats.org/spreadsheetml/2006/main">
  <c r="G155" i="10" l="1"/>
  <c r="G145" i="10"/>
  <c r="G136" i="10"/>
  <c r="B14" i="9"/>
  <c r="B12" i="9"/>
  <c r="B21" i="9" s="1"/>
  <c r="B31" i="9"/>
  <c r="B17" i="9"/>
  <c r="B13" i="9"/>
  <c r="B8" i="9"/>
  <c r="C31" i="9" l="1"/>
  <c r="G112" i="10"/>
  <c r="C14" i="9" s="1"/>
  <c r="G128" i="10"/>
  <c r="G55" i="10"/>
  <c r="G89" i="10"/>
  <c r="C13" i="9" s="1"/>
  <c r="C17" i="9"/>
  <c r="C12" i="9"/>
  <c r="C21" i="9" l="1"/>
</calcChain>
</file>

<file path=xl/sharedStrings.xml><?xml version="1.0" encoding="utf-8"?>
<sst xmlns="http://schemas.openxmlformats.org/spreadsheetml/2006/main" count="925" uniqueCount="378">
  <si>
    <t>Nombre Organismo Prestatario</t>
  </si>
  <si>
    <t>Nombre Organismo Sub-Ejecutor (si aplica)</t>
  </si>
  <si>
    <t>Iniciales Organismo Sub-ejecutor</t>
  </si>
  <si>
    <t>CEEE-D
COMPANHIA ESTADUAL DE DISTRIBUIÇÃO DE ENERGIA ELÉTRICA</t>
  </si>
  <si>
    <r>
      <rPr>
        <b/>
        <sz val="10"/>
        <color indexed="10"/>
        <rFont val="Calibri"/>
        <family val="2"/>
      </rPr>
      <t xml:space="preserve">NOTA: 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1.</t>
    </r>
    <r>
      <rPr>
        <sz val="10"/>
        <rFont val="Calibri"/>
        <family val="2"/>
      </rPr>
      <t xml:space="preserve"> Solo puede existir un Organismo Coordinador que "coordina" y hace envio del Plan de Adquisiciones al Banco
</t>
    </r>
    <r>
      <rPr>
        <b/>
        <sz val="10"/>
        <rFont val="Calibri"/>
        <family val="2"/>
      </rPr>
      <t>2.</t>
    </r>
    <r>
      <rPr>
        <sz val="10"/>
        <rFont val="Calibri"/>
        <family val="2"/>
      </rPr>
      <t xml:space="preserve"> Para Cada Organismo Sub-ejecutor hay que cargar una ficha # 2 por separado ingresando los procesos que les corresponde</t>
    </r>
  </si>
  <si>
    <t>COMPONENTES? (SI / NO)</t>
  </si>
  <si>
    <t>Nombre de los componentes (listar por numero o letra)</t>
  </si>
  <si>
    <t>SI</t>
  </si>
  <si>
    <t xml:space="preserve">Componente 1 – Investimentos em alta tensão </t>
  </si>
  <si>
    <t xml:space="preserve">Componente 2 – Modernização de equipamentos em alta tensão </t>
  </si>
  <si>
    <t>Componente 3 – Modernização de controles em média tensão</t>
  </si>
  <si>
    <t>Componente 4- Modernização dos sistemas ERP e SGC</t>
  </si>
  <si>
    <t>Componente 5 - Engenharia e administração</t>
  </si>
  <si>
    <t>Componente 6 - Contingências</t>
  </si>
  <si>
    <r>
      <rPr>
        <b/>
        <sz val="10"/>
        <color indexed="10"/>
        <rFont val="Calibri"/>
        <family val="2"/>
      </rPr>
      <t>NOTA:</t>
    </r>
    <r>
      <rPr>
        <sz val="10"/>
        <rFont val="Calibri"/>
        <family val="2"/>
      </rPr>
      <t xml:space="preserve">
Hacer nombramiento de los componentes que figuran en el acuerdo de prestamo; solo utilizar los componentes principales y no los sub-componentes</t>
    </r>
  </si>
  <si>
    <t>INFORMACIÓN PARA CARGA INICIAL DEL PLAN DE ADQUISICIONES 
EN CURSO Y/O ULTIMO PRESENTADO</t>
  </si>
  <si>
    <t>1. Cobertura del Plan de Adquisiciones</t>
  </si>
  <si>
    <t>Dato</t>
  </si>
  <si>
    <t>Desde</t>
  </si>
  <si>
    <t>Hasta</t>
  </si>
  <si>
    <t>Cobertura del Plan de Adquisiciones:</t>
  </si>
  <si>
    <t>2. Versión del Plan de Adquisiciones</t>
  </si>
  <si>
    <t>Versión :</t>
  </si>
  <si>
    <t>3. Tipos de Gasto</t>
  </si>
  <si>
    <t>Categoría de Adquisición</t>
  </si>
  <si>
    <t>Monto Financiado por el Banco</t>
  </si>
  <si>
    <t>Monto Total Proyecto (Incluyendo Contraparte)</t>
  </si>
  <si>
    <t>Obras</t>
  </si>
  <si>
    <t>Bienes</t>
  </si>
  <si>
    <t>Servicios de No Consultoría</t>
  </si>
  <si>
    <t>Capacitación</t>
  </si>
  <si>
    <t>Gastos Operativos</t>
  </si>
  <si>
    <t>Consultoría (firmas + individuos)</t>
  </si>
  <si>
    <t>Transferencias</t>
  </si>
  <si>
    <t>Subproyectos Comunitarios</t>
  </si>
  <si>
    <t>No asignados - Contingência</t>
  </si>
  <si>
    <t>Total</t>
  </si>
  <si>
    <t>4. Componentes</t>
  </si>
  <si>
    <t>Componente de Inversión</t>
  </si>
  <si>
    <t>BRASIL</t>
  </si>
  <si>
    <t>Programa Pró-Energia RS Distribuição</t>
  </si>
  <si>
    <t>Contrato de Empréstimo: 2700/OC-BR</t>
  </si>
  <si>
    <t xml:space="preserve">PLANO DE AQUISIÇÕES (PA) - 66 MESES </t>
  </si>
  <si>
    <t>Atualizado em:</t>
  </si>
  <si>
    <t>Atualização Nº:</t>
  </si>
  <si>
    <t>2.2-2015</t>
  </si>
  <si>
    <t>Atualizado por:</t>
  </si>
  <si>
    <t>UGP - J. Canova</t>
  </si>
  <si>
    <t>INFORMAÇÃO PARA PREENCHIMENTO INICIAL DO PLANO DE AQUISIÇÕES (EM CURSO E/OU ÚLTIMO APRESENTADO)</t>
  </si>
  <si>
    <t>OBRAS DA CEEE-D</t>
  </si>
  <si>
    <t>Unidade Executora</t>
  </si>
  <si>
    <t>Atividade</t>
  </si>
  <si>
    <t>Descrição adicional:</t>
  </si>
  <si>
    <r>
      <t xml:space="preserve">Método de Seleção/Aquisição
</t>
    </r>
    <r>
      <rPr>
        <i/>
        <sz val="10"/>
        <color indexed="9"/>
        <rFont val="Calibri"/>
        <family val="2"/>
      </rPr>
      <t>(Selecionar uma das Opções)</t>
    </r>
    <r>
      <rPr>
        <sz val="10"/>
        <color indexed="9"/>
        <rFont val="Calibri"/>
        <family val="2"/>
      </rPr>
      <t>:</t>
    </r>
  </si>
  <si>
    <t>Quantidade de Lotes:</t>
  </si>
  <si>
    <t>Número de Processo:</t>
  </si>
  <si>
    <t xml:space="preserve">Montante Estimado </t>
  </si>
  <si>
    <t>Categoria de Investimento:</t>
  </si>
  <si>
    <t>Método de Revisão (Selecionar uma das opções):</t>
  </si>
  <si>
    <t>Datas</t>
  </si>
  <si>
    <t>Comentários - para Sistema Nacional incluir método de Seleção</t>
  </si>
  <si>
    <t>Numero PRISM</t>
  </si>
  <si>
    <t>Status</t>
  </si>
  <si>
    <t>Montante Estimado em US$:</t>
  </si>
  <si>
    <t>Montante Estimado % BID:</t>
  </si>
  <si>
    <t>Montante Estimado % Contrapartida:</t>
  </si>
  <si>
    <t>Publicação do Anúncio</t>
  </si>
  <si>
    <t>Assinatura do Contrato</t>
  </si>
  <si>
    <t>CEEE-D/DO</t>
  </si>
  <si>
    <t xml:space="preserve">LT 69 kV - PAL 10 x Men. Deus
LT 69 kV - PAL 12 x PAL 5 </t>
  </si>
  <si>
    <t>Licitação Pública Nacional </t>
  </si>
  <si>
    <t>Comp. 1</t>
  </si>
  <si>
    <t>Sistema Nacional</t>
  </si>
  <si>
    <t>Contrapartida</t>
  </si>
  <si>
    <t>Contrato Terminado</t>
  </si>
  <si>
    <t>SE PAL 7  (nova) Fase I
SE PAL 15  (nova) Fase I</t>
  </si>
  <si>
    <t>RDC (Reg. Dif. Contr.)</t>
  </si>
  <si>
    <t>Ex-Post</t>
  </si>
  <si>
    <t>Contrato em Execução</t>
  </si>
  <si>
    <t>LT 69 kV - PAL 8  x  PAL 17 Fase I
SE PAL 17  (nova) Fase I</t>
  </si>
  <si>
    <t>Previsto</t>
  </si>
  <si>
    <t>Processo Cancelado</t>
  </si>
  <si>
    <t>Processo em curso</t>
  </si>
  <si>
    <t>CTI</t>
  </si>
  <si>
    <t>Comp. 4</t>
  </si>
  <si>
    <t>BENS</t>
  </si>
  <si>
    <t>Unidade Executora:</t>
  </si>
  <si>
    <t>Método de Aquisição
(Selecionar uma das opções):</t>
  </si>
  <si>
    <t>CEEE-D/DGMP</t>
  </si>
  <si>
    <t>Licitação Pública Internacional</t>
  </si>
  <si>
    <t>Ex-Ante</t>
  </si>
  <si>
    <t>CEEE-D/DM</t>
  </si>
  <si>
    <t>Comp. 2</t>
  </si>
  <si>
    <t>CEEE-D/DED</t>
  </si>
  <si>
    <t>Comp. 3</t>
  </si>
  <si>
    <t>SERVIÇOS QUE NÃO SÃO DE CONSULTORIA</t>
  </si>
  <si>
    <t>Publicação Documento de Licitação</t>
  </si>
  <si>
    <t>Contratação Direta </t>
  </si>
  <si>
    <t>UGP</t>
  </si>
  <si>
    <t>Comp. 5</t>
  </si>
  <si>
    <t>CONSULTORIAS FIRMAS</t>
  </si>
  <si>
    <t>Número do Processo:</t>
  </si>
  <si>
    <t>Publicação  Manifestação de Interesse</t>
  </si>
  <si>
    <t>Seleção Baseada na Qualidade e Custo </t>
  </si>
  <si>
    <t>CONSULTORIAS INDIVIDUAL</t>
  </si>
  <si>
    <t>Quantidade Estimada de Consultores:</t>
  </si>
  <si>
    <t>Não Objeção aos  TDR da Atividade</t>
  </si>
  <si>
    <t>Assinatura Contrato</t>
  </si>
  <si>
    <t>Monitoramento, avaliação de médio prazo</t>
  </si>
  <si>
    <t>Comparação de Qualificações (3 CV's)</t>
  </si>
  <si>
    <t>Monitoramento, avaliação final</t>
  </si>
  <si>
    <t>CAPACITAÇÃO</t>
  </si>
  <si>
    <t xml:space="preserve"> Publicação  Manifestação de Interesse</t>
  </si>
  <si>
    <t>SUBPROJETOS</t>
  </si>
  <si>
    <t>Objeto da Transferencia:</t>
  </si>
  <si>
    <t>Quantidade Estimada de Subprojetos:</t>
  </si>
  <si>
    <t>Comentários</t>
  </si>
  <si>
    <t>Assinatura do Contrato/ Convênio por Adjudicação dos Subprojetos</t>
  </si>
  <si>
    <t>Data de 
Transferencia</t>
  </si>
  <si>
    <t>Total Geral</t>
  </si>
  <si>
    <t>Revisão/Supervisão</t>
  </si>
  <si>
    <t>ReLicitação</t>
  </si>
  <si>
    <t>Declaração de Licitação Deserta</t>
  </si>
  <si>
    <t>Rechazo de Ofertas</t>
  </si>
  <si>
    <t xml:space="preserve">Metodos </t>
  </si>
  <si>
    <t>Consultoria firmas</t>
  </si>
  <si>
    <t>Seleção Baseada na Qualidade </t>
  </si>
  <si>
    <t>Seleção Baseada na Qualificação do Consultor (SQC)</t>
  </si>
  <si>
    <t>Seleção Baseada no Menor Custo </t>
  </si>
  <si>
    <t>Seleção Baseado em Orçamento Fixo</t>
  </si>
  <si>
    <t>Bens, obras e Serviços</t>
  </si>
  <si>
    <t>Comparação de Preços </t>
  </si>
  <si>
    <t>Licitação Internacional Limitada </t>
  </si>
  <si>
    <t>Licitação Pública Internacional com Precalificación</t>
  </si>
  <si>
    <t>Licitação Pública Internacional em 2 etapas </t>
  </si>
  <si>
    <t>Licitação Pública Internacional por Lotes </t>
  </si>
  <si>
    <t>Licitação Pública Internacional sem Pré-qualificação</t>
  </si>
  <si>
    <t>Consultoria Individual</t>
  </si>
  <si>
    <t>1.3.1</t>
  </si>
  <si>
    <t>1.3.2</t>
  </si>
  <si>
    <t>SE Menino Deus (nova)</t>
  </si>
  <si>
    <t>1.3.6</t>
  </si>
  <si>
    <t>1.3.7</t>
  </si>
  <si>
    <t xml:space="preserve">LT 69 kV -Zaffari  x  PAL 1 </t>
  </si>
  <si>
    <t>1.3.8</t>
  </si>
  <si>
    <t xml:space="preserve">LT 69 kV - PAL 14  x  PAL 15 </t>
  </si>
  <si>
    <t>1.3.11</t>
  </si>
  <si>
    <t>1.3.12</t>
  </si>
  <si>
    <t>LT 69 kV - PAL 9  x  PAL 7</t>
  </si>
  <si>
    <t>1.3.14</t>
  </si>
  <si>
    <t>LT 69kV - Viamão1 x Aguas Claras</t>
  </si>
  <si>
    <t>1.3.16</t>
  </si>
  <si>
    <t>LT 69 kV - PAL 8  x  Zaffari</t>
  </si>
  <si>
    <t>1.3.17</t>
  </si>
  <si>
    <t xml:space="preserve">SE Viamão 2  (ampliação) </t>
  </si>
  <si>
    <t>1.3.18</t>
  </si>
  <si>
    <t>SE PAL 12  (ampliação)</t>
  </si>
  <si>
    <t>1.3.19</t>
  </si>
  <si>
    <t>SE Pelotas 1  (ampliação) Fase I</t>
  </si>
  <si>
    <t>1.3.21</t>
  </si>
  <si>
    <t>SE Águas Claras  (nova)</t>
  </si>
  <si>
    <t>1.3.22</t>
  </si>
  <si>
    <t>SE Rio Grande 2 (Ampliação)</t>
  </si>
  <si>
    <t>1.3.23</t>
  </si>
  <si>
    <t xml:space="preserve">LT 69 kV - PAL 9 x PAL 7 (INFRA CIVIL) </t>
  </si>
  <si>
    <t>1.3.24</t>
  </si>
  <si>
    <t>LT 69 kV - Camaquã  x  São Lourenço</t>
  </si>
  <si>
    <t>1.3.25</t>
  </si>
  <si>
    <t>LT 138 kV - Quinta  x  Pelotas 1  (reisolamento)</t>
  </si>
  <si>
    <t>1.3.26</t>
  </si>
  <si>
    <t>SE Aeroporto (nova) Fase I</t>
  </si>
  <si>
    <t>1.3.27</t>
  </si>
  <si>
    <t>SE Alvorada 2 (nova) Fase I</t>
  </si>
  <si>
    <t>1.3.28</t>
  </si>
  <si>
    <t>LT 69 kV - PAL 5 x Floresta</t>
  </si>
  <si>
    <t>1.3.29</t>
  </si>
  <si>
    <t>SE Floresta (nova) Fase I</t>
  </si>
  <si>
    <t>1.3.30</t>
  </si>
  <si>
    <t>SE São Jerônimo  (nova)</t>
  </si>
  <si>
    <t>1.3.32</t>
  </si>
  <si>
    <t>LT 69 kV - SE ATL 2 x TOR ( ASA x Itapeva )</t>
  </si>
  <si>
    <t>1.3.33</t>
  </si>
  <si>
    <t>LT 69 kV - ATL2 CIRC. 1, 2, 3, e 4
(ANTIGA LT 69 kV - ATL2 x ATS)</t>
  </si>
  <si>
    <t>1.3.34</t>
  </si>
  <si>
    <t>SE PAL 7  (nova) Fase II</t>
  </si>
  <si>
    <t>1.3.35</t>
  </si>
  <si>
    <t>SE PAL 15  (nova) Fase II</t>
  </si>
  <si>
    <t>1.3.36</t>
  </si>
  <si>
    <t>SE Pelotas 1  (ampliação) Fase II</t>
  </si>
  <si>
    <t>1.3.37</t>
  </si>
  <si>
    <t>LT 69 kV - PAL 8 - Aeroporto</t>
  </si>
  <si>
    <t>1.3.38</t>
  </si>
  <si>
    <t>LT 69 kV - Ramal Alvorada 2</t>
  </si>
  <si>
    <t>1.3.39</t>
  </si>
  <si>
    <t>LT 69 kV - CHA x ARE</t>
  </si>
  <si>
    <t>1.3.40</t>
  </si>
  <si>
    <t>LT 69 kV - CAM1 x VAS Fase I</t>
  </si>
  <si>
    <t>1.3.41</t>
  </si>
  <si>
    <t>LT 69 kV - CAM1 x VAS Fase II</t>
  </si>
  <si>
    <t>1.3.42</t>
  </si>
  <si>
    <t>SE Aeroporto Fase II</t>
  </si>
  <si>
    <t>1.3.43</t>
  </si>
  <si>
    <t>SE Floresta Fase II</t>
  </si>
  <si>
    <t>1.3.44</t>
  </si>
  <si>
    <t>SE Alvorada 2 Fase II</t>
  </si>
  <si>
    <t>1.3.45</t>
  </si>
  <si>
    <t>SE PAL 17  Fase II</t>
  </si>
  <si>
    <t>1.3.46</t>
  </si>
  <si>
    <t>LT 69 kV - PAL 8  x  PAL 17 Fase II</t>
  </si>
  <si>
    <t>4.3.1</t>
  </si>
  <si>
    <t>Sala Técnica do Datacenter</t>
  </si>
  <si>
    <t>1.4.1</t>
  </si>
  <si>
    <t>Aquisição de TR`s de Força para ampliação de SE`s</t>
  </si>
  <si>
    <t>1.4.2</t>
  </si>
  <si>
    <t>TR`s das SE`s PAL 7 e PAL 15</t>
  </si>
  <si>
    <t>1.4.3</t>
  </si>
  <si>
    <t>Telemedição Combate as Perdas</t>
  </si>
  <si>
    <t>1.4.4</t>
  </si>
  <si>
    <t>Aq. de Equipamentos Combate Perdas</t>
  </si>
  <si>
    <t>1.4.5</t>
  </si>
  <si>
    <t>Aq. de Veículos Combate Perdas</t>
  </si>
  <si>
    <t>2.4.1</t>
  </si>
  <si>
    <t>Fornecimento e instalação de Disj Externos 27 kV da SE-Pal 14 e Digitalização das SE-Pal14 e SE-Pal16</t>
  </si>
  <si>
    <t>2.4.2</t>
  </si>
  <si>
    <t>Fornecimento e instalação de Disj Externos 27kV SE's SVP e MML</t>
  </si>
  <si>
    <t>2.4.3</t>
  </si>
  <si>
    <t>Fornecimento e instalação de Disj Externos 25 kV SE-Pal 16</t>
  </si>
  <si>
    <t>2.4.4</t>
  </si>
  <si>
    <t>Aquisição de Disjuntores Fase I</t>
  </si>
  <si>
    <t>2.4.6</t>
  </si>
  <si>
    <t>Aquisição Religadores 15 e 25kV Fase I</t>
  </si>
  <si>
    <t>2.4.7</t>
  </si>
  <si>
    <t>Aquisição Disjuntores p/ retrofit de 15/25kV Fase I</t>
  </si>
  <si>
    <t>2.4.8</t>
  </si>
  <si>
    <t>Aquisição de equipamentos para Digitalização de Subestações</t>
  </si>
  <si>
    <t>2.4.9</t>
  </si>
  <si>
    <t>Aquisição equipamento computacional p/ suporte ao centro de operação Fase I</t>
  </si>
  <si>
    <t>2.4.12</t>
  </si>
  <si>
    <t>Aquisição de TC's e TP's Fase I</t>
  </si>
  <si>
    <t>2.4.16</t>
  </si>
  <si>
    <t>Aquisição de Disjuntores Fase II</t>
  </si>
  <si>
    <t>2.4.17</t>
  </si>
  <si>
    <t>Aquisição equipamento computacional p/ suporte ao centro de operação Fase II</t>
  </si>
  <si>
    <t>3.4.2</t>
  </si>
  <si>
    <t>Aquisição de Chave Seccionadora Tripolar com abertura sob Carga 15 kV/25 kV</t>
  </si>
  <si>
    <t>3.4.3</t>
  </si>
  <si>
    <t>Aquisição de Banco de Capacitores</t>
  </si>
  <si>
    <t>3.4.4</t>
  </si>
  <si>
    <t>Aquisição de Religador Fase I</t>
  </si>
  <si>
    <t>3.4.5</t>
  </si>
  <si>
    <t>Aquisição de Regulador de Tensão Fase I</t>
  </si>
  <si>
    <t>3.4.6</t>
  </si>
  <si>
    <t>Aquisição de Chave Automática Tripolar</t>
  </si>
  <si>
    <t>3.4.7</t>
  </si>
  <si>
    <t>Aquisição de Regulador de Tensão Fase II</t>
  </si>
  <si>
    <t>3.4.8</t>
  </si>
  <si>
    <t>Aquisição de Religador Fase II</t>
  </si>
  <si>
    <t>4.4.1</t>
  </si>
  <si>
    <t>Atualização da rede de dados para o ERP e SGC</t>
  </si>
  <si>
    <t>4.4.2</t>
  </si>
  <si>
    <t>Estações de trabalho</t>
  </si>
  <si>
    <t>1.2.1</t>
  </si>
  <si>
    <t>Campanha de Conscientização (Perdas)</t>
  </si>
  <si>
    <t>2.2.1</t>
  </si>
  <si>
    <t>Instalação de equipamentos para Digitalização de Subestações</t>
  </si>
  <si>
    <t>3.2.1</t>
  </si>
  <si>
    <t>Instalação Chave Automática Trip. Fase I</t>
  </si>
  <si>
    <t>3.2.4</t>
  </si>
  <si>
    <t>Instalação Chave Automática Trip. Fase II</t>
  </si>
  <si>
    <t>3.2.5</t>
  </si>
  <si>
    <t>Instalação Chave Automática Trip. Fase III</t>
  </si>
  <si>
    <t>4.2.1</t>
  </si>
  <si>
    <t>Sistemas Legados SGD e SGS (Indra)</t>
  </si>
  <si>
    <t>4.2.2</t>
  </si>
  <si>
    <t>Sistemas Legados URA</t>
  </si>
  <si>
    <t>4.2.3</t>
  </si>
  <si>
    <t>Sistemas Legados Jurídico (Benner)</t>
  </si>
  <si>
    <t>4.2.4</t>
  </si>
  <si>
    <t>Sistemas Legados Sigom (Informa)</t>
  </si>
  <si>
    <t>5.5.2</t>
  </si>
  <si>
    <t>1.1.10</t>
  </si>
  <si>
    <t xml:space="preserve">Empresas  - Projetos de Linhas Transmissão </t>
  </si>
  <si>
    <t>1.1.9</t>
  </si>
  <si>
    <t>LT 69 kV - Ramal Albarus x Aeroporto (Projeto)</t>
  </si>
  <si>
    <t>1.1.4</t>
  </si>
  <si>
    <t>LT 69 kV - PAL 8 x ZAFFARI x PAL1(projeto)</t>
  </si>
  <si>
    <t>1.1.5</t>
  </si>
  <si>
    <t>LT 138 kV -Quinta x Pelotas1 (Projeto Reisolamento)</t>
  </si>
  <si>
    <t>2.1.1</t>
  </si>
  <si>
    <t xml:space="preserve">Desenvolvimento e implantação de software de apoio ao centro de operação </t>
  </si>
  <si>
    <t>4.1.1</t>
  </si>
  <si>
    <t>Contratação de consultoria para revisão dos processos de trabalho e implantação de solução para o Sistema Corporativo de Gestão - ERP (Enterprise Resource Planning) e para o Sistema de Gestão Comercial - SGC.</t>
  </si>
  <si>
    <t>5.5.5</t>
  </si>
  <si>
    <t>Consultoria de Engenharia</t>
  </si>
  <si>
    <t>5.5.3</t>
  </si>
  <si>
    <t>2013020029</t>
  </si>
  <si>
    <t>2012060016</t>
  </si>
  <si>
    <t>2012060073</t>
  </si>
  <si>
    <t>2012120067</t>
  </si>
  <si>
    <t>2013020062</t>
  </si>
  <si>
    <t>2012050157</t>
  </si>
  <si>
    <t>2011050039</t>
  </si>
  <si>
    <t>2010060028</t>
  </si>
  <si>
    <t>2010100055</t>
  </si>
  <si>
    <t>2011020012</t>
  </si>
  <si>
    <t>2011030098</t>
  </si>
  <si>
    <t>2012120057</t>
  </si>
  <si>
    <t>2012110124</t>
  </si>
  <si>
    <t>2013020058</t>
  </si>
  <si>
    <t>2013010091</t>
  </si>
  <si>
    <t>BRA6502</t>
  </si>
  <si>
    <t>BRB2359</t>
  </si>
  <si>
    <t>BRA6538</t>
  </si>
  <si>
    <t>BRA6514</t>
  </si>
  <si>
    <t>BRA6501</t>
  </si>
  <si>
    <t>BRA6534</t>
  </si>
  <si>
    <t>BRA6496</t>
  </si>
  <si>
    <t>BRA6504</t>
  </si>
  <si>
    <t>BRA6495</t>
  </si>
  <si>
    <t>BRA6498</t>
  </si>
  <si>
    <t>BRA6499</t>
  </si>
  <si>
    <t>BRB2662</t>
  </si>
  <si>
    <t>BRB2900</t>
  </si>
  <si>
    <t>BRA6515</t>
  </si>
  <si>
    <t>BRA6497</t>
  </si>
  <si>
    <t>BRA6503</t>
  </si>
  <si>
    <t>BRA6505</t>
  </si>
  <si>
    <t>BRA6562</t>
  </si>
  <si>
    <t>BRA6513</t>
  </si>
  <si>
    <t>BRA6535</t>
  </si>
  <si>
    <t>BRA6521</t>
  </si>
  <si>
    <t>BRB2378</t>
  </si>
  <si>
    <t>BRB2593</t>
  </si>
  <si>
    <t>2010060041</t>
  </si>
  <si>
    <t>2013010046</t>
  </si>
  <si>
    <t>2013010068</t>
  </si>
  <si>
    <t>2010020087</t>
  </si>
  <si>
    <t>2099070073</t>
  </si>
  <si>
    <t>2010090098</t>
  </si>
  <si>
    <t>2010110070</t>
  </si>
  <si>
    <t>2013030014</t>
  </si>
  <si>
    <t>2013010005</t>
  </si>
  <si>
    <t>BRB2410</t>
  </si>
  <si>
    <t>BRA6472</t>
  </si>
  <si>
    <t>BRA6474</t>
  </si>
  <si>
    <t>BRA6485</t>
  </si>
  <si>
    <t>BRA6473</t>
  </si>
  <si>
    <t>BRA6500</t>
  </si>
  <si>
    <t>BRB2407</t>
  </si>
  <si>
    <t>BRB2375</t>
  </si>
  <si>
    <t>BRA6493</t>
  </si>
  <si>
    <t>1</t>
  </si>
  <si>
    <t>BRA6520</t>
  </si>
  <si>
    <t>BRB2899</t>
  </si>
  <si>
    <t>BRB2457</t>
  </si>
  <si>
    <t>BRB2705</t>
  </si>
  <si>
    <t>BRB2357</t>
  </si>
  <si>
    <t>BRB2898</t>
  </si>
  <si>
    <t>BRB2458</t>
  </si>
  <si>
    <t>BRB2459</t>
  </si>
  <si>
    <t>BRB2482</t>
  </si>
  <si>
    <t>BR10182</t>
  </si>
  <si>
    <t>CBR3259</t>
  </si>
  <si>
    <t>BR11007</t>
  </si>
  <si>
    <t>Auditoria Externa 2012 KPMG</t>
  </si>
  <si>
    <t>Auditoria Externa 2013 PwC</t>
  </si>
  <si>
    <t>Auditoria Externa 2014 PwC</t>
  </si>
  <si>
    <t>Auditoria Externa 2015</t>
  </si>
  <si>
    <t>2010040015</t>
  </si>
  <si>
    <t>2010040032</t>
  </si>
  <si>
    <t>2010120052</t>
  </si>
  <si>
    <t>BR10639</t>
  </si>
  <si>
    <t>BR10444</t>
  </si>
  <si>
    <t>BR10477</t>
  </si>
  <si>
    <t>BRB2408</t>
  </si>
  <si>
    <t>BRA6516</t>
  </si>
  <si>
    <t>BR10625</t>
  </si>
  <si>
    <t>BR10804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</si>
</sst>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[$USD]\ #,##0.00"/>
    <numFmt numFmtId="165" formatCode="dd/mm/yy;@"/>
    <numFmt numFmtId="166" formatCode="0.0"/>
    <numFmt numFmtId="167" formatCode="_(&quot;R$ &quot;* #,##0.00_);_(&quot;R$ &quot;* \(#,##0.00\);_(&quot;R$ &quot;* &quot;-&quot;??_);_(@_)"/>
    <numFmt numFmtId="168" formatCode="_(* #,##0_);_(* \(#,##0\);_(* &quot;-&quot;_);_(@_)"/>
    <numFmt numFmtId="169" formatCode="_(* #,##0.00_);_(* \(#,##0.00\);_(* &quot;-&quot;??_);_(@_)"/>
  </numFmts>
  <fonts count="5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1"/>
      <color indexed="9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indexed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b/>
      <sz val="10"/>
      <color indexed="9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color indexed="9"/>
      <name val="Calibri"/>
      <family val="2"/>
      <scheme val="minor"/>
    </font>
    <font>
      <i/>
      <sz val="10"/>
      <color indexed="9"/>
      <name val="Calibri"/>
      <family val="2"/>
    </font>
    <font>
      <sz val="10"/>
      <color indexed="9"/>
      <name val="Calibri"/>
      <family val="2"/>
    </font>
    <font>
      <sz val="10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0"/>
      <color theme="10"/>
      <name val="Arial"/>
      <family val="2"/>
    </font>
    <font>
      <u/>
      <sz val="10"/>
      <color indexed="12"/>
      <name val="Arial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0"/>
      <color indexed="8"/>
      <name val="MS Sans Serif"/>
      <family val="2"/>
    </font>
    <font>
      <sz val="11"/>
      <color indexed="60"/>
      <name val="Calibri"/>
      <family val="2"/>
    </font>
    <font>
      <sz val="10"/>
      <color indexed="8"/>
      <name val="Arial"/>
      <family val="2"/>
    </font>
    <font>
      <sz val="14"/>
      <color indexed="8"/>
      <name val="Algerian"/>
      <family val="2"/>
    </font>
    <font>
      <sz val="12"/>
      <color theme="1"/>
      <name val="Arial"/>
      <family val="2"/>
    </font>
    <font>
      <sz val="10"/>
      <name val="MS Sans Serif"/>
      <family val="2"/>
    </font>
    <font>
      <b/>
      <sz val="11"/>
      <color indexed="63"/>
      <name val="Calibri"/>
      <family val="2"/>
    </font>
    <font>
      <sz val="12"/>
      <color indexed="8"/>
      <name val="Arial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</fonts>
  <fills count="26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16">
    <xf numFmtId="0" fontId="0" fillId="0" borderId="0"/>
    <xf numFmtId="0" fontId="4" fillId="0" borderId="0"/>
    <xf numFmtId="0" fontId="1" fillId="0" borderId="0"/>
    <xf numFmtId="0" fontId="4" fillId="0" borderId="0"/>
    <xf numFmtId="0" fontId="1" fillId="0" borderId="0"/>
    <xf numFmtId="9" fontId="4" fillId="0" borderId="0" applyFont="0" applyFill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8" fillId="22" borderId="30" applyNumberFormat="0" applyAlignment="0" applyProtection="0"/>
    <xf numFmtId="0" fontId="28" fillId="22" borderId="30" applyNumberFormat="0" applyAlignment="0" applyProtection="0"/>
    <xf numFmtId="0" fontId="28" fillId="22" borderId="30" applyNumberFormat="0" applyAlignment="0" applyProtection="0"/>
    <xf numFmtId="0" fontId="28" fillId="22" borderId="30" applyNumberFormat="0" applyAlignment="0" applyProtection="0"/>
    <xf numFmtId="0" fontId="28" fillId="22" borderId="30" applyNumberFormat="0" applyAlignment="0" applyProtection="0"/>
    <xf numFmtId="0" fontId="28" fillId="22" borderId="30" applyNumberFormat="0" applyAlignment="0" applyProtection="0"/>
    <xf numFmtId="0" fontId="28" fillId="22" borderId="30" applyNumberFormat="0" applyAlignment="0" applyProtection="0"/>
    <xf numFmtId="0" fontId="28" fillId="22" borderId="30" applyNumberFormat="0" applyAlignment="0" applyProtection="0"/>
    <xf numFmtId="0" fontId="28" fillId="22" borderId="30" applyNumberFormat="0" applyAlignment="0" applyProtection="0"/>
    <xf numFmtId="0" fontId="28" fillId="22" borderId="30" applyNumberFormat="0" applyAlignment="0" applyProtection="0"/>
    <xf numFmtId="0" fontId="28" fillId="22" borderId="30" applyNumberFormat="0" applyAlignment="0" applyProtection="0"/>
    <xf numFmtId="0" fontId="28" fillId="22" borderId="30" applyNumberFormat="0" applyAlignment="0" applyProtection="0"/>
    <xf numFmtId="0" fontId="28" fillId="22" borderId="30" applyNumberFormat="0" applyAlignment="0" applyProtection="0"/>
    <xf numFmtId="0" fontId="28" fillId="22" borderId="30" applyNumberFormat="0" applyAlignment="0" applyProtection="0"/>
    <xf numFmtId="0" fontId="28" fillId="22" borderId="30" applyNumberFormat="0" applyAlignment="0" applyProtection="0"/>
    <xf numFmtId="0" fontId="28" fillId="22" borderId="30" applyNumberFormat="0" applyAlignment="0" applyProtection="0"/>
    <xf numFmtId="0" fontId="28" fillId="22" borderId="30" applyNumberFormat="0" applyAlignment="0" applyProtection="0"/>
    <xf numFmtId="0" fontId="28" fillId="22" borderId="30" applyNumberFormat="0" applyAlignment="0" applyProtection="0"/>
    <xf numFmtId="0" fontId="28" fillId="22" borderId="30" applyNumberFormat="0" applyAlignment="0" applyProtection="0"/>
    <xf numFmtId="0" fontId="28" fillId="22" borderId="30" applyNumberFormat="0" applyAlignment="0" applyProtection="0"/>
    <xf numFmtId="0" fontId="28" fillId="22" borderId="30" applyNumberFormat="0" applyAlignment="0" applyProtection="0"/>
    <xf numFmtId="0" fontId="28" fillId="22" borderId="30" applyNumberFormat="0" applyAlignment="0" applyProtection="0"/>
    <xf numFmtId="0" fontId="28" fillId="22" borderId="30" applyNumberFormat="0" applyAlignment="0" applyProtection="0"/>
    <xf numFmtId="0" fontId="28" fillId="22" borderId="30" applyNumberFormat="0" applyAlignment="0" applyProtection="0"/>
    <xf numFmtId="0" fontId="28" fillId="22" borderId="30" applyNumberFormat="0" applyAlignment="0" applyProtection="0"/>
    <xf numFmtId="0" fontId="29" fillId="23" borderId="31" applyNumberFormat="0" applyAlignment="0" applyProtection="0"/>
    <xf numFmtId="0" fontId="29" fillId="23" borderId="31" applyNumberFormat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6" borderId="0" applyNumberFormat="0" applyBorder="0" applyAlignment="0" applyProtection="0"/>
    <xf numFmtId="0" fontId="31" fillId="6" borderId="0" applyNumberFormat="0" applyBorder="0" applyAlignment="0" applyProtection="0"/>
    <xf numFmtId="0" fontId="32" fillId="0" borderId="32" applyNumberFormat="0" applyFill="0" applyAlignment="0" applyProtection="0"/>
    <xf numFmtId="0" fontId="32" fillId="0" borderId="32" applyNumberFormat="0" applyFill="0" applyAlignment="0" applyProtection="0"/>
    <xf numFmtId="0" fontId="33" fillId="0" borderId="33" applyNumberFormat="0" applyFill="0" applyAlignment="0" applyProtection="0"/>
    <xf numFmtId="0" fontId="33" fillId="0" borderId="33" applyNumberFormat="0" applyFill="0" applyAlignment="0" applyProtection="0"/>
    <xf numFmtId="0" fontId="34" fillId="0" borderId="34" applyNumberFormat="0" applyFill="0" applyAlignment="0" applyProtection="0"/>
    <xf numFmtId="0" fontId="34" fillId="0" borderId="34" applyNumberFormat="0" applyFill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37" fillId="9" borderId="30" applyNumberFormat="0" applyAlignment="0" applyProtection="0"/>
    <xf numFmtId="0" fontId="37" fillId="9" borderId="30" applyNumberFormat="0" applyAlignment="0" applyProtection="0"/>
    <xf numFmtId="0" fontId="37" fillId="9" borderId="30" applyNumberFormat="0" applyAlignment="0" applyProtection="0"/>
    <xf numFmtId="0" fontId="37" fillId="9" borderId="30" applyNumberFormat="0" applyAlignment="0" applyProtection="0"/>
    <xf numFmtId="0" fontId="37" fillId="9" borderId="30" applyNumberFormat="0" applyAlignment="0" applyProtection="0"/>
    <xf numFmtId="0" fontId="37" fillId="9" borderId="30" applyNumberFormat="0" applyAlignment="0" applyProtection="0"/>
    <xf numFmtId="0" fontId="37" fillId="9" borderId="30" applyNumberFormat="0" applyAlignment="0" applyProtection="0"/>
    <xf numFmtId="0" fontId="37" fillId="9" borderId="30" applyNumberFormat="0" applyAlignment="0" applyProtection="0"/>
    <xf numFmtId="0" fontId="37" fillId="9" borderId="30" applyNumberFormat="0" applyAlignment="0" applyProtection="0"/>
    <xf numFmtId="0" fontId="37" fillId="9" borderId="30" applyNumberFormat="0" applyAlignment="0" applyProtection="0"/>
    <xf numFmtId="0" fontId="37" fillId="9" borderId="30" applyNumberFormat="0" applyAlignment="0" applyProtection="0"/>
    <xf numFmtId="0" fontId="37" fillId="9" borderId="30" applyNumberFormat="0" applyAlignment="0" applyProtection="0"/>
    <xf numFmtId="0" fontId="37" fillId="9" borderId="30" applyNumberFormat="0" applyAlignment="0" applyProtection="0"/>
    <xf numFmtId="0" fontId="37" fillId="9" borderId="30" applyNumberFormat="0" applyAlignment="0" applyProtection="0"/>
    <xf numFmtId="0" fontId="37" fillId="9" borderId="30" applyNumberFormat="0" applyAlignment="0" applyProtection="0"/>
    <xf numFmtId="0" fontId="37" fillId="9" borderId="30" applyNumberFormat="0" applyAlignment="0" applyProtection="0"/>
    <xf numFmtId="0" fontId="37" fillId="9" borderId="30" applyNumberFormat="0" applyAlignment="0" applyProtection="0"/>
    <xf numFmtId="0" fontId="37" fillId="9" borderId="30" applyNumberFormat="0" applyAlignment="0" applyProtection="0"/>
    <xf numFmtId="0" fontId="37" fillId="9" borderId="30" applyNumberFormat="0" applyAlignment="0" applyProtection="0"/>
    <xf numFmtId="0" fontId="37" fillId="9" borderId="30" applyNumberFormat="0" applyAlignment="0" applyProtection="0"/>
    <xf numFmtId="0" fontId="37" fillId="9" borderId="30" applyNumberFormat="0" applyAlignment="0" applyProtection="0"/>
    <xf numFmtId="0" fontId="37" fillId="9" borderId="30" applyNumberFormat="0" applyAlignment="0" applyProtection="0"/>
    <xf numFmtId="0" fontId="37" fillId="9" borderId="30" applyNumberFormat="0" applyAlignment="0" applyProtection="0"/>
    <xf numFmtId="0" fontId="37" fillId="9" borderId="30" applyNumberFormat="0" applyAlignment="0" applyProtection="0"/>
    <xf numFmtId="0" fontId="37" fillId="9" borderId="30" applyNumberFormat="0" applyAlignment="0" applyProtection="0"/>
    <xf numFmtId="0" fontId="38" fillId="0" borderId="35" applyNumberFormat="0" applyFill="0" applyAlignment="0" applyProtection="0"/>
    <xf numFmtId="0" fontId="38" fillId="0" borderId="35" applyNumberFormat="0" applyFill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39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4" fillId="0" borderId="0"/>
    <xf numFmtId="0" fontId="4" fillId="0" borderId="0"/>
    <xf numFmtId="0" fontId="4" fillId="0" borderId="0" applyNumberFormat="0" applyFont="0" applyFill="0" applyBorder="0" applyAlignment="0" applyProtection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42" fillId="0" borderId="0"/>
    <xf numFmtId="0" fontId="1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4" fillId="0" borderId="0"/>
    <xf numFmtId="0" fontId="4" fillId="0" borderId="0" applyNumberFormat="0" applyFont="0" applyFill="0" applyBorder="0" applyAlignment="0" applyProtection="0"/>
    <xf numFmtId="0" fontId="1" fillId="0" borderId="0"/>
    <xf numFmtId="0" fontId="43" fillId="0" borderId="0"/>
    <xf numFmtId="0" fontId="43" fillId="0" borderId="0"/>
    <xf numFmtId="0" fontId="1" fillId="0" borderId="0"/>
    <xf numFmtId="0" fontId="1" fillId="0" borderId="0"/>
    <xf numFmtId="0" fontId="1" fillId="0" borderId="0"/>
    <xf numFmtId="0" fontId="43" fillId="0" borderId="0"/>
    <xf numFmtId="0" fontId="43" fillId="0" borderId="0"/>
    <xf numFmtId="0" fontId="4" fillId="0" borderId="0" applyFont="0"/>
    <xf numFmtId="0" fontId="4" fillId="0" borderId="0" applyFont="0"/>
    <xf numFmtId="0" fontId="4" fillId="0" borderId="0" applyFont="0"/>
    <xf numFmtId="0" fontId="4" fillId="0" borderId="0" applyFont="0"/>
    <xf numFmtId="0" fontId="4" fillId="0" borderId="0" applyFont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4" fillId="25" borderId="36" applyNumberFormat="0" applyFont="0" applyAlignment="0" applyProtection="0"/>
    <xf numFmtId="0" fontId="44" fillId="25" borderId="36" applyNumberFormat="0" applyFont="0" applyAlignment="0" applyProtection="0"/>
    <xf numFmtId="0" fontId="44" fillId="25" borderId="36" applyNumberFormat="0" applyFont="0" applyAlignment="0" applyProtection="0"/>
    <xf numFmtId="0" fontId="44" fillId="25" borderId="36" applyNumberFormat="0" applyFont="0" applyAlignment="0" applyProtection="0"/>
    <xf numFmtId="0" fontId="44" fillId="25" borderId="36" applyNumberFormat="0" applyFont="0" applyAlignment="0" applyProtection="0"/>
    <xf numFmtId="0" fontId="44" fillId="25" borderId="36" applyNumberFormat="0" applyFont="0" applyAlignment="0" applyProtection="0"/>
    <xf numFmtId="0" fontId="44" fillId="25" borderId="36" applyNumberFormat="0" applyFont="0" applyAlignment="0" applyProtection="0"/>
    <xf numFmtId="0" fontId="44" fillId="25" borderId="36" applyNumberFormat="0" applyFont="0" applyAlignment="0" applyProtection="0"/>
    <xf numFmtId="0" fontId="44" fillId="25" borderId="36" applyNumberFormat="0" applyFont="0" applyAlignment="0" applyProtection="0"/>
    <xf numFmtId="0" fontId="44" fillId="25" borderId="36" applyNumberFormat="0" applyFont="0" applyAlignment="0" applyProtection="0"/>
    <xf numFmtId="0" fontId="44" fillId="25" borderId="36" applyNumberFormat="0" applyFont="0" applyAlignment="0" applyProtection="0"/>
    <xf numFmtId="0" fontId="44" fillId="25" borderId="36" applyNumberFormat="0" applyFont="0" applyAlignment="0" applyProtection="0"/>
    <xf numFmtId="0" fontId="44" fillId="25" borderId="36" applyNumberFormat="0" applyFont="0" applyAlignment="0" applyProtection="0"/>
    <xf numFmtId="0" fontId="44" fillId="25" borderId="36" applyNumberFormat="0" applyFont="0" applyAlignment="0" applyProtection="0"/>
    <xf numFmtId="0" fontId="44" fillId="25" borderId="36" applyNumberFormat="0" applyFont="0" applyAlignment="0" applyProtection="0"/>
    <xf numFmtId="0" fontId="44" fillId="25" borderId="36" applyNumberFormat="0" applyFont="0" applyAlignment="0" applyProtection="0"/>
    <xf numFmtId="0" fontId="44" fillId="25" borderId="36" applyNumberFormat="0" applyFont="0" applyAlignment="0" applyProtection="0"/>
    <xf numFmtId="0" fontId="44" fillId="25" borderId="36" applyNumberFormat="0" applyFont="0" applyAlignment="0" applyProtection="0"/>
    <xf numFmtId="0" fontId="44" fillId="25" borderId="36" applyNumberFormat="0" applyFont="0" applyAlignment="0" applyProtection="0"/>
    <xf numFmtId="0" fontId="44" fillId="25" borderId="36" applyNumberFormat="0" applyFont="0" applyAlignment="0" applyProtection="0"/>
    <xf numFmtId="0" fontId="44" fillId="25" borderId="36" applyNumberFormat="0" applyFont="0" applyAlignment="0" applyProtection="0"/>
    <xf numFmtId="0" fontId="44" fillId="25" borderId="36" applyNumberFormat="0" applyFont="0" applyAlignment="0" applyProtection="0"/>
    <xf numFmtId="0" fontId="44" fillId="25" borderId="36" applyNumberFormat="0" applyFont="0" applyAlignment="0" applyProtection="0"/>
    <xf numFmtId="0" fontId="44" fillId="25" borderId="36" applyNumberFormat="0" applyFont="0" applyAlignment="0" applyProtection="0"/>
    <xf numFmtId="0" fontId="44" fillId="25" borderId="36" applyNumberFormat="0" applyFont="0" applyAlignment="0" applyProtection="0"/>
    <xf numFmtId="0" fontId="45" fillId="22" borderId="37" applyNumberFormat="0" applyAlignment="0" applyProtection="0"/>
    <xf numFmtId="0" fontId="45" fillId="22" borderId="37" applyNumberFormat="0" applyAlignment="0" applyProtection="0"/>
    <xf numFmtId="0" fontId="45" fillId="22" borderId="37" applyNumberFormat="0" applyAlignment="0" applyProtection="0"/>
    <xf numFmtId="0" fontId="45" fillId="22" borderId="37" applyNumberFormat="0" applyAlignment="0" applyProtection="0"/>
    <xf numFmtId="0" fontId="45" fillId="22" borderId="37" applyNumberFormat="0" applyAlignment="0" applyProtection="0"/>
    <xf numFmtId="0" fontId="45" fillId="22" borderId="37" applyNumberFormat="0" applyAlignment="0" applyProtection="0"/>
    <xf numFmtId="0" fontId="45" fillId="22" borderId="37" applyNumberFormat="0" applyAlignment="0" applyProtection="0"/>
    <xf numFmtId="0" fontId="45" fillId="22" borderId="37" applyNumberFormat="0" applyAlignment="0" applyProtection="0"/>
    <xf numFmtId="0" fontId="45" fillId="22" borderId="37" applyNumberFormat="0" applyAlignment="0" applyProtection="0"/>
    <xf numFmtId="0" fontId="45" fillId="22" borderId="37" applyNumberFormat="0" applyAlignment="0" applyProtection="0"/>
    <xf numFmtId="0" fontId="45" fillId="22" borderId="37" applyNumberFormat="0" applyAlignment="0" applyProtection="0"/>
    <xf numFmtId="0" fontId="45" fillId="22" borderId="37" applyNumberFormat="0" applyAlignment="0" applyProtection="0"/>
    <xf numFmtId="0" fontId="45" fillId="22" borderId="37" applyNumberFormat="0" applyAlignment="0" applyProtection="0"/>
    <xf numFmtId="0" fontId="45" fillId="22" borderId="37" applyNumberFormat="0" applyAlignment="0" applyProtection="0"/>
    <xf numFmtId="0" fontId="45" fillId="22" borderId="37" applyNumberFormat="0" applyAlignment="0" applyProtection="0"/>
    <xf numFmtId="0" fontId="45" fillId="22" borderId="37" applyNumberFormat="0" applyAlignment="0" applyProtection="0"/>
    <xf numFmtId="0" fontId="45" fillId="22" borderId="37" applyNumberFormat="0" applyAlignment="0" applyProtection="0"/>
    <xf numFmtId="0" fontId="45" fillId="22" borderId="37" applyNumberFormat="0" applyAlignment="0" applyProtection="0"/>
    <xf numFmtId="0" fontId="45" fillId="22" borderId="37" applyNumberFormat="0" applyAlignment="0" applyProtection="0"/>
    <xf numFmtId="0" fontId="45" fillId="22" borderId="37" applyNumberFormat="0" applyAlignment="0" applyProtection="0"/>
    <xf numFmtId="0" fontId="45" fillId="22" borderId="37" applyNumberFormat="0" applyAlignment="0" applyProtection="0"/>
    <xf numFmtId="0" fontId="45" fillId="22" borderId="37" applyNumberFormat="0" applyAlignment="0" applyProtection="0"/>
    <xf numFmtId="0" fontId="45" fillId="22" borderId="37" applyNumberFormat="0" applyAlignment="0" applyProtection="0"/>
    <xf numFmtId="0" fontId="45" fillId="22" borderId="37" applyNumberFormat="0" applyAlignment="0" applyProtection="0"/>
    <xf numFmtId="0" fontId="45" fillId="22" borderId="37" applyNumberFormat="0" applyAlignment="0" applyProtection="0"/>
    <xf numFmtId="9" fontId="1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4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9" fillId="0" borderId="0" applyNumberFormat="0" applyFont="0" applyFill="0" applyBorder="0" applyProtection="0">
      <alignment vertical="center"/>
    </xf>
    <xf numFmtId="0" fontId="39" fillId="0" borderId="0" applyNumberFormat="0" applyFont="0" applyFill="0" applyBorder="0" applyProtection="0">
      <alignment vertical="center"/>
    </xf>
    <xf numFmtId="0" fontId="39" fillId="0" borderId="0" applyNumberFormat="0" applyFont="0" applyFill="0" applyBorder="0" applyProtection="0">
      <alignment vertical="center"/>
    </xf>
    <xf numFmtId="0" fontId="39" fillId="0" borderId="0" applyNumberFormat="0" applyFont="0" applyFill="0" applyBorder="0" applyProtection="0">
      <alignment vertical="center"/>
    </xf>
    <xf numFmtId="0" fontId="39" fillId="0" borderId="0" applyNumberFormat="0" applyFont="0" applyFill="0" applyBorder="0" applyProtection="0">
      <alignment vertical="center"/>
    </xf>
    <xf numFmtId="0" fontId="39" fillId="0" borderId="0" applyNumberFormat="0" applyFont="0" applyFill="0" applyBorder="0" applyProtection="0">
      <alignment vertical="center"/>
    </xf>
    <xf numFmtId="0" fontId="39" fillId="0" borderId="0" applyNumberFormat="0" applyFont="0" applyFill="0" applyBorder="0" applyProtection="0">
      <alignment vertical="center"/>
    </xf>
    <xf numFmtId="0" fontId="39" fillId="0" borderId="0" applyNumberFormat="0" applyFont="0" applyFill="0" applyBorder="0" applyProtection="0">
      <alignment vertical="center"/>
    </xf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25" fillId="0" borderId="0" applyFont="0" applyFill="0" applyBorder="0" applyAlignment="0" applyProtection="0"/>
    <xf numFmtId="43" fontId="39" fillId="0" borderId="0" applyFont="0" applyFill="0" applyBorder="0" applyAlignment="0" applyProtection="0"/>
    <xf numFmtId="0" fontId="39" fillId="0" borderId="0" applyNumberFormat="0" applyFont="0" applyFill="0" applyBorder="0" applyProtection="0">
      <alignment vertical="center"/>
    </xf>
    <xf numFmtId="0" fontId="39" fillId="0" borderId="0" applyNumberFormat="0" applyFont="0" applyFill="0" applyBorder="0" applyProtection="0">
      <alignment vertical="center"/>
    </xf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38" applyNumberFormat="0" applyFill="0" applyAlignment="0" applyProtection="0"/>
    <xf numFmtId="0" fontId="39" fillId="0" borderId="0" applyNumberFormat="0" applyFont="0" applyFill="0" applyBorder="0" applyProtection="0">
      <alignment vertical="center"/>
    </xf>
    <xf numFmtId="169" fontId="25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</cellStyleXfs>
  <cellXfs count="177">
    <xf numFmtId="0" fontId="0" fillId="0" borderId="0" xfId="0"/>
    <xf numFmtId="0" fontId="4" fillId="0" borderId="0" xfId="1"/>
    <xf numFmtId="0" fontId="1" fillId="0" borderId="0" xfId="2"/>
    <xf numFmtId="0" fontId="5" fillId="2" borderId="1" xfId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center"/>
    </xf>
    <xf numFmtId="0" fontId="5" fillId="2" borderId="3" xfId="1" applyFont="1" applyFill="1" applyBorder="1" applyAlignment="1">
      <alignment horizontal="center" vertical="center" wrapText="1"/>
    </xf>
    <xf numFmtId="0" fontId="7" fillId="0" borderId="4" xfId="1" applyFont="1" applyBorder="1" applyAlignment="1">
      <alignment vertical="center"/>
    </xf>
    <xf numFmtId="0" fontId="7" fillId="0" borderId="5" xfId="1" applyFont="1" applyBorder="1" applyAlignment="1">
      <alignment vertical="center"/>
    </xf>
    <xf numFmtId="0" fontId="7" fillId="0" borderId="8" xfId="1" applyFont="1" applyBorder="1" applyAlignment="1">
      <alignment vertical="center"/>
    </xf>
    <xf numFmtId="0" fontId="7" fillId="0" borderId="9" xfId="1" applyFont="1" applyBorder="1" applyAlignment="1">
      <alignment vertical="center"/>
    </xf>
    <xf numFmtId="0" fontId="11" fillId="2" borderId="10" xfId="1" applyFont="1" applyFill="1" applyBorder="1" applyAlignment="1">
      <alignment horizontal="center" vertical="center"/>
    </xf>
    <xf numFmtId="0" fontId="11" fillId="2" borderId="11" xfId="1" applyFont="1" applyFill="1" applyBorder="1" applyAlignment="1">
      <alignment horizontal="center" vertical="center"/>
    </xf>
    <xf numFmtId="0" fontId="7" fillId="0" borderId="0" xfId="1" applyFont="1" applyAlignment="1">
      <alignment vertical="center"/>
    </xf>
    <xf numFmtId="0" fontId="13" fillId="2" borderId="12" xfId="1" applyFont="1" applyFill="1" applyBorder="1" applyAlignment="1">
      <alignment horizontal="center" vertical="center" wrapText="1"/>
    </xf>
    <xf numFmtId="0" fontId="13" fillId="2" borderId="4" xfId="1" applyFont="1" applyFill="1" applyBorder="1" applyAlignment="1">
      <alignment horizontal="center" vertical="center" wrapText="1"/>
    </xf>
    <xf numFmtId="0" fontId="13" fillId="2" borderId="5" xfId="1" applyFont="1" applyFill="1" applyBorder="1" applyAlignment="1">
      <alignment horizontal="center" vertical="center" wrapText="1"/>
    </xf>
    <xf numFmtId="0" fontId="7" fillId="0" borderId="13" xfId="1" applyFont="1" applyFill="1" applyBorder="1" applyAlignment="1">
      <alignment horizontal="left" vertical="center" wrapText="1"/>
    </xf>
    <xf numFmtId="14" fontId="7" fillId="0" borderId="8" xfId="1" applyNumberFormat="1" applyFont="1" applyFill="1" applyBorder="1" applyAlignment="1">
      <alignment horizontal="center" vertical="center" wrapText="1"/>
    </xf>
    <xf numFmtId="14" fontId="7" fillId="0" borderId="9" xfId="1" applyNumberFormat="1" applyFont="1" applyFill="1" applyBorder="1" applyAlignment="1">
      <alignment horizontal="center" vertical="center" wrapText="1"/>
    </xf>
    <xf numFmtId="0" fontId="7" fillId="0" borderId="13" xfId="1" applyFont="1" applyFill="1" applyBorder="1" applyAlignment="1">
      <alignment horizontal="right" vertical="center" wrapText="1"/>
    </xf>
    <xf numFmtId="0" fontId="7" fillId="0" borderId="12" xfId="1" quotePrefix="1" applyFont="1" applyBorder="1" applyAlignment="1" applyProtection="1"/>
    <xf numFmtId="164" fontId="7" fillId="0" borderId="4" xfId="1" applyNumberFormat="1" applyFont="1" applyFill="1" applyBorder="1" applyAlignment="1">
      <alignment horizontal="right" vertical="center" wrapText="1"/>
    </xf>
    <xf numFmtId="164" fontId="7" fillId="0" borderId="5" xfId="1" applyNumberFormat="1" applyFont="1" applyFill="1" applyBorder="1" applyAlignment="1">
      <alignment horizontal="right" vertical="center" wrapText="1"/>
    </xf>
    <xf numFmtId="0" fontId="7" fillId="0" borderId="12" xfId="1" applyFont="1" applyBorder="1" applyAlignment="1" applyProtection="1"/>
    <xf numFmtId="0" fontId="13" fillId="2" borderId="13" xfId="1" applyFont="1" applyFill="1" applyBorder="1" applyAlignment="1">
      <alignment horizontal="center" vertical="center" wrapText="1"/>
    </xf>
    <xf numFmtId="164" fontId="13" fillId="2" borderId="8" xfId="1" applyNumberFormat="1" applyFont="1" applyFill="1" applyBorder="1" applyAlignment="1">
      <alignment horizontal="right" vertical="center" wrapText="1"/>
    </xf>
    <xf numFmtId="164" fontId="13" fillId="2" borderId="9" xfId="1" applyNumberFormat="1" applyFont="1" applyFill="1" applyBorder="1" applyAlignment="1">
      <alignment horizontal="right" vertical="center" wrapText="1"/>
    </xf>
    <xf numFmtId="4" fontId="14" fillId="0" borderId="0" xfId="2" applyNumberFormat="1" applyFont="1"/>
    <xf numFmtId="0" fontId="15" fillId="0" borderId="0" xfId="2" applyFont="1" applyAlignment="1">
      <alignment horizontal="justify" vertical="center"/>
    </xf>
    <xf numFmtId="0" fontId="1" fillId="0" borderId="0" xfId="2" applyAlignment="1">
      <alignment horizontal="center"/>
    </xf>
    <xf numFmtId="0" fontId="1" fillId="0" borderId="0" xfId="2" applyAlignment="1">
      <alignment wrapText="1"/>
    </xf>
    <xf numFmtId="0" fontId="1" fillId="0" borderId="0" xfId="2" applyAlignment="1">
      <alignment horizontal="center" vertical="center"/>
    </xf>
    <xf numFmtId="4" fontId="1" fillId="0" borderId="0" xfId="2" applyNumberFormat="1"/>
    <xf numFmtId="10" fontId="1" fillId="0" borderId="0" xfId="2" applyNumberFormat="1"/>
    <xf numFmtId="0" fontId="16" fillId="0" borderId="0" xfId="2" applyFont="1" applyAlignment="1">
      <alignment horizontal="justify" vertical="center"/>
    </xf>
    <xf numFmtId="0" fontId="17" fillId="0" borderId="0" xfId="4" applyFont="1" applyAlignment="1">
      <alignment horizontal="left" vertical="center"/>
    </xf>
    <xf numFmtId="0" fontId="17" fillId="0" borderId="0" xfId="2" applyFont="1" applyAlignment="1">
      <alignment horizontal="left" vertical="center"/>
    </xf>
    <xf numFmtId="0" fontId="18" fillId="0" borderId="0" xfId="2" applyFont="1" applyAlignment="1">
      <alignment horizontal="justify" vertical="center"/>
    </xf>
    <xf numFmtId="14" fontId="2" fillId="0" borderId="0" xfId="2" applyNumberFormat="1" applyFont="1" applyAlignment="1">
      <alignment horizontal="center"/>
    </xf>
    <xf numFmtId="0" fontId="17" fillId="0" borderId="0" xfId="2" applyFont="1" applyAlignment="1">
      <alignment horizontal="center" vertical="center"/>
    </xf>
    <xf numFmtId="0" fontId="4" fillId="0" borderId="0" xfId="3"/>
    <xf numFmtId="4" fontId="20" fillId="2" borderId="14" xfId="3" applyNumberFormat="1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vertical="center" wrapText="1"/>
    </xf>
    <xf numFmtId="4" fontId="7" fillId="0" borderId="2" xfId="3" applyNumberFormat="1" applyFont="1" applyFill="1" applyBorder="1" applyAlignment="1">
      <alignment horizontal="right" vertical="center" wrapText="1"/>
    </xf>
    <xf numFmtId="10" fontId="7" fillId="0" borderId="2" xfId="5" applyNumberFormat="1" applyFont="1" applyFill="1" applyBorder="1" applyAlignment="1">
      <alignment horizontal="center" vertical="center" wrapText="1"/>
    </xf>
    <xf numFmtId="10" fontId="7" fillId="0" borderId="2" xfId="3" applyNumberFormat="1" applyFont="1" applyFill="1" applyBorder="1" applyAlignment="1">
      <alignment horizontal="center" vertical="center" wrapText="1"/>
    </xf>
    <xf numFmtId="165" fontId="7" fillId="0" borderId="2" xfId="3" applyNumberFormat="1" applyFont="1" applyFill="1" applyBorder="1" applyAlignment="1">
      <alignment horizontal="center" vertical="center" wrapText="1"/>
    </xf>
    <xf numFmtId="49" fontId="7" fillId="0" borderId="2" xfId="3" applyNumberFormat="1" applyFont="1" applyFill="1" applyBorder="1" applyAlignment="1">
      <alignment horizontal="center" vertical="center" wrapText="1"/>
    </xf>
    <xf numFmtId="0" fontId="7" fillId="0" borderId="3" xfId="3" applyFont="1" applyFill="1" applyBorder="1" applyAlignment="1">
      <alignment vertical="center" wrapText="1"/>
    </xf>
    <xf numFmtId="0" fontId="7" fillId="0" borderId="23" xfId="3" applyFont="1" applyFill="1" applyBorder="1" applyAlignment="1">
      <alignment horizontal="center" vertical="center" wrapText="1"/>
    </xf>
    <xf numFmtId="0" fontId="7" fillId="0" borderId="24" xfId="3" applyFont="1" applyFill="1" applyBorder="1" applyAlignment="1">
      <alignment horizontal="center" vertical="center" wrapText="1"/>
    </xf>
    <xf numFmtId="0" fontId="7" fillId="0" borderId="24" xfId="3" applyFont="1" applyFill="1" applyBorder="1" applyAlignment="1">
      <alignment vertical="center" wrapText="1"/>
    </xf>
    <xf numFmtId="4" fontId="7" fillId="0" borderId="24" xfId="3" applyNumberFormat="1" applyFont="1" applyFill="1" applyBorder="1" applyAlignment="1">
      <alignment horizontal="right" vertical="center" wrapText="1"/>
    </xf>
    <xf numFmtId="10" fontId="7" fillId="0" borderId="24" xfId="5" applyNumberFormat="1" applyFont="1" applyFill="1" applyBorder="1" applyAlignment="1">
      <alignment horizontal="center" vertical="center" wrapText="1"/>
    </xf>
    <xf numFmtId="10" fontId="7" fillId="0" borderId="24" xfId="3" applyNumberFormat="1" applyFont="1" applyFill="1" applyBorder="1" applyAlignment="1">
      <alignment horizontal="center" vertical="center" wrapText="1"/>
    </xf>
    <xf numFmtId="165" fontId="7" fillId="0" borderId="24" xfId="3" applyNumberFormat="1" applyFont="1" applyFill="1" applyBorder="1" applyAlignment="1">
      <alignment horizontal="center" vertical="center" wrapText="1"/>
    </xf>
    <xf numFmtId="49" fontId="7" fillId="0" borderId="24" xfId="3" applyNumberFormat="1" applyFont="1" applyFill="1" applyBorder="1" applyAlignment="1">
      <alignment horizontal="center" vertical="center" wrapText="1"/>
    </xf>
    <xf numFmtId="0" fontId="7" fillId="0" borderId="25" xfId="3" applyFont="1" applyFill="1" applyBorder="1" applyAlignment="1">
      <alignment vertical="center" wrapText="1"/>
    </xf>
    <xf numFmtId="165" fontId="23" fillId="0" borderId="24" xfId="3" applyNumberFormat="1" applyFont="1" applyFill="1" applyBorder="1" applyAlignment="1">
      <alignment horizontal="center" vertical="center" wrapText="1"/>
    </xf>
    <xf numFmtId="49" fontId="23" fillId="0" borderId="24" xfId="3" applyNumberFormat="1" applyFont="1" applyFill="1" applyBorder="1" applyAlignment="1">
      <alignment horizontal="center" vertical="center" wrapText="1"/>
    </xf>
    <xf numFmtId="0" fontId="7" fillId="0" borderId="4" xfId="3" applyFont="1" applyFill="1" applyBorder="1" applyAlignment="1">
      <alignment vertical="center" wrapText="1"/>
    </xf>
    <xf numFmtId="0" fontId="7" fillId="0" borderId="12" xfId="3" applyFont="1" applyFill="1" applyBorder="1" applyAlignment="1">
      <alignment horizontal="center" vertical="center" wrapText="1"/>
    </xf>
    <xf numFmtId="0" fontId="7" fillId="0" borderId="24" xfId="3" applyNumberFormat="1" applyFont="1" applyFill="1" applyBorder="1" applyAlignment="1">
      <alignment horizontal="center" vertical="center" wrapText="1"/>
    </xf>
    <xf numFmtId="0" fontId="7" fillId="0" borderId="5" xfId="3" applyFont="1" applyFill="1" applyBorder="1" applyAlignment="1">
      <alignment vertical="center" wrapText="1"/>
    </xf>
    <xf numFmtId="0" fontId="7" fillId="0" borderId="24" xfId="3" applyFont="1" applyFill="1" applyBorder="1" applyAlignment="1">
      <alignment horizontal="left" vertical="center" wrapText="1"/>
    </xf>
    <xf numFmtId="0" fontId="7" fillId="0" borderId="13" xfId="3" applyFont="1" applyFill="1" applyBorder="1" applyAlignment="1">
      <alignment horizontal="center" vertical="center" wrapText="1"/>
    </xf>
    <xf numFmtId="0" fontId="7" fillId="0" borderId="8" xfId="3" applyFont="1" applyFill="1" applyBorder="1" applyAlignment="1">
      <alignment vertical="center" wrapText="1"/>
    </xf>
    <xf numFmtId="4" fontId="7" fillId="0" borderId="8" xfId="3" applyNumberFormat="1" applyFont="1" applyFill="1" applyBorder="1" applyAlignment="1">
      <alignment horizontal="right" vertical="center" wrapText="1"/>
    </xf>
    <xf numFmtId="9" fontId="7" fillId="0" borderId="8" xfId="5" applyFont="1" applyFill="1" applyBorder="1" applyAlignment="1">
      <alignment vertical="center" wrapText="1"/>
    </xf>
    <xf numFmtId="10" fontId="7" fillId="0" borderId="8" xfId="3" applyNumberFormat="1" applyFont="1" applyFill="1" applyBorder="1" applyAlignment="1">
      <alignment vertical="center" wrapText="1"/>
    </xf>
    <xf numFmtId="165" fontId="7" fillId="0" borderId="8" xfId="3" applyNumberFormat="1" applyFont="1" applyFill="1" applyBorder="1" applyAlignment="1">
      <alignment vertical="center" wrapText="1"/>
    </xf>
    <xf numFmtId="0" fontId="7" fillId="0" borderId="9" xfId="3" applyFont="1" applyFill="1" applyBorder="1" applyAlignment="1">
      <alignment vertical="center" wrapText="1"/>
    </xf>
    <xf numFmtId="0" fontId="7" fillId="0" borderId="0" xfId="3" applyFont="1" applyFill="1" applyBorder="1" applyAlignment="1">
      <alignment vertical="center" wrapText="1"/>
    </xf>
    <xf numFmtId="0" fontId="7" fillId="0" borderId="0" xfId="3" applyFont="1" applyFill="1" applyBorder="1" applyAlignment="1">
      <alignment horizontal="center" vertical="center" wrapText="1"/>
    </xf>
    <xf numFmtId="4" fontId="7" fillId="0" borderId="0" xfId="3" applyNumberFormat="1" applyFont="1" applyFill="1" applyBorder="1" applyAlignment="1">
      <alignment vertical="center" wrapText="1"/>
    </xf>
    <xf numFmtId="10" fontId="7" fillId="0" borderId="0" xfId="3" applyNumberFormat="1" applyFont="1" applyFill="1" applyBorder="1" applyAlignment="1">
      <alignment vertical="center" wrapText="1"/>
    </xf>
    <xf numFmtId="0" fontId="7" fillId="0" borderId="2" xfId="3" applyFont="1" applyFill="1" applyBorder="1" applyAlignment="1">
      <alignment horizontal="left" vertical="center" wrapText="1"/>
    </xf>
    <xf numFmtId="4" fontId="7" fillId="0" borderId="2" xfId="3" applyNumberFormat="1" applyFont="1" applyFill="1" applyBorder="1" applyAlignment="1">
      <alignment vertical="center" wrapText="1"/>
    </xf>
    <xf numFmtId="4" fontId="7" fillId="0" borderId="24" xfId="3" applyNumberFormat="1" applyFont="1" applyFill="1" applyBorder="1" applyAlignment="1">
      <alignment vertical="center" wrapText="1"/>
    </xf>
    <xf numFmtId="0" fontId="7" fillId="0" borderId="6" xfId="3" applyFont="1" applyFill="1" applyBorder="1" applyAlignment="1">
      <alignment horizontal="center" vertical="center" wrapText="1"/>
    </xf>
    <xf numFmtId="0" fontId="7" fillId="0" borderId="15" xfId="3" applyFont="1" applyFill="1" applyBorder="1" applyAlignment="1">
      <alignment horizontal="center" vertical="center" wrapText="1"/>
    </xf>
    <xf numFmtId="0" fontId="7" fillId="0" borderId="26" xfId="3" applyFont="1" applyFill="1" applyBorder="1" applyAlignment="1">
      <alignment vertical="center" wrapText="1"/>
    </xf>
    <xf numFmtId="0" fontId="7" fillId="0" borderId="8" xfId="3" applyFont="1" applyFill="1" applyBorder="1" applyAlignment="1">
      <alignment horizontal="left" vertical="center" wrapText="1"/>
    </xf>
    <xf numFmtId="4" fontId="7" fillId="0" borderId="8" xfId="3" applyNumberFormat="1" applyFont="1" applyFill="1" applyBorder="1" applyAlignment="1">
      <alignment vertical="center" wrapText="1"/>
    </xf>
    <xf numFmtId="10" fontId="7" fillId="0" borderId="8" xfId="3" applyNumberFormat="1" applyFont="1" applyFill="1" applyBorder="1" applyAlignment="1">
      <alignment horizontal="center" vertical="center" wrapText="1"/>
    </xf>
    <xf numFmtId="10" fontId="7" fillId="0" borderId="24" xfId="3" applyNumberFormat="1" applyFont="1" applyFill="1" applyBorder="1" applyAlignment="1">
      <alignment vertical="center" wrapText="1"/>
    </xf>
    <xf numFmtId="1" fontId="7" fillId="0" borderId="24" xfId="3" applyNumberFormat="1" applyFont="1" applyFill="1" applyBorder="1" applyAlignment="1">
      <alignment horizontal="center" vertical="center" wrapText="1"/>
    </xf>
    <xf numFmtId="10" fontId="7" fillId="0" borderId="4" xfId="3" applyNumberFormat="1" applyFont="1" applyFill="1" applyBorder="1" applyAlignment="1">
      <alignment horizontal="center" vertical="center" wrapText="1"/>
    </xf>
    <xf numFmtId="0" fontId="7" fillId="0" borderId="13" xfId="3" applyFont="1" applyFill="1" applyBorder="1" applyAlignment="1">
      <alignment vertical="center" wrapText="1"/>
    </xf>
    <xf numFmtId="0" fontId="7" fillId="0" borderId="2" xfId="3" applyNumberFormat="1" applyFont="1" applyFill="1" applyBorder="1" applyAlignment="1">
      <alignment horizontal="center" vertical="center" wrapText="1"/>
    </xf>
    <xf numFmtId="0" fontId="7" fillId="0" borderId="23" xfId="3" applyFont="1" applyFill="1" applyBorder="1" applyAlignment="1">
      <alignment vertical="center" wrapText="1"/>
    </xf>
    <xf numFmtId="0" fontId="7" fillId="0" borderId="4" xfId="3" applyNumberFormat="1" applyFont="1" applyFill="1" applyBorder="1" applyAlignment="1">
      <alignment horizontal="center" vertical="center" wrapText="1"/>
    </xf>
    <xf numFmtId="0" fontId="7" fillId="0" borderId="12" xfId="3" applyFont="1" applyFill="1" applyBorder="1" applyAlignment="1">
      <alignment vertical="center" wrapText="1"/>
    </xf>
    <xf numFmtId="0" fontId="7" fillId="0" borderId="4" xfId="3" applyFont="1" applyFill="1" applyBorder="1" applyAlignment="1">
      <alignment horizontal="left" vertical="center" wrapText="1"/>
    </xf>
    <xf numFmtId="4" fontId="7" fillId="0" borderId="4" xfId="3" applyNumberFormat="1" applyFont="1" applyFill="1" applyBorder="1" applyAlignment="1">
      <alignment horizontal="right" vertical="center" wrapText="1"/>
    </xf>
    <xf numFmtId="165" fontId="7" fillId="0" borderId="4" xfId="3" applyNumberFormat="1" applyFont="1" applyFill="1" applyBorder="1" applyAlignment="1">
      <alignment horizontal="center" vertical="center" wrapText="1"/>
    </xf>
    <xf numFmtId="2" fontId="7" fillId="0" borderId="4" xfId="3" applyNumberFormat="1" applyFont="1" applyFill="1" applyBorder="1" applyAlignment="1">
      <alignment horizontal="center" vertical="center" wrapText="1"/>
    </xf>
    <xf numFmtId="0" fontId="7" fillId="0" borderId="8" xfId="3" applyNumberFormat="1" applyFont="1" applyFill="1" applyBorder="1" applyAlignment="1">
      <alignment vertical="center" wrapText="1"/>
    </xf>
    <xf numFmtId="10" fontId="7" fillId="0" borderId="0" xfId="3" applyNumberFormat="1" applyFont="1" applyFill="1" applyBorder="1" applyAlignment="1">
      <alignment horizontal="center" vertical="center" wrapText="1"/>
    </xf>
    <xf numFmtId="166" fontId="7" fillId="0" borderId="2" xfId="3" applyNumberFormat="1" applyFont="1" applyFill="1" applyBorder="1" applyAlignment="1">
      <alignment horizontal="center" vertical="center" wrapText="1"/>
    </xf>
    <xf numFmtId="0" fontId="7" fillId="0" borderId="15" xfId="3" applyFont="1" applyFill="1" applyBorder="1" applyAlignment="1">
      <alignment horizontal="left" vertical="center" wrapText="1"/>
    </xf>
    <xf numFmtId="0" fontId="7" fillId="0" borderId="15" xfId="3" applyFont="1" applyFill="1" applyBorder="1" applyAlignment="1">
      <alignment vertical="center" wrapText="1"/>
    </xf>
    <xf numFmtId="4" fontId="7" fillId="0" borderId="15" xfId="3" applyNumberFormat="1" applyFont="1" applyFill="1" applyBorder="1" applyAlignment="1">
      <alignment horizontal="right" vertical="center" wrapText="1"/>
    </xf>
    <xf numFmtId="10" fontId="7" fillId="0" borderId="15" xfId="3" applyNumberFormat="1" applyFont="1" applyFill="1" applyBorder="1" applyAlignment="1">
      <alignment horizontal="center" vertical="center" wrapText="1"/>
    </xf>
    <xf numFmtId="166" fontId="7" fillId="0" borderId="15" xfId="3" applyNumberFormat="1" applyFont="1" applyFill="1" applyBorder="1" applyAlignment="1">
      <alignment horizontal="center" vertical="center" wrapText="1"/>
    </xf>
    <xf numFmtId="165" fontId="7" fillId="0" borderId="15" xfId="3" applyNumberFormat="1" applyFont="1" applyFill="1" applyBorder="1" applyAlignment="1">
      <alignment horizontal="center" vertical="center" wrapText="1"/>
    </xf>
    <xf numFmtId="0" fontId="7" fillId="0" borderId="18" xfId="3" applyFont="1" applyFill="1" applyBorder="1" applyAlignment="1">
      <alignment horizontal="center" vertical="center" wrapText="1"/>
    </xf>
    <xf numFmtId="1" fontId="7" fillId="0" borderId="15" xfId="3" applyNumberFormat="1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vertical="center" wrapText="1"/>
    </xf>
    <xf numFmtId="10" fontId="7" fillId="0" borderId="2" xfId="3" applyNumberFormat="1" applyFont="1" applyFill="1" applyBorder="1" applyAlignment="1">
      <alignment vertical="center" wrapText="1"/>
    </xf>
    <xf numFmtId="4" fontId="7" fillId="0" borderId="4" xfId="3" applyNumberFormat="1" applyFont="1" applyFill="1" applyBorder="1" applyAlignment="1">
      <alignment vertical="center" wrapText="1"/>
    </xf>
    <xf numFmtId="10" fontId="7" fillId="0" borderId="4" xfId="3" applyNumberFormat="1" applyFont="1" applyFill="1" applyBorder="1" applyAlignment="1">
      <alignment vertical="center" wrapText="1"/>
    </xf>
    <xf numFmtId="2" fontId="7" fillId="0" borderId="0" xfId="3" applyNumberFormat="1" applyFont="1" applyFill="1" applyBorder="1" applyAlignment="1">
      <alignment vertical="center" wrapText="1"/>
    </xf>
    <xf numFmtId="0" fontId="1" fillId="0" borderId="0" xfId="2" applyFont="1" applyAlignment="1">
      <alignment horizontal="center" vertical="center"/>
    </xf>
    <xf numFmtId="0" fontId="24" fillId="0" borderId="4" xfId="2" applyFont="1" applyBorder="1" applyAlignment="1">
      <alignment horizontal="center"/>
    </xf>
    <xf numFmtId="0" fontId="7" fillId="0" borderId="4" xfId="1" applyFont="1" applyFill="1" applyBorder="1" applyAlignment="1">
      <alignment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4" xfId="3" applyFont="1" applyFill="1" applyBorder="1" applyAlignment="1">
      <alignment horizontal="center" vertical="center" wrapText="1"/>
    </xf>
    <xf numFmtId="0" fontId="7" fillId="0" borderId="8" xfId="3" applyFont="1" applyFill="1" applyBorder="1" applyAlignment="1">
      <alignment horizontal="center" vertical="center" wrapText="1"/>
    </xf>
    <xf numFmtId="0" fontId="20" fillId="2" borderId="14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10" fontId="20" fillId="2" borderId="14" xfId="3" applyNumberFormat="1" applyFont="1" applyFill="1" applyBorder="1" applyAlignment="1">
      <alignment horizontal="center" vertical="center" wrapText="1"/>
    </xf>
    <xf numFmtId="0" fontId="7" fillId="0" borderId="27" xfId="3" applyFont="1" applyFill="1" applyBorder="1" applyAlignment="1">
      <alignment horizontal="center" vertical="center" wrapText="1"/>
    </xf>
    <xf numFmtId="0" fontId="7" fillId="0" borderId="21" xfId="3" applyFont="1" applyFill="1" applyBorder="1" applyAlignment="1">
      <alignment horizontal="center" vertical="center" wrapText="1"/>
    </xf>
    <xf numFmtId="0" fontId="7" fillId="0" borderId="16" xfId="3" applyFont="1" applyFill="1" applyBorder="1" applyAlignment="1">
      <alignment horizontal="center" vertical="center" wrapText="1"/>
    </xf>
    <xf numFmtId="0" fontId="6" fillId="0" borderId="39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7" fillId="0" borderId="0" xfId="1" applyFont="1" applyAlignment="1">
      <alignment horizontal="left" vertical="center" wrapText="1"/>
    </xf>
    <xf numFmtId="0" fontId="7" fillId="0" borderId="12" xfId="1" applyFont="1" applyBorder="1" applyAlignment="1">
      <alignment horizontal="center" vertical="center"/>
    </xf>
    <xf numFmtId="0" fontId="7" fillId="0" borderId="39" xfId="1" applyFont="1" applyBorder="1" applyAlignment="1">
      <alignment horizontal="center" vertical="center"/>
    </xf>
    <xf numFmtId="0" fontId="7" fillId="0" borderId="13" xfId="1" applyFont="1" applyBorder="1" applyAlignment="1">
      <alignment horizontal="center" vertical="center"/>
    </xf>
    <xf numFmtId="0" fontId="7" fillId="0" borderId="0" xfId="3" applyFont="1" applyAlignment="1">
      <alignment horizontal="left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13" fillId="2" borderId="2" xfId="1" applyFont="1" applyFill="1" applyBorder="1" applyAlignment="1">
      <alignment horizontal="center" vertical="center" wrapText="1"/>
    </xf>
    <xf numFmtId="0" fontId="13" fillId="2" borderId="3" xfId="1" applyFont="1" applyFill="1" applyBorder="1" applyAlignment="1">
      <alignment horizontal="center" vertical="center" wrapText="1"/>
    </xf>
    <xf numFmtId="0" fontId="12" fillId="0" borderId="14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7" fillId="0" borderId="16" xfId="1" applyFont="1" applyFill="1" applyBorder="1" applyAlignment="1">
      <alignment horizontal="left" vertical="center" wrapText="1"/>
    </xf>
    <xf numFmtId="0" fontId="7" fillId="0" borderId="17" xfId="1" applyFont="1" applyFill="1" applyBorder="1" applyAlignment="1">
      <alignment horizontal="left" vertical="center" wrapText="1"/>
    </xf>
    <xf numFmtId="0" fontId="19" fillId="0" borderId="18" xfId="3" applyFont="1" applyFill="1" applyBorder="1" applyAlignment="1">
      <alignment horizontal="left" vertical="center" wrapText="1"/>
    </xf>
    <xf numFmtId="0" fontId="19" fillId="0" borderId="0" xfId="3" applyFont="1" applyFill="1" applyBorder="1" applyAlignment="1">
      <alignment horizontal="left" vertical="center" wrapText="1"/>
    </xf>
    <xf numFmtId="0" fontId="13" fillId="2" borderId="19" xfId="3" applyFont="1" applyFill="1" applyBorder="1" applyAlignment="1">
      <alignment horizontal="left" vertical="center" wrapText="1"/>
    </xf>
    <xf numFmtId="0" fontId="13" fillId="2" borderId="20" xfId="3" applyFont="1" applyFill="1" applyBorder="1" applyAlignment="1">
      <alignment horizontal="left" vertical="center" wrapText="1"/>
    </xf>
    <xf numFmtId="0" fontId="20" fillId="2" borderId="12" xfId="3" applyFont="1" applyFill="1" applyBorder="1" applyAlignment="1">
      <alignment horizontal="center" vertical="center" wrapText="1"/>
    </xf>
    <xf numFmtId="0" fontId="20" fillId="2" borderId="39" xfId="3" applyFont="1" applyFill="1" applyBorder="1" applyAlignment="1">
      <alignment horizontal="center" vertical="center" wrapText="1"/>
    </xf>
    <xf numFmtId="0" fontId="20" fillId="2" borderId="4" xfId="3" applyFont="1" applyFill="1" applyBorder="1" applyAlignment="1">
      <alignment horizontal="center" vertical="center" wrapText="1"/>
    </xf>
    <xf numFmtId="0" fontId="20" fillId="2" borderId="14" xfId="3" applyFont="1" applyFill="1" applyBorder="1" applyAlignment="1">
      <alignment horizontal="center" vertical="center" wrapText="1"/>
    </xf>
    <xf numFmtId="0" fontId="20" fillId="2" borderId="4" xfId="3" applyFont="1" applyFill="1" applyBorder="1" applyAlignment="1">
      <alignment horizontal="center" vertical="center"/>
    </xf>
    <xf numFmtId="0" fontId="20" fillId="2" borderId="21" xfId="3" applyFont="1" applyFill="1" applyBorder="1" applyAlignment="1">
      <alignment horizontal="center" vertical="center" wrapText="1"/>
    </xf>
    <xf numFmtId="0" fontId="20" fillId="2" borderId="22" xfId="3" applyFont="1" applyFill="1" applyBorder="1" applyAlignment="1">
      <alignment horizontal="center" vertical="center" wrapText="1"/>
    </xf>
    <xf numFmtId="0" fontId="13" fillId="2" borderId="4" xfId="3" applyFont="1" applyFill="1" applyBorder="1" applyAlignment="1">
      <alignment horizontal="left" vertical="center" wrapText="1"/>
    </xf>
    <xf numFmtId="10" fontId="20" fillId="2" borderId="4" xfId="3" applyNumberFormat="1" applyFont="1" applyFill="1" applyBorder="1" applyAlignment="1">
      <alignment horizontal="center" vertical="center" wrapText="1"/>
    </xf>
    <xf numFmtId="10" fontId="20" fillId="2" borderId="14" xfId="3" applyNumberFormat="1" applyFont="1" applyFill="1" applyBorder="1" applyAlignment="1">
      <alignment horizontal="center" vertical="center" wrapText="1"/>
    </xf>
    <xf numFmtId="0" fontId="7" fillId="0" borderId="27" xfId="3" applyFont="1" applyFill="1" applyBorder="1" applyAlignment="1">
      <alignment horizontal="center" vertical="center" wrapText="1"/>
    </xf>
    <xf numFmtId="0" fontId="7" fillId="0" borderId="28" xfId="3" applyFont="1" applyFill="1" applyBorder="1" applyAlignment="1">
      <alignment horizontal="center" vertical="center" wrapText="1"/>
    </xf>
    <xf numFmtId="0" fontId="7" fillId="0" borderId="21" xfId="3" applyFont="1" applyFill="1" applyBorder="1" applyAlignment="1">
      <alignment horizontal="center" vertical="center" wrapText="1"/>
    </xf>
    <xf numFmtId="0" fontId="7" fillId="0" borderId="40" xfId="3" applyFont="1" applyFill="1" applyBorder="1" applyAlignment="1">
      <alignment horizontal="center" vertical="center" wrapText="1"/>
    </xf>
    <xf numFmtId="0" fontId="7" fillId="0" borderId="16" xfId="3" applyFont="1" applyFill="1" applyBorder="1" applyAlignment="1">
      <alignment horizontal="center" vertical="center" wrapText="1"/>
    </xf>
    <xf numFmtId="0" fontId="7" fillId="0" borderId="29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0" fontId="7" fillId="0" borderId="4" xfId="3" applyFont="1" applyFill="1" applyBorder="1" applyAlignment="1">
      <alignment horizontal="center" vertical="center" wrapText="1"/>
    </xf>
    <xf numFmtId="0" fontId="20" fillId="2" borderId="18" xfId="3" applyFont="1" applyFill="1" applyBorder="1" applyAlignment="1">
      <alignment horizontal="center" vertical="center" wrapText="1"/>
    </xf>
    <xf numFmtId="0" fontId="3" fillId="3" borderId="14" xfId="2" applyFont="1" applyFill="1" applyBorder="1" applyAlignment="1">
      <alignment horizontal="center" vertical="center"/>
    </xf>
    <xf numFmtId="0" fontId="3" fillId="3" borderId="15" xfId="2" applyFont="1" applyFill="1" applyBorder="1" applyAlignment="1">
      <alignment horizontal="center" vertical="center"/>
    </xf>
    <xf numFmtId="0" fontId="3" fillId="3" borderId="24" xfId="2" applyFont="1" applyFill="1" applyBorder="1" applyAlignment="1">
      <alignment horizontal="center" vertical="center"/>
    </xf>
    <xf numFmtId="0" fontId="3" fillId="3" borderId="14" xfId="2" applyFont="1" applyFill="1" applyBorder="1" applyAlignment="1">
      <alignment horizontal="center" vertical="center" wrapText="1"/>
    </xf>
    <xf numFmtId="0" fontId="3" fillId="3" borderId="15" xfId="2" applyFont="1" applyFill="1" applyBorder="1" applyAlignment="1">
      <alignment horizontal="center" vertical="center" wrapText="1"/>
    </xf>
    <xf numFmtId="0" fontId="3" fillId="3" borderId="24" xfId="2" applyFont="1" applyFill="1" applyBorder="1" applyAlignment="1">
      <alignment horizontal="center" vertical="center" wrapText="1"/>
    </xf>
    <xf numFmtId="0" fontId="3" fillId="3" borderId="4" xfId="2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 wrapText="1"/>
    </xf>
    <xf numFmtId="0" fontId="1" fillId="0" borderId="4" xfId="2" applyBorder="1" applyAlignment="1">
      <alignment horizontal="center" vertical="center" wrapText="1"/>
    </xf>
    <xf numFmtId="0" fontId="1" fillId="0" borderId="14" xfId="2" applyBorder="1" applyAlignment="1">
      <alignment horizontal="center" vertical="center" wrapText="1"/>
    </xf>
    <xf numFmtId="0" fontId="1" fillId="0" borderId="15" xfId="2" applyBorder="1" applyAlignment="1">
      <alignment horizontal="center" vertical="center" wrapText="1"/>
    </xf>
    <xf numFmtId="0" fontId="1" fillId="0" borderId="24" xfId="2" applyBorder="1" applyAlignment="1">
      <alignment horizontal="center" vertical="center" wrapText="1"/>
    </xf>
    <xf numFmtId="0" fontId="7" fillId="0" borderId="8" xfId="3" applyFont="1" applyFill="1" applyBorder="1" applyAlignment="1">
      <alignment horizontal="center" vertical="center" wrapText="1"/>
    </xf>
  </cellXfs>
  <cellStyles count="316">
    <cellStyle name="20% - Accent1" xfId="6"/>
    <cellStyle name="20% - Accent1 2" xfId="7"/>
    <cellStyle name="20% - Accent2" xfId="8"/>
    <cellStyle name="20% - Accent2 2" xfId="9"/>
    <cellStyle name="20% - Accent3" xfId="10"/>
    <cellStyle name="20% - Accent3 2" xfId="11"/>
    <cellStyle name="20% - Accent4" xfId="12"/>
    <cellStyle name="20% - Accent4 2" xfId="13"/>
    <cellStyle name="20% - Accent5" xfId="14"/>
    <cellStyle name="20% - Accent5 2" xfId="15"/>
    <cellStyle name="20% - Accent6" xfId="16"/>
    <cellStyle name="20% - Accent6 2" xfId="17"/>
    <cellStyle name="40% - Accent1" xfId="18"/>
    <cellStyle name="40% - Accent1 2" xfId="19"/>
    <cellStyle name="40% - Accent2" xfId="20"/>
    <cellStyle name="40% - Accent2 2" xfId="21"/>
    <cellStyle name="40% - Accent3" xfId="22"/>
    <cellStyle name="40% - Accent3 2" xfId="23"/>
    <cellStyle name="40% - Accent4" xfId="24"/>
    <cellStyle name="40% - Accent4 2" xfId="25"/>
    <cellStyle name="40% - Accent5" xfId="26"/>
    <cellStyle name="40% - Accent5 2" xfId="27"/>
    <cellStyle name="40% - Accent6" xfId="28"/>
    <cellStyle name="40% - Accent6 2" xfId="29"/>
    <cellStyle name="60% - Accent1" xfId="30"/>
    <cellStyle name="60% - Accent1 2" xfId="31"/>
    <cellStyle name="60% - Accent2" xfId="32"/>
    <cellStyle name="60% - Accent2 2" xfId="33"/>
    <cellStyle name="60% - Accent3" xfId="34"/>
    <cellStyle name="60% - Accent3 2" xfId="35"/>
    <cellStyle name="60% - Accent4" xfId="36"/>
    <cellStyle name="60% - Accent4 2" xfId="37"/>
    <cellStyle name="60% - Accent5" xfId="38"/>
    <cellStyle name="60% - Accent5 2" xfId="39"/>
    <cellStyle name="60% - Accent6" xfId="40"/>
    <cellStyle name="60% - Accent6 2" xfId="41"/>
    <cellStyle name="Accent1" xfId="42"/>
    <cellStyle name="Accent1 2" xfId="43"/>
    <cellStyle name="Accent2" xfId="44"/>
    <cellStyle name="Accent2 2" xfId="45"/>
    <cellStyle name="Accent3" xfId="46"/>
    <cellStyle name="Accent3 2" xfId="47"/>
    <cellStyle name="Accent4" xfId="48"/>
    <cellStyle name="Accent4 2" xfId="49"/>
    <cellStyle name="Accent5" xfId="50"/>
    <cellStyle name="Accent5 2" xfId="51"/>
    <cellStyle name="Accent6" xfId="52"/>
    <cellStyle name="Accent6 2" xfId="53"/>
    <cellStyle name="Bad" xfId="54"/>
    <cellStyle name="Bad 2" xfId="55"/>
    <cellStyle name="Calculation" xfId="56"/>
    <cellStyle name="Calculation 10" xfId="57"/>
    <cellStyle name="Calculation 10 2" xfId="58"/>
    <cellStyle name="Calculation 11" xfId="59"/>
    <cellStyle name="Calculation 11 2" xfId="60"/>
    <cellStyle name="Calculation 12" xfId="61"/>
    <cellStyle name="Calculation 12 2" xfId="62"/>
    <cellStyle name="Calculation 13" xfId="63"/>
    <cellStyle name="Calculation 14" xfId="64"/>
    <cellStyle name="Calculation 2" xfId="65"/>
    <cellStyle name="Calculation 2 2" xfId="66"/>
    <cellStyle name="Calculation 3" xfId="67"/>
    <cellStyle name="Calculation 3 2" xfId="68"/>
    <cellStyle name="Calculation 4" xfId="69"/>
    <cellStyle name="Calculation 4 2" xfId="70"/>
    <cellStyle name="Calculation 5" xfId="71"/>
    <cellStyle name="Calculation 5 2" xfId="72"/>
    <cellStyle name="Calculation 6" xfId="73"/>
    <cellStyle name="Calculation 6 2" xfId="74"/>
    <cellStyle name="Calculation 7" xfId="75"/>
    <cellStyle name="Calculation 7 2" xfId="76"/>
    <cellStyle name="Calculation 8" xfId="77"/>
    <cellStyle name="Calculation 8 2" xfId="78"/>
    <cellStyle name="Calculation 9" xfId="79"/>
    <cellStyle name="Calculation 9 2" xfId="80"/>
    <cellStyle name="Check Cell" xfId="81"/>
    <cellStyle name="Check Cell 2" xfId="82"/>
    <cellStyle name="Explanatory Text" xfId="83"/>
    <cellStyle name="Explanatory Text 2" xfId="84"/>
    <cellStyle name="Good" xfId="85"/>
    <cellStyle name="Good 2" xfId="86"/>
    <cellStyle name="Heading 1" xfId="87"/>
    <cellStyle name="Heading 1 2" xfId="88"/>
    <cellStyle name="Heading 2" xfId="89"/>
    <cellStyle name="Heading 2 2" xfId="90"/>
    <cellStyle name="Heading 3" xfId="91"/>
    <cellStyle name="Heading 3 2" xfId="92"/>
    <cellStyle name="Heading 4" xfId="93"/>
    <cellStyle name="Heading 4 2" xfId="94"/>
    <cellStyle name="Hiperlink 2" xfId="95"/>
    <cellStyle name="Hiperlink 3" xfId="96"/>
    <cellStyle name="Input" xfId="97"/>
    <cellStyle name="Input 10" xfId="98"/>
    <cellStyle name="Input 10 2" xfId="99"/>
    <cellStyle name="Input 11" xfId="100"/>
    <cellStyle name="Input 11 2" xfId="101"/>
    <cellStyle name="Input 12" xfId="102"/>
    <cellStyle name="Input 12 2" xfId="103"/>
    <cellStyle name="Input 13" xfId="104"/>
    <cellStyle name="Input 14" xfId="105"/>
    <cellStyle name="Input 2" xfId="106"/>
    <cellStyle name="Input 2 2" xfId="107"/>
    <cellStyle name="Input 3" xfId="108"/>
    <cellStyle name="Input 3 2" xfId="109"/>
    <cellStyle name="Input 4" xfId="110"/>
    <cellStyle name="Input 4 2" xfId="111"/>
    <cellStyle name="Input 5" xfId="112"/>
    <cellStyle name="Input 5 2" xfId="113"/>
    <cellStyle name="Input 6" xfId="114"/>
    <cellStyle name="Input 6 2" xfId="115"/>
    <cellStyle name="Input 7" xfId="116"/>
    <cellStyle name="Input 7 2" xfId="117"/>
    <cellStyle name="Input 8" xfId="118"/>
    <cellStyle name="Input 8 2" xfId="119"/>
    <cellStyle name="Input 9" xfId="120"/>
    <cellStyle name="Input 9 2" xfId="121"/>
    <cellStyle name="Linked Cell" xfId="122"/>
    <cellStyle name="Linked Cell 2" xfId="123"/>
    <cellStyle name="Moeda 2" xfId="124"/>
    <cellStyle name="Moeda 2 2" xfId="125"/>
    <cellStyle name="Moeda 2 3" xfId="126"/>
    <cellStyle name="Moeda 2 4" xfId="127"/>
    <cellStyle name="Moeda 2 5" xfId="128"/>
    <cellStyle name="Moeda 2 6" xfId="129"/>
    <cellStyle name="Moeda 2 7" xfId="130"/>
    <cellStyle name="Moeda 3" xfId="131"/>
    <cellStyle name="Moeda 3 2" xfId="132"/>
    <cellStyle name="Moeda 3 2 2" xfId="133"/>
    <cellStyle name="Moeda 4" xfId="134"/>
    <cellStyle name="Moeda 5" xfId="135"/>
    <cellStyle name="Neutral" xfId="136"/>
    <cellStyle name="Neutral 2" xfId="137"/>
    <cellStyle name="Normal" xfId="0" builtinId="0"/>
    <cellStyle name="Normal 10" xfId="138"/>
    <cellStyle name="Normal 11" xfId="139"/>
    <cellStyle name="Normal 12" xfId="140"/>
    <cellStyle name="Normal 13" xfId="141"/>
    <cellStyle name="Normal 14" xfId="142"/>
    <cellStyle name="Normal 15" xfId="143"/>
    <cellStyle name="Normal 16" xfId="144"/>
    <cellStyle name="Normal 17" xfId="145"/>
    <cellStyle name="Normal 18" xfId="146"/>
    <cellStyle name="Normal 19" xfId="4"/>
    <cellStyle name="Normal 2" xfId="147"/>
    <cellStyle name="Normal 2 10" xfId="148"/>
    <cellStyle name="Normal 2 11" xfId="149"/>
    <cellStyle name="Normal 2 12" xfId="150"/>
    <cellStyle name="Normal 2 13" xfId="151"/>
    <cellStyle name="Normal 2 14" xfId="152"/>
    <cellStyle name="Normal 2 15" xfId="153"/>
    <cellStyle name="Normal 2 16" xfId="154"/>
    <cellStyle name="Normal 2 17" xfId="155"/>
    <cellStyle name="Normal 2 18" xfId="156"/>
    <cellStyle name="Normal 2 19" xfId="157"/>
    <cellStyle name="Normal 2 19 2" xfId="158"/>
    <cellStyle name="Normal 2 2" xfId="3"/>
    <cellStyle name="Normal 2 3" xfId="159"/>
    <cellStyle name="Normal 2 3 2" xfId="160"/>
    <cellStyle name="Normal 2 4" xfId="161"/>
    <cellStyle name="Normal 2 5" xfId="162"/>
    <cellStyle name="Normal 2 6" xfId="163"/>
    <cellStyle name="Normal 2 7" xfId="164"/>
    <cellStyle name="Normal 2 8" xfId="165"/>
    <cellStyle name="Normal 2 9" xfId="166"/>
    <cellStyle name="Normal 2_GRAFICO GESTOR  DE ENTIDADE PLANEJAMENTO" xfId="167"/>
    <cellStyle name="Normal 20" xfId="168"/>
    <cellStyle name="Normal 21" xfId="169"/>
    <cellStyle name="Normal 22" xfId="170"/>
    <cellStyle name="Normal 23" xfId="171"/>
    <cellStyle name="Normal 24" xfId="2"/>
    <cellStyle name="Normal 25" xfId="172"/>
    <cellStyle name="Normal 3" xfId="173"/>
    <cellStyle name="Normal 3 2" xfId="1"/>
    <cellStyle name="Normal 3 3" xfId="174"/>
    <cellStyle name="Normal 4" xfId="175"/>
    <cellStyle name="Normal 4 2" xfId="176"/>
    <cellStyle name="Normal 4 2 2" xfId="177"/>
    <cellStyle name="Normal 4 3" xfId="178"/>
    <cellStyle name="Normal 4 3 2" xfId="179"/>
    <cellStyle name="Normal 4 4" xfId="180"/>
    <cellStyle name="Normal 5" xfId="181"/>
    <cellStyle name="Normal 5 2" xfId="182"/>
    <cellStyle name="Normal 5 3" xfId="183"/>
    <cellStyle name="Normal 5 4" xfId="184"/>
    <cellStyle name="Normal 5 5" xfId="185"/>
    <cellStyle name="Normal 5 6" xfId="186"/>
    <cellStyle name="Normal 5 7" xfId="187"/>
    <cellStyle name="Normal 6" xfId="188"/>
    <cellStyle name="Normal 6 2" xfId="189"/>
    <cellStyle name="Normal 6 2 2" xfId="190"/>
    <cellStyle name="Normal 6 3" xfId="191"/>
    <cellStyle name="Normal 6 4" xfId="192"/>
    <cellStyle name="Normal 6 5" xfId="193"/>
    <cellStyle name="Normal 6 6" xfId="194"/>
    <cellStyle name="Normal 6 7" xfId="195"/>
    <cellStyle name="Normal 7" xfId="196"/>
    <cellStyle name="Normal 7 2" xfId="197"/>
    <cellStyle name="Normal 8" xfId="198"/>
    <cellStyle name="Normal 9" xfId="199"/>
    <cellStyle name="Note" xfId="200"/>
    <cellStyle name="Note 10" xfId="201"/>
    <cellStyle name="Note 10 2" xfId="202"/>
    <cellStyle name="Note 11" xfId="203"/>
    <cellStyle name="Note 11 2" xfId="204"/>
    <cellStyle name="Note 12" xfId="205"/>
    <cellStyle name="Note 12 2" xfId="206"/>
    <cellStyle name="Note 13" xfId="207"/>
    <cellStyle name="Note 14" xfId="208"/>
    <cellStyle name="Note 2" xfId="209"/>
    <cellStyle name="Note 2 2" xfId="210"/>
    <cellStyle name="Note 3" xfId="211"/>
    <cellStyle name="Note 3 2" xfId="212"/>
    <cellStyle name="Note 4" xfId="213"/>
    <cellStyle name="Note 4 2" xfId="214"/>
    <cellStyle name="Note 5" xfId="215"/>
    <cellStyle name="Note 5 2" xfId="216"/>
    <cellStyle name="Note 6" xfId="217"/>
    <cellStyle name="Note 6 2" xfId="218"/>
    <cellStyle name="Note 7" xfId="219"/>
    <cellStyle name="Note 7 2" xfId="220"/>
    <cellStyle name="Note 8" xfId="221"/>
    <cellStyle name="Note 8 2" xfId="222"/>
    <cellStyle name="Note 9" xfId="223"/>
    <cellStyle name="Note 9 2" xfId="224"/>
    <cellStyle name="Output" xfId="225"/>
    <cellStyle name="Output 10" xfId="226"/>
    <cellStyle name="Output 10 2" xfId="227"/>
    <cellStyle name="Output 11" xfId="228"/>
    <cellStyle name="Output 11 2" xfId="229"/>
    <cellStyle name="Output 12" xfId="230"/>
    <cellStyle name="Output 12 2" xfId="231"/>
    <cellStyle name="Output 13" xfId="232"/>
    <cellStyle name="Output 14" xfId="233"/>
    <cellStyle name="Output 2" xfId="234"/>
    <cellStyle name="Output 2 2" xfId="235"/>
    <cellStyle name="Output 3" xfId="236"/>
    <cellStyle name="Output 3 2" xfId="237"/>
    <cellStyle name="Output 4" xfId="238"/>
    <cellStyle name="Output 4 2" xfId="239"/>
    <cellStyle name="Output 5" xfId="240"/>
    <cellStyle name="Output 5 2" xfId="241"/>
    <cellStyle name="Output 6" xfId="242"/>
    <cellStyle name="Output 6 2" xfId="243"/>
    <cellStyle name="Output 7" xfId="244"/>
    <cellStyle name="Output 7 2" xfId="245"/>
    <cellStyle name="Output 8" xfId="246"/>
    <cellStyle name="Output 8 2" xfId="247"/>
    <cellStyle name="Output 9" xfId="248"/>
    <cellStyle name="Output 9 2" xfId="249"/>
    <cellStyle name="Porcentagem 10" xfId="250"/>
    <cellStyle name="Porcentagem 2" xfId="5"/>
    <cellStyle name="Porcentagem 2 2" xfId="251"/>
    <cellStyle name="Porcentagem 2 3" xfId="252"/>
    <cellStyle name="Porcentagem 3" xfId="253"/>
    <cellStyle name="Porcentagem 3 2" xfId="254"/>
    <cellStyle name="Porcentagem 4" xfId="255"/>
    <cellStyle name="Porcentagem 4 2" xfId="256"/>
    <cellStyle name="Porcentagem 4 2 2" xfId="257"/>
    <cellStyle name="Porcentagem 4 3" xfId="258"/>
    <cellStyle name="Porcentagem 5" xfId="259"/>
    <cellStyle name="Porcentagem 5 2" xfId="260"/>
    <cellStyle name="Porcentagem 5 2 2" xfId="261"/>
    <cellStyle name="Porcentagem 5 3" xfId="262"/>
    <cellStyle name="Porcentagem 5 4" xfId="263"/>
    <cellStyle name="Porcentagem 6" xfId="264"/>
    <cellStyle name="Porcentagem 7" xfId="265"/>
    <cellStyle name="Porcentagem 8" xfId="266"/>
    <cellStyle name="Porcentagem 9" xfId="267"/>
    <cellStyle name="Separador de milhares [0] 2" xfId="268"/>
    <cellStyle name="Separador de milhares 10" xfId="269"/>
    <cellStyle name="Separador de milhares 11" xfId="270"/>
    <cellStyle name="Separador de milhares 12" xfId="271"/>
    <cellStyle name="Separador de milhares 13" xfId="272"/>
    <cellStyle name="Separador de milhares 14" xfId="273"/>
    <cellStyle name="Separador de milhares 15" xfId="274"/>
    <cellStyle name="Separador de milhares 16" xfId="275"/>
    <cellStyle name="Separador de milhares 17" xfId="276"/>
    <cellStyle name="Separador de milhares 18" xfId="277"/>
    <cellStyle name="Separador de milhares 2" xfId="278"/>
    <cellStyle name="Separador de milhares 2 10" xfId="279"/>
    <cellStyle name="Separador de milhares 2 11" xfId="280"/>
    <cellStyle name="Separador de milhares 2 12" xfId="281"/>
    <cellStyle name="Separador de milhares 2 13" xfId="282"/>
    <cellStyle name="Separador de milhares 2 14" xfId="283"/>
    <cellStyle name="Separador de milhares 2 15" xfId="284"/>
    <cellStyle name="Separador de milhares 2 16" xfId="285"/>
    <cellStyle name="Separador de milhares 2 17" xfId="286"/>
    <cellStyle name="Separador de milhares 2 18" xfId="287"/>
    <cellStyle name="Separador de milhares 2 2" xfId="288"/>
    <cellStyle name="Separador de milhares 2 3" xfId="289"/>
    <cellStyle name="Separador de milhares 2 4" xfId="290"/>
    <cellStyle name="Separador de milhares 2 5" xfId="291"/>
    <cellStyle name="Separador de milhares 2 6" xfId="292"/>
    <cellStyle name="Separador de milhares 2 7" xfId="293"/>
    <cellStyle name="Separador de milhares 2 8" xfId="294"/>
    <cellStyle name="Separador de milhares 2 9" xfId="295"/>
    <cellStyle name="Separador de milhares 3" xfId="296"/>
    <cellStyle name="Separador de milhares 3 2" xfId="297"/>
    <cellStyle name="Separador de milhares 3 2 2" xfId="298"/>
    <cellStyle name="Separador de milhares 4" xfId="299"/>
    <cellStyle name="Separador de milhares 5" xfId="300"/>
    <cellStyle name="Separador de milhares 8" xfId="301"/>
    <cellStyle name="Separador de milhares 9" xfId="302"/>
    <cellStyle name="Title" xfId="303"/>
    <cellStyle name="Title 2" xfId="304"/>
    <cellStyle name="Total 2" xfId="305"/>
    <cellStyle name="Vírgula 2" xfId="306"/>
    <cellStyle name="Vírgula 3" xfId="307"/>
    <cellStyle name="Vírgula 4" xfId="308"/>
    <cellStyle name="Vírgula 5" xfId="309"/>
    <cellStyle name="Vírgula 6" xfId="310"/>
    <cellStyle name="Vírgula 7" xfId="311"/>
    <cellStyle name="Vírgula 8" xfId="312"/>
    <cellStyle name="Vírgula 9" xfId="313"/>
    <cellStyle name="Warning Text" xfId="314"/>
    <cellStyle name="Warning Text 2" xfId="3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calcChain" Target="calcChain.xml"/><Relationship Id="rId18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2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_caenmf400\zclone\pasta%20contabil\Bal%20mar&#231;o%202002%20CEEE\TEMP\LHSF\MAR_XLS\SINTDEZ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spoa01\dgpe\Documents%20and%20Settings\Rafael%20Costa\Desktop\Simuladores_Modelos\RH%20%20PROJE&#199;&#213;ES%20%20-%202009%20-%202018%20Atualizado%20junho%20200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2015_10_16%20PEP%20Pro-Energia%20RS%20da%20CEEE-D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spoa01\dgpe\Documents%20and%20Settings\Rafael%20Costa\Desktop\Simuladores_Modelos\CEEE_FE_20090810_EBITDA_G%202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ivaldof/AppData/Local/Microsoft/Windows/Temporary%20Internet%20Files/Content.Outlook/4RS0QKS1/PR2_A%20B%20C_PLANILHAS%20DE%20PRE&#199;OS_Cen&#225;rio5-20140617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_caenmf400\zclone\pasta%20contabil\Bal%20mar&#231;o%202002%20CEEE\TEMP\LHSF\MAR_XLS\PROJE&#199;&#195;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ECO1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RAÇÃO"/>
      <sheetName val="TRANSMISSÃO"/>
      <sheetName val="DISTRIBUIÇÃO"/>
    </sheetNames>
    <sheetDataSet>
      <sheetData sheetId="0"/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Sumario"/>
      <sheetName val="%"/>
      <sheetName val="% BID"/>
      <sheetName val="% AFD"/>
      <sheetName val="Plan4"/>
      <sheetName val="Quadro III"/>
      <sheetName val="Status Fisico"/>
      <sheetName val="Status Financeiro"/>
      <sheetName val="Status Prazos"/>
      <sheetName val="PxR"/>
      <sheetName val="Resumo"/>
      <sheetName val="Resumen"/>
      <sheetName val="PxR R$"/>
      <sheetName val="PxR U$"/>
      <sheetName val="Estructura del Proyecto"/>
      <sheetName val="PA New"/>
      <sheetName val="Instruções"/>
      <sheetName val="Detalhe PA New"/>
      <sheetName val="Geral"/>
      <sheetName val="Evolui"/>
      <sheetName val="Evolui BID"/>
      <sheetName val="Evolui AFD"/>
      <sheetName val="Tableau AFD"/>
      <sheetName val="PA U$ "/>
      <sheetName val="PA  R$"/>
      <sheetName val="UGP"/>
      <sheetName val="Gerencial U$"/>
      <sheetName val="Gerencial R$"/>
      <sheetName val="PMR Prod"/>
      <sheetName val="PMR Custos"/>
      <sheetName val="Tab1 POA 2011e12"/>
      <sheetName val="Tab2 POA 2011e12"/>
      <sheetName val="Tab1 POA 2013"/>
      <sheetName val="Tab1 POA 2013 (2)"/>
      <sheetName val="Tab2 POA 2013"/>
      <sheetName val="Tab1 POA 2014 (2)"/>
      <sheetName val="Tab1 POA 2014"/>
      <sheetName val="Tab2 POA 2014 (2)"/>
      <sheetName val="Tab2 POA 2014"/>
      <sheetName val="Relatorios"/>
      <sheetName val="Relatorios (2)"/>
      <sheetName val="Tab1 POA 2015"/>
      <sheetName val="Tab2 POA 2015"/>
      <sheetName val="Adq BID"/>
      <sheetName val="Resultados"/>
      <sheetName val="Produto1"/>
      <sheetName val="Produto2"/>
      <sheetName val="DEC"/>
      <sheetName val="FEC"/>
      <sheetName val="TR"/>
      <sheetName val="Outros"/>
      <sheetName val="Ebitda"/>
      <sheetName val="Crono"/>
      <sheetName val="Compara"/>
      <sheetName val="Curva S"/>
      <sheetName val="S"/>
      <sheetName val="Gráf2"/>
      <sheetName val="Plan2"/>
      <sheetName val="US$"/>
      <sheetName val="Beneficiados"/>
      <sheetName val="ERP U$ old"/>
      <sheetName val="ERP U$"/>
      <sheetName val="ERP %"/>
      <sheetName val="Plan1"/>
      <sheetName val="Caixa"/>
      <sheetName val="ERP"/>
      <sheetName val="CompIIeIII"/>
      <sheetName val="Crono Comp I"/>
      <sheetName val="Prestação de Contas D"/>
    </sheetNames>
    <sheetDataSet>
      <sheetData sheetId="0"/>
      <sheetData sheetId="1"/>
      <sheetData sheetId="2"/>
      <sheetData sheetId="3" refreshError="1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/>
      <sheetData sheetId="54"/>
      <sheetData sheetId="55">
        <row r="23">
          <cell r="A23" t="str">
            <v>Duração</v>
          </cell>
          <cell r="B23">
            <v>1</v>
          </cell>
          <cell r="C23">
            <v>2</v>
          </cell>
          <cell r="D23">
            <v>3</v>
          </cell>
          <cell r="E23">
            <v>4</v>
          </cell>
          <cell r="F23">
            <v>5</v>
          </cell>
          <cell r="G23">
            <v>6</v>
          </cell>
          <cell r="H23">
            <v>7</v>
          </cell>
          <cell r="I23">
            <v>8</v>
          </cell>
          <cell r="J23">
            <v>9</v>
          </cell>
          <cell r="K23">
            <v>10</v>
          </cell>
          <cell r="L23">
            <v>11</v>
          </cell>
          <cell r="M23">
            <v>12</v>
          </cell>
          <cell r="N23">
            <v>13</v>
          </cell>
          <cell r="O23">
            <v>14</v>
          </cell>
          <cell r="P23">
            <v>15</v>
          </cell>
          <cell r="Q23">
            <v>16</v>
          </cell>
          <cell r="R23">
            <v>17</v>
          </cell>
          <cell r="S23">
            <v>18</v>
          </cell>
          <cell r="T23">
            <v>19</v>
          </cell>
          <cell r="U23">
            <v>20</v>
          </cell>
          <cell r="V23">
            <v>21</v>
          </cell>
          <cell r="W23">
            <v>22</v>
          </cell>
          <cell r="X23">
            <v>23</v>
          </cell>
          <cell r="Y23">
            <v>24</v>
          </cell>
        </row>
        <row r="24">
          <cell r="A24">
            <v>1</v>
          </cell>
          <cell r="B24">
            <v>1</v>
          </cell>
        </row>
        <row r="25">
          <cell r="A25">
            <v>2</v>
          </cell>
          <cell r="B25">
            <v>0.27987468643338187</v>
          </cell>
          <cell r="C25">
            <v>0.72012531356661813</v>
          </cell>
        </row>
        <row r="26">
          <cell r="A26">
            <v>3</v>
          </cell>
          <cell r="B26">
            <v>0.12774463757456878</v>
          </cell>
          <cell r="C26">
            <v>0.35703939342558355</v>
          </cell>
          <cell r="D26">
            <v>0.51521596899984767</v>
          </cell>
        </row>
        <row r="27">
          <cell r="A27">
            <v>4</v>
          </cell>
          <cell r="B27">
            <v>7.3003394504132069E-2</v>
          </cell>
          <cell r="C27">
            <v>0.2068712919292498</v>
          </cell>
          <cell r="D27">
            <v>0.3248797706566654</v>
          </cell>
          <cell r="E27">
            <v>0.39524554290995273</v>
          </cell>
        </row>
        <row r="28">
          <cell r="A28">
            <v>5</v>
          </cell>
          <cell r="B28">
            <v>4.7259318577890785E-2</v>
          </cell>
          <cell r="C28">
            <v>0.13466220593709544</v>
          </cell>
          <cell r="D28">
            <v>0.21496329613231446</v>
          </cell>
          <cell r="E28">
            <v>0.28459555055552255</v>
          </cell>
          <cell r="F28">
            <v>0.31851962879717677</v>
          </cell>
        </row>
        <row r="29">
          <cell r="A29">
            <v>6</v>
          </cell>
          <cell r="B29">
            <v>3.3115795919144486E-2</v>
          </cell>
          <cell r="C29">
            <v>9.4628841655424289E-2</v>
          </cell>
          <cell r="D29">
            <v>0.15213004885881309</v>
          </cell>
          <cell r="E29">
            <v>0.20490934456677046</v>
          </cell>
          <cell r="F29">
            <v>0.24950115243079063</v>
          </cell>
          <cell r="G29">
            <v>0.26571481656905704</v>
          </cell>
        </row>
        <row r="30">
          <cell r="A30">
            <v>7</v>
          </cell>
          <cell r="B30">
            <v>2.4511968700434039E-2</v>
          </cell>
          <cell r="C30">
            <v>7.0159581805722016E-2</v>
          </cell>
          <cell r="D30">
            <v>0.11322459872619151</v>
          </cell>
          <cell r="E30">
            <v>0.15368770568681334</v>
          </cell>
          <cell r="F30">
            <v>0.19046282122177149</v>
          </cell>
          <cell r="G30">
            <v>0.22061917361779071</v>
          </cell>
          <cell r="H30">
            <v>0.2273341502412769</v>
          </cell>
        </row>
        <row r="31">
          <cell r="A31">
            <v>8</v>
          </cell>
          <cell r="B31">
            <v>1.8886895566228912E-2</v>
          </cell>
          <cell r="C31">
            <v>5.4116498937903157E-2</v>
          </cell>
          <cell r="D31">
            <v>8.7538368348450635E-2</v>
          </cell>
          <cell r="E31">
            <v>0.11933292358079917</v>
          </cell>
          <cell r="F31">
            <v>0.14908201947482336</v>
          </cell>
          <cell r="G31">
            <v>0.17579775118184204</v>
          </cell>
          <cell r="H31">
            <v>0.1969828331892618</v>
          </cell>
          <cell r="I31">
            <v>0.19826270972069093</v>
          </cell>
        </row>
        <row r="32">
          <cell r="A32">
            <v>9</v>
          </cell>
          <cell r="B32">
            <v>1.5006300794590532E-2</v>
          </cell>
          <cell r="C32">
            <v>4.3028435569043455E-2</v>
          </cell>
          <cell r="D32">
            <v>6.9709901210934788E-2</v>
          </cell>
          <cell r="E32">
            <v>9.5284110180442805E-2</v>
          </cell>
          <cell r="F32">
            <v>0.11958020440553219</v>
          </cell>
          <cell r="G32">
            <v>0.14217507883960856</v>
          </cell>
          <cell r="H32">
            <v>0.16219945766954513</v>
          </cell>
          <cell r="I32">
            <v>0.17749068900240195</v>
          </cell>
          <cell r="J32">
            <v>0.17552582232790059</v>
          </cell>
        </row>
        <row r="33">
          <cell r="A33">
            <v>10</v>
          </cell>
          <cell r="B33">
            <v>1.2215409344789263E-2</v>
          </cell>
          <cell r="C33">
            <v>3.5043909233101522E-2</v>
          </cell>
          <cell r="D33">
            <v>5.6835436413644636E-2</v>
          </cell>
          <cell r="E33">
            <v>7.7826769523450801E-2</v>
          </cell>
          <cell r="F33">
            <v>9.7953161918395648E-2</v>
          </cell>
          <cell r="G33">
            <v>0.11701013421391881</v>
          </cell>
          <cell r="H33">
            <v>0.13460996156810501</v>
          </cell>
          <cell r="I33">
            <v>0.14998558898741754</v>
          </cell>
          <cell r="J33">
            <v>0.16123587079223389</v>
          </cell>
          <cell r="K33">
            <v>0.15728375800494288</v>
          </cell>
        </row>
        <row r="34">
          <cell r="A34">
            <v>11</v>
          </cell>
          <cell r="B34">
            <v>1.0140466991049091E-2</v>
          </cell>
          <cell r="C34">
            <v>2.9102261069856472E-2</v>
          </cell>
          <cell r="D34">
            <v>4.7236069387232349E-2</v>
          </cell>
          <cell r="E34">
            <v>6.4764918623629431E-2</v>
          </cell>
          <cell r="F34">
            <v>8.1673642377902422E-2</v>
          </cell>
          <cell r="G34">
            <v>9.7857068434987315E-2</v>
          </cell>
          <cell r="H34">
            <v>0.11311767460343647</v>
          </cell>
          <cell r="I34">
            <v>0.12710571966485251</v>
          </cell>
          <cell r="J34">
            <v>0.1391383573855911</v>
          </cell>
          <cell r="K34">
            <v>0.14752294363831253</v>
          </cell>
          <cell r="L34">
            <v>0.1423408778231503</v>
          </cell>
        </row>
        <row r="35">
          <cell r="A35">
            <v>12</v>
          </cell>
          <cell r="B35">
            <v>8.5554219636403417E-3</v>
          </cell>
          <cell r="C35">
            <v>2.4560373955504144E-2</v>
          </cell>
          <cell r="D35">
            <v>3.9887598584987582E-2</v>
          </cell>
          <cell r="E35">
            <v>5.4741243070436707E-2</v>
          </cell>
          <cell r="F35">
            <v>6.9130342304243975E-2</v>
          </cell>
          <cell r="G35">
            <v>8.2999706554569119E-2</v>
          </cell>
          <cell r="H35">
            <v>9.6240257818830388E-2</v>
          </cell>
          <cell r="I35">
            <v>0.10866908674794007</v>
          </cell>
          <cell r="J35">
            <v>0.11997042608989494</v>
          </cell>
          <cell r="K35">
            <v>0.12953072634089569</v>
          </cell>
          <cell r="L35">
            <v>0.13582684305219539</v>
          </cell>
          <cell r="M35">
            <v>0.12988797351686165</v>
          </cell>
        </row>
        <row r="36">
          <cell r="A36">
            <v>13</v>
          </cell>
          <cell r="B36">
            <v>7.316989454782763E-3</v>
          </cell>
          <cell r="C36">
            <v>2.1009853641849152E-2</v>
          </cell>
          <cell r="D36">
            <v>3.4136851357875253E-2</v>
          </cell>
          <cell r="E36">
            <v>4.688273421071576E-2</v>
          </cell>
          <cell r="F36">
            <v>5.9268418985881199E-2</v>
          </cell>
          <cell r="G36">
            <v>7.1265691387327745E-2</v>
          </cell>
          <cell r="H36">
            <v>8.2811231715957612E-2</v>
          </cell>
          <cell r="I36">
            <v>9.3800741943608879E-2</v>
          </cell>
          <cell r="J36">
            <v>0.10406642203844163</v>
          </cell>
          <cell r="K36">
            <v>0.11332170802478503</v>
          </cell>
          <cell r="L36">
            <v>0.12101060415256015</v>
          </cell>
          <cell r="M36">
            <v>0.12575015188513972</v>
          </cell>
          <cell r="N36">
            <v>0.11935860120107511</v>
          </cell>
        </row>
        <row r="37">
          <cell r="A37">
            <v>14</v>
          </cell>
          <cell r="B37">
            <v>6.3307521735073147E-3</v>
          </cell>
          <cell r="C37">
            <v>1.8181216526926725E-2</v>
          </cell>
          <cell r="D37">
            <v>2.9551476083427897E-2</v>
          </cell>
          <cell r="E37">
            <v>4.0608105722294119E-2</v>
          </cell>
          <cell r="F37">
            <v>5.1377594305065277E-2</v>
          </cell>
          <cell r="G37">
            <v>6.1847004421126228E-2</v>
          </cell>
          <cell r="H37">
            <v>7.1978537201034309E-2</v>
          </cell>
          <cell r="I37">
            <v>8.1709168485779027E-2</v>
          </cell>
          <cell r="J37">
            <v>9.0941434899484697E-2</v>
          </cell>
          <cell r="K37">
            <v>9.9521386322286798E-2</v>
          </cell>
          <cell r="L37">
            <v>0.10718738544598527</v>
          </cell>
          <cell r="M37">
            <v>0.11343178817180544</v>
          </cell>
          <cell r="N37">
            <v>0.11698932391938066</v>
          </cell>
          <cell r="O37">
            <v>0.11034482632189624</v>
          </cell>
        </row>
        <row r="38">
          <cell r="A38">
            <v>15</v>
          </cell>
          <cell r="B38">
            <v>5.5324275000337986E-3</v>
          </cell>
          <cell r="C38">
            <v>1.5890791849223929E-2</v>
          </cell>
          <cell r="D38">
            <v>2.5836099228633058E-2</v>
          </cell>
          <cell r="E38">
            <v>3.5518527493290764E-2</v>
          </cell>
          <cell r="F38">
            <v>4.4966791503387227E-2</v>
          </cell>
          <cell r="G38">
            <v>5.4176886940417446E-2</v>
          </cell>
          <cell r="H38">
            <v>6.3126055245488644E-2</v>
          </cell>
          <cell r="I38">
            <v>7.1774676378146163E-2</v>
          </cell>
          <cell r="J38">
            <v>8.0062564508679657E-2</v>
          </cell>
          <cell r="K38">
            <v>8.7899210352851642E-2</v>
          </cell>
          <cell r="L38">
            <v>9.5142925463466255E-2</v>
          </cell>
          <cell r="M38">
            <v>0.10155341473920465</v>
          </cell>
          <cell r="N38">
            <v>0.10666411828281008</v>
          </cell>
          <cell r="O38">
            <v>0.10930985420523531</v>
          </cell>
          <cell r="P38">
            <v>0.10254565630913137</v>
          </cell>
        </row>
        <row r="39">
          <cell r="A39">
            <v>16</v>
          </cell>
          <cell r="B39">
            <v>4.8770116464044166E-3</v>
          </cell>
          <cell r="C39">
            <v>1.4009883919824495E-2</v>
          </cell>
          <cell r="D39">
            <v>2.278337564467614E-2</v>
          </cell>
          <cell r="E39">
            <v>3.1333123293227017E-2</v>
          </cell>
          <cell r="F39">
            <v>3.9688261827887095E-2</v>
          </cell>
          <cell r="G39">
            <v>4.785010652056354E-2</v>
          </cell>
          <cell r="H39">
            <v>5.5805136455078896E-2</v>
          </cell>
          <cell r="I39">
            <v>6.352778712572027E-2</v>
          </cell>
          <cell r="J39">
            <v>7.0979226696408992E-2</v>
          </cell>
          <cell r="K39">
            <v>7.8102792778414365E-2</v>
          </cell>
          <cell r="L39">
            <v>8.4814460094121968E-2</v>
          </cell>
          <cell r="M39">
            <v>9.0983291087720075E-2</v>
          </cell>
          <cell r="N39">
            <v>9.6387382003387589E-2</v>
          </cell>
          <cell r="O39">
            <v>0.10059545118587421</v>
          </cell>
          <cell r="P39">
            <v>0.10252840253229556</v>
          </cell>
          <cell r="Q39">
            <v>9.5734307188395373E-2</v>
          </cell>
        </row>
        <row r="40">
          <cell r="A40">
            <v>17</v>
          </cell>
          <cell r="B40">
            <v>4.3322294434674502E-3</v>
          </cell>
          <cell r="C40">
            <v>1.2446133496972545E-2</v>
          </cell>
          <cell r="D40">
            <v>2.0244285326729394E-2</v>
          </cell>
          <cell r="E40">
            <v>2.7849518927837602E-2</v>
          </cell>
          <cell r="F40">
            <v>3.5290416077175313E-2</v>
          </cell>
          <cell r="G40">
            <v>4.257147359697977E-2</v>
          </cell>
          <cell r="H40">
            <v>4.968502338335623E-2</v>
          </cell>
          <cell r="I40">
            <v>5.6614323320078319E-2</v>
          </cell>
          <cell r="J40">
            <v>6.3333509577134794E-2</v>
          </cell>
          <cell r="K40">
            <v>6.9805444798870298E-2</v>
          </cell>
          <cell r="L40">
            <v>7.5977022967879781E-2</v>
          </cell>
          <cell r="M40">
            <v>8.1770083478441058E-2</v>
          </cell>
          <cell r="N40">
            <v>8.7063110412799904E-2</v>
          </cell>
          <cell r="O40">
            <v>9.1650166001140843E-2</v>
          </cell>
          <cell r="P40">
            <v>9.5130551560158261E-2</v>
          </cell>
          <cell r="Q40">
            <v>9.6499946650154933E-2</v>
          </cell>
          <cell r="R40">
            <v>8.9736760980823504E-2</v>
          </cell>
        </row>
        <row r="41">
          <cell r="A41">
            <v>18</v>
          </cell>
          <cell r="B41">
            <v>3.8744424064026672E-3</v>
          </cell>
          <cell r="C41">
            <v>1.1131858388187865E-2</v>
          </cell>
          <cell r="D41">
            <v>1.8109495124553954E-2</v>
          </cell>
          <cell r="E41">
            <v>2.4918940444489501E-2</v>
          </cell>
          <cell r="F41">
            <v>3.1587712913323851E-2</v>
          </cell>
          <cell r="G41">
            <v>3.8122188297610937E-2</v>
          </cell>
          <cell r="H41">
            <v>4.451849285678644E-2</v>
          </cell>
          <cell r="I41">
            <v>5.0765617323656365E-2</v>
          </cell>
          <cell r="J41">
            <v>5.6845938678370289E-2</v>
          </cell>
          <cell r="K41">
            <v>6.2734265727161898E-2</v>
          </cell>
          <cell r="L41">
            <v>6.8395421547420288E-2</v>
          </cell>
          <cell r="M41">
            <v>7.3779657292188272E-2</v>
          </cell>
          <cell r="N41">
            <v>7.8814060186051638E-2</v>
          </cell>
          <cell r="O41">
            <v>8.3385397483493495E-2</v>
          </cell>
          <cell r="P41">
            <v>8.7301694761245496E-2</v>
          </cell>
          <cell r="Q41">
            <v>9.018899424115645E-2</v>
          </cell>
          <cell r="R41">
            <v>9.1108493575362659E-2</v>
          </cell>
          <cell r="S41">
            <v>8.4417328752537935E-2</v>
          </cell>
        </row>
        <row r="42">
          <cell r="A42">
            <v>19</v>
          </cell>
          <cell r="B42">
            <v>2.9909368422014501E-3</v>
          </cell>
          <cell r="C42">
            <v>8.5973429750739409E-3</v>
          </cell>
          <cell r="D42">
            <v>1.39991560922501E-2</v>
          </cell>
          <cell r="E42">
            <v>1.92904783405193E-2</v>
          </cell>
          <cell r="F42">
            <v>2.4502173129924299E-2</v>
          </cell>
          <cell r="G42">
            <v>2.9651803026583198E-2</v>
          </cell>
          <cell r="H42">
            <v>3.47542306890204E-2</v>
          </cell>
          <cell r="I42">
            <v>3.9828014311235803E-2</v>
          </cell>
          <cell r="J42">
            <v>4.4903896341785599E-2</v>
          </cell>
          <cell r="K42">
            <v>5.0042655970781398E-2</v>
          </cell>
          <cell r="L42">
            <v>5.5384423362302898E-2</v>
          </cell>
          <cell r="M42">
            <v>6.1337293372783097E-2</v>
          </cell>
          <cell r="N42">
            <v>7.0601624480156E-2</v>
          </cell>
          <cell r="O42">
            <v>7.7583575275257999E-2</v>
          </cell>
          <cell r="P42">
            <v>8.3594142386758899E-2</v>
          </cell>
          <cell r="Q42">
            <v>8.85957697459967E-2</v>
          </cell>
          <cell r="R42">
            <v>9.24802261699018E-2</v>
          </cell>
          <cell r="S42">
            <v>0.124</v>
          </cell>
          <cell r="T42">
            <v>7.8E-2</v>
          </cell>
        </row>
        <row r="43">
          <cell r="A43">
            <v>20</v>
          </cell>
          <cell r="B43">
            <v>2.3091162911828998E-3</v>
          </cell>
          <cell r="C43">
            <v>6.6408820240005401E-3</v>
          </cell>
          <cell r="D43">
            <v>1.08245538916598E-2</v>
          </cell>
          <cell r="E43">
            <v>1.49396173858175E-2</v>
          </cell>
          <cell r="F43">
            <v>1.9018070423582601E-2</v>
          </cell>
          <cell r="G43">
            <v>2.3084063359701E-2</v>
          </cell>
          <cell r="H43">
            <v>2.71637977021832E-2</v>
          </cell>
          <cell r="I43">
            <v>3.1293527229827499E-2</v>
          </cell>
          <cell r="J43">
            <v>3.5532195468080598E-2</v>
          </cell>
          <cell r="K43">
            <v>3.9988900152701297E-2</v>
          </cell>
          <cell r="L43">
            <v>4.4897695767178399E-2</v>
          </cell>
          <cell r="M43">
            <v>5.0897073067173497E-2</v>
          </cell>
          <cell r="N43">
            <v>6.1950822140890698E-2</v>
          </cell>
          <cell r="O43">
            <v>7.0425720687168E-2</v>
          </cell>
          <cell r="P43">
            <v>7.8281168825179395E-2</v>
          </cell>
          <cell r="Q43">
            <v>8.5823113272377197E-2</v>
          </cell>
          <cell r="R43">
            <v>9.3851958764440996E-2</v>
          </cell>
          <cell r="S43">
            <v>0.104</v>
          </cell>
          <cell r="T43">
            <v>0.126</v>
          </cell>
          <cell r="U43">
            <v>7.2999999999999995E-2</v>
          </cell>
        </row>
        <row r="44">
          <cell r="A44">
            <v>21</v>
          </cell>
          <cell r="B44">
            <v>1.6272957401643399E-3</v>
          </cell>
          <cell r="C44">
            <v>4.6844210729271403E-3</v>
          </cell>
          <cell r="D44">
            <v>7.6499516910695899E-3</v>
          </cell>
          <cell r="E44">
            <v>1.0588756431115599E-2</v>
          </cell>
          <cell r="F44">
            <v>1.3533967717241E-2</v>
          </cell>
          <cell r="G44">
            <v>1.6516323692818798E-2</v>
          </cell>
          <cell r="H44">
            <v>1.9573364715346101E-2</v>
          </cell>
          <cell r="I44">
            <v>2.2759040148419198E-2</v>
          </cell>
          <cell r="J44">
            <v>2.61604945943755E-2</v>
          </cell>
          <cell r="K44">
            <v>2.99351443346213E-2</v>
          </cell>
          <cell r="L44">
            <v>3.4410968172053802E-2</v>
          </cell>
          <cell r="M44">
            <v>4.0456852761563897E-2</v>
          </cell>
          <cell r="N44">
            <v>5.3300019801625499E-2</v>
          </cell>
          <cell r="O44">
            <v>6.3267866099078002E-2</v>
          </cell>
          <cell r="P44">
            <v>7.2968195263599905E-2</v>
          </cell>
          <cell r="Q44">
            <v>8.3050456798757694E-2</v>
          </cell>
          <cell r="R44">
            <v>9.5223691358980095E-2</v>
          </cell>
          <cell r="S44">
            <v>0.105</v>
          </cell>
          <cell r="T44">
            <v>0.12</v>
          </cell>
          <cell r="U44">
            <v>0.11099999999999999</v>
          </cell>
          <cell r="V44">
            <v>6.8000000000000005E-2</v>
          </cell>
        </row>
        <row r="45">
          <cell r="A45">
            <v>22</v>
          </cell>
          <cell r="B45">
            <v>0</v>
          </cell>
          <cell r="C45">
            <v>1E-3</v>
          </cell>
          <cell r="D45">
            <v>2E-3</v>
          </cell>
          <cell r="E45">
            <v>3.0000000000000001E-3</v>
          </cell>
          <cell r="F45">
            <v>5.0000000000000001E-3</v>
          </cell>
          <cell r="G45">
            <v>7.0000000000000001E-3</v>
          </cell>
          <cell r="H45">
            <v>8.9999999999999993E-3</v>
          </cell>
          <cell r="I45">
            <v>1.0999999999999999E-2</v>
          </cell>
          <cell r="J45">
            <v>1.2999999999999999E-2</v>
          </cell>
          <cell r="K45">
            <v>1.6E-2</v>
          </cell>
          <cell r="L45">
            <v>0.02</v>
          </cell>
          <cell r="M45">
            <v>2.7E-2</v>
          </cell>
          <cell r="N45">
            <v>4.1000000000000002E-2</v>
          </cell>
          <cell r="O45">
            <v>5.2999999999999999E-2</v>
          </cell>
          <cell r="P45">
            <v>6.3E-2</v>
          </cell>
          <cell r="Q45">
            <v>7.6999999999999999E-2</v>
          </cell>
          <cell r="R45">
            <v>8.6999999999999994E-2</v>
          </cell>
          <cell r="S45">
            <v>0.104</v>
          </cell>
          <cell r="T45">
            <v>0.12</v>
          </cell>
          <cell r="U45">
            <v>0.13100000000000001</v>
          </cell>
          <cell r="V45">
            <v>0.14499999999999999</v>
          </cell>
          <cell r="W45">
            <v>6.5000000000000002E-2</v>
          </cell>
        </row>
        <row r="46">
          <cell r="A46">
            <v>23</v>
          </cell>
          <cell r="B46">
            <v>0</v>
          </cell>
          <cell r="C46">
            <v>0</v>
          </cell>
          <cell r="D46">
            <v>1E-3</v>
          </cell>
          <cell r="E46">
            <v>1E-3</v>
          </cell>
          <cell r="F46">
            <v>2E-3</v>
          </cell>
          <cell r="G46">
            <v>3.0000000000000001E-3</v>
          </cell>
          <cell r="H46">
            <v>4.0000000000000001E-3</v>
          </cell>
          <cell r="I46">
            <v>5.0000000000000001E-3</v>
          </cell>
          <cell r="J46">
            <v>7.0000000000000001E-3</v>
          </cell>
          <cell r="K46">
            <v>8.9999999999999993E-3</v>
          </cell>
          <cell r="L46">
            <v>1.2999999999999999E-2</v>
          </cell>
          <cell r="M46">
            <v>1.9E-2</v>
          </cell>
          <cell r="N46">
            <v>3.3000000000000002E-2</v>
          </cell>
          <cell r="O46">
            <v>4.4999999999999998E-2</v>
          </cell>
          <cell r="P46">
            <v>5.1999999999999998E-2</v>
          </cell>
          <cell r="Q46">
            <v>6.7000000000000004E-2</v>
          </cell>
          <cell r="R46">
            <v>7.6999999999999999E-2</v>
          </cell>
          <cell r="S46">
            <v>9.8000000000000004E-2</v>
          </cell>
          <cell r="T46">
            <v>0.115</v>
          </cell>
          <cell r="U46">
            <v>0.121</v>
          </cell>
          <cell r="V46">
            <v>0.13700000000000001</v>
          </cell>
          <cell r="W46">
            <v>0.13100000000000001</v>
          </cell>
          <cell r="X46">
            <v>0.06</v>
          </cell>
        </row>
        <row r="47">
          <cell r="A47">
            <v>24</v>
          </cell>
          <cell r="B47">
            <v>-4.18165912891327E-4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1E-3</v>
          </cell>
          <cell r="H47">
            <v>2E-3</v>
          </cell>
          <cell r="I47">
            <v>3.0000000000000001E-3</v>
          </cell>
          <cell r="J47">
            <v>4.0000000000000001E-3</v>
          </cell>
          <cell r="K47">
            <v>5.0000000000000001E-3</v>
          </cell>
          <cell r="L47">
            <v>7.0000000000000001E-3</v>
          </cell>
          <cell r="M47">
            <v>8.9999999999999993E-3</v>
          </cell>
          <cell r="N47">
            <v>1.0999999999999999E-2</v>
          </cell>
          <cell r="O47">
            <v>1.4999999999999999E-2</v>
          </cell>
          <cell r="P47">
            <v>2.5000000000000001E-2</v>
          </cell>
          <cell r="Q47">
            <v>3.5000000000000003E-2</v>
          </cell>
          <cell r="R47">
            <v>5.5E-2</v>
          </cell>
          <cell r="S47">
            <v>8.5000000000000006E-2</v>
          </cell>
          <cell r="T47">
            <v>0.105</v>
          </cell>
          <cell r="U47">
            <v>0.11600000000000001</v>
          </cell>
          <cell r="V47">
            <v>0.13600000000000001</v>
          </cell>
          <cell r="W47">
            <v>0.156</v>
          </cell>
          <cell r="X47">
            <v>0.17299999999999999</v>
          </cell>
          <cell r="Y47">
            <v>5.7000000000000002E-2</v>
          </cell>
        </row>
      </sheetData>
      <sheetData sheetId="56"/>
      <sheetData sheetId="57" refreshError="1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EE.G"/>
      <sheetName val="Reclass"/>
      <sheetName val="BD_DESPESAS_GERAÇÃO"/>
      <sheetName val="EBITDA_G_CONSOLIDADO"/>
      <sheetName val="Plan4"/>
      <sheetName val="Plan1"/>
      <sheetName val="Plan3"/>
      <sheetName val="Plan2"/>
      <sheetName val="Projeções"/>
      <sheetName val="Pessoal"/>
      <sheetName val="CEEE GT Trabalhista"/>
      <sheetName val="CEEE GT Cível"/>
      <sheetName val="Premiss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-2-C5"/>
      <sheetName val="PR-3A"/>
      <sheetName val="PR-3A1"/>
      <sheetName val="PR-3A2"/>
      <sheetName val="PR-3B"/>
      <sheetName val="PR-3B1"/>
      <sheetName val="PR-3B2"/>
      <sheetName val="PR-3B3"/>
      <sheetName val="PR-3C-SGC"/>
      <sheetName val="PR-3C-ERP"/>
      <sheetName val="PR-3C-SGC_ERP"/>
      <sheetName val="PR-3C-Geral"/>
      <sheetName val="DesembolsoCenário5"/>
      <sheetName val="DesembolsoC5Geral"/>
      <sheetName val="DesembolsoC5SGC"/>
      <sheetName val="DesembolsoC5ERP"/>
      <sheetName val="DesembolsoC5Fiscal"/>
      <sheetName val="DesembolsoC5HW"/>
      <sheetName val="Precificação"/>
      <sheetName val="EsforçoDepesasDetalhe"/>
      <sheetName val="ResumoRecursos"/>
      <sheetName val="Despesas"/>
      <sheetName val="Referência"/>
      <sheetName val="ResumoFinanceiroCO"/>
      <sheetName val="ResumoFinanceiroPD-Rev"/>
      <sheetName val="ResumoERP-SGC-Hist"/>
      <sheetName val="ResumoERP-SGC-Geral-Hist"/>
      <sheetName val="ResumoERP-SGC-Hist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37">
          <cell r="F37" t="str">
            <v>Viagem Aérea</v>
          </cell>
          <cell r="G37">
            <v>1128</v>
          </cell>
          <cell r="H37" t="str">
            <v>R$</v>
          </cell>
        </row>
        <row r="38">
          <cell r="F38" t="str">
            <v>Estadia</v>
          </cell>
          <cell r="G38">
            <v>307.5</v>
          </cell>
          <cell r="H38" t="str">
            <v>R$</v>
          </cell>
        </row>
        <row r="39">
          <cell r="F39" t="str">
            <v>Viagem Interna</v>
          </cell>
          <cell r="G39">
            <v>509</v>
          </cell>
          <cell r="H39" t="str">
            <v>R$</v>
          </cell>
        </row>
        <row r="40">
          <cell r="F40" t="str">
            <v>Estadia Interna</v>
          </cell>
          <cell r="G40">
            <v>187.5</v>
          </cell>
          <cell r="H40" t="str">
            <v>R$</v>
          </cell>
        </row>
      </sheetData>
      <sheetData sheetId="22">
        <row r="4">
          <cell r="B4" t="str">
            <v>Diretor</v>
          </cell>
          <cell r="D4">
            <v>188.71</v>
          </cell>
          <cell r="E4" t="str">
            <v>R$</v>
          </cell>
          <cell r="N4" t="str">
            <v>Equipamentos</v>
          </cell>
          <cell r="O4" t="str">
            <v>Depreciação Equipamentos (5 anos)</v>
          </cell>
          <cell r="P4">
            <v>97400</v>
          </cell>
          <cell r="Q4">
            <v>36</v>
          </cell>
          <cell r="R4">
            <v>2706</v>
          </cell>
          <cell r="S4" t="str">
            <v>R$</v>
          </cell>
        </row>
        <row r="5">
          <cell r="B5" t="str">
            <v>Gerente I</v>
          </cell>
          <cell r="D5">
            <v>188.71</v>
          </cell>
          <cell r="E5" t="str">
            <v>R$</v>
          </cell>
          <cell r="N5" t="str">
            <v>Secretaria</v>
          </cell>
          <cell r="O5" t="str">
            <v>Materias diversos para escritório</v>
          </cell>
          <cell r="P5">
            <v>36000</v>
          </cell>
          <cell r="Q5">
            <v>24</v>
          </cell>
          <cell r="R5">
            <v>1500</v>
          </cell>
          <cell r="S5" t="str">
            <v>R$</v>
          </cell>
        </row>
        <row r="6">
          <cell r="B6" t="str">
            <v>Consultor IV</v>
          </cell>
          <cell r="D6">
            <v>188.71</v>
          </cell>
          <cell r="E6" t="str">
            <v>R$</v>
          </cell>
          <cell r="N6" t="str">
            <v>Telefonia</v>
          </cell>
          <cell r="O6" t="str">
            <v>Despesas diversas com telefonia da equipe</v>
          </cell>
          <cell r="P6">
            <v>48000</v>
          </cell>
          <cell r="Q6">
            <v>24</v>
          </cell>
          <cell r="R6">
            <v>2000</v>
          </cell>
          <cell r="S6" t="str">
            <v>R$</v>
          </cell>
        </row>
        <row r="7">
          <cell r="B7" t="str">
            <v>Consultor III</v>
          </cell>
          <cell r="D7">
            <v>129.22999999999999</v>
          </cell>
          <cell r="E7" t="str">
            <v>R$</v>
          </cell>
          <cell r="N7" t="str">
            <v>Apostilas Funcional</v>
          </cell>
          <cell r="O7" t="str">
            <v>Apostilas treinamento Multiplicadores</v>
          </cell>
          <cell r="P7">
            <v>72545</v>
          </cell>
          <cell r="Q7">
            <v>2</v>
          </cell>
          <cell r="R7">
            <v>36272.5</v>
          </cell>
          <cell r="S7" t="str">
            <v>R$</v>
          </cell>
        </row>
        <row r="8">
          <cell r="B8" t="str">
            <v>Consultor II</v>
          </cell>
          <cell r="D8">
            <v>91.74</v>
          </cell>
          <cell r="E8" t="str">
            <v>R$</v>
          </cell>
          <cell r="N8" t="str">
            <v>Apostilas TI</v>
          </cell>
          <cell r="O8" t="str">
            <v>Apostilas treinamento TI + encardenação</v>
          </cell>
          <cell r="P8">
            <v>1612</v>
          </cell>
          <cell r="Q8">
            <v>2</v>
          </cell>
          <cell r="R8">
            <v>806</v>
          </cell>
          <cell r="S8" t="str">
            <v>R$</v>
          </cell>
        </row>
        <row r="9">
          <cell r="B9" t="str">
            <v>Consultor I</v>
          </cell>
          <cell r="D9">
            <v>64.31</v>
          </cell>
          <cell r="E9" t="str">
            <v>R$</v>
          </cell>
          <cell r="N9" t="str">
            <v>Reserva despesas</v>
          </cell>
          <cell r="O9" t="str">
            <v>Despesas diversas extraordinárias</v>
          </cell>
          <cell r="P9">
            <v>9600</v>
          </cell>
          <cell r="Q9">
            <v>24</v>
          </cell>
          <cell r="R9">
            <v>400</v>
          </cell>
          <cell r="S9" t="str">
            <v>R$</v>
          </cell>
        </row>
        <row r="10">
          <cell r="B10" t="str">
            <v>Analista III</v>
          </cell>
          <cell r="D10">
            <v>41.03</v>
          </cell>
          <cell r="E10" t="str">
            <v>R$</v>
          </cell>
        </row>
        <row r="11">
          <cell r="B11" t="str">
            <v>Analista II</v>
          </cell>
          <cell r="D11">
            <v>26.93</v>
          </cell>
          <cell r="E11" t="str">
            <v>R$</v>
          </cell>
        </row>
        <row r="12">
          <cell r="B12" t="str">
            <v>Analista I</v>
          </cell>
          <cell r="D12">
            <v>17.739999999999998</v>
          </cell>
          <cell r="E12" t="str">
            <v>R$</v>
          </cell>
        </row>
        <row r="13">
          <cell r="B13" t="str">
            <v>Consultor CDM SR</v>
          </cell>
          <cell r="D13">
            <v>129.22999999999999</v>
          </cell>
          <cell r="E13" t="str">
            <v>R$</v>
          </cell>
        </row>
        <row r="14">
          <cell r="B14" t="str">
            <v>Consultor CDM</v>
          </cell>
          <cell r="D14">
            <v>86</v>
          </cell>
          <cell r="E14" t="str">
            <v>R$</v>
          </cell>
        </row>
        <row r="17">
          <cell r="B17" t="str">
            <v xml:space="preserve">Desenv Jr </v>
          </cell>
          <cell r="C17" t="str">
            <v>Consultor I</v>
          </cell>
          <cell r="D17">
            <v>64.31</v>
          </cell>
          <cell r="E17" t="str">
            <v>R$</v>
          </cell>
        </row>
        <row r="18">
          <cell r="B18" t="str">
            <v xml:space="preserve">Desenv Pl </v>
          </cell>
          <cell r="C18" t="str">
            <v>Consultor II</v>
          </cell>
          <cell r="D18">
            <v>91.74</v>
          </cell>
          <cell r="E18" t="str">
            <v>R$</v>
          </cell>
        </row>
        <row r="19">
          <cell r="B19" t="str">
            <v xml:space="preserve">Desenv Sr </v>
          </cell>
          <cell r="C19" t="str">
            <v>Consultor III</v>
          </cell>
          <cell r="D19">
            <v>129.22999999999999</v>
          </cell>
          <cell r="E19" t="str">
            <v>R$</v>
          </cell>
        </row>
        <row r="20">
          <cell r="B20" t="str">
            <v>Desenv Prod-FSW Sr</v>
          </cell>
          <cell r="C20" t="str">
            <v>Consultor III</v>
          </cell>
          <cell r="D20">
            <v>129.22999999999999</v>
          </cell>
          <cell r="E20" t="str">
            <v>R$</v>
          </cell>
        </row>
        <row r="21">
          <cell r="B21" t="str">
            <v>Desenv Prod-FSW</v>
          </cell>
          <cell r="C21" t="str">
            <v>Consultor CDM</v>
          </cell>
          <cell r="D21">
            <v>86</v>
          </cell>
          <cell r="E21" t="str">
            <v>R$</v>
          </cell>
        </row>
        <row r="22">
          <cell r="B22" t="str">
            <v>Desenv Gestor</v>
          </cell>
          <cell r="C22" t="str">
            <v>Gerente I</v>
          </cell>
          <cell r="D22">
            <v>188.71</v>
          </cell>
          <cell r="E22" t="str">
            <v>R$</v>
          </cell>
        </row>
        <row r="23">
          <cell r="B23" t="str">
            <v>Conversão Pl</v>
          </cell>
          <cell r="C23" t="str">
            <v>Consultor II</v>
          </cell>
          <cell r="D23">
            <v>91.74</v>
          </cell>
          <cell r="E23" t="str">
            <v>R$</v>
          </cell>
        </row>
        <row r="24">
          <cell r="B24" t="str">
            <v>Conversão Sr</v>
          </cell>
          <cell r="C24" t="str">
            <v>Consultor III</v>
          </cell>
          <cell r="D24">
            <v>129.22999999999999</v>
          </cell>
          <cell r="E24" t="str">
            <v>R$</v>
          </cell>
        </row>
        <row r="25">
          <cell r="B25" t="str">
            <v>Conversão Gestor</v>
          </cell>
          <cell r="C25" t="str">
            <v>Consultor IV</v>
          </cell>
          <cell r="D25">
            <v>188.71</v>
          </cell>
          <cell r="E25" t="str">
            <v>R$</v>
          </cell>
        </row>
        <row r="26">
          <cell r="B26" t="str">
            <v xml:space="preserve">TI DBA Jr </v>
          </cell>
          <cell r="C26" t="str">
            <v>Consultor I</v>
          </cell>
          <cell r="D26">
            <v>64.31</v>
          </cell>
          <cell r="E26" t="str">
            <v>R$</v>
          </cell>
        </row>
        <row r="27">
          <cell r="B27" t="str">
            <v xml:space="preserve">TI DBA Pl </v>
          </cell>
          <cell r="C27" t="str">
            <v>Consultor II</v>
          </cell>
          <cell r="D27">
            <v>91.74</v>
          </cell>
          <cell r="E27" t="str">
            <v>R$</v>
          </cell>
        </row>
        <row r="28">
          <cell r="B28" t="str">
            <v xml:space="preserve">TI DBA Sr </v>
          </cell>
          <cell r="C28" t="str">
            <v>Consultor III</v>
          </cell>
          <cell r="D28">
            <v>129.22999999999999</v>
          </cell>
          <cell r="E28" t="str">
            <v>R$</v>
          </cell>
        </row>
        <row r="29">
          <cell r="B29" t="str">
            <v>TI DBA Especialista</v>
          </cell>
          <cell r="C29" t="str">
            <v>Consultor IV</v>
          </cell>
          <cell r="D29">
            <v>188.71</v>
          </cell>
          <cell r="E29" t="str">
            <v>R$</v>
          </cell>
        </row>
        <row r="30">
          <cell r="B30" t="str">
            <v xml:space="preserve">TI Seg Conf Jr </v>
          </cell>
          <cell r="C30" t="str">
            <v>Consultor I</v>
          </cell>
          <cell r="D30">
            <v>64.31</v>
          </cell>
          <cell r="E30" t="str">
            <v>R$</v>
          </cell>
        </row>
        <row r="31">
          <cell r="B31" t="str">
            <v xml:space="preserve">TI Seg Conf  Pl </v>
          </cell>
          <cell r="C31" t="str">
            <v>Consultor II</v>
          </cell>
          <cell r="D31">
            <v>91.74</v>
          </cell>
          <cell r="E31" t="str">
            <v>R$</v>
          </cell>
        </row>
        <row r="32">
          <cell r="B32" t="str">
            <v xml:space="preserve">TI Seg Conf  Sr </v>
          </cell>
          <cell r="C32" t="str">
            <v>Consultor III</v>
          </cell>
          <cell r="D32">
            <v>129.22999999999999</v>
          </cell>
          <cell r="E32" t="str">
            <v>R$</v>
          </cell>
        </row>
        <row r="33">
          <cell r="B33" t="str">
            <v xml:space="preserve">TI Seg Conf  Especialista </v>
          </cell>
          <cell r="C33" t="str">
            <v>Consultor IV</v>
          </cell>
          <cell r="D33">
            <v>188.71</v>
          </cell>
          <cell r="E33" t="str">
            <v>R$</v>
          </cell>
        </row>
        <row r="34">
          <cell r="B34" t="str">
            <v xml:space="preserve">TI INFRA Jr </v>
          </cell>
          <cell r="C34" t="str">
            <v>Consultor I</v>
          </cell>
          <cell r="D34">
            <v>64.31</v>
          </cell>
          <cell r="E34" t="str">
            <v>R$</v>
          </cell>
        </row>
        <row r="35">
          <cell r="B35" t="str">
            <v xml:space="preserve">TI INFRA Pl </v>
          </cell>
          <cell r="C35" t="str">
            <v>Consultor II</v>
          </cell>
          <cell r="D35">
            <v>91.74</v>
          </cell>
          <cell r="E35" t="str">
            <v>R$</v>
          </cell>
        </row>
        <row r="36">
          <cell r="B36" t="str">
            <v xml:space="preserve">TI INFRA Sr </v>
          </cell>
          <cell r="C36" t="str">
            <v>Consultor III</v>
          </cell>
          <cell r="D36">
            <v>129.22999999999999</v>
          </cell>
          <cell r="E36" t="str">
            <v>R$</v>
          </cell>
        </row>
        <row r="37">
          <cell r="B37" t="str">
            <v>TI INFRA Especialista</v>
          </cell>
          <cell r="C37" t="str">
            <v>Consultor IV</v>
          </cell>
          <cell r="D37">
            <v>188.71</v>
          </cell>
          <cell r="E37" t="str">
            <v>R$</v>
          </cell>
        </row>
        <row r="38">
          <cell r="B38" t="str">
            <v>Funcional Jr</v>
          </cell>
          <cell r="C38" t="str">
            <v>Consultor I</v>
          </cell>
          <cell r="D38">
            <v>64.31</v>
          </cell>
          <cell r="E38" t="str">
            <v>R$</v>
          </cell>
        </row>
        <row r="39">
          <cell r="B39" t="str">
            <v>Funcional Pl</v>
          </cell>
          <cell r="C39" t="str">
            <v>Consultor II</v>
          </cell>
          <cell r="D39">
            <v>91.74</v>
          </cell>
          <cell r="E39" t="str">
            <v>R$</v>
          </cell>
        </row>
        <row r="40">
          <cell r="B40" t="str">
            <v>Funcional Sr</v>
          </cell>
          <cell r="C40" t="str">
            <v>Consultor III</v>
          </cell>
          <cell r="D40">
            <v>129.22999999999999</v>
          </cell>
          <cell r="E40" t="str">
            <v>R$</v>
          </cell>
        </row>
        <row r="41">
          <cell r="B41" t="str">
            <v xml:space="preserve">Funcional Tr </v>
          </cell>
          <cell r="C41" t="str">
            <v>Analista III</v>
          </cell>
          <cell r="D41">
            <v>41.03</v>
          </cell>
          <cell r="E41" t="str">
            <v>R$</v>
          </cell>
        </row>
        <row r="42">
          <cell r="B42" t="str">
            <v>Produtos Jr</v>
          </cell>
          <cell r="C42" t="str">
            <v>Consultor II</v>
          </cell>
          <cell r="D42">
            <v>91.74</v>
          </cell>
          <cell r="E42" t="str">
            <v>R$</v>
          </cell>
        </row>
        <row r="43">
          <cell r="B43" t="str">
            <v>Produtos Pl</v>
          </cell>
          <cell r="C43" t="str">
            <v>Consultor III</v>
          </cell>
          <cell r="D43">
            <v>129.22999999999999</v>
          </cell>
          <cell r="E43" t="str">
            <v>R$</v>
          </cell>
        </row>
        <row r="44">
          <cell r="B44" t="str">
            <v>Produtos Sr</v>
          </cell>
          <cell r="C44" t="str">
            <v>Consultor IV</v>
          </cell>
          <cell r="D44">
            <v>188.71</v>
          </cell>
          <cell r="E44" t="str">
            <v>R$</v>
          </cell>
        </row>
        <row r="45">
          <cell r="B45" t="str">
            <v>Produtos Gestor</v>
          </cell>
          <cell r="C45" t="str">
            <v>Gerente I</v>
          </cell>
          <cell r="D45">
            <v>188.71</v>
          </cell>
          <cell r="E45" t="str">
            <v>R$</v>
          </cell>
        </row>
        <row r="46">
          <cell r="B46" t="str">
            <v>Diretor</v>
          </cell>
          <cell r="C46" t="str">
            <v>Diretor</v>
          </cell>
          <cell r="D46">
            <v>188.71</v>
          </cell>
          <cell r="E46" t="str">
            <v>R$</v>
          </cell>
        </row>
        <row r="47">
          <cell r="B47" t="str">
            <v>Gerente de Projeto</v>
          </cell>
          <cell r="C47" t="str">
            <v>Gerente I</v>
          </cell>
          <cell r="D47">
            <v>188.71</v>
          </cell>
          <cell r="E47" t="str">
            <v>R$</v>
          </cell>
        </row>
        <row r="48">
          <cell r="B48" t="str">
            <v>Líder de Projeto</v>
          </cell>
          <cell r="C48" t="str">
            <v>Consultor IV</v>
          </cell>
          <cell r="D48">
            <v>188.71</v>
          </cell>
          <cell r="E48" t="str">
            <v>R$</v>
          </cell>
        </row>
        <row r="49">
          <cell r="B49" t="str">
            <v>Gestor TI</v>
          </cell>
          <cell r="C49" t="str">
            <v>Gerente I</v>
          </cell>
          <cell r="D49">
            <v>188.71</v>
          </cell>
          <cell r="E49" t="str">
            <v>R$</v>
          </cell>
        </row>
        <row r="50">
          <cell r="B50" t="str">
            <v>Gestor Técnico</v>
          </cell>
          <cell r="C50" t="str">
            <v>Consultor IV</v>
          </cell>
          <cell r="D50">
            <v>188.71</v>
          </cell>
          <cell r="E50" t="str">
            <v>R$</v>
          </cell>
        </row>
        <row r="51">
          <cell r="B51" t="str">
            <v>PMO Sr</v>
          </cell>
          <cell r="C51" t="str">
            <v>Consultor III</v>
          </cell>
          <cell r="D51">
            <v>129.22999999999999</v>
          </cell>
          <cell r="E51" t="str">
            <v>R$</v>
          </cell>
        </row>
        <row r="52">
          <cell r="B52" t="str">
            <v>PMO Pl</v>
          </cell>
          <cell r="C52" t="str">
            <v>Consultor II</v>
          </cell>
          <cell r="D52">
            <v>91.74</v>
          </cell>
          <cell r="E52" t="str">
            <v>R$</v>
          </cell>
        </row>
        <row r="53">
          <cell r="B53" t="str">
            <v>BPM Especialista</v>
          </cell>
          <cell r="C53" t="str">
            <v>Consultor III</v>
          </cell>
          <cell r="D53">
            <v>129.22999999999999</v>
          </cell>
          <cell r="E53" t="str">
            <v>R$</v>
          </cell>
        </row>
        <row r="54">
          <cell r="B54" t="str">
            <v>Quality Review</v>
          </cell>
          <cell r="C54" t="str">
            <v>Consultor III</v>
          </cell>
          <cell r="D54">
            <v>129.22999999999999</v>
          </cell>
          <cell r="E54" t="str">
            <v>R$</v>
          </cell>
        </row>
        <row r="55">
          <cell r="B55" t="str">
            <v>Change Management Jr</v>
          </cell>
          <cell r="C55" t="str">
            <v>Consultor I</v>
          </cell>
          <cell r="D55">
            <v>64.31</v>
          </cell>
          <cell r="E55" t="str">
            <v>R$</v>
          </cell>
        </row>
        <row r="56">
          <cell r="B56" t="str">
            <v>Change Management Pl</v>
          </cell>
          <cell r="C56" t="str">
            <v>Consultor II</v>
          </cell>
          <cell r="D56">
            <v>91.74</v>
          </cell>
          <cell r="E56" t="str">
            <v>R$</v>
          </cell>
        </row>
        <row r="57">
          <cell r="B57" t="str">
            <v>Change Management Sr</v>
          </cell>
          <cell r="C57" t="str">
            <v>Consultor III</v>
          </cell>
          <cell r="D57">
            <v>129.22999999999999</v>
          </cell>
          <cell r="E57" t="str">
            <v>R$</v>
          </cell>
        </row>
      </sheetData>
      <sheetData sheetId="23">
        <row r="5">
          <cell r="C5">
            <v>1.328834105483425</v>
          </cell>
        </row>
        <row r="8">
          <cell r="C8">
            <v>42321.936618451982</v>
          </cell>
        </row>
      </sheetData>
      <sheetData sheetId="24"/>
      <sheetData sheetId="25"/>
      <sheetData sheetId="26"/>
      <sheetData sheetId="27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6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21"/>
  <sheetViews>
    <sheetView workbookViewId="0">
      <selection activeCell="A23" sqref="A23:C23"/>
    </sheetView>
  </sheetViews>
  <sheetFormatPr defaultRowHeight="15" x14ac:dyDescent="0.25"/>
  <cols>
    <col min="1" max="1" width="1.7109375" style="2" customWidth="1"/>
    <col min="2" max="2" width="56.5703125" style="2" bestFit="1" customWidth="1"/>
    <col min="3" max="3" width="52.85546875" style="2" bestFit="1" customWidth="1"/>
    <col min="4" max="4" width="30.85546875" style="2" bestFit="1" customWidth="1"/>
    <col min="5" max="16384" width="9.140625" style="2"/>
  </cols>
  <sheetData>
    <row r="1" spans="2:4" ht="15.75" thickBot="1" x14ac:dyDescent="0.3">
      <c r="B1" s="1"/>
      <c r="C1" s="1"/>
      <c r="D1" s="1"/>
    </row>
    <row r="2" spans="2:4" x14ac:dyDescent="0.25">
      <c r="B2" s="3" t="s">
        <v>0</v>
      </c>
      <c r="C2" s="4" t="s">
        <v>1</v>
      </c>
      <c r="D2" s="5" t="s">
        <v>2</v>
      </c>
    </row>
    <row r="3" spans="2:4" x14ac:dyDescent="0.25">
      <c r="B3" s="126" t="s">
        <v>3</v>
      </c>
      <c r="C3" s="6"/>
      <c r="D3" s="7"/>
    </row>
    <row r="4" spans="2:4" x14ac:dyDescent="0.25">
      <c r="B4" s="127"/>
      <c r="C4" s="6"/>
      <c r="D4" s="7"/>
    </row>
    <row r="5" spans="2:4" x14ac:dyDescent="0.25">
      <c r="B5" s="127"/>
      <c r="C5" s="6"/>
      <c r="D5" s="7"/>
    </row>
    <row r="6" spans="2:4" x14ac:dyDescent="0.25">
      <c r="B6" s="127"/>
      <c r="C6" s="6"/>
      <c r="D6" s="7"/>
    </row>
    <row r="7" spans="2:4" x14ac:dyDescent="0.25">
      <c r="B7" s="127"/>
      <c r="C7" s="6"/>
      <c r="D7" s="7"/>
    </row>
    <row r="8" spans="2:4" x14ac:dyDescent="0.25">
      <c r="B8" s="127"/>
      <c r="C8" s="6"/>
      <c r="D8" s="7"/>
    </row>
    <row r="9" spans="2:4" ht="15.75" thickBot="1" x14ac:dyDescent="0.3">
      <c r="B9" s="128"/>
      <c r="C9" s="8"/>
      <c r="D9" s="9"/>
    </row>
    <row r="11" spans="2:4" ht="49.5" customHeight="1" x14ac:dyDescent="0.25">
      <c r="B11" s="129" t="s">
        <v>4</v>
      </c>
      <c r="C11" s="129"/>
      <c r="D11" s="1"/>
    </row>
    <row r="12" spans="2:4" ht="15.75" thickBot="1" x14ac:dyDescent="0.3">
      <c r="B12" s="1"/>
      <c r="C12" s="1"/>
      <c r="D12" s="1"/>
    </row>
    <row r="13" spans="2:4" x14ac:dyDescent="0.25">
      <c r="B13" s="10" t="s">
        <v>5</v>
      </c>
      <c r="C13" s="11" t="s">
        <v>6</v>
      </c>
      <c r="D13" s="12"/>
    </row>
    <row r="14" spans="2:4" x14ac:dyDescent="0.25">
      <c r="B14" s="130" t="s">
        <v>7</v>
      </c>
      <c r="C14" s="7" t="s">
        <v>8</v>
      </c>
      <c r="D14" s="12"/>
    </row>
    <row r="15" spans="2:4" x14ac:dyDescent="0.25">
      <c r="B15" s="130"/>
      <c r="C15" s="7" t="s">
        <v>9</v>
      </c>
      <c r="D15" s="1"/>
    </row>
    <row r="16" spans="2:4" x14ac:dyDescent="0.25">
      <c r="B16" s="130"/>
      <c r="C16" s="7" t="s">
        <v>10</v>
      </c>
      <c r="D16" s="1"/>
    </row>
    <row r="17" spans="2:3" x14ac:dyDescent="0.25">
      <c r="B17" s="130"/>
      <c r="C17" s="7" t="s">
        <v>11</v>
      </c>
    </row>
    <row r="18" spans="2:3" x14ac:dyDescent="0.25">
      <c r="B18" s="131"/>
      <c r="C18" s="7" t="s">
        <v>12</v>
      </c>
    </row>
    <row r="19" spans="2:3" ht="15.75" thickBot="1" x14ac:dyDescent="0.3">
      <c r="B19" s="132"/>
      <c r="C19" s="9" t="s">
        <v>13</v>
      </c>
    </row>
    <row r="21" spans="2:3" ht="54" customHeight="1" x14ac:dyDescent="0.25">
      <c r="B21" s="133" t="s">
        <v>14</v>
      </c>
      <c r="C21" s="133"/>
    </row>
  </sheetData>
  <mergeCells count="4">
    <mergeCell ref="B3:B9"/>
    <mergeCell ref="B11:C11"/>
    <mergeCell ref="B14:B19"/>
    <mergeCell ref="B21:C21"/>
  </mergeCells>
  <pageMargins left="0.51181102362204722" right="0.51181102362204722" top="0.74803149606299213" bottom="0.74803149606299213" header="0.31496062992125984" footer="0.31496062992125984"/>
  <pageSetup paperSize="9" scale="9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pageSetUpPr fitToPage="1"/>
  </sheetPr>
  <dimension ref="A1:C31"/>
  <sheetViews>
    <sheetView workbookViewId="0">
      <selection activeCell="A25" sqref="A25"/>
    </sheetView>
  </sheetViews>
  <sheetFormatPr defaultRowHeight="15" x14ac:dyDescent="0.25"/>
  <cols>
    <col min="1" max="1" width="52.85546875" style="2" bestFit="1" customWidth="1"/>
    <col min="2" max="2" width="35.140625" style="2" customWidth="1"/>
    <col min="3" max="3" width="33.42578125" style="2" customWidth="1"/>
    <col min="4" max="16384" width="9.140625" style="2"/>
  </cols>
  <sheetData>
    <row r="1" spans="1:3" ht="41.25" customHeight="1" x14ac:dyDescent="0.25"/>
    <row r="2" spans="1:3" ht="37.5" customHeight="1" thickBot="1" x14ac:dyDescent="0.3">
      <c r="A2" s="137" t="s">
        <v>15</v>
      </c>
      <c r="B2" s="137"/>
      <c r="C2" s="137"/>
    </row>
    <row r="3" spans="1:3" ht="15.75" x14ac:dyDescent="0.25">
      <c r="A3" s="134" t="s">
        <v>16</v>
      </c>
      <c r="B3" s="135"/>
      <c r="C3" s="136"/>
    </row>
    <row r="4" spans="1:3" ht="15.75" x14ac:dyDescent="0.25">
      <c r="A4" s="13" t="s">
        <v>17</v>
      </c>
      <c r="B4" s="14" t="s">
        <v>18</v>
      </c>
      <c r="C4" s="15" t="s">
        <v>19</v>
      </c>
    </row>
    <row r="5" spans="1:3" ht="15.75" thickBot="1" x14ac:dyDescent="0.3">
      <c r="A5" s="16" t="s">
        <v>20</v>
      </c>
      <c r="B5" s="17">
        <v>41171</v>
      </c>
      <c r="C5" s="18">
        <v>43087</v>
      </c>
    </row>
    <row r="6" spans="1:3" ht="15.75" thickBot="1" x14ac:dyDescent="0.3">
      <c r="A6" s="138"/>
      <c r="B6" s="138"/>
      <c r="C6" s="138"/>
    </row>
    <row r="7" spans="1:3" ht="15.75" x14ac:dyDescent="0.25">
      <c r="A7" s="134" t="s">
        <v>21</v>
      </c>
      <c r="B7" s="135"/>
      <c r="C7" s="136"/>
    </row>
    <row r="8" spans="1:3" ht="15.75" thickBot="1" x14ac:dyDescent="0.3">
      <c r="A8" s="19" t="s">
        <v>22</v>
      </c>
      <c r="B8" s="139" t="str">
        <f>'Detalhe PA New'!B8</f>
        <v>2.2-2015</v>
      </c>
      <c r="C8" s="140"/>
    </row>
    <row r="9" spans="1:3" ht="15.75" thickBot="1" x14ac:dyDescent="0.3">
      <c r="A9" s="138"/>
      <c r="B9" s="138"/>
      <c r="C9" s="138"/>
    </row>
    <row r="10" spans="1:3" ht="15.75" x14ac:dyDescent="0.25">
      <c r="A10" s="134" t="s">
        <v>23</v>
      </c>
      <c r="B10" s="135"/>
      <c r="C10" s="136"/>
    </row>
    <row r="11" spans="1:3" ht="31.5" x14ac:dyDescent="0.25">
      <c r="A11" s="13" t="s">
        <v>24</v>
      </c>
      <c r="B11" s="14" t="s">
        <v>25</v>
      </c>
      <c r="C11" s="15" t="s">
        <v>26</v>
      </c>
    </row>
    <row r="12" spans="1:3" x14ac:dyDescent="0.25">
      <c r="A12" s="20" t="s">
        <v>27</v>
      </c>
      <c r="B12" s="21">
        <f>(SUMPRODUCT('Detalhe PA New'!G15:G54,'Detalhe PA New'!H15:H54))</f>
        <v>49323663.180099986</v>
      </c>
      <c r="C12" s="22">
        <f>'Detalhe PA New'!G55</f>
        <v>91140937.929999992</v>
      </c>
    </row>
    <row r="13" spans="1:3" x14ac:dyDescent="0.25">
      <c r="A13" s="20" t="s">
        <v>28</v>
      </c>
      <c r="B13" s="21">
        <f>(SUMPRODUCT('Detalhe PA New'!G60:G88,'Detalhe PA New'!H60:H88))</f>
        <v>39472043.085757196</v>
      </c>
      <c r="C13" s="22">
        <f>'Detalhe PA New'!G89</f>
        <v>50996340</v>
      </c>
    </row>
    <row r="14" spans="1:3" x14ac:dyDescent="0.25">
      <c r="A14" s="20" t="s">
        <v>29</v>
      </c>
      <c r="B14" s="21">
        <f>(SUMPRODUCT('Detalhe PA New'!G94:G111,'Detalhe PA New'!H94:H111))</f>
        <v>3312247.0979200001</v>
      </c>
      <c r="C14" s="22">
        <f>'Detalhe PA New'!G112</f>
        <v>4709129</v>
      </c>
    </row>
    <row r="15" spans="1:3" x14ac:dyDescent="0.25">
      <c r="A15" s="20" t="s">
        <v>30</v>
      </c>
      <c r="B15" s="21">
        <v>0</v>
      </c>
      <c r="C15" s="22">
        <v>0</v>
      </c>
    </row>
    <row r="16" spans="1:3" x14ac:dyDescent="0.25">
      <c r="A16" s="20" t="s">
        <v>31</v>
      </c>
      <c r="B16" s="21">
        <v>1194787.0942069197</v>
      </c>
      <c r="C16" s="22">
        <v>1361231</v>
      </c>
    </row>
    <row r="17" spans="1:3" x14ac:dyDescent="0.25">
      <c r="A17" s="20" t="s">
        <v>32</v>
      </c>
      <c r="B17" s="21">
        <f>(SUMPRODUCT('Detalhe PA New'!G117:G127,'Detalhe PA New'!H117:H127))+(SUMPRODUCT('Detalhe PA New'!G133:G135,'Detalhe PA New'!H133:H135))</f>
        <v>37253909.534892127</v>
      </c>
      <c r="C17" s="22">
        <f>'Detalhe PA New'!G128+'Detalhe PA New'!G136</f>
        <v>59040478.069999993</v>
      </c>
    </row>
    <row r="18" spans="1:3" x14ac:dyDescent="0.25">
      <c r="A18" s="23" t="s">
        <v>33</v>
      </c>
      <c r="B18" s="21">
        <v>0</v>
      </c>
      <c r="C18" s="22">
        <v>0</v>
      </c>
    </row>
    <row r="19" spans="1:3" x14ac:dyDescent="0.25">
      <c r="A19" s="20" t="s">
        <v>34</v>
      </c>
      <c r="B19" s="21">
        <v>0</v>
      </c>
      <c r="C19" s="22">
        <v>0</v>
      </c>
    </row>
    <row r="20" spans="1:3" x14ac:dyDescent="0.25">
      <c r="A20" s="23" t="s">
        <v>35</v>
      </c>
      <c r="B20" s="21">
        <v>0</v>
      </c>
      <c r="C20" s="22">
        <v>10766520</v>
      </c>
    </row>
    <row r="21" spans="1:3" ht="16.5" thickBot="1" x14ac:dyDescent="0.3">
      <c r="A21" s="24" t="s">
        <v>36</v>
      </c>
      <c r="B21" s="25">
        <f>SUM(B12:B20)</f>
        <v>130556649.99287623</v>
      </c>
      <c r="C21" s="26">
        <f>SUM(C12:C20)</f>
        <v>218014636</v>
      </c>
    </row>
    <row r="22" spans="1:3" ht="15.75" thickBot="1" x14ac:dyDescent="0.3">
      <c r="B22" s="27"/>
      <c r="C22" s="27"/>
    </row>
    <row r="23" spans="1:3" ht="15.75" x14ac:dyDescent="0.25">
      <c r="A23" s="134" t="s">
        <v>37</v>
      </c>
      <c r="B23" s="135"/>
      <c r="C23" s="136"/>
    </row>
    <row r="24" spans="1:3" ht="31.5" x14ac:dyDescent="0.25">
      <c r="A24" s="13" t="s">
        <v>38</v>
      </c>
      <c r="B24" s="14" t="s">
        <v>25</v>
      </c>
      <c r="C24" s="15" t="s">
        <v>26</v>
      </c>
    </row>
    <row r="25" spans="1:3" x14ac:dyDescent="0.25">
      <c r="A25" s="23" t="s">
        <v>8</v>
      </c>
      <c r="B25" s="21">
        <v>75271360</v>
      </c>
      <c r="C25" s="22">
        <v>120139281</v>
      </c>
    </row>
    <row r="26" spans="1:3" x14ac:dyDescent="0.25">
      <c r="A26" s="23" t="s">
        <v>9</v>
      </c>
      <c r="B26" s="21">
        <v>6591617</v>
      </c>
      <c r="C26" s="22">
        <v>10440692</v>
      </c>
    </row>
    <row r="27" spans="1:3" x14ac:dyDescent="0.25">
      <c r="A27" s="23" t="s">
        <v>10</v>
      </c>
      <c r="B27" s="21">
        <v>7108933</v>
      </c>
      <c r="C27" s="22">
        <v>11260088</v>
      </c>
    </row>
    <row r="28" spans="1:3" x14ac:dyDescent="0.25">
      <c r="A28" s="23" t="s">
        <v>11</v>
      </c>
      <c r="B28" s="21">
        <v>39600000</v>
      </c>
      <c r="C28" s="22">
        <v>62723824</v>
      </c>
    </row>
    <row r="29" spans="1:3" x14ac:dyDescent="0.25">
      <c r="A29" s="23" t="s">
        <v>12</v>
      </c>
      <c r="B29" s="21">
        <v>1984740</v>
      </c>
      <c r="C29" s="22">
        <v>2684231</v>
      </c>
    </row>
    <row r="30" spans="1:3" x14ac:dyDescent="0.25">
      <c r="A30" s="23" t="s">
        <v>13</v>
      </c>
      <c r="B30" s="21">
        <v>0</v>
      </c>
      <c r="C30" s="22">
        <v>10766520</v>
      </c>
    </row>
    <row r="31" spans="1:3" ht="16.5" thickBot="1" x14ac:dyDescent="0.3">
      <c r="A31" s="24" t="s">
        <v>36</v>
      </c>
      <c r="B31" s="25">
        <f>SUM(B25:B30)</f>
        <v>130556650</v>
      </c>
      <c r="C31" s="26">
        <f>SUM(C25:C30)</f>
        <v>218014636</v>
      </c>
    </row>
  </sheetData>
  <mergeCells count="8">
    <mergeCell ref="A10:C10"/>
    <mergeCell ref="A23:C23"/>
    <mergeCell ref="A2:C2"/>
    <mergeCell ref="A3:C3"/>
    <mergeCell ref="A6:C6"/>
    <mergeCell ref="A7:C7"/>
    <mergeCell ref="B8:C8"/>
    <mergeCell ref="A9:C9"/>
  </mergeCells>
  <printOptions horizontalCentered="1"/>
  <pageMargins left="0.70866141732283472" right="0.70866141732283472" top="0.55118110236220474" bottom="0.55118110236220474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Q191"/>
  <sheetViews>
    <sheetView tabSelected="1" zoomScale="90" zoomScaleNormal="90" workbookViewId="0">
      <selection activeCell="H97" sqref="H97"/>
    </sheetView>
  </sheetViews>
  <sheetFormatPr defaultRowHeight="15" x14ac:dyDescent="0.25"/>
  <cols>
    <col min="1" max="1" width="16" style="2" customWidth="1"/>
    <col min="2" max="2" width="15.7109375" style="29" customWidth="1"/>
    <col min="3" max="3" width="41.7109375" style="30" customWidth="1"/>
    <col min="4" max="4" width="27.5703125" style="2" bestFit="1" customWidth="1"/>
    <col min="5" max="5" width="12.85546875" style="2" customWidth="1"/>
    <col min="6" max="6" width="12.85546875" style="31" customWidth="1"/>
    <col min="7" max="7" width="16.7109375" style="32" bestFit="1" customWidth="1"/>
    <col min="8" max="8" width="15.7109375" style="33" customWidth="1"/>
    <col min="9" max="9" width="18" style="33" customWidth="1"/>
    <col min="10" max="10" width="12.7109375" style="31" customWidth="1"/>
    <col min="11" max="11" width="19.5703125" style="31" customWidth="1"/>
    <col min="12" max="12" width="15.5703125" style="2" customWidth="1"/>
    <col min="13" max="13" width="15" style="2" customWidth="1"/>
    <col min="14" max="14" width="18.85546875" style="31" customWidth="1"/>
    <col min="15" max="15" width="18.85546875" style="2" customWidth="1"/>
    <col min="16" max="16" width="20.140625" style="2" bestFit="1" customWidth="1"/>
    <col min="17" max="17" width="9.140625" style="2"/>
    <col min="18" max="18" width="9.140625" style="2" customWidth="1"/>
    <col min="19" max="16384" width="9.140625" style="2"/>
  </cols>
  <sheetData>
    <row r="1" spans="1:17" ht="29.25" customHeight="1" x14ac:dyDescent="0.25">
      <c r="A1" s="28"/>
    </row>
    <row r="2" spans="1:17" ht="15.75" x14ac:dyDescent="0.25">
      <c r="A2" s="34" t="s">
        <v>39</v>
      </c>
    </row>
    <row r="3" spans="1:17" ht="15.75" x14ac:dyDescent="0.25">
      <c r="A3" s="35" t="s">
        <v>40</v>
      </c>
    </row>
    <row r="4" spans="1:17" ht="15.75" x14ac:dyDescent="0.25">
      <c r="A4" s="36" t="s">
        <v>41</v>
      </c>
    </row>
    <row r="5" spans="1:17" ht="15.75" x14ac:dyDescent="0.25">
      <c r="A5" s="36" t="s">
        <v>42</v>
      </c>
    </row>
    <row r="6" spans="1:17" ht="15.75" x14ac:dyDescent="0.25">
      <c r="A6" s="37"/>
    </row>
    <row r="7" spans="1:17" ht="15.75" x14ac:dyDescent="0.25">
      <c r="A7" s="36" t="s">
        <v>43</v>
      </c>
      <c r="B7" s="38">
        <v>42296</v>
      </c>
    </row>
    <row r="8" spans="1:17" ht="15.75" x14ac:dyDescent="0.25">
      <c r="A8" s="36" t="s">
        <v>44</v>
      </c>
      <c r="B8" s="39" t="s">
        <v>45</v>
      </c>
    </row>
    <row r="9" spans="1:17" ht="15.75" x14ac:dyDescent="0.25">
      <c r="A9" s="36" t="s">
        <v>46</v>
      </c>
      <c r="B9" s="39" t="s">
        <v>47</v>
      </c>
    </row>
    <row r="11" spans="1:17" ht="15.75" customHeight="1" x14ac:dyDescent="0.25">
      <c r="A11" s="141" t="s">
        <v>48</v>
      </c>
      <c r="B11" s="142"/>
      <c r="C11" s="142"/>
      <c r="D11" s="142"/>
      <c r="E11" s="142"/>
      <c r="F11" s="142"/>
      <c r="G11" s="142"/>
      <c r="H11" s="142"/>
      <c r="I11" s="142"/>
      <c r="J11" s="142"/>
      <c r="K11" s="142"/>
      <c r="L11" s="142"/>
      <c r="M11" s="142"/>
      <c r="N11" s="142"/>
      <c r="O11" s="142"/>
      <c r="P11" s="142"/>
      <c r="Q11" s="40"/>
    </row>
    <row r="12" spans="1:17" ht="15.75" x14ac:dyDescent="0.25">
      <c r="A12" s="143" t="s">
        <v>49</v>
      </c>
      <c r="B12" s="144"/>
      <c r="C12" s="144"/>
      <c r="D12" s="144"/>
      <c r="E12" s="144"/>
      <c r="F12" s="144"/>
      <c r="G12" s="144"/>
      <c r="H12" s="144"/>
      <c r="I12" s="144"/>
      <c r="J12" s="144"/>
      <c r="K12" s="144"/>
      <c r="L12" s="144"/>
      <c r="M12" s="144"/>
      <c r="N12" s="144"/>
      <c r="O12" s="144"/>
      <c r="P12" s="144"/>
      <c r="Q12" s="40"/>
    </row>
    <row r="13" spans="1:17" x14ac:dyDescent="0.25">
      <c r="A13" s="145" t="s">
        <v>50</v>
      </c>
      <c r="B13" s="147" t="s">
        <v>51</v>
      </c>
      <c r="C13" s="147" t="s">
        <v>52</v>
      </c>
      <c r="D13" s="147" t="s">
        <v>53</v>
      </c>
      <c r="E13" s="147" t="s">
        <v>54</v>
      </c>
      <c r="F13" s="147" t="s">
        <v>55</v>
      </c>
      <c r="G13" s="149" t="s">
        <v>56</v>
      </c>
      <c r="H13" s="149"/>
      <c r="I13" s="149"/>
      <c r="J13" s="147" t="s">
        <v>57</v>
      </c>
      <c r="K13" s="147" t="s">
        <v>58</v>
      </c>
      <c r="L13" s="147" t="s">
        <v>59</v>
      </c>
      <c r="M13" s="147"/>
      <c r="N13" s="150" t="s">
        <v>60</v>
      </c>
      <c r="O13" s="147" t="s">
        <v>61</v>
      </c>
      <c r="P13" s="147" t="s">
        <v>62</v>
      </c>
      <c r="Q13" s="40"/>
    </row>
    <row r="14" spans="1:17" ht="54.75" customHeight="1" thickBot="1" x14ac:dyDescent="0.3">
      <c r="A14" s="146"/>
      <c r="B14" s="148"/>
      <c r="C14" s="148"/>
      <c r="D14" s="148"/>
      <c r="E14" s="148"/>
      <c r="F14" s="148"/>
      <c r="G14" s="41" t="s">
        <v>63</v>
      </c>
      <c r="H14" s="122" t="s">
        <v>64</v>
      </c>
      <c r="I14" s="122" t="s">
        <v>65</v>
      </c>
      <c r="J14" s="148"/>
      <c r="K14" s="148"/>
      <c r="L14" s="120" t="s">
        <v>66</v>
      </c>
      <c r="M14" s="120" t="s">
        <v>67</v>
      </c>
      <c r="N14" s="151"/>
      <c r="O14" s="148"/>
      <c r="P14" s="148"/>
      <c r="Q14" s="40"/>
    </row>
    <row r="15" spans="1:17" ht="25.5" x14ac:dyDescent="0.25">
      <c r="A15" s="42" t="s">
        <v>68</v>
      </c>
      <c r="B15" s="121" t="s">
        <v>138</v>
      </c>
      <c r="C15" s="43" t="s">
        <v>69</v>
      </c>
      <c r="D15" s="43" t="s">
        <v>70</v>
      </c>
      <c r="E15" s="43"/>
      <c r="F15" s="121" t="s">
        <v>295</v>
      </c>
      <c r="G15" s="44">
        <v>6090753.6299999999</v>
      </c>
      <c r="H15" s="45">
        <v>0</v>
      </c>
      <c r="I15" s="46">
        <v>1</v>
      </c>
      <c r="J15" s="121" t="s">
        <v>71</v>
      </c>
      <c r="K15" s="121" t="s">
        <v>72</v>
      </c>
      <c r="L15" s="47">
        <v>41326</v>
      </c>
      <c r="M15" s="47">
        <v>41404</v>
      </c>
      <c r="N15" s="121" t="s">
        <v>73</v>
      </c>
      <c r="O15" s="48" t="s">
        <v>310</v>
      </c>
      <c r="P15" s="49" t="s">
        <v>74</v>
      </c>
      <c r="Q15" s="40"/>
    </row>
    <row r="16" spans="1:17" x14ac:dyDescent="0.25">
      <c r="A16" s="50" t="s">
        <v>68</v>
      </c>
      <c r="B16" s="51" t="s">
        <v>139</v>
      </c>
      <c r="C16" s="52" t="s">
        <v>140</v>
      </c>
      <c r="D16" s="52" t="s">
        <v>72</v>
      </c>
      <c r="E16" s="52"/>
      <c r="F16" s="51" t="s">
        <v>296</v>
      </c>
      <c r="G16" s="53">
        <v>10035131</v>
      </c>
      <c r="H16" s="54">
        <v>0</v>
      </c>
      <c r="I16" s="55">
        <v>1</v>
      </c>
      <c r="J16" s="51" t="s">
        <v>71</v>
      </c>
      <c r="K16" s="51" t="s">
        <v>72</v>
      </c>
      <c r="L16" s="56">
        <v>41066</v>
      </c>
      <c r="M16" s="56">
        <v>41240</v>
      </c>
      <c r="N16" s="51" t="s">
        <v>73</v>
      </c>
      <c r="O16" s="57" t="s">
        <v>311</v>
      </c>
      <c r="P16" s="58" t="s">
        <v>74</v>
      </c>
      <c r="Q16" s="40"/>
    </row>
    <row r="17" spans="1:17" ht="25.5" x14ac:dyDescent="0.25">
      <c r="A17" s="50" t="s">
        <v>68</v>
      </c>
      <c r="B17" s="51" t="s">
        <v>141</v>
      </c>
      <c r="C17" s="52" t="s">
        <v>75</v>
      </c>
      <c r="D17" s="52" t="s">
        <v>72</v>
      </c>
      <c r="E17" s="52"/>
      <c r="F17" s="51" t="s">
        <v>297</v>
      </c>
      <c r="G17" s="53">
        <v>178906</v>
      </c>
      <c r="H17" s="54">
        <v>1</v>
      </c>
      <c r="I17" s="55">
        <v>0</v>
      </c>
      <c r="J17" s="51" t="s">
        <v>71</v>
      </c>
      <c r="K17" s="51" t="s">
        <v>72</v>
      </c>
      <c r="L17" s="56">
        <v>41082</v>
      </c>
      <c r="M17" s="56">
        <v>41232</v>
      </c>
      <c r="N17" s="51" t="s">
        <v>76</v>
      </c>
      <c r="O17" s="57" t="s">
        <v>312</v>
      </c>
      <c r="P17" s="58" t="s">
        <v>74</v>
      </c>
      <c r="Q17" s="40"/>
    </row>
    <row r="18" spans="1:17" x14ac:dyDescent="0.25">
      <c r="A18" s="50" t="s">
        <v>68</v>
      </c>
      <c r="B18" s="51" t="s">
        <v>142</v>
      </c>
      <c r="C18" s="52" t="s">
        <v>143</v>
      </c>
      <c r="D18" s="52" t="s">
        <v>70</v>
      </c>
      <c r="E18" s="52"/>
      <c r="F18" s="51" t="s">
        <v>298</v>
      </c>
      <c r="G18" s="53">
        <v>617545</v>
      </c>
      <c r="H18" s="54">
        <v>1</v>
      </c>
      <c r="I18" s="55">
        <v>0</v>
      </c>
      <c r="J18" s="51" t="s">
        <v>71</v>
      </c>
      <c r="K18" s="51" t="s">
        <v>77</v>
      </c>
      <c r="L18" s="56">
        <v>41269</v>
      </c>
      <c r="M18" s="56">
        <v>41344</v>
      </c>
      <c r="N18" s="51"/>
      <c r="O18" s="57" t="s">
        <v>313</v>
      </c>
      <c r="P18" s="58" t="s">
        <v>74</v>
      </c>
      <c r="Q18" s="40"/>
    </row>
    <row r="19" spans="1:17" x14ac:dyDescent="0.25">
      <c r="A19" s="50" t="s">
        <v>68</v>
      </c>
      <c r="B19" s="51" t="s">
        <v>144</v>
      </c>
      <c r="C19" s="52" t="s">
        <v>145</v>
      </c>
      <c r="D19" s="52" t="s">
        <v>72</v>
      </c>
      <c r="E19" s="52"/>
      <c r="F19" s="51">
        <v>2012050141</v>
      </c>
      <c r="G19" s="53">
        <v>3447591.0300000003</v>
      </c>
      <c r="H19" s="54">
        <v>1</v>
      </c>
      <c r="I19" s="55">
        <v>0</v>
      </c>
      <c r="J19" s="51" t="s">
        <v>71</v>
      </c>
      <c r="K19" s="51" t="s">
        <v>72</v>
      </c>
      <c r="L19" s="56">
        <v>41060</v>
      </c>
      <c r="M19" s="56">
        <v>41148</v>
      </c>
      <c r="N19" s="51" t="s">
        <v>76</v>
      </c>
      <c r="O19" s="57" t="s">
        <v>314</v>
      </c>
      <c r="P19" s="58" t="s">
        <v>78</v>
      </c>
      <c r="Q19" s="40"/>
    </row>
    <row r="20" spans="1:17" ht="25.5" x14ac:dyDescent="0.25">
      <c r="A20" s="50" t="s">
        <v>68</v>
      </c>
      <c r="B20" s="51" t="s">
        <v>146</v>
      </c>
      <c r="C20" s="52" t="s">
        <v>79</v>
      </c>
      <c r="D20" s="52" t="s">
        <v>70</v>
      </c>
      <c r="E20" s="52"/>
      <c r="F20" s="51" t="s">
        <v>299</v>
      </c>
      <c r="G20" s="53">
        <v>133171.92000000001</v>
      </c>
      <c r="H20" s="54">
        <v>1</v>
      </c>
      <c r="I20" s="55">
        <v>0</v>
      </c>
      <c r="J20" s="51" t="s">
        <v>71</v>
      </c>
      <c r="K20" s="51" t="s">
        <v>77</v>
      </c>
      <c r="L20" s="56">
        <v>41333</v>
      </c>
      <c r="M20" s="56">
        <v>41492</v>
      </c>
      <c r="N20" s="51"/>
      <c r="O20" s="57" t="s">
        <v>315</v>
      </c>
      <c r="P20" s="58" t="s">
        <v>74</v>
      </c>
      <c r="Q20" s="40"/>
    </row>
    <row r="21" spans="1:17" x14ac:dyDescent="0.25">
      <c r="A21" s="50" t="s">
        <v>68</v>
      </c>
      <c r="B21" s="51" t="s">
        <v>147</v>
      </c>
      <c r="C21" s="52" t="s">
        <v>148</v>
      </c>
      <c r="D21" s="52" t="s">
        <v>72</v>
      </c>
      <c r="E21" s="52"/>
      <c r="F21" s="51" t="s">
        <v>300</v>
      </c>
      <c r="G21" s="53">
        <v>6707430</v>
      </c>
      <c r="H21" s="54">
        <v>0</v>
      </c>
      <c r="I21" s="55">
        <v>1</v>
      </c>
      <c r="J21" s="51" t="s">
        <v>71</v>
      </c>
      <c r="K21" s="51" t="s">
        <v>72</v>
      </c>
      <c r="L21" s="56">
        <v>41064</v>
      </c>
      <c r="M21" s="56">
        <v>41148</v>
      </c>
      <c r="N21" s="51" t="s">
        <v>73</v>
      </c>
      <c r="O21" s="57" t="s">
        <v>316</v>
      </c>
      <c r="P21" s="58" t="s">
        <v>78</v>
      </c>
      <c r="Q21" s="40"/>
    </row>
    <row r="22" spans="1:17" x14ac:dyDescent="0.25">
      <c r="A22" s="50" t="s">
        <v>68</v>
      </c>
      <c r="B22" s="51" t="s">
        <v>149</v>
      </c>
      <c r="C22" s="52" t="s">
        <v>150</v>
      </c>
      <c r="D22" s="52" t="s">
        <v>70</v>
      </c>
      <c r="E22" s="52"/>
      <c r="F22" s="51">
        <v>0</v>
      </c>
      <c r="G22" s="53">
        <v>1904105</v>
      </c>
      <c r="H22" s="54">
        <v>0.7</v>
      </c>
      <c r="I22" s="55">
        <v>0.30000000000000004</v>
      </c>
      <c r="J22" s="51" t="s">
        <v>71</v>
      </c>
      <c r="K22" s="51" t="s">
        <v>77</v>
      </c>
      <c r="L22" s="56">
        <v>42336</v>
      </c>
      <c r="M22" s="56">
        <v>42520</v>
      </c>
      <c r="N22" s="51"/>
      <c r="O22" s="57">
        <v>0</v>
      </c>
      <c r="P22" s="58" t="s">
        <v>80</v>
      </c>
      <c r="Q22" s="40"/>
    </row>
    <row r="23" spans="1:17" x14ac:dyDescent="0.25">
      <c r="A23" s="50" t="s">
        <v>68</v>
      </c>
      <c r="B23" s="51" t="s">
        <v>151</v>
      </c>
      <c r="C23" s="52" t="s">
        <v>152</v>
      </c>
      <c r="D23" s="52" t="s">
        <v>72</v>
      </c>
      <c r="E23" s="52"/>
      <c r="F23" s="51" t="s">
        <v>301</v>
      </c>
      <c r="G23" s="53">
        <v>1344080</v>
      </c>
      <c r="H23" s="54">
        <v>0</v>
      </c>
      <c r="I23" s="55">
        <v>1</v>
      </c>
      <c r="J23" s="51" t="s">
        <v>71</v>
      </c>
      <c r="K23" s="51" t="s">
        <v>72</v>
      </c>
      <c r="L23" s="56">
        <v>40673</v>
      </c>
      <c r="M23" s="56">
        <v>40679</v>
      </c>
      <c r="N23" s="51" t="s">
        <v>73</v>
      </c>
      <c r="O23" s="57" t="s">
        <v>317</v>
      </c>
      <c r="P23" s="58" t="s">
        <v>74</v>
      </c>
      <c r="Q23" s="40"/>
    </row>
    <row r="24" spans="1:17" x14ac:dyDescent="0.25">
      <c r="A24" s="50" t="s">
        <v>68</v>
      </c>
      <c r="B24" s="51" t="s">
        <v>153</v>
      </c>
      <c r="C24" s="52" t="s">
        <v>154</v>
      </c>
      <c r="D24" s="52" t="s">
        <v>72</v>
      </c>
      <c r="E24" s="52"/>
      <c r="F24" s="51" t="s">
        <v>302</v>
      </c>
      <c r="G24" s="53">
        <v>2034720</v>
      </c>
      <c r="H24" s="54">
        <v>0</v>
      </c>
      <c r="I24" s="55">
        <v>1</v>
      </c>
      <c r="J24" s="51" t="s">
        <v>71</v>
      </c>
      <c r="K24" s="51" t="s">
        <v>72</v>
      </c>
      <c r="L24" s="56">
        <v>40858</v>
      </c>
      <c r="M24" s="56">
        <v>40920</v>
      </c>
      <c r="N24" s="118" t="s">
        <v>73</v>
      </c>
      <c r="O24" s="57" t="s">
        <v>318</v>
      </c>
      <c r="P24" s="58" t="s">
        <v>74</v>
      </c>
      <c r="Q24" s="40"/>
    </row>
    <row r="25" spans="1:17" x14ac:dyDescent="0.25">
      <c r="A25" s="50" t="s">
        <v>68</v>
      </c>
      <c r="B25" s="51" t="s">
        <v>155</v>
      </c>
      <c r="C25" s="52" t="s">
        <v>156</v>
      </c>
      <c r="D25" s="52" t="s">
        <v>72</v>
      </c>
      <c r="E25" s="52"/>
      <c r="F25" s="51" t="s">
        <v>303</v>
      </c>
      <c r="G25" s="53">
        <v>2624660</v>
      </c>
      <c r="H25" s="54">
        <v>0</v>
      </c>
      <c r="I25" s="55">
        <v>1</v>
      </c>
      <c r="J25" s="51" t="s">
        <v>71</v>
      </c>
      <c r="K25" s="51" t="s">
        <v>72</v>
      </c>
      <c r="L25" s="56">
        <v>40858</v>
      </c>
      <c r="M25" s="56">
        <v>41045</v>
      </c>
      <c r="N25" s="51" t="s">
        <v>73</v>
      </c>
      <c r="O25" s="57" t="s">
        <v>319</v>
      </c>
      <c r="P25" s="58" t="s">
        <v>74</v>
      </c>
      <c r="Q25" s="40"/>
    </row>
    <row r="26" spans="1:17" x14ac:dyDescent="0.25">
      <c r="A26" s="50" t="s">
        <v>68</v>
      </c>
      <c r="B26" s="51" t="s">
        <v>157</v>
      </c>
      <c r="C26" s="52" t="s">
        <v>158</v>
      </c>
      <c r="D26" s="52" t="s">
        <v>72</v>
      </c>
      <c r="E26" s="52"/>
      <c r="F26" s="51" t="s">
        <v>304</v>
      </c>
      <c r="G26" s="53">
        <v>1441628.68</v>
      </c>
      <c r="H26" s="54">
        <v>0</v>
      </c>
      <c r="I26" s="55">
        <v>1</v>
      </c>
      <c r="J26" s="51" t="s">
        <v>71</v>
      </c>
      <c r="K26" s="51" t="s">
        <v>72</v>
      </c>
      <c r="L26" s="56">
        <v>40735</v>
      </c>
      <c r="M26" s="56">
        <v>40885</v>
      </c>
      <c r="N26" s="51" t="s">
        <v>73</v>
      </c>
      <c r="O26" s="57" t="s">
        <v>320</v>
      </c>
      <c r="P26" s="58" t="s">
        <v>74</v>
      </c>
      <c r="Q26" s="40"/>
    </row>
    <row r="27" spans="1:17" x14ac:dyDescent="0.25">
      <c r="A27" s="50" t="s">
        <v>68</v>
      </c>
      <c r="B27" s="51" t="s">
        <v>159</v>
      </c>
      <c r="C27" s="52" t="s">
        <v>160</v>
      </c>
      <c r="D27" s="52" t="s">
        <v>70</v>
      </c>
      <c r="E27" s="52"/>
      <c r="F27" s="51">
        <v>2013110054</v>
      </c>
      <c r="G27" s="53">
        <v>2013465.0000000002</v>
      </c>
      <c r="H27" s="54">
        <v>0.7</v>
      </c>
      <c r="I27" s="55">
        <v>0.30000000000000004</v>
      </c>
      <c r="J27" s="51" t="s">
        <v>71</v>
      </c>
      <c r="K27" s="51" t="s">
        <v>77</v>
      </c>
      <c r="L27" s="56">
        <v>41607</v>
      </c>
      <c r="M27" s="56">
        <v>41982</v>
      </c>
      <c r="N27" s="51"/>
      <c r="O27" s="57" t="s">
        <v>321</v>
      </c>
      <c r="P27" s="58" t="s">
        <v>78</v>
      </c>
      <c r="Q27" s="40"/>
    </row>
    <row r="28" spans="1:17" x14ac:dyDescent="0.25">
      <c r="A28" s="50" t="s">
        <v>68</v>
      </c>
      <c r="B28" s="51" t="s">
        <v>161</v>
      </c>
      <c r="C28" s="52" t="s">
        <v>162</v>
      </c>
      <c r="D28" s="52" t="s">
        <v>70</v>
      </c>
      <c r="E28" s="52"/>
      <c r="F28" s="51">
        <v>2014080038</v>
      </c>
      <c r="G28" s="53">
        <v>3500370</v>
      </c>
      <c r="H28" s="54">
        <v>0.7</v>
      </c>
      <c r="I28" s="55">
        <v>0.30000000000000004</v>
      </c>
      <c r="J28" s="51" t="s">
        <v>71</v>
      </c>
      <c r="K28" s="51" t="s">
        <v>77</v>
      </c>
      <c r="L28" s="56">
        <v>41864</v>
      </c>
      <c r="M28" s="56">
        <v>42123</v>
      </c>
      <c r="N28" s="118"/>
      <c r="O28" s="57" t="s">
        <v>322</v>
      </c>
      <c r="P28" s="58" t="s">
        <v>78</v>
      </c>
      <c r="Q28" s="40"/>
    </row>
    <row r="29" spans="1:17" x14ac:dyDescent="0.25">
      <c r="A29" s="50" t="s">
        <v>68</v>
      </c>
      <c r="B29" s="51" t="s">
        <v>163</v>
      </c>
      <c r="C29" s="52" t="s">
        <v>164</v>
      </c>
      <c r="D29" s="52" t="s">
        <v>72</v>
      </c>
      <c r="E29" s="52"/>
      <c r="F29" s="51" t="s">
        <v>305</v>
      </c>
      <c r="G29" s="53">
        <v>2544445.92</v>
      </c>
      <c r="H29" s="54">
        <v>0</v>
      </c>
      <c r="I29" s="55">
        <v>1</v>
      </c>
      <c r="J29" s="51" t="s">
        <v>71</v>
      </c>
      <c r="K29" s="51" t="s">
        <v>72</v>
      </c>
      <c r="L29" s="56">
        <v>40627</v>
      </c>
      <c r="M29" s="56">
        <v>40668</v>
      </c>
      <c r="N29" s="51" t="s">
        <v>73</v>
      </c>
      <c r="O29" s="57" t="s">
        <v>323</v>
      </c>
      <c r="P29" s="58" t="s">
        <v>74</v>
      </c>
      <c r="Q29" s="40"/>
    </row>
    <row r="30" spans="1:17" x14ac:dyDescent="0.25">
      <c r="A30" s="50" t="s">
        <v>68</v>
      </c>
      <c r="B30" s="51" t="s">
        <v>165</v>
      </c>
      <c r="C30" s="52" t="s">
        <v>166</v>
      </c>
      <c r="D30" s="52" t="s">
        <v>70</v>
      </c>
      <c r="E30" s="52"/>
      <c r="F30" s="51" t="s">
        <v>306</v>
      </c>
      <c r="G30" s="53">
        <v>2307315.9300000002</v>
      </c>
      <c r="H30" s="54">
        <v>1</v>
      </c>
      <c r="I30" s="55">
        <v>0</v>
      </c>
      <c r="J30" s="51" t="s">
        <v>71</v>
      </c>
      <c r="K30" s="51" t="s">
        <v>77</v>
      </c>
      <c r="L30" s="56">
        <v>41262</v>
      </c>
      <c r="M30" s="56">
        <v>41374</v>
      </c>
      <c r="N30" s="51"/>
      <c r="O30" s="57" t="s">
        <v>324</v>
      </c>
      <c r="P30" s="58" t="s">
        <v>78</v>
      </c>
      <c r="Q30" s="40"/>
    </row>
    <row r="31" spans="1:17" x14ac:dyDescent="0.25">
      <c r="A31" s="50" t="s">
        <v>68</v>
      </c>
      <c r="B31" s="51" t="s">
        <v>167</v>
      </c>
      <c r="C31" s="52" t="s">
        <v>168</v>
      </c>
      <c r="D31" s="52" t="s">
        <v>70</v>
      </c>
      <c r="E31" s="52"/>
      <c r="F31" s="51" t="s">
        <v>307</v>
      </c>
      <c r="G31" s="53">
        <v>2315801</v>
      </c>
      <c r="H31" s="54">
        <v>1</v>
      </c>
      <c r="I31" s="55">
        <v>0</v>
      </c>
      <c r="J31" s="51" t="s">
        <v>71</v>
      </c>
      <c r="K31" s="51" t="s">
        <v>77</v>
      </c>
      <c r="L31" s="56">
        <v>41242</v>
      </c>
      <c r="M31" s="56">
        <v>41367</v>
      </c>
      <c r="N31" s="51"/>
      <c r="O31" s="57" t="s">
        <v>325</v>
      </c>
      <c r="P31" s="58" t="s">
        <v>78</v>
      </c>
      <c r="Q31" s="40"/>
    </row>
    <row r="32" spans="1:17" x14ac:dyDescent="0.25">
      <c r="A32" s="50" t="s">
        <v>68</v>
      </c>
      <c r="B32" s="51" t="s">
        <v>169</v>
      </c>
      <c r="C32" s="52" t="s">
        <v>170</v>
      </c>
      <c r="D32" s="52" t="s">
        <v>70</v>
      </c>
      <c r="E32" s="52"/>
      <c r="F32" s="51" t="s">
        <v>308</v>
      </c>
      <c r="G32" s="53">
        <v>1048412</v>
      </c>
      <c r="H32" s="54">
        <v>1</v>
      </c>
      <c r="I32" s="55">
        <v>0</v>
      </c>
      <c r="J32" s="51" t="s">
        <v>71</v>
      </c>
      <c r="K32" s="51" t="s">
        <v>77</v>
      </c>
      <c r="L32" s="56">
        <v>41331</v>
      </c>
      <c r="M32" s="56">
        <v>41430</v>
      </c>
      <c r="N32" s="51"/>
      <c r="O32" s="57" t="s">
        <v>326</v>
      </c>
      <c r="P32" s="58" t="s">
        <v>74</v>
      </c>
      <c r="Q32" s="40"/>
    </row>
    <row r="33" spans="1:17" x14ac:dyDescent="0.25">
      <c r="A33" s="50" t="s">
        <v>68</v>
      </c>
      <c r="B33" s="51" t="s">
        <v>171</v>
      </c>
      <c r="C33" s="52" t="s">
        <v>172</v>
      </c>
      <c r="D33" s="52" t="s">
        <v>70</v>
      </c>
      <c r="E33" s="52"/>
      <c r="F33" s="51">
        <v>2013060066</v>
      </c>
      <c r="G33" s="53">
        <v>181383.04000000001</v>
      </c>
      <c r="H33" s="54">
        <v>1</v>
      </c>
      <c r="I33" s="55">
        <v>0</v>
      </c>
      <c r="J33" s="51" t="s">
        <v>71</v>
      </c>
      <c r="K33" s="51" t="s">
        <v>77</v>
      </c>
      <c r="L33" s="56">
        <v>41453</v>
      </c>
      <c r="M33" s="56">
        <v>41716</v>
      </c>
      <c r="N33" s="51"/>
      <c r="O33" s="57" t="s">
        <v>327</v>
      </c>
      <c r="P33" s="58" t="s">
        <v>74</v>
      </c>
      <c r="Q33" s="40"/>
    </row>
    <row r="34" spans="1:17" x14ac:dyDescent="0.25">
      <c r="A34" s="50" t="s">
        <v>68</v>
      </c>
      <c r="B34" s="51" t="s">
        <v>173</v>
      </c>
      <c r="C34" s="52" t="s">
        <v>174</v>
      </c>
      <c r="D34" s="52" t="s">
        <v>70</v>
      </c>
      <c r="E34" s="52"/>
      <c r="F34" s="51">
        <v>0</v>
      </c>
      <c r="G34" s="53">
        <v>1.2499999999207034</v>
      </c>
      <c r="H34" s="54">
        <v>1</v>
      </c>
      <c r="I34" s="55">
        <v>0</v>
      </c>
      <c r="J34" s="51" t="s">
        <v>71</v>
      </c>
      <c r="K34" s="51" t="s">
        <v>77</v>
      </c>
      <c r="L34" s="59">
        <v>0</v>
      </c>
      <c r="M34" s="59">
        <v>0</v>
      </c>
      <c r="N34" s="51"/>
      <c r="O34" s="60">
        <v>0</v>
      </c>
      <c r="P34" s="58" t="s">
        <v>81</v>
      </c>
      <c r="Q34" s="40"/>
    </row>
    <row r="35" spans="1:17" x14ac:dyDescent="0.25">
      <c r="A35" s="50" t="s">
        <v>68</v>
      </c>
      <c r="B35" s="51" t="s">
        <v>175</v>
      </c>
      <c r="C35" s="52" t="s">
        <v>176</v>
      </c>
      <c r="D35" s="52" t="s">
        <v>70</v>
      </c>
      <c r="E35" s="52"/>
      <c r="F35" s="51" t="s">
        <v>309</v>
      </c>
      <c r="G35" s="53">
        <v>2067836.4700000002</v>
      </c>
      <c r="H35" s="54">
        <v>1</v>
      </c>
      <c r="I35" s="55">
        <v>0</v>
      </c>
      <c r="J35" s="51" t="s">
        <v>71</v>
      </c>
      <c r="K35" s="51" t="s">
        <v>77</v>
      </c>
      <c r="L35" s="56">
        <v>41305</v>
      </c>
      <c r="M35" s="56">
        <v>41416</v>
      </c>
      <c r="N35" s="51"/>
      <c r="O35" s="57" t="s">
        <v>328</v>
      </c>
      <c r="P35" s="58" t="s">
        <v>74</v>
      </c>
      <c r="Q35" s="40"/>
    </row>
    <row r="36" spans="1:17" x14ac:dyDescent="0.25">
      <c r="A36" s="50" t="s">
        <v>68</v>
      </c>
      <c r="B36" s="51" t="s">
        <v>177</v>
      </c>
      <c r="C36" s="52" t="s">
        <v>178</v>
      </c>
      <c r="D36" s="52" t="s">
        <v>70</v>
      </c>
      <c r="E36" s="52"/>
      <c r="F36" s="51">
        <v>2013050016</v>
      </c>
      <c r="G36" s="53">
        <v>3978370</v>
      </c>
      <c r="H36" s="54">
        <v>0.7</v>
      </c>
      <c r="I36" s="55">
        <v>0.30000000000000004</v>
      </c>
      <c r="J36" s="51" t="s">
        <v>71</v>
      </c>
      <c r="K36" s="51" t="s">
        <v>77</v>
      </c>
      <c r="L36" s="56">
        <v>41402</v>
      </c>
      <c r="M36" s="56">
        <v>41551</v>
      </c>
      <c r="N36" s="51"/>
      <c r="O36" s="57" t="s">
        <v>329</v>
      </c>
      <c r="P36" s="58" t="s">
        <v>74</v>
      </c>
      <c r="Q36" s="40"/>
    </row>
    <row r="37" spans="1:17" x14ac:dyDescent="0.25">
      <c r="A37" s="50" t="s">
        <v>68</v>
      </c>
      <c r="B37" s="51" t="s">
        <v>179</v>
      </c>
      <c r="C37" s="52" t="s">
        <v>180</v>
      </c>
      <c r="D37" s="52" t="s">
        <v>70</v>
      </c>
      <c r="E37" s="61"/>
      <c r="F37" s="51">
        <v>2013050085</v>
      </c>
      <c r="G37" s="53">
        <v>1389480</v>
      </c>
      <c r="H37" s="54">
        <v>1</v>
      </c>
      <c r="I37" s="55">
        <v>0</v>
      </c>
      <c r="J37" s="51" t="s">
        <v>71</v>
      </c>
      <c r="K37" s="118" t="s">
        <v>77</v>
      </c>
      <c r="L37" s="56">
        <v>41418</v>
      </c>
      <c r="M37" s="56">
        <v>41648</v>
      </c>
      <c r="N37" s="118"/>
      <c r="O37" s="57" t="s">
        <v>330</v>
      </c>
      <c r="P37" s="58" t="s">
        <v>78</v>
      </c>
      <c r="Q37" s="40"/>
    </row>
    <row r="38" spans="1:17" ht="25.5" x14ac:dyDescent="0.25">
      <c r="A38" s="50" t="s">
        <v>68</v>
      </c>
      <c r="B38" s="51" t="s">
        <v>181</v>
      </c>
      <c r="C38" s="52" t="s">
        <v>182</v>
      </c>
      <c r="D38" s="52" t="s">
        <v>70</v>
      </c>
      <c r="E38" s="61"/>
      <c r="F38" s="51">
        <v>2013060075</v>
      </c>
      <c r="G38" s="53">
        <v>669010</v>
      </c>
      <c r="H38" s="54">
        <v>1</v>
      </c>
      <c r="I38" s="55">
        <v>0</v>
      </c>
      <c r="J38" s="51" t="s">
        <v>71</v>
      </c>
      <c r="K38" s="118" t="s">
        <v>77</v>
      </c>
      <c r="L38" s="56">
        <v>41445</v>
      </c>
      <c r="M38" s="56">
        <v>41698</v>
      </c>
      <c r="N38" s="118"/>
      <c r="O38" s="57" t="s">
        <v>331</v>
      </c>
      <c r="P38" s="58" t="s">
        <v>78</v>
      </c>
      <c r="Q38" s="40"/>
    </row>
    <row r="39" spans="1:17" x14ac:dyDescent="0.25">
      <c r="A39" s="50" t="s">
        <v>68</v>
      </c>
      <c r="B39" s="51" t="s">
        <v>183</v>
      </c>
      <c r="C39" s="52" t="s">
        <v>184</v>
      </c>
      <c r="D39" s="52" t="s">
        <v>70</v>
      </c>
      <c r="E39" s="61"/>
      <c r="F39" s="51">
        <v>0</v>
      </c>
      <c r="G39" s="53">
        <v>7669338</v>
      </c>
      <c r="H39" s="54">
        <v>1</v>
      </c>
      <c r="I39" s="55">
        <v>0</v>
      </c>
      <c r="J39" s="51" t="s">
        <v>71</v>
      </c>
      <c r="K39" s="118" t="s">
        <v>77</v>
      </c>
      <c r="L39" s="56">
        <v>42330</v>
      </c>
      <c r="M39" s="56">
        <v>42448</v>
      </c>
      <c r="N39" s="118"/>
      <c r="O39" s="57">
        <v>0</v>
      </c>
      <c r="P39" s="58" t="s">
        <v>80</v>
      </c>
      <c r="Q39" s="40"/>
    </row>
    <row r="40" spans="1:17" x14ac:dyDescent="0.25">
      <c r="A40" s="50" t="s">
        <v>68</v>
      </c>
      <c r="B40" s="51" t="s">
        <v>185</v>
      </c>
      <c r="C40" s="52" t="s">
        <v>186</v>
      </c>
      <c r="D40" s="52" t="s">
        <v>70</v>
      </c>
      <c r="E40" s="61"/>
      <c r="F40" s="51">
        <v>2015050002</v>
      </c>
      <c r="G40" s="53">
        <v>4719788.46</v>
      </c>
      <c r="H40" s="54">
        <v>1</v>
      </c>
      <c r="I40" s="55">
        <v>0</v>
      </c>
      <c r="J40" s="51" t="s">
        <v>71</v>
      </c>
      <c r="K40" s="118" t="s">
        <v>77</v>
      </c>
      <c r="L40" s="56">
        <v>42131</v>
      </c>
      <c r="M40" s="56">
        <v>42509</v>
      </c>
      <c r="N40" s="118"/>
      <c r="O40" s="57">
        <v>0</v>
      </c>
      <c r="P40" s="58" t="s">
        <v>82</v>
      </c>
      <c r="Q40" s="40"/>
    </row>
    <row r="41" spans="1:17" x14ac:dyDescent="0.25">
      <c r="A41" s="50" t="s">
        <v>68</v>
      </c>
      <c r="B41" s="51" t="s">
        <v>187</v>
      </c>
      <c r="C41" s="52" t="s">
        <v>188</v>
      </c>
      <c r="D41" s="52" t="s">
        <v>70</v>
      </c>
      <c r="E41" s="61"/>
      <c r="F41" s="51">
        <v>0</v>
      </c>
      <c r="G41" s="53">
        <v>4016301.3200000003</v>
      </c>
      <c r="H41" s="54">
        <v>0</v>
      </c>
      <c r="I41" s="55">
        <v>1</v>
      </c>
      <c r="J41" s="51" t="s">
        <v>71</v>
      </c>
      <c r="K41" s="118" t="s">
        <v>77</v>
      </c>
      <c r="L41" s="56">
        <v>42349</v>
      </c>
      <c r="M41" s="56">
        <v>42437</v>
      </c>
      <c r="N41" s="118"/>
      <c r="O41" s="57">
        <v>0</v>
      </c>
      <c r="P41" s="58" t="s">
        <v>80</v>
      </c>
      <c r="Q41" s="40"/>
    </row>
    <row r="42" spans="1:17" x14ac:dyDescent="0.25">
      <c r="A42" s="50" t="s">
        <v>68</v>
      </c>
      <c r="B42" s="51" t="s">
        <v>189</v>
      </c>
      <c r="C42" s="52" t="s">
        <v>190</v>
      </c>
      <c r="D42" s="52" t="s">
        <v>70</v>
      </c>
      <c r="E42" s="61"/>
      <c r="F42" s="51">
        <v>2015010069</v>
      </c>
      <c r="G42" s="53">
        <v>900589</v>
      </c>
      <c r="H42" s="54">
        <v>0.72040000000000004</v>
      </c>
      <c r="I42" s="55">
        <v>0.27959999999999996</v>
      </c>
      <c r="J42" s="51" t="s">
        <v>71</v>
      </c>
      <c r="K42" s="118" t="s">
        <v>77</v>
      </c>
      <c r="L42" s="56">
        <v>42038</v>
      </c>
      <c r="M42" s="56">
        <v>42278</v>
      </c>
      <c r="N42" s="118"/>
      <c r="O42" s="57">
        <v>0</v>
      </c>
      <c r="P42" s="58" t="s">
        <v>78</v>
      </c>
      <c r="Q42" s="40"/>
    </row>
    <row r="43" spans="1:17" x14ac:dyDescent="0.25">
      <c r="A43" s="50" t="s">
        <v>68</v>
      </c>
      <c r="B43" s="51" t="s">
        <v>191</v>
      </c>
      <c r="C43" s="52" t="s">
        <v>192</v>
      </c>
      <c r="D43" s="52" t="s">
        <v>70</v>
      </c>
      <c r="E43" s="61"/>
      <c r="F43" s="51">
        <v>0</v>
      </c>
      <c r="G43" s="53">
        <v>720471</v>
      </c>
      <c r="H43" s="54">
        <v>0.72040000000000004</v>
      </c>
      <c r="I43" s="55">
        <v>0.27959999999999996</v>
      </c>
      <c r="J43" s="51" t="s">
        <v>71</v>
      </c>
      <c r="K43" s="51" t="s">
        <v>77</v>
      </c>
      <c r="L43" s="56">
        <v>42336</v>
      </c>
      <c r="M43" s="56">
        <v>42368</v>
      </c>
      <c r="N43" s="51"/>
      <c r="O43" s="57">
        <v>0</v>
      </c>
      <c r="P43" s="58" t="s">
        <v>80</v>
      </c>
      <c r="Q43" s="40"/>
    </row>
    <row r="44" spans="1:17" x14ac:dyDescent="0.25">
      <c r="A44" s="50" t="s">
        <v>68</v>
      </c>
      <c r="B44" s="51" t="s">
        <v>193</v>
      </c>
      <c r="C44" s="52" t="s">
        <v>194</v>
      </c>
      <c r="D44" s="52" t="s">
        <v>70</v>
      </c>
      <c r="E44" s="61"/>
      <c r="F44" s="51">
        <v>0</v>
      </c>
      <c r="G44" s="53">
        <v>0.99999999974897946</v>
      </c>
      <c r="H44" s="54">
        <v>1</v>
      </c>
      <c r="I44" s="55">
        <v>0</v>
      </c>
      <c r="J44" s="51" t="s">
        <v>71</v>
      </c>
      <c r="K44" s="51" t="s">
        <v>77</v>
      </c>
      <c r="L44" s="59">
        <v>0</v>
      </c>
      <c r="M44" s="59">
        <v>0</v>
      </c>
      <c r="N44" s="51"/>
      <c r="O44" s="60">
        <v>0</v>
      </c>
      <c r="P44" s="58" t="s">
        <v>81</v>
      </c>
      <c r="Q44" s="40"/>
    </row>
    <row r="45" spans="1:17" x14ac:dyDescent="0.25">
      <c r="A45" s="50" t="s">
        <v>68</v>
      </c>
      <c r="B45" s="51" t="s">
        <v>195</v>
      </c>
      <c r="C45" s="52" t="s">
        <v>196</v>
      </c>
      <c r="D45" s="52" t="s">
        <v>70</v>
      </c>
      <c r="E45" s="61"/>
      <c r="F45" s="51">
        <v>2015070077</v>
      </c>
      <c r="G45" s="53">
        <v>675000</v>
      </c>
      <c r="H45" s="54">
        <v>1</v>
      </c>
      <c r="I45" s="55">
        <v>0</v>
      </c>
      <c r="J45" s="51" t="s">
        <v>71</v>
      </c>
      <c r="K45" s="51" t="s">
        <v>77</v>
      </c>
      <c r="L45" s="56">
        <v>42213</v>
      </c>
      <c r="M45" s="56">
        <v>42338</v>
      </c>
      <c r="N45" s="51"/>
      <c r="O45" s="57">
        <v>0</v>
      </c>
      <c r="P45" s="58" t="s">
        <v>82</v>
      </c>
      <c r="Q45" s="40"/>
    </row>
    <row r="46" spans="1:17" x14ac:dyDescent="0.25">
      <c r="A46" s="50" t="s">
        <v>68</v>
      </c>
      <c r="B46" s="51" t="s">
        <v>197</v>
      </c>
      <c r="C46" s="52" t="s">
        <v>198</v>
      </c>
      <c r="D46" s="52" t="s">
        <v>70</v>
      </c>
      <c r="E46" s="61"/>
      <c r="F46" s="51">
        <v>0</v>
      </c>
      <c r="G46" s="53">
        <v>0.99999999997635314</v>
      </c>
      <c r="H46" s="54">
        <v>1</v>
      </c>
      <c r="I46" s="55">
        <v>0</v>
      </c>
      <c r="J46" s="51" t="s">
        <v>71</v>
      </c>
      <c r="K46" s="51" t="s">
        <v>77</v>
      </c>
      <c r="L46" s="59">
        <v>0</v>
      </c>
      <c r="M46" s="59">
        <v>0</v>
      </c>
      <c r="N46" s="51"/>
      <c r="O46" s="60">
        <v>0</v>
      </c>
      <c r="P46" s="58" t="s">
        <v>81</v>
      </c>
      <c r="Q46" s="40"/>
    </row>
    <row r="47" spans="1:17" x14ac:dyDescent="0.25">
      <c r="A47" s="50" t="s">
        <v>68</v>
      </c>
      <c r="B47" s="51" t="s">
        <v>199</v>
      </c>
      <c r="C47" s="52" t="s">
        <v>200</v>
      </c>
      <c r="D47" s="52" t="s">
        <v>70</v>
      </c>
      <c r="E47" s="61"/>
      <c r="F47" s="51">
        <v>0</v>
      </c>
      <c r="G47" s="53">
        <v>5641679.8499999996</v>
      </c>
      <c r="H47" s="54">
        <v>1</v>
      </c>
      <c r="I47" s="55">
        <v>0</v>
      </c>
      <c r="J47" s="51" t="s">
        <v>71</v>
      </c>
      <c r="K47" s="118" t="s">
        <v>77</v>
      </c>
      <c r="L47" s="56">
        <v>42395</v>
      </c>
      <c r="M47" s="56">
        <v>42556</v>
      </c>
      <c r="N47" s="118"/>
      <c r="O47" s="57">
        <v>0</v>
      </c>
      <c r="P47" s="58" t="s">
        <v>80</v>
      </c>
      <c r="Q47" s="40"/>
    </row>
    <row r="48" spans="1:17" x14ac:dyDescent="0.25">
      <c r="A48" s="50" t="s">
        <v>68</v>
      </c>
      <c r="B48" s="51" t="s">
        <v>201</v>
      </c>
      <c r="C48" s="52" t="s">
        <v>202</v>
      </c>
      <c r="D48" s="52" t="s">
        <v>70</v>
      </c>
      <c r="E48" s="61"/>
      <c r="F48" s="51">
        <v>0</v>
      </c>
      <c r="G48" s="53">
        <v>0.65999999878840754</v>
      </c>
      <c r="H48" s="54">
        <v>1</v>
      </c>
      <c r="I48" s="55">
        <v>0</v>
      </c>
      <c r="J48" s="51" t="s">
        <v>71</v>
      </c>
      <c r="K48" s="118" t="s">
        <v>77</v>
      </c>
      <c r="L48" s="59">
        <v>0</v>
      </c>
      <c r="M48" s="59">
        <v>0</v>
      </c>
      <c r="N48" s="118"/>
      <c r="O48" s="60">
        <v>0</v>
      </c>
      <c r="P48" s="58" t="s">
        <v>81</v>
      </c>
      <c r="Q48" s="40"/>
    </row>
    <row r="49" spans="1:17" x14ac:dyDescent="0.25">
      <c r="A49" s="50" t="s">
        <v>68</v>
      </c>
      <c r="B49" s="51" t="s">
        <v>203</v>
      </c>
      <c r="C49" s="52" t="s">
        <v>204</v>
      </c>
      <c r="D49" s="52" t="s">
        <v>70</v>
      </c>
      <c r="E49" s="61"/>
      <c r="F49" s="51">
        <v>0</v>
      </c>
      <c r="G49" s="53">
        <v>5222152.6899999995</v>
      </c>
      <c r="H49" s="54">
        <v>1</v>
      </c>
      <c r="I49" s="55">
        <v>0</v>
      </c>
      <c r="J49" s="51" t="s">
        <v>71</v>
      </c>
      <c r="K49" s="118" t="s">
        <v>77</v>
      </c>
      <c r="L49" s="56">
        <v>42305</v>
      </c>
      <c r="M49" s="56">
        <v>42508</v>
      </c>
      <c r="N49" s="118"/>
      <c r="O49" s="57">
        <v>0</v>
      </c>
      <c r="P49" s="58" t="s">
        <v>80</v>
      </c>
      <c r="Q49" s="40"/>
    </row>
    <row r="50" spans="1:17" x14ac:dyDescent="0.25">
      <c r="A50" s="50" t="s">
        <v>68</v>
      </c>
      <c r="B50" s="51" t="s">
        <v>205</v>
      </c>
      <c r="C50" s="52" t="s">
        <v>206</v>
      </c>
      <c r="D50" s="52" t="s">
        <v>70</v>
      </c>
      <c r="E50" s="61"/>
      <c r="F50" s="51">
        <v>0</v>
      </c>
      <c r="G50" s="53">
        <v>1.0000000002037268</v>
      </c>
      <c r="H50" s="54">
        <v>1</v>
      </c>
      <c r="I50" s="55">
        <v>0</v>
      </c>
      <c r="J50" s="51" t="s">
        <v>71</v>
      </c>
      <c r="K50" s="118" t="s">
        <v>77</v>
      </c>
      <c r="L50" s="59">
        <v>0</v>
      </c>
      <c r="M50" s="59">
        <v>0</v>
      </c>
      <c r="N50" s="118"/>
      <c r="O50" s="60">
        <v>0</v>
      </c>
      <c r="P50" s="58" t="s">
        <v>81</v>
      </c>
      <c r="Q50" s="40"/>
    </row>
    <row r="51" spans="1:17" x14ac:dyDescent="0.25">
      <c r="A51" s="50" t="s">
        <v>68</v>
      </c>
      <c r="B51" s="51" t="s">
        <v>207</v>
      </c>
      <c r="C51" s="52" t="s">
        <v>208</v>
      </c>
      <c r="D51" s="52" t="s">
        <v>70</v>
      </c>
      <c r="E51" s="61"/>
      <c r="F51" s="51">
        <v>0</v>
      </c>
      <c r="G51" s="53">
        <v>1.0800000000017462</v>
      </c>
      <c r="H51" s="54">
        <v>1</v>
      </c>
      <c r="I51" s="55">
        <v>0</v>
      </c>
      <c r="J51" s="51" t="s">
        <v>71</v>
      </c>
      <c r="K51" s="51" t="s">
        <v>77</v>
      </c>
      <c r="L51" s="59">
        <v>0</v>
      </c>
      <c r="M51" s="59">
        <v>0</v>
      </c>
      <c r="N51" s="51"/>
      <c r="O51" s="60">
        <v>0</v>
      </c>
      <c r="P51" s="58" t="s">
        <v>81</v>
      </c>
      <c r="Q51" s="40"/>
    </row>
    <row r="52" spans="1:17" x14ac:dyDescent="0.25">
      <c r="A52" s="62"/>
      <c r="B52" s="51"/>
      <c r="C52" s="61"/>
      <c r="D52" s="52"/>
      <c r="E52" s="61"/>
      <c r="F52" s="51"/>
      <c r="G52" s="53"/>
      <c r="H52" s="54"/>
      <c r="I52" s="51"/>
      <c r="J52" s="51"/>
      <c r="K52" s="118"/>
      <c r="L52" s="56"/>
      <c r="M52" s="56"/>
      <c r="N52" s="118"/>
      <c r="O52" s="63"/>
      <c r="P52" s="64"/>
      <c r="Q52" s="40"/>
    </row>
    <row r="53" spans="1:17" x14ac:dyDescent="0.25">
      <c r="A53" s="62" t="s">
        <v>83</v>
      </c>
      <c r="B53" s="51" t="s">
        <v>209</v>
      </c>
      <c r="C53" s="65" t="s">
        <v>210</v>
      </c>
      <c r="D53" s="52" t="s">
        <v>70</v>
      </c>
      <c r="E53" s="61"/>
      <c r="F53" s="51">
        <v>2014070067</v>
      </c>
      <c r="G53" s="53">
        <v>3000000</v>
      </c>
      <c r="H53" s="54">
        <v>0.63133905869999996</v>
      </c>
      <c r="I53" s="55">
        <v>0.36866094130000004</v>
      </c>
      <c r="J53" s="51" t="s">
        <v>84</v>
      </c>
      <c r="K53" s="118" t="s">
        <v>77</v>
      </c>
      <c r="L53" s="56">
        <v>41844</v>
      </c>
      <c r="M53" s="56">
        <v>41978</v>
      </c>
      <c r="N53" s="118"/>
      <c r="O53" s="57" t="s">
        <v>332</v>
      </c>
      <c r="P53" s="58" t="s">
        <v>74</v>
      </c>
      <c r="Q53" s="40"/>
    </row>
    <row r="54" spans="1:17" ht="15.75" thickBot="1" x14ac:dyDescent="0.3">
      <c r="A54" s="66"/>
      <c r="B54" s="119"/>
      <c r="C54" s="67"/>
      <c r="D54" s="67"/>
      <c r="E54" s="67"/>
      <c r="F54" s="119"/>
      <c r="G54" s="68"/>
      <c r="H54" s="69"/>
      <c r="I54" s="70"/>
      <c r="J54" s="119"/>
      <c r="K54" s="119"/>
      <c r="L54" s="71"/>
      <c r="M54" s="67"/>
      <c r="N54" s="119"/>
      <c r="O54" s="67"/>
      <c r="P54" s="72"/>
      <c r="Q54" s="40"/>
    </row>
    <row r="55" spans="1:17" x14ac:dyDescent="0.25">
      <c r="A55" s="73"/>
      <c r="B55" s="74"/>
      <c r="C55" s="73"/>
      <c r="D55" s="73"/>
      <c r="E55" s="73"/>
      <c r="F55" s="74" t="s">
        <v>36</v>
      </c>
      <c r="G55" s="75">
        <f>SUM(G15:G54)</f>
        <v>91140937.929999992</v>
      </c>
      <c r="H55" s="76"/>
      <c r="I55" s="76"/>
      <c r="J55" s="74"/>
      <c r="K55" s="74"/>
      <c r="L55" s="73"/>
      <c r="M55" s="73"/>
      <c r="N55" s="74"/>
      <c r="O55" s="73"/>
      <c r="P55" s="73"/>
      <c r="Q55" s="40"/>
    </row>
    <row r="57" spans="1:17" ht="15.75" x14ac:dyDescent="0.25">
      <c r="A57" s="143" t="s">
        <v>85</v>
      </c>
      <c r="B57" s="144"/>
      <c r="C57" s="144"/>
      <c r="D57" s="144"/>
      <c r="E57" s="144"/>
      <c r="F57" s="144"/>
      <c r="G57" s="144"/>
      <c r="H57" s="144"/>
      <c r="I57" s="144"/>
      <c r="J57" s="144"/>
      <c r="K57" s="144"/>
      <c r="L57" s="144"/>
      <c r="M57" s="144"/>
      <c r="N57" s="144"/>
      <c r="O57" s="144"/>
      <c r="P57" s="144"/>
      <c r="Q57" s="40"/>
    </row>
    <row r="58" spans="1:17" ht="15" customHeight="1" x14ac:dyDescent="0.25">
      <c r="A58" s="145" t="s">
        <v>86</v>
      </c>
      <c r="B58" s="147" t="s">
        <v>51</v>
      </c>
      <c r="C58" s="147" t="s">
        <v>52</v>
      </c>
      <c r="D58" s="147" t="s">
        <v>87</v>
      </c>
      <c r="E58" s="147" t="s">
        <v>54</v>
      </c>
      <c r="F58" s="147" t="s">
        <v>55</v>
      </c>
      <c r="G58" s="149" t="s">
        <v>56</v>
      </c>
      <c r="H58" s="149"/>
      <c r="I58" s="149"/>
      <c r="J58" s="147" t="s">
        <v>57</v>
      </c>
      <c r="K58" s="147" t="s">
        <v>58</v>
      </c>
      <c r="L58" s="147" t="s">
        <v>59</v>
      </c>
      <c r="M58" s="147"/>
      <c r="N58" s="150" t="s">
        <v>60</v>
      </c>
      <c r="O58" s="147" t="s">
        <v>61</v>
      </c>
      <c r="P58" s="147" t="s">
        <v>62</v>
      </c>
      <c r="Q58" s="40"/>
    </row>
    <row r="59" spans="1:17" ht="51.75" customHeight="1" thickBot="1" x14ac:dyDescent="0.3">
      <c r="A59" s="146"/>
      <c r="B59" s="148"/>
      <c r="C59" s="148"/>
      <c r="D59" s="148"/>
      <c r="E59" s="148"/>
      <c r="F59" s="148"/>
      <c r="G59" s="41" t="s">
        <v>63</v>
      </c>
      <c r="H59" s="122" t="s">
        <v>64</v>
      </c>
      <c r="I59" s="122" t="s">
        <v>65</v>
      </c>
      <c r="J59" s="148"/>
      <c r="K59" s="148"/>
      <c r="L59" s="120" t="s">
        <v>66</v>
      </c>
      <c r="M59" s="120" t="s">
        <v>67</v>
      </c>
      <c r="N59" s="151"/>
      <c r="O59" s="148"/>
      <c r="P59" s="148"/>
      <c r="Q59" s="40"/>
    </row>
    <row r="60" spans="1:17" ht="25.5" x14ac:dyDescent="0.25">
      <c r="A60" s="42" t="s">
        <v>68</v>
      </c>
      <c r="B60" s="121" t="s">
        <v>211</v>
      </c>
      <c r="C60" s="77" t="s">
        <v>212</v>
      </c>
      <c r="D60" s="43" t="s">
        <v>72</v>
      </c>
      <c r="E60" s="121">
        <v>2</v>
      </c>
      <c r="F60" s="121" t="s">
        <v>333</v>
      </c>
      <c r="G60" s="78">
        <v>3957900</v>
      </c>
      <c r="H60" s="46">
        <v>0</v>
      </c>
      <c r="I60" s="46">
        <v>1</v>
      </c>
      <c r="J60" s="121" t="s">
        <v>71</v>
      </c>
      <c r="K60" s="121" t="s">
        <v>72</v>
      </c>
      <c r="L60" s="47">
        <v>40413</v>
      </c>
      <c r="M60" s="47">
        <v>40534</v>
      </c>
      <c r="N60" s="121" t="s">
        <v>73</v>
      </c>
      <c r="O60" s="48" t="s">
        <v>342</v>
      </c>
      <c r="P60" s="49" t="s">
        <v>74</v>
      </c>
      <c r="Q60" s="40"/>
    </row>
    <row r="61" spans="1:17" x14ac:dyDescent="0.25">
      <c r="A61" s="50" t="s">
        <v>68</v>
      </c>
      <c r="B61" s="51" t="s">
        <v>213</v>
      </c>
      <c r="C61" s="65" t="s">
        <v>214</v>
      </c>
      <c r="D61" s="52" t="s">
        <v>70</v>
      </c>
      <c r="E61" s="51">
        <v>2</v>
      </c>
      <c r="F61" s="51">
        <v>0</v>
      </c>
      <c r="G61" s="79">
        <v>3200000</v>
      </c>
      <c r="H61" s="55">
        <v>1</v>
      </c>
      <c r="I61" s="55">
        <v>0</v>
      </c>
      <c r="J61" s="51" t="s">
        <v>71</v>
      </c>
      <c r="K61" s="51" t="s">
        <v>77</v>
      </c>
      <c r="L61" s="56">
        <v>42331</v>
      </c>
      <c r="M61" s="56">
        <v>42422</v>
      </c>
      <c r="N61" s="51"/>
      <c r="O61" s="57">
        <v>0</v>
      </c>
      <c r="P61" s="58" t="s">
        <v>80</v>
      </c>
      <c r="Q61" s="40"/>
    </row>
    <row r="62" spans="1:17" x14ac:dyDescent="0.25">
      <c r="A62" s="50" t="s">
        <v>88</v>
      </c>
      <c r="B62" s="51" t="s">
        <v>215</v>
      </c>
      <c r="C62" s="65" t="s">
        <v>216</v>
      </c>
      <c r="D62" s="52" t="s">
        <v>89</v>
      </c>
      <c r="E62" s="118">
        <v>7</v>
      </c>
      <c r="F62" s="51">
        <v>0</v>
      </c>
      <c r="G62" s="79">
        <v>21248830</v>
      </c>
      <c r="H62" s="55">
        <v>1</v>
      </c>
      <c r="I62" s="55">
        <v>0</v>
      </c>
      <c r="J62" s="51" t="s">
        <v>71</v>
      </c>
      <c r="K62" s="51" t="s">
        <v>90</v>
      </c>
      <c r="L62" s="56">
        <v>42359</v>
      </c>
      <c r="M62" s="56">
        <v>42430</v>
      </c>
      <c r="N62" s="51"/>
      <c r="O62" s="63">
        <v>0</v>
      </c>
      <c r="P62" s="58" t="s">
        <v>80</v>
      </c>
      <c r="Q62" s="40"/>
    </row>
    <row r="63" spans="1:17" x14ac:dyDescent="0.25">
      <c r="A63" s="50" t="s">
        <v>88</v>
      </c>
      <c r="B63" s="51" t="s">
        <v>217</v>
      </c>
      <c r="C63" s="65" t="s">
        <v>218</v>
      </c>
      <c r="D63" s="52" t="s">
        <v>70</v>
      </c>
      <c r="E63" s="118">
        <v>3</v>
      </c>
      <c r="F63" s="51">
        <v>0</v>
      </c>
      <c r="G63" s="79">
        <v>608022</v>
      </c>
      <c r="H63" s="55">
        <v>1</v>
      </c>
      <c r="I63" s="55">
        <v>0</v>
      </c>
      <c r="J63" s="51" t="s">
        <v>71</v>
      </c>
      <c r="K63" s="51" t="s">
        <v>77</v>
      </c>
      <c r="L63" s="56">
        <v>42359</v>
      </c>
      <c r="M63" s="56">
        <v>42422</v>
      </c>
      <c r="N63" s="51"/>
      <c r="O63" s="63">
        <v>0</v>
      </c>
      <c r="P63" s="58" t="s">
        <v>80</v>
      </c>
      <c r="Q63" s="40"/>
    </row>
    <row r="64" spans="1:17" x14ac:dyDescent="0.25">
      <c r="A64" s="50" t="s">
        <v>88</v>
      </c>
      <c r="B64" s="51" t="s">
        <v>219</v>
      </c>
      <c r="C64" s="65" t="s">
        <v>220</v>
      </c>
      <c r="D64" s="52" t="s">
        <v>70</v>
      </c>
      <c r="E64" s="51">
        <v>6</v>
      </c>
      <c r="F64" s="51">
        <v>0</v>
      </c>
      <c r="G64" s="79">
        <v>2048711.0000000002</v>
      </c>
      <c r="H64" s="55">
        <v>1</v>
      </c>
      <c r="I64" s="55">
        <v>0</v>
      </c>
      <c r="J64" s="51" t="s">
        <v>71</v>
      </c>
      <c r="K64" s="51" t="s">
        <v>77</v>
      </c>
      <c r="L64" s="56">
        <v>42370</v>
      </c>
      <c r="M64" s="56">
        <v>42461</v>
      </c>
      <c r="N64" s="51"/>
      <c r="O64" s="63">
        <v>0</v>
      </c>
      <c r="P64" s="58" t="s">
        <v>80</v>
      </c>
      <c r="Q64" s="40"/>
    </row>
    <row r="65" spans="1:17" x14ac:dyDescent="0.25">
      <c r="A65" s="50"/>
      <c r="B65" s="51"/>
      <c r="C65" s="65"/>
      <c r="D65" s="52"/>
      <c r="E65" s="51"/>
      <c r="F65" s="51"/>
      <c r="G65" s="79"/>
      <c r="H65" s="55"/>
      <c r="I65" s="55"/>
      <c r="J65" s="51"/>
      <c r="K65" s="51"/>
      <c r="L65" s="56"/>
      <c r="M65" s="56"/>
      <c r="N65" s="51"/>
      <c r="O65" s="51"/>
      <c r="P65" s="58"/>
      <c r="Q65" s="40"/>
    </row>
    <row r="66" spans="1:17" ht="38.25" x14ac:dyDescent="0.25">
      <c r="A66" s="50" t="s">
        <v>91</v>
      </c>
      <c r="B66" s="51" t="s">
        <v>221</v>
      </c>
      <c r="C66" s="65" t="s">
        <v>222</v>
      </c>
      <c r="D66" s="52" t="s">
        <v>70</v>
      </c>
      <c r="E66" s="51">
        <v>1</v>
      </c>
      <c r="F66" s="51" t="s">
        <v>334</v>
      </c>
      <c r="G66" s="53">
        <v>1745506.24</v>
      </c>
      <c r="H66" s="55">
        <v>0.8</v>
      </c>
      <c r="I66" s="55">
        <v>0.19999999999999996</v>
      </c>
      <c r="J66" s="51" t="s">
        <v>92</v>
      </c>
      <c r="K66" s="51" t="s">
        <v>77</v>
      </c>
      <c r="L66" s="56">
        <v>41292</v>
      </c>
      <c r="M66" s="56">
        <v>41407</v>
      </c>
      <c r="N66" s="51"/>
      <c r="O66" s="57" t="s">
        <v>343</v>
      </c>
      <c r="P66" s="58" t="s">
        <v>74</v>
      </c>
      <c r="Q66" s="40"/>
    </row>
    <row r="67" spans="1:17" ht="25.5" x14ac:dyDescent="0.25">
      <c r="A67" s="50" t="s">
        <v>91</v>
      </c>
      <c r="B67" s="51" t="s">
        <v>223</v>
      </c>
      <c r="C67" s="65" t="s">
        <v>224</v>
      </c>
      <c r="D67" s="52" t="s">
        <v>70</v>
      </c>
      <c r="E67" s="51">
        <v>1</v>
      </c>
      <c r="F67" s="51" t="s">
        <v>335</v>
      </c>
      <c r="G67" s="53">
        <v>1761939</v>
      </c>
      <c r="H67" s="55">
        <v>0.8</v>
      </c>
      <c r="I67" s="55">
        <v>0.19999999999999996</v>
      </c>
      <c r="J67" s="51" t="s">
        <v>92</v>
      </c>
      <c r="K67" s="51" t="s">
        <v>77</v>
      </c>
      <c r="L67" s="56">
        <v>41296</v>
      </c>
      <c r="M67" s="56">
        <v>41407</v>
      </c>
      <c r="N67" s="51"/>
      <c r="O67" s="57" t="s">
        <v>344</v>
      </c>
      <c r="P67" s="58" t="s">
        <v>74</v>
      </c>
      <c r="Q67" s="40"/>
    </row>
    <row r="68" spans="1:17" ht="25.5" x14ac:dyDescent="0.25">
      <c r="A68" s="50" t="s">
        <v>91</v>
      </c>
      <c r="B68" s="51" t="s">
        <v>225</v>
      </c>
      <c r="C68" s="65" t="s">
        <v>226</v>
      </c>
      <c r="D68" s="52" t="s">
        <v>70</v>
      </c>
      <c r="E68" s="51">
        <v>1</v>
      </c>
      <c r="F68" s="51" t="s">
        <v>336</v>
      </c>
      <c r="G68" s="53">
        <v>419999.99000000005</v>
      </c>
      <c r="H68" s="55">
        <v>0</v>
      </c>
      <c r="I68" s="55">
        <v>1</v>
      </c>
      <c r="J68" s="51" t="s">
        <v>92</v>
      </c>
      <c r="K68" s="51" t="s">
        <v>77</v>
      </c>
      <c r="L68" s="56">
        <v>40254</v>
      </c>
      <c r="M68" s="56">
        <v>40360</v>
      </c>
      <c r="N68" s="51"/>
      <c r="O68" s="57" t="s">
        <v>345</v>
      </c>
      <c r="P68" s="58" t="s">
        <v>74</v>
      </c>
      <c r="Q68" s="40"/>
    </row>
    <row r="69" spans="1:17" x14ac:dyDescent="0.25">
      <c r="A69" s="50" t="s">
        <v>91</v>
      </c>
      <c r="B69" s="51" t="s">
        <v>227</v>
      </c>
      <c r="C69" s="65" t="s">
        <v>228</v>
      </c>
      <c r="D69" s="52" t="s">
        <v>70</v>
      </c>
      <c r="E69" s="51">
        <v>1</v>
      </c>
      <c r="F69" s="51">
        <v>2013030001</v>
      </c>
      <c r="G69" s="53">
        <v>739790</v>
      </c>
      <c r="H69" s="55">
        <v>0.8</v>
      </c>
      <c r="I69" s="55">
        <v>0.19999999999999996</v>
      </c>
      <c r="J69" s="51" t="s">
        <v>92</v>
      </c>
      <c r="K69" s="51" t="s">
        <v>77</v>
      </c>
      <c r="L69" s="56">
        <v>41338</v>
      </c>
      <c r="M69" s="56">
        <v>41414</v>
      </c>
      <c r="N69" s="51"/>
      <c r="O69" s="57" t="s">
        <v>346</v>
      </c>
      <c r="P69" s="58" t="s">
        <v>74</v>
      </c>
      <c r="Q69" s="40"/>
    </row>
    <row r="70" spans="1:17" x14ac:dyDescent="0.25">
      <c r="A70" s="50" t="s">
        <v>91</v>
      </c>
      <c r="B70" s="51" t="s">
        <v>229</v>
      </c>
      <c r="C70" s="65" t="s">
        <v>230</v>
      </c>
      <c r="D70" s="52" t="s">
        <v>70</v>
      </c>
      <c r="E70" s="51">
        <v>2</v>
      </c>
      <c r="F70" s="51" t="s">
        <v>337</v>
      </c>
      <c r="G70" s="53">
        <v>843000</v>
      </c>
      <c r="H70" s="55">
        <v>0</v>
      </c>
      <c r="I70" s="55">
        <v>1</v>
      </c>
      <c r="J70" s="51" t="s">
        <v>92</v>
      </c>
      <c r="K70" s="51" t="s">
        <v>77</v>
      </c>
      <c r="L70" s="56">
        <v>40543</v>
      </c>
      <c r="M70" s="56">
        <v>40774</v>
      </c>
      <c r="N70" s="51"/>
      <c r="O70" s="57" t="s">
        <v>347</v>
      </c>
      <c r="P70" s="58" t="s">
        <v>74</v>
      </c>
      <c r="Q70" s="40"/>
    </row>
    <row r="71" spans="1:17" ht="25.5" x14ac:dyDescent="0.25">
      <c r="A71" s="50" t="s">
        <v>91</v>
      </c>
      <c r="B71" s="51" t="s">
        <v>231</v>
      </c>
      <c r="C71" s="65" t="s">
        <v>232</v>
      </c>
      <c r="D71" s="52" t="s">
        <v>70</v>
      </c>
      <c r="E71" s="51">
        <v>2</v>
      </c>
      <c r="F71" s="51" t="s">
        <v>338</v>
      </c>
      <c r="G71" s="53">
        <v>255160</v>
      </c>
      <c r="H71" s="55">
        <v>0</v>
      </c>
      <c r="I71" s="55">
        <v>1</v>
      </c>
      <c r="J71" s="51" t="s">
        <v>92</v>
      </c>
      <c r="K71" s="51" t="s">
        <v>77</v>
      </c>
      <c r="L71" s="56">
        <v>40471</v>
      </c>
      <c r="M71" s="56">
        <v>40640</v>
      </c>
      <c r="N71" s="51"/>
      <c r="O71" s="57" t="s">
        <v>348</v>
      </c>
      <c r="P71" s="58" t="s">
        <v>74</v>
      </c>
      <c r="Q71" s="40"/>
    </row>
    <row r="72" spans="1:17" ht="25.5" x14ac:dyDescent="0.25">
      <c r="A72" s="50" t="s">
        <v>91</v>
      </c>
      <c r="B72" s="51" t="s">
        <v>233</v>
      </c>
      <c r="C72" s="65" t="s">
        <v>234</v>
      </c>
      <c r="D72" s="52" t="s">
        <v>70</v>
      </c>
      <c r="E72" s="51">
        <v>1</v>
      </c>
      <c r="F72" s="51">
        <v>2014090013</v>
      </c>
      <c r="G72" s="53">
        <v>1935651</v>
      </c>
      <c r="H72" s="55">
        <v>0.81770402206000004</v>
      </c>
      <c r="I72" s="55">
        <v>0.18229597793999996</v>
      </c>
      <c r="J72" s="51" t="s">
        <v>92</v>
      </c>
      <c r="K72" s="51" t="s">
        <v>77</v>
      </c>
      <c r="L72" s="56">
        <v>41891</v>
      </c>
      <c r="M72" s="56">
        <v>42018</v>
      </c>
      <c r="N72" s="51"/>
      <c r="O72" s="57">
        <v>0</v>
      </c>
      <c r="P72" s="58" t="s">
        <v>78</v>
      </c>
      <c r="Q72" s="40"/>
    </row>
    <row r="73" spans="1:17" ht="25.5" x14ac:dyDescent="0.25">
      <c r="A73" s="50" t="s">
        <v>91</v>
      </c>
      <c r="B73" s="51" t="s">
        <v>235</v>
      </c>
      <c r="C73" s="65" t="s">
        <v>236</v>
      </c>
      <c r="D73" s="52" t="s">
        <v>70</v>
      </c>
      <c r="E73" s="51">
        <v>2</v>
      </c>
      <c r="F73" s="51" t="s">
        <v>339</v>
      </c>
      <c r="G73" s="53">
        <v>150910</v>
      </c>
      <c r="H73" s="55">
        <v>0</v>
      </c>
      <c r="I73" s="55">
        <v>1</v>
      </c>
      <c r="J73" s="51" t="s">
        <v>92</v>
      </c>
      <c r="K73" s="51" t="s">
        <v>77</v>
      </c>
      <c r="L73" s="56">
        <v>40499</v>
      </c>
      <c r="M73" s="56">
        <v>40735</v>
      </c>
      <c r="N73" s="51"/>
      <c r="O73" s="57" t="s">
        <v>349</v>
      </c>
      <c r="P73" s="58" t="s">
        <v>74</v>
      </c>
      <c r="Q73" s="40"/>
    </row>
    <row r="74" spans="1:17" x14ac:dyDescent="0.25">
      <c r="A74" s="50" t="s">
        <v>91</v>
      </c>
      <c r="B74" s="51" t="s">
        <v>237</v>
      </c>
      <c r="C74" s="65" t="s">
        <v>238</v>
      </c>
      <c r="D74" s="52" t="s">
        <v>70</v>
      </c>
      <c r="E74" s="51">
        <v>20</v>
      </c>
      <c r="F74" s="51">
        <v>2013010019</v>
      </c>
      <c r="G74" s="53">
        <v>869820</v>
      </c>
      <c r="H74" s="55">
        <v>0.8</v>
      </c>
      <c r="I74" s="55">
        <v>0.19999999999999996</v>
      </c>
      <c r="J74" s="51" t="s">
        <v>92</v>
      </c>
      <c r="K74" s="51" t="s">
        <v>77</v>
      </c>
      <c r="L74" s="56">
        <v>41284</v>
      </c>
      <c r="M74" s="56">
        <v>41414</v>
      </c>
      <c r="N74" s="51"/>
      <c r="O74" s="57" t="s">
        <v>350</v>
      </c>
      <c r="P74" s="58" t="s">
        <v>74</v>
      </c>
      <c r="Q74" s="40"/>
    </row>
    <row r="75" spans="1:17" x14ac:dyDescent="0.25">
      <c r="A75" s="50" t="s">
        <v>91</v>
      </c>
      <c r="B75" s="51" t="s">
        <v>239</v>
      </c>
      <c r="C75" s="65" t="s">
        <v>240</v>
      </c>
      <c r="D75" s="52" t="s">
        <v>70</v>
      </c>
      <c r="E75" s="51">
        <v>1</v>
      </c>
      <c r="F75" s="51">
        <v>0</v>
      </c>
      <c r="G75" s="53">
        <v>483979</v>
      </c>
      <c r="H75" s="55">
        <v>0.8</v>
      </c>
      <c r="I75" s="55">
        <v>0.19999999999999996</v>
      </c>
      <c r="J75" s="51" t="s">
        <v>92</v>
      </c>
      <c r="K75" s="51" t="s">
        <v>77</v>
      </c>
      <c r="L75" s="56">
        <v>42343</v>
      </c>
      <c r="M75" s="56">
        <v>42480</v>
      </c>
      <c r="N75" s="51"/>
      <c r="O75" s="57">
        <v>0</v>
      </c>
      <c r="P75" s="58" t="s">
        <v>80</v>
      </c>
      <c r="Q75" s="40"/>
    </row>
    <row r="76" spans="1:17" ht="25.5" x14ac:dyDescent="0.25">
      <c r="A76" s="50" t="s">
        <v>91</v>
      </c>
      <c r="B76" s="51" t="s">
        <v>241</v>
      </c>
      <c r="C76" s="65" t="s">
        <v>242</v>
      </c>
      <c r="D76" s="52" t="s">
        <v>70</v>
      </c>
      <c r="E76" s="51">
        <v>1</v>
      </c>
      <c r="F76" s="51">
        <v>0</v>
      </c>
      <c r="G76" s="53">
        <v>337296.76999999996</v>
      </c>
      <c r="H76" s="55">
        <v>0</v>
      </c>
      <c r="I76" s="55">
        <v>1</v>
      </c>
      <c r="J76" s="51" t="s">
        <v>92</v>
      </c>
      <c r="K76" s="51" t="s">
        <v>77</v>
      </c>
      <c r="L76" s="56">
        <v>42355</v>
      </c>
      <c r="M76" s="56">
        <v>42471</v>
      </c>
      <c r="N76" s="51"/>
      <c r="O76" s="57" t="s">
        <v>351</v>
      </c>
      <c r="P76" s="58" t="s">
        <v>80</v>
      </c>
      <c r="Q76" s="40"/>
    </row>
    <row r="77" spans="1:17" x14ac:dyDescent="0.25">
      <c r="A77" s="50"/>
      <c r="B77" s="51"/>
      <c r="C77" s="65"/>
      <c r="D77" s="52"/>
      <c r="E77" s="51"/>
      <c r="F77" s="51"/>
      <c r="G77" s="53"/>
      <c r="H77" s="51"/>
      <c r="I77" s="51"/>
      <c r="J77" s="51"/>
      <c r="K77" s="51"/>
      <c r="L77" s="56"/>
      <c r="M77" s="56"/>
      <c r="N77" s="51"/>
      <c r="O77" s="51"/>
      <c r="P77" s="58"/>
      <c r="Q77" s="40"/>
    </row>
    <row r="78" spans="1:17" ht="25.5" x14ac:dyDescent="0.25">
      <c r="A78" s="50" t="s">
        <v>93</v>
      </c>
      <c r="B78" s="51" t="s">
        <v>243</v>
      </c>
      <c r="C78" s="65" t="s">
        <v>244</v>
      </c>
      <c r="D78" s="52" t="s">
        <v>70</v>
      </c>
      <c r="E78" s="51">
        <v>1</v>
      </c>
      <c r="F78" s="51" t="s">
        <v>340</v>
      </c>
      <c r="G78" s="53">
        <v>950360</v>
      </c>
      <c r="H78" s="55">
        <v>0.6</v>
      </c>
      <c r="I78" s="55">
        <v>0.4</v>
      </c>
      <c r="J78" s="51" t="s">
        <v>94</v>
      </c>
      <c r="K78" s="51" t="s">
        <v>77</v>
      </c>
      <c r="L78" s="56">
        <v>41339</v>
      </c>
      <c r="M78" s="56">
        <v>41393</v>
      </c>
      <c r="N78" s="51"/>
      <c r="O78" s="57" t="s">
        <v>352</v>
      </c>
      <c r="P78" s="58" t="s">
        <v>74</v>
      </c>
      <c r="Q78" s="40"/>
    </row>
    <row r="79" spans="1:17" ht="30" customHeight="1" x14ac:dyDescent="0.25">
      <c r="A79" s="50" t="s">
        <v>93</v>
      </c>
      <c r="B79" s="51" t="s">
        <v>245</v>
      </c>
      <c r="C79" s="65" t="s">
        <v>246</v>
      </c>
      <c r="D79" s="52" t="s">
        <v>70</v>
      </c>
      <c r="E79" s="51">
        <v>1</v>
      </c>
      <c r="F79" s="51">
        <v>2014100053</v>
      </c>
      <c r="G79" s="53">
        <v>1293545</v>
      </c>
      <c r="H79" s="55">
        <v>0.6</v>
      </c>
      <c r="I79" s="55">
        <v>0.4</v>
      </c>
      <c r="J79" s="51" t="s">
        <v>94</v>
      </c>
      <c r="K79" s="51" t="s">
        <v>77</v>
      </c>
      <c r="L79" s="56">
        <v>41918</v>
      </c>
      <c r="M79" s="56">
        <v>42002</v>
      </c>
      <c r="N79" s="51"/>
      <c r="O79" s="57" t="s">
        <v>353</v>
      </c>
      <c r="P79" s="58" t="s">
        <v>74</v>
      </c>
      <c r="Q79" s="40"/>
    </row>
    <row r="80" spans="1:17" x14ac:dyDescent="0.25">
      <c r="A80" s="50" t="s">
        <v>93</v>
      </c>
      <c r="B80" s="51" t="s">
        <v>247</v>
      </c>
      <c r="C80" s="65" t="s">
        <v>248</v>
      </c>
      <c r="D80" s="52" t="s">
        <v>70</v>
      </c>
      <c r="E80" s="51">
        <v>1</v>
      </c>
      <c r="F80" s="51">
        <v>2014030056</v>
      </c>
      <c r="G80" s="53">
        <v>923962.5</v>
      </c>
      <c r="H80" s="55">
        <v>0.6</v>
      </c>
      <c r="I80" s="55">
        <v>0.4</v>
      </c>
      <c r="J80" s="51" t="s">
        <v>94</v>
      </c>
      <c r="K80" s="51" t="s">
        <v>77</v>
      </c>
      <c r="L80" s="56">
        <v>41726</v>
      </c>
      <c r="M80" s="56">
        <v>41799</v>
      </c>
      <c r="N80" s="51"/>
      <c r="O80" s="57" t="s">
        <v>354</v>
      </c>
      <c r="P80" s="58" t="s">
        <v>74</v>
      </c>
      <c r="Q80" s="40"/>
    </row>
    <row r="81" spans="1:17" x14ac:dyDescent="0.25">
      <c r="A81" s="50" t="s">
        <v>93</v>
      </c>
      <c r="B81" s="51" t="s">
        <v>249</v>
      </c>
      <c r="C81" s="65" t="s">
        <v>250</v>
      </c>
      <c r="D81" s="52" t="s">
        <v>70</v>
      </c>
      <c r="E81" s="51">
        <v>2</v>
      </c>
      <c r="F81" s="51">
        <v>2014020015</v>
      </c>
      <c r="G81" s="53">
        <v>810975</v>
      </c>
      <c r="H81" s="55">
        <v>0.6</v>
      </c>
      <c r="I81" s="55">
        <v>0.4</v>
      </c>
      <c r="J81" s="51" t="s">
        <v>94</v>
      </c>
      <c r="K81" s="51" t="s">
        <v>77</v>
      </c>
      <c r="L81" s="56">
        <v>41680</v>
      </c>
      <c r="M81" s="56">
        <v>41788</v>
      </c>
      <c r="N81" s="51"/>
      <c r="O81" s="57" t="s">
        <v>355</v>
      </c>
      <c r="P81" s="58" t="s">
        <v>74</v>
      </c>
      <c r="Q81" s="40"/>
    </row>
    <row r="82" spans="1:17" x14ac:dyDescent="0.25">
      <c r="A82" s="50" t="s">
        <v>93</v>
      </c>
      <c r="B82" s="51" t="s">
        <v>251</v>
      </c>
      <c r="C82" s="65" t="s">
        <v>252</v>
      </c>
      <c r="D82" s="52" t="s">
        <v>70</v>
      </c>
      <c r="E82" s="51">
        <v>1</v>
      </c>
      <c r="F82" s="51" t="s">
        <v>341</v>
      </c>
      <c r="G82" s="53">
        <v>3988980.0000000005</v>
      </c>
      <c r="H82" s="55">
        <v>0.60811707636050005</v>
      </c>
      <c r="I82" s="55">
        <v>0.39188292363949995</v>
      </c>
      <c r="J82" s="51" t="s">
        <v>94</v>
      </c>
      <c r="K82" s="51" t="s">
        <v>77</v>
      </c>
      <c r="L82" s="56">
        <v>41281</v>
      </c>
      <c r="M82" s="56">
        <v>41353</v>
      </c>
      <c r="N82" s="51"/>
      <c r="O82" s="57" t="s">
        <v>356</v>
      </c>
      <c r="P82" s="58" t="s">
        <v>74</v>
      </c>
      <c r="Q82" s="40"/>
    </row>
    <row r="83" spans="1:17" x14ac:dyDescent="0.25">
      <c r="A83" s="50" t="s">
        <v>93</v>
      </c>
      <c r="B83" s="51" t="s">
        <v>253</v>
      </c>
      <c r="C83" s="65" t="s">
        <v>254</v>
      </c>
      <c r="D83" s="52" t="s">
        <v>70</v>
      </c>
      <c r="E83" s="51">
        <v>2</v>
      </c>
      <c r="F83" s="51">
        <v>2014110053</v>
      </c>
      <c r="G83" s="53">
        <v>446040</v>
      </c>
      <c r="H83" s="55">
        <v>0.60811707636050005</v>
      </c>
      <c r="I83" s="55">
        <v>0.39188292363949995</v>
      </c>
      <c r="J83" s="51" t="s">
        <v>94</v>
      </c>
      <c r="K83" s="51" t="s">
        <v>77</v>
      </c>
      <c r="L83" s="56">
        <v>41969</v>
      </c>
      <c r="M83" s="56">
        <v>42153</v>
      </c>
      <c r="N83" s="51"/>
      <c r="O83" s="57" t="s">
        <v>357</v>
      </c>
      <c r="P83" s="58" t="s">
        <v>74</v>
      </c>
      <c r="Q83" s="40"/>
    </row>
    <row r="84" spans="1:17" x14ac:dyDescent="0.25">
      <c r="A84" s="50" t="s">
        <v>93</v>
      </c>
      <c r="B84" s="51" t="s">
        <v>255</v>
      </c>
      <c r="C84" s="65" t="s">
        <v>256</v>
      </c>
      <c r="D84" s="52" t="s">
        <v>70</v>
      </c>
      <c r="E84" s="51">
        <v>1</v>
      </c>
      <c r="F84" s="51">
        <v>2015090042</v>
      </c>
      <c r="G84" s="53">
        <v>923962.5</v>
      </c>
      <c r="H84" s="55">
        <v>0.6</v>
      </c>
      <c r="I84" s="55">
        <v>0.4</v>
      </c>
      <c r="J84" s="51" t="s">
        <v>94</v>
      </c>
      <c r="K84" s="51" t="s">
        <v>77</v>
      </c>
      <c r="L84" s="56">
        <v>42275</v>
      </c>
      <c r="M84" s="56">
        <v>42317</v>
      </c>
      <c r="N84" s="51"/>
      <c r="O84" s="57">
        <v>0</v>
      </c>
      <c r="P84" s="58" t="s">
        <v>82</v>
      </c>
      <c r="Q84" s="40"/>
    </row>
    <row r="85" spans="1:17" x14ac:dyDescent="0.25">
      <c r="A85" s="50"/>
      <c r="B85" s="51"/>
      <c r="C85" s="65"/>
      <c r="D85" s="52"/>
      <c r="E85" s="51"/>
      <c r="F85" s="51"/>
      <c r="G85" s="53"/>
      <c r="H85" s="51"/>
      <c r="I85" s="51"/>
      <c r="J85" s="51"/>
      <c r="K85" s="51"/>
      <c r="L85" s="56"/>
      <c r="M85" s="56"/>
      <c r="N85" s="51"/>
      <c r="O85" s="51"/>
      <c r="P85" s="58"/>
      <c r="Q85" s="40"/>
    </row>
    <row r="86" spans="1:17" x14ac:dyDescent="0.25">
      <c r="A86" s="50" t="s">
        <v>83</v>
      </c>
      <c r="B86" s="51" t="s">
        <v>257</v>
      </c>
      <c r="C86" s="65" t="s">
        <v>258</v>
      </c>
      <c r="D86" s="52" t="s">
        <v>70</v>
      </c>
      <c r="E86" s="51">
        <v>1</v>
      </c>
      <c r="F86" s="51">
        <v>2014050054</v>
      </c>
      <c r="G86" s="53">
        <v>552000</v>
      </c>
      <c r="H86" s="55">
        <v>0.63133905869999996</v>
      </c>
      <c r="I86" s="55">
        <v>0.36866094130000004</v>
      </c>
      <c r="J86" s="51" t="s">
        <v>84</v>
      </c>
      <c r="K86" s="51" t="s">
        <v>77</v>
      </c>
      <c r="L86" s="56">
        <v>41780</v>
      </c>
      <c r="M86" s="56">
        <v>41850</v>
      </c>
      <c r="N86" s="51"/>
      <c r="O86" s="57" t="s">
        <v>358</v>
      </c>
      <c r="P86" s="58" t="s">
        <v>74</v>
      </c>
      <c r="Q86" s="40"/>
    </row>
    <row r="87" spans="1:17" x14ac:dyDescent="0.25">
      <c r="A87" s="80" t="s">
        <v>83</v>
      </c>
      <c r="B87" s="51" t="s">
        <v>259</v>
      </c>
      <c r="C87" s="65" t="s">
        <v>260</v>
      </c>
      <c r="D87" s="52" t="s">
        <v>70</v>
      </c>
      <c r="E87" s="81">
        <v>1</v>
      </c>
      <c r="F87" s="51">
        <v>2015060039</v>
      </c>
      <c r="G87" s="53">
        <v>500000</v>
      </c>
      <c r="H87" s="55">
        <v>0.63133905869999996</v>
      </c>
      <c r="I87" s="55">
        <v>0.36866094130000004</v>
      </c>
      <c r="J87" s="51" t="s">
        <v>84</v>
      </c>
      <c r="K87" s="51" t="s">
        <v>77</v>
      </c>
      <c r="L87" s="56">
        <v>42178</v>
      </c>
      <c r="M87" s="56">
        <v>42246</v>
      </c>
      <c r="N87" s="81"/>
      <c r="O87" s="57">
        <v>0</v>
      </c>
      <c r="P87" s="82" t="s">
        <v>78</v>
      </c>
      <c r="Q87" s="40"/>
    </row>
    <row r="88" spans="1:17" ht="15.75" thickBot="1" x14ac:dyDescent="0.3">
      <c r="A88" s="66"/>
      <c r="B88" s="119"/>
      <c r="C88" s="83"/>
      <c r="D88" s="67"/>
      <c r="E88" s="119"/>
      <c r="F88" s="119"/>
      <c r="G88" s="84"/>
      <c r="H88" s="85"/>
      <c r="I88" s="85"/>
      <c r="J88" s="119"/>
      <c r="K88" s="119"/>
      <c r="L88" s="67"/>
      <c r="M88" s="67"/>
      <c r="N88" s="119"/>
      <c r="O88" s="67"/>
      <c r="P88" s="72"/>
      <c r="Q88" s="40"/>
    </row>
    <row r="89" spans="1:17" x14ac:dyDescent="0.25">
      <c r="A89" s="73"/>
      <c r="B89" s="74"/>
      <c r="C89" s="73"/>
      <c r="D89" s="73"/>
      <c r="E89" s="73"/>
      <c r="F89" s="74" t="s">
        <v>36</v>
      </c>
      <c r="G89" s="75">
        <f>SUM(G60:G88)</f>
        <v>50996340</v>
      </c>
      <c r="H89" s="76"/>
      <c r="I89" s="76"/>
      <c r="J89" s="74"/>
      <c r="K89" s="74"/>
      <c r="L89" s="73"/>
      <c r="M89" s="73"/>
      <c r="N89" s="74"/>
      <c r="O89" s="73"/>
      <c r="P89" s="73"/>
      <c r="Q89" s="40"/>
    </row>
    <row r="91" spans="1:17" ht="15.75" customHeight="1" x14ac:dyDescent="0.25">
      <c r="A91" s="143" t="s">
        <v>95</v>
      </c>
      <c r="B91" s="144"/>
      <c r="C91" s="144"/>
      <c r="D91" s="144"/>
      <c r="E91" s="144"/>
      <c r="F91" s="144"/>
      <c r="G91" s="144"/>
      <c r="H91" s="144"/>
      <c r="I91" s="144"/>
      <c r="J91" s="144"/>
      <c r="K91" s="144"/>
      <c r="L91" s="144"/>
      <c r="M91" s="144"/>
      <c r="N91" s="144"/>
      <c r="O91" s="144"/>
      <c r="P91" s="144"/>
    </row>
    <row r="92" spans="1:17" ht="15" customHeight="1" x14ac:dyDescent="0.25">
      <c r="A92" s="145" t="s">
        <v>86</v>
      </c>
      <c r="B92" s="147" t="s">
        <v>51</v>
      </c>
      <c r="C92" s="147" t="s">
        <v>52</v>
      </c>
      <c r="D92" s="147" t="s">
        <v>87</v>
      </c>
      <c r="E92" s="147" t="s">
        <v>54</v>
      </c>
      <c r="F92" s="147" t="s">
        <v>55</v>
      </c>
      <c r="G92" s="149" t="s">
        <v>56</v>
      </c>
      <c r="H92" s="149"/>
      <c r="I92" s="149"/>
      <c r="J92" s="147" t="s">
        <v>57</v>
      </c>
      <c r="K92" s="147" t="s">
        <v>58</v>
      </c>
      <c r="L92" s="147" t="s">
        <v>59</v>
      </c>
      <c r="M92" s="147"/>
      <c r="N92" s="150" t="s">
        <v>60</v>
      </c>
      <c r="O92" s="147" t="s">
        <v>61</v>
      </c>
      <c r="P92" s="147" t="s">
        <v>62</v>
      </c>
    </row>
    <row r="93" spans="1:17" ht="36.75" customHeight="1" x14ac:dyDescent="0.25">
      <c r="A93" s="146"/>
      <c r="B93" s="148"/>
      <c r="C93" s="148"/>
      <c r="D93" s="148"/>
      <c r="E93" s="148"/>
      <c r="F93" s="148"/>
      <c r="G93" s="41" t="s">
        <v>63</v>
      </c>
      <c r="H93" s="122" t="s">
        <v>64</v>
      </c>
      <c r="I93" s="122" t="s">
        <v>65</v>
      </c>
      <c r="J93" s="148"/>
      <c r="K93" s="148"/>
      <c r="L93" s="120" t="s">
        <v>96</v>
      </c>
      <c r="M93" s="120" t="s">
        <v>67</v>
      </c>
      <c r="N93" s="151"/>
      <c r="O93" s="148"/>
      <c r="P93" s="148"/>
    </row>
    <row r="94" spans="1:17" x14ac:dyDescent="0.25">
      <c r="A94" s="50" t="s">
        <v>88</v>
      </c>
      <c r="B94" s="51" t="s">
        <v>261</v>
      </c>
      <c r="C94" s="65" t="s">
        <v>262</v>
      </c>
      <c r="D94" s="52" t="s">
        <v>70</v>
      </c>
      <c r="E94" s="52"/>
      <c r="F94" s="51">
        <v>0</v>
      </c>
      <c r="G94" s="53">
        <v>303866</v>
      </c>
      <c r="H94" s="55">
        <v>1</v>
      </c>
      <c r="I94" s="55">
        <v>0</v>
      </c>
      <c r="J94" s="51" t="s">
        <v>71</v>
      </c>
      <c r="K94" s="51" t="s">
        <v>77</v>
      </c>
      <c r="L94" s="56">
        <v>42528</v>
      </c>
      <c r="M94" s="56">
        <v>42650</v>
      </c>
      <c r="N94" s="51"/>
      <c r="O94" s="63">
        <v>0</v>
      </c>
      <c r="P94" s="58" t="s">
        <v>80</v>
      </c>
    </row>
    <row r="95" spans="1:17" x14ac:dyDescent="0.25">
      <c r="A95" s="50"/>
      <c r="B95" s="51"/>
      <c r="C95" s="65"/>
      <c r="D95" s="52"/>
      <c r="E95" s="52"/>
      <c r="F95" s="51"/>
      <c r="G95" s="53"/>
      <c r="H95" s="55"/>
      <c r="I95" s="55"/>
      <c r="J95" s="51"/>
      <c r="K95" s="51"/>
      <c r="L95" s="56"/>
      <c r="M95" s="56"/>
      <c r="N95" s="51"/>
      <c r="O95" s="57"/>
      <c r="P95" s="58"/>
    </row>
    <row r="96" spans="1:17" ht="25.5" x14ac:dyDescent="0.25">
      <c r="A96" s="50" t="s">
        <v>91</v>
      </c>
      <c r="B96" s="51" t="s">
        <v>263</v>
      </c>
      <c r="C96" s="65" t="s">
        <v>264</v>
      </c>
      <c r="D96" s="52" t="s">
        <v>70</v>
      </c>
      <c r="E96" s="52"/>
      <c r="F96" s="51">
        <v>0</v>
      </c>
      <c r="G96" s="53">
        <v>660000</v>
      </c>
      <c r="H96" s="55">
        <v>0.8</v>
      </c>
      <c r="I96" s="55">
        <v>0.19999999999999996</v>
      </c>
      <c r="J96" s="51" t="s">
        <v>92</v>
      </c>
      <c r="K96" s="51" t="s">
        <v>77</v>
      </c>
      <c r="L96" s="56">
        <v>42353</v>
      </c>
      <c r="M96" s="56">
        <v>42505</v>
      </c>
      <c r="N96" s="51"/>
      <c r="O96" s="57">
        <v>0</v>
      </c>
      <c r="P96" s="58" t="s">
        <v>80</v>
      </c>
    </row>
    <row r="97" spans="1:16" x14ac:dyDescent="0.25">
      <c r="A97" s="50"/>
      <c r="B97" s="51"/>
      <c r="C97" s="65"/>
      <c r="D97" s="52"/>
      <c r="E97" s="52"/>
      <c r="F97" s="51"/>
      <c r="G97" s="53"/>
      <c r="H97" s="55"/>
      <c r="I97" s="55"/>
      <c r="J97" s="51"/>
      <c r="K97" s="51"/>
      <c r="L97" s="56"/>
      <c r="M97" s="56"/>
      <c r="N97" s="51"/>
      <c r="O97" s="51"/>
      <c r="P97" s="58"/>
    </row>
    <row r="98" spans="1:16" x14ac:dyDescent="0.25">
      <c r="A98" s="50" t="s">
        <v>93</v>
      </c>
      <c r="B98" s="51" t="s">
        <v>265</v>
      </c>
      <c r="C98" s="65" t="s">
        <v>266</v>
      </c>
      <c r="D98" s="52" t="s">
        <v>70</v>
      </c>
      <c r="E98" s="52"/>
      <c r="F98" s="51">
        <v>2014030060</v>
      </c>
      <c r="G98" s="53">
        <v>766294.0199999999</v>
      </c>
      <c r="H98" s="55">
        <v>0.8</v>
      </c>
      <c r="I98" s="55">
        <v>0.19999999999999996</v>
      </c>
      <c r="J98" s="51" t="s">
        <v>94</v>
      </c>
      <c r="K98" s="51" t="s">
        <v>77</v>
      </c>
      <c r="L98" s="56">
        <v>41729</v>
      </c>
      <c r="M98" s="56">
        <v>41803</v>
      </c>
      <c r="N98" s="51"/>
      <c r="O98" s="57" t="s">
        <v>359</v>
      </c>
      <c r="P98" s="58" t="s">
        <v>78</v>
      </c>
    </row>
    <row r="99" spans="1:16" x14ac:dyDescent="0.25">
      <c r="A99" s="50" t="s">
        <v>93</v>
      </c>
      <c r="B99" s="51" t="s">
        <v>267</v>
      </c>
      <c r="C99" s="65" t="s">
        <v>268</v>
      </c>
      <c r="D99" s="52" t="s">
        <v>70</v>
      </c>
      <c r="E99" s="52"/>
      <c r="F99" s="51">
        <v>2014030068</v>
      </c>
      <c r="G99" s="53">
        <v>818109.99999999988</v>
      </c>
      <c r="H99" s="55">
        <v>0.8</v>
      </c>
      <c r="I99" s="55">
        <v>0.19999999999999996</v>
      </c>
      <c r="J99" s="51" t="s">
        <v>94</v>
      </c>
      <c r="K99" s="51" t="s">
        <v>77</v>
      </c>
      <c r="L99" s="56">
        <v>41731</v>
      </c>
      <c r="M99" s="56">
        <v>41813</v>
      </c>
      <c r="N99" s="51"/>
      <c r="O99" s="57" t="s">
        <v>360</v>
      </c>
      <c r="P99" s="58" t="s">
        <v>78</v>
      </c>
    </row>
    <row r="100" spans="1:16" x14ac:dyDescent="0.25">
      <c r="A100" s="50" t="s">
        <v>93</v>
      </c>
      <c r="B100" s="51" t="s">
        <v>269</v>
      </c>
      <c r="C100" s="65" t="s">
        <v>270</v>
      </c>
      <c r="D100" s="52" t="s">
        <v>70</v>
      </c>
      <c r="E100" s="51">
        <v>2</v>
      </c>
      <c r="F100" s="51">
        <v>2015010062</v>
      </c>
      <c r="G100" s="53">
        <v>337858.98</v>
      </c>
      <c r="H100" s="55">
        <v>0.6</v>
      </c>
      <c r="I100" s="55">
        <v>0.4</v>
      </c>
      <c r="J100" s="51" t="s">
        <v>94</v>
      </c>
      <c r="K100" s="51" t="s">
        <v>77</v>
      </c>
      <c r="L100" s="56">
        <v>42034</v>
      </c>
      <c r="M100" s="56">
        <v>42072</v>
      </c>
      <c r="N100" s="51"/>
      <c r="O100" s="57">
        <v>0</v>
      </c>
      <c r="P100" s="58" t="s">
        <v>78</v>
      </c>
    </row>
    <row r="101" spans="1:16" x14ac:dyDescent="0.25">
      <c r="A101" s="50"/>
      <c r="B101" s="51"/>
      <c r="C101" s="65"/>
      <c r="D101" s="52"/>
      <c r="E101" s="52"/>
      <c r="F101" s="51"/>
      <c r="G101" s="53"/>
      <c r="H101" s="55"/>
      <c r="I101" s="55"/>
      <c r="J101" s="51"/>
      <c r="K101" s="51"/>
      <c r="L101" s="56"/>
      <c r="M101" s="56"/>
      <c r="N101" s="51"/>
      <c r="O101" s="51"/>
      <c r="P101" s="58"/>
    </row>
    <row r="102" spans="1:16" ht="30" customHeight="1" x14ac:dyDescent="0.25">
      <c r="A102" s="50" t="s">
        <v>83</v>
      </c>
      <c r="B102" s="51" t="s">
        <v>271</v>
      </c>
      <c r="C102" s="65" t="s">
        <v>272</v>
      </c>
      <c r="D102" s="52" t="s">
        <v>97</v>
      </c>
      <c r="E102" s="52"/>
      <c r="F102" s="51">
        <v>0</v>
      </c>
      <c r="G102" s="53">
        <v>740000</v>
      </c>
      <c r="H102" s="55">
        <v>0.63133905869999996</v>
      </c>
      <c r="I102" s="55">
        <v>0.36866094130000004</v>
      </c>
      <c r="J102" s="51" t="s">
        <v>84</v>
      </c>
      <c r="K102" s="51" t="s">
        <v>90</v>
      </c>
      <c r="L102" s="56">
        <v>42301</v>
      </c>
      <c r="M102" s="56">
        <v>42385</v>
      </c>
      <c r="N102" s="51"/>
      <c r="O102" s="57">
        <v>0</v>
      </c>
      <c r="P102" s="58" t="s">
        <v>82</v>
      </c>
    </row>
    <row r="103" spans="1:16" x14ac:dyDescent="0.25">
      <c r="A103" s="50" t="s">
        <v>83</v>
      </c>
      <c r="B103" s="51" t="s">
        <v>273</v>
      </c>
      <c r="C103" s="65" t="s">
        <v>274</v>
      </c>
      <c r="D103" s="52" t="s">
        <v>70</v>
      </c>
      <c r="E103" s="52"/>
      <c r="F103" s="51">
        <v>0</v>
      </c>
      <c r="G103" s="53">
        <v>270000</v>
      </c>
      <c r="H103" s="55">
        <v>0.63133905869999996</v>
      </c>
      <c r="I103" s="55">
        <v>0.36866094130000004</v>
      </c>
      <c r="J103" s="51" t="s">
        <v>84</v>
      </c>
      <c r="K103" s="51" t="s">
        <v>77</v>
      </c>
      <c r="L103" s="56">
        <v>42362</v>
      </c>
      <c r="M103" s="56">
        <v>42476</v>
      </c>
      <c r="N103" s="51"/>
      <c r="O103" s="57">
        <v>0</v>
      </c>
      <c r="P103" s="58" t="s">
        <v>80</v>
      </c>
    </row>
    <row r="104" spans="1:16" ht="30" customHeight="1" x14ac:dyDescent="0.25">
      <c r="A104" s="50" t="s">
        <v>83</v>
      </c>
      <c r="B104" s="51" t="s">
        <v>275</v>
      </c>
      <c r="C104" s="65" t="s">
        <v>276</v>
      </c>
      <c r="D104" s="52" t="s">
        <v>97</v>
      </c>
      <c r="E104" s="52"/>
      <c r="F104" s="51">
        <v>0</v>
      </c>
      <c r="G104" s="53">
        <v>270000</v>
      </c>
      <c r="H104" s="55">
        <v>0.63133905869999996</v>
      </c>
      <c r="I104" s="55">
        <v>0.36866094130000004</v>
      </c>
      <c r="J104" s="51" t="s">
        <v>84</v>
      </c>
      <c r="K104" s="51" t="s">
        <v>90</v>
      </c>
      <c r="L104" s="56">
        <v>42362</v>
      </c>
      <c r="M104" s="56">
        <v>42476</v>
      </c>
      <c r="N104" s="51"/>
      <c r="O104" s="57">
        <v>0</v>
      </c>
      <c r="P104" s="58" t="s">
        <v>80</v>
      </c>
    </row>
    <row r="105" spans="1:16" x14ac:dyDescent="0.25">
      <c r="A105" s="50" t="s">
        <v>83</v>
      </c>
      <c r="B105" s="51" t="s">
        <v>277</v>
      </c>
      <c r="C105" s="65" t="s">
        <v>278</v>
      </c>
      <c r="D105" s="52" t="s">
        <v>97</v>
      </c>
      <c r="E105" s="52"/>
      <c r="F105" s="51">
        <v>0</v>
      </c>
      <c r="G105" s="53">
        <v>320000</v>
      </c>
      <c r="H105" s="55">
        <v>0.63133905869999996</v>
      </c>
      <c r="I105" s="55">
        <v>0.36866094130000004</v>
      </c>
      <c r="J105" s="51" t="s">
        <v>84</v>
      </c>
      <c r="K105" s="51" t="s">
        <v>90</v>
      </c>
      <c r="L105" s="56">
        <v>42332</v>
      </c>
      <c r="M105" s="56">
        <v>42416</v>
      </c>
      <c r="N105" s="51"/>
      <c r="O105" s="57">
        <v>0</v>
      </c>
      <c r="P105" s="58" t="s">
        <v>80</v>
      </c>
    </row>
    <row r="106" spans="1:16" x14ac:dyDescent="0.25">
      <c r="A106" s="50"/>
      <c r="B106" s="51"/>
      <c r="C106" s="52"/>
      <c r="D106" s="52"/>
      <c r="E106" s="52"/>
      <c r="F106" s="51"/>
      <c r="G106" s="79"/>
      <c r="H106" s="86"/>
      <c r="I106" s="86"/>
      <c r="J106" s="51"/>
      <c r="K106" s="51"/>
      <c r="L106" s="52"/>
      <c r="M106" s="52"/>
      <c r="N106" s="51"/>
      <c r="O106" s="52"/>
      <c r="P106" s="58"/>
    </row>
    <row r="107" spans="1:16" x14ac:dyDescent="0.25">
      <c r="A107" s="50" t="s">
        <v>98</v>
      </c>
      <c r="B107" s="51" t="s">
        <v>279</v>
      </c>
      <c r="C107" s="52" t="s">
        <v>364</v>
      </c>
      <c r="D107" s="52" t="s">
        <v>97</v>
      </c>
      <c r="E107" s="52"/>
      <c r="F107" s="51">
        <v>2012090102</v>
      </c>
      <c r="G107" s="79">
        <v>51548.909999999996</v>
      </c>
      <c r="H107" s="55">
        <v>0</v>
      </c>
      <c r="I107" s="55">
        <v>1</v>
      </c>
      <c r="J107" s="51" t="s">
        <v>99</v>
      </c>
      <c r="K107" s="51" t="s">
        <v>90</v>
      </c>
      <c r="L107" s="56">
        <v>41177</v>
      </c>
      <c r="M107" s="56">
        <v>41201</v>
      </c>
      <c r="N107" s="51" t="s">
        <v>73</v>
      </c>
      <c r="O107" s="87" t="s">
        <v>361</v>
      </c>
      <c r="P107" s="58" t="s">
        <v>74</v>
      </c>
    </row>
    <row r="108" spans="1:16" x14ac:dyDescent="0.25">
      <c r="A108" s="50" t="s">
        <v>98</v>
      </c>
      <c r="B108" s="118" t="s">
        <v>279</v>
      </c>
      <c r="C108" s="52" t="s">
        <v>365</v>
      </c>
      <c r="D108" s="52" t="s">
        <v>97</v>
      </c>
      <c r="E108" s="61"/>
      <c r="F108" s="51">
        <v>2014060042</v>
      </c>
      <c r="G108" s="79">
        <v>62440.000000000007</v>
      </c>
      <c r="H108" s="88">
        <v>0</v>
      </c>
      <c r="I108" s="88">
        <v>1</v>
      </c>
      <c r="J108" s="51" t="s">
        <v>99</v>
      </c>
      <c r="K108" s="51" t="s">
        <v>90</v>
      </c>
      <c r="L108" s="56">
        <v>41814</v>
      </c>
      <c r="M108" s="56">
        <v>41772</v>
      </c>
      <c r="N108" s="51" t="s">
        <v>73</v>
      </c>
      <c r="O108" s="87" t="s">
        <v>362</v>
      </c>
      <c r="P108" s="64" t="s">
        <v>74</v>
      </c>
    </row>
    <row r="109" spans="1:16" x14ac:dyDescent="0.25">
      <c r="A109" s="50" t="s">
        <v>98</v>
      </c>
      <c r="B109" s="118" t="s">
        <v>279</v>
      </c>
      <c r="C109" s="52" t="s">
        <v>366</v>
      </c>
      <c r="D109" s="52" t="s">
        <v>97</v>
      </c>
      <c r="E109" s="61"/>
      <c r="F109" s="51">
        <v>2015040054</v>
      </c>
      <c r="G109" s="79">
        <v>62440.000000000007</v>
      </c>
      <c r="H109" s="88">
        <v>0</v>
      </c>
      <c r="I109" s="88">
        <v>1</v>
      </c>
      <c r="J109" s="51" t="s">
        <v>99</v>
      </c>
      <c r="K109" s="51" t="s">
        <v>90</v>
      </c>
      <c r="L109" s="56">
        <v>42124</v>
      </c>
      <c r="M109" s="56">
        <v>42136</v>
      </c>
      <c r="N109" s="51" t="s">
        <v>73</v>
      </c>
      <c r="O109" s="87" t="s">
        <v>363</v>
      </c>
      <c r="P109" s="64" t="s">
        <v>74</v>
      </c>
    </row>
    <row r="110" spans="1:16" x14ac:dyDescent="0.25">
      <c r="A110" s="50" t="s">
        <v>98</v>
      </c>
      <c r="B110" s="118" t="s">
        <v>279</v>
      </c>
      <c r="C110" s="52" t="s">
        <v>367</v>
      </c>
      <c r="D110" s="52" t="s">
        <v>97</v>
      </c>
      <c r="E110" s="61"/>
      <c r="F110" s="51">
        <v>0</v>
      </c>
      <c r="G110" s="79">
        <v>46571.09</v>
      </c>
      <c r="H110" s="88">
        <v>0</v>
      </c>
      <c r="I110" s="88">
        <v>1</v>
      </c>
      <c r="J110" s="51" t="s">
        <v>99</v>
      </c>
      <c r="K110" s="51" t="s">
        <v>90</v>
      </c>
      <c r="L110" s="56">
        <v>42307</v>
      </c>
      <c r="M110" s="56">
        <v>42368</v>
      </c>
      <c r="N110" s="51" t="s">
        <v>73</v>
      </c>
      <c r="O110" s="87">
        <v>0</v>
      </c>
      <c r="P110" s="64" t="s">
        <v>80</v>
      </c>
    </row>
    <row r="111" spans="1:16" ht="15.75" thickBot="1" x14ac:dyDescent="0.3">
      <c r="A111" s="89"/>
      <c r="B111" s="119"/>
      <c r="C111" s="67"/>
      <c r="D111" s="67"/>
      <c r="E111" s="67"/>
      <c r="F111" s="119"/>
      <c r="G111" s="84"/>
      <c r="H111" s="70"/>
      <c r="I111" s="70"/>
      <c r="J111" s="119"/>
      <c r="K111" s="119"/>
      <c r="L111" s="67"/>
      <c r="M111" s="67"/>
      <c r="N111" s="119"/>
      <c r="O111" s="67"/>
      <c r="P111" s="72"/>
    </row>
    <row r="112" spans="1:16" x14ac:dyDescent="0.25">
      <c r="A112" s="73"/>
      <c r="B112" s="74"/>
      <c r="C112" s="73"/>
      <c r="D112" s="73"/>
      <c r="E112" s="73"/>
      <c r="F112" s="74" t="s">
        <v>36</v>
      </c>
      <c r="G112" s="75">
        <f>SUM(G94:G111)</f>
        <v>4709129</v>
      </c>
      <c r="H112" s="76"/>
      <c r="I112" s="76"/>
      <c r="J112" s="74"/>
      <c r="K112" s="74"/>
      <c r="L112" s="73"/>
      <c r="M112" s="73"/>
      <c r="N112" s="74"/>
      <c r="O112" s="73"/>
      <c r="P112" s="73"/>
    </row>
    <row r="114" spans="1:16" ht="15.75" customHeight="1" x14ac:dyDescent="0.25">
      <c r="A114" s="143" t="s">
        <v>100</v>
      </c>
      <c r="B114" s="144"/>
      <c r="C114" s="144"/>
      <c r="D114" s="144"/>
      <c r="E114" s="144"/>
      <c r="F114" s="144"/>
      <c r="G114" s="144"/>
      <c r="H114" s="144"/>
      <c r="I114" s="144"/>
      <c r="J114" s="144"/>
      <c r="K114" s="144"/>
      <c r="L114" s="144"/>
      <c r="M114" s="144"/>
      <c r="N114" s="144"/>
      <c r="O114" s="144"/>
      <c r="P114" s="144"/>
    </row>
    <row r="115" spans="1:16" ht="15" customHeight="1" x14ac:dyDescent="0.25">
      <c r="A115" s="145" t="s">
        <v>86</v>
      </c>
      <c r="B115" s="147" t="s">
        <v>51</v>
      </c>
      <c r="C115" s="147" t="s">
        <v>52</v>
      </c>
      <c r="D115" s="147" t="s">
        <v>87</v>
      </c>
      <c r="E115" s="152"/>
      <c r="F115" s="152"/>
      <c r="G115" s="149" t="s">
        <v>56</v>
      </c>
      <c r="H115" s="149"/>
      <c r="I115" s="149"/>
      <c r="J115" s="147" t="s">
        <v>57</v>
      </c>
      <c r="K115" s="147" t="s">
        <v>58</v>
      </c>
      <c r="L115" s="147" t="s">
        <v>59</v>
      </c>
      <c r="M115" s="147"/>
      <c r="N115" s="150" t="s">
        <v>60</v>
      </c>
      <c r="O115" s="147" t="s">
        <v>61</v>
      </c>
      <c r="P115" s="147" t="s">
        <v>62</v>
      </c>
    </row>
    <row r="116" spans="1:16" ht="36" customHeight="1" thickBot="1" x14ac:dyDescent="0.3">
      <c r="A116" s="146"/>
      <c r="B116" s="148"/>
      <c r="C116" s="148"/>
      <c r="D116" s="148"/>
      <c r="E116" s="148" t="s">
        <v>101</v>
      </c>
      <c r="F116" s="148"/>
      <c r="G116" s="120" t="s">
        <v>63</v>
      </c>
      <c r="H116" s="41" t="s">
        <v>64</v>
      </c>
      <c r="I116" s="122" t="s">
        <v>65</v>
      </c>
      <c r="J116" s="148"/>
      <c r="K116" s="148"/>
      <c r="L116" s="120" t="s">
        <v>102</v>
      </c>
      <c r="M116" s="120" t="s">
        <v>67</v>
      </c>
      <c r="N116" s="151"/>
      <c r="O116" s="148"/>
      <c r="P116" s="148"/>
    </row>
    <row r="117" spans="1:16" ht="25.5" x14ac:dyDescent="0.25">
      <c r="A117" s="42" t="s">
        <v>68</v>
      </c>
      <c r="B117" s="121" t="s">
        <v>280</v>
      </c>
      <c r="C117" s="77" t="s">
        <v>281</v>
      </c>
      <c r="D117" s="43" t="s">
        <v>103</v>
      </c>
      <c r="E117" s="43"/>
      <c r="F117" s="121">
        <v>2013070002</v>
      </c>
      <c r="G117" s="44">
        <v>463159.98000000004</v>
      </c>
      <c r="H117" s="46">
        <v>0.9333383812653</v>
      </c>
      <c r="I117" s="46">
        <v>6.6661618734700001E-2</v>
      </c>
      <c r="J117" s="46" t="s">
        <v>71</v>
      </c>
      <c r="K117" s="121" t="s">
        <v>77</v>
      </c>
      <c r="L117" s="47">
        <v>41458</v>
      </c>
      <c r="M117" s="47">
        <v>41806</v>
      </c>
      <c r="N117" s="121"/>
      <c r="O117" s="90" t="s">
        <v>371</v>
      </c>
      <c r="P117" s="49" t="s">
        <v>74</v>
      </c>
    </row>
    <row r="118" spans="1:16" x14ac:dyDescent="0.25">
      <c r="A118" s="50" t="s">
        <v>68</v>
      </c>
      <c r="B118" s="51" t="s">
        <v>282</v>
      </c>
      <c r="C118" s="65" t="s">
        <v>283</v>
      </c>
      <c r="D118" s="52" t="s">
        <v>72</v>
      </c>
      <c r="E118" s="52"/>
      <c r="F118" s="51">
        <v>2013050021</v>
      </c>
      <c r="G118" s="53">
        <v>67979.090000000011</v>
      </c>
      <c r="H118" s="55">
        <v>0</v>
      </c>
      <c r="I118" s="55">
        <v>1</v>
      </c>
      <c r="J118" s="51" t="s">
        <v>71</v>
      </c>
      <c r="K118" s="51" t="s">
        <v>72</v>
      </c>
      <c r="L118" s="56">
        <v>41403</v>
      </c>
      <c r="M118" s="56">
        <v>41442</v>
      </c>
      <c r="N118" s="51" t="s">
        <v>73</v>
      </c>
      <c r="O118" s="63" t="s">
        <v>372</v>
      </c>
      <c r="P118" s="58" t="s">
        <v>74</v>
      </c>
    </row>
    <row r="119" spans="1:16" x14ac:dyDescent="0.25">
      <c r="A119" s="50" t="s">
        <v>68</v>
      </c>
      <c r="B119" s="51" t="s">
        <v>284</v>
      </c>
      <c r="C119" s="65" t="s">
        <v>285</v>
      </c>
      <c r="D119" s="52" t="s">
        <v>72</v>
      </c>
      <c r="E119" s="52"/>
      <c r="F119" s="51" t="s">
        <v>368</v>
      </c>
      <c r="G119" s="53">
        <v>27500</v>
      </c>
      <c r="H119" s="55">
        <v>0</v>
      </c>
      <c r="I119" s="55">
        <v>1</v>
      </c>
      <c r="J119" s="51" t="s">
        <v>71</v>
      </c>
      <c r="K119" s="51" t="s">
        <v>72</v>
      </c>
      <c r="L119" s="56">
        <v>40543</v>
      </c>
      <c r="M119" s="56">
        <v>40361</v>
      </c>
      <c r="N119" s="51" t="s">
        <v>73</v>
      </c>
      <c r="O119" s="63" t="s">
        <v>373</v>
      </c>
      <c r="P119" s="58" t="s">
        <v>74</v>
      </c>
    </row>
    <row r="120" spans="1:16" ht="25.5" x14ac:dyDescent="0.25">
      <c r="A120" s="50" t="s">
        <v>68</v>
      </c>
      <c r="B120" s="51" t="s">
        <v>286</v>
      </c>
      <c r="C120" s="65" t="s">
        <v>287</v>
      </c>
      <c r="D120" s="52" t="s">
        <v>72</v>
      </c>
      <c r="E120" s="52"/>
      <c r="F120" s="51" t="s">
        <v>369</v>
      </c>
      <c r="G120" s="53">
        <v>72375</v>
      </c>
      <c r="H120" s="55">
        <v>0</v>
      </c>
      <c r="I120" s="55">
        <v>1</v>
      </c>
      <c r="J120" s="51" t="s">
        <v>71</v>
      </c>
      <c r="K120" s="51" t="s">
        <v>72</v>
      </c>
      <c r="L120" s="56">
        <v>40340</v>
      </c>
      <c r="M120" s="56">
        <v>40452</v>
      </c>
      <c r="N120" s="51" t="s">
        <v>73</v>
      </c>
      <c r="O120" s="63" t="s">
        <v>374</v>
      </c>
      <c r="P120" s="58" t="s">
        <v>74</v>
      </c>
    </row>
    <row r="121" spans="1:16" x14ac:dyDescent="0.25">
      <c r="A121" s="91"/>
      <c r="B121" s="51"/>
      <c r="C121" s="65"/>
      <c r="D121" s="52"/>
      <c r="E121" s="52"/>
      <c r="F121" s="51"/>
      <c r="G121" s="53"/>
      <c r="H121" s="55"/>
      <c r="I121" s="55"/>
      <c r="J121" s="55"/>
      <c r="K121" s="51"/>
      <c r="L121" s="56"/>
      <c r="M121" s="56"/>
      <c r="N121" s="51"/>
      <c r="O121" s="63"/>
      <c r="P121" s="58"/>
    </row>
    <row r="122" spans="1:16" ht="25.5" x14ac:dyDescent="0.25">
      <c r="A122" s="50" t="s">
        <v>91</v>
      </c>
      <c r="B122" s="51" t="s">
        <v>288</v>
      </c>
      <c r="C122" s="65" t="s">
        <v>289</v>
      </c>
      <c r="D122" s="61" t="s">
        <v>72</v>
      </c>
      <c r="E122" s="61"/>
      <c r="F122" s="118" t="s">
        <v>370</v>
      </c>
      <c r="G122" s="53">
        <v>237640</v>
      </c>
      <c r="H122" s="55">
        <v>0</v>
      </c>
      <c r="I122" s="55">
        <v>1</v>
      </c>
      <c r="J122" s="88" t="s">
        <v>92</v>
      </c>
      <c r="K122" s="51" t="s">
        <v>72</v>
      </c>
      <c r="L122" s="56">
        <v>40526</v>
      </c>
      <c r="M122" s="56">
        <v>40560</v>
      </c>
      <c r="N122" s="51" t="s">
        <v>73</v>
      </c>
      <c r="O122" s="92" t="s">
        <v>375</v>
      </c>
      <c r="P122" s="64" t="s">
        <v>74</v>
      </c>
    </row>
    <row r="123" spans="1:16" x14ac:dyDescent="0.25">
      <c r="A123" s="93"/>
      <c r="B123" s="51"/>
      <c r="C123" s="65"/>
      <c r="D123" s="61"/>
      <c r="E123" s="61"/>
      <c r="F123" s="118"/>
      <c r="G123" s="53"/>
      <c r="H123" s="55"/>
      <c r="I123" s="55"/>
      <c r="J123" s="88"/>
      <c r="K123" s="118"/>
      <c r="L123" s="56"/>
      <c r="M123" s="56"/>
      <c r="N123" s="118"/>
      <c r="O123" s="92"/>
      <c r="P123" s="64"/>
    </row>
    <row r="124" spans="1:16" ht="60" customHeight="1" x14ac:dyDescent="0.25">
      <c r="A124" s="62" t="s">
        <v>83</v>
      </c>
      <c r="B124" s="118" t="s">
        <v>290</v>
      </c>
      <c r="C124" s="94" t="s">
        <v>291</v>
      </c>
      <c r="D124" s="61" t="s">
        <v>103</v>
      </c>
      <c r="E124" s="61"/>
      <c r="F124" s="118">
        <v>2012060072</v>
      </c>
      <c r="G124" s="95">
        <v>57071823.999999993</v>
      </c>
      <c r="H124" s="88">
        <v>0.63133905869999996</v>
      </c>
      <c r="I124" s="88">
        <v>0.36866094130000004</v>
      </c>
      <c r="J124" s="88" t="s">
        <v>84</v>
      </c>
      <c r="K124" s="118" t="s">
        <v>90</v>
      </c>
      <c r="L124" s="96">
        <v>41087</v>
      </c>
      <c r="M124" s="96">
        <v>41820</v>
      </c>
      <c r="N124" s="118"/>
      <c r="O124" s="92" t="s">
        <v>376</v>
      </c>
      <c r="P124" s="64" t="s">
        <v>78</v>
      </c>
    </row>
    <row r="125" spans="1:16" x14ac:dyDescent="0.25">
      <c r="A125" s="93"/>
      <c r="B125" s="118"/>
      <c r="C125" s="94"/>
      <c r="D125" s="61"/>
      <c r="E125" s="61"/>
      <c r="F125" s="118"/>
      <c r="G125" s="95"/>
      <c r="H125" s="88"/>
      <c r="I125" s="88"/>
      <c r="J125" s="88"/>
      <c r="K125" s="118"/>
      <c r="L125" s="96"/>
      <c r="M125" s="96"/>
      <c r="N125" s="118"/>
      <c r="O125" s="92"/>
      <c r="P125" s="64"/>
    </row>
    <row r="126" spans="1:16" ht="25.5" x14ac:dyDescent="0.25">
      <c r="A126" s="50" t="s">
        <v>98</v>
      </c>
      <c r="B126" s="118" t="s">
        <v>292</v>
      </c>
      <c r="C126" s="94" t="s">
        <v>293</v>
      </c>
      <c r="D126" s="61" t="s">
        <v>103</v>
      </c>
      <c r="E126" s="61"/>
      <c r="F126" s="118">
        <v>2013030099</v>
      </c>
      <c r="G126" s="95">
        <v>900000</v>
      </c>
      <c r="H126" s="88">
        <v>0.87772545160000004</v>
      </c>
      <c r="I126" s="88">
        <v>0.12227454839999996</v>
      </c>
      <c r="J126" s="88" t="s">
        <v>99</v>
      </c>
      <c r="K126" s="118" t="s">
        <v>90</v>
      </c>
      <c r="L126" s="96">
        <v>41361</v>
      </c>
      <c r="M126" s="96">
        <v>41969</v>
      </c>
      <c r="N126" s="118"/>
      <c r="O126" s="97" t="s">
        <v>377</v>
      </c>
      <c r="P126" s="64" t="s">
        <v>78</v>
      </c>
    </row>
    <row r="127" spans="1:16" ht="15.75" thickBot="1" x14ac:dyDescent="0.3">
      <c r="A127" s="89"/>
      <c r="B127" s="119"/>
      <c r="C127" s="67"/>
      <c r="D127" s="67"/>
      <c r="E127" s="67"/>
      <c r="F127" s="119"/>
      <c r="G127" s="84"/>
      <c r="H127" s="84"/>
      <c r="I127" s="70"/>
      <c r="J127" s="85"/>
      <c r="K127" s="119"/>
      <c r="L127" s="67"/>
      <c r="M127" s="67"/>
      <c r="N127" s="119"/>
      <c r="O127" s="98"/>
      <c r="P127" s="72"/>
    </row>
    <row r="128" spans="1:16" x14ac:dyDescent="0.25">
      <c r="A128" s="73"/>
      <c r="B128" s="74"/>
      <c r="C128" s="73"/>
      <c r="D128" s="73"/>
      <c r="E128" s="73"/>
      <c r="F128" s="74" t="s">
        <v>36</v>
      </c>
      <c r="G128" s="75">
        <f>SUM(G117:G127)</f>
        <v>58840478.069999993</v>
      </c>
      <c r="H128" s="75"/>
      <c r="I128" s="76"/>
      <c r="J128" s="99"/>
      <c r="K128" s="74"/>
      <c r="L128" s="73"/>
      <c r="M128" s="73"/>
      <c r="N128" s="74"/>
      <c r="O128" s="73"/>
      <c r="P128" s="73"/>
    </row>
    <row r="130" spans="1:16" ht="15.75" customHeight="1" x14ac:dyDescent="0.25">
      <c r="A130" s="143" t="s">
        <v>104</v>
      </c>
      <c r="B130" s="144"/>
      <c r="C130" s="144"/>
      <c r="D130" s="144"/>
      <c r="E130" s="144"/>
      <c r="F130" s="144"/>
      <c r="G130" s="144"/>
      <c r="H130" s="144"/>
      <c r="I130" s="144"/>
      <c r="J130" s="144"/>
      <c r="K130" s="144"/>
      <c r="L130" s="144"/>
      <c r="M130" s="144"/>
      <c r="N130" s="144"/>
      <c r="O130" s="144"/>
      <c r="P130" s="144"/>
    </row>
    <row r="131" spans="1:16" ht="15" customHeight="1" x14ac:dyDescent="0.25">
      <c r="A131" s="145" t="s">
        <v>86</v>
      </c>
      <c r="B131" s="147" t="s">
        <v>51</v>
      </c>
      <c r="C131" s="147" t="s">
        <v>52</v>
      </c>
      <c r="D131" s="147" t="s">
        <v>87</v>
      </c>
      <c r="E131" s="147" t="s">
        <v>55</v>
      </c>
      <c r="F131" s="149" t="s">
        <v>56</v>
      </c>
      <c r="G131" s="149"/>
      <c r="H131" s="149"/>
      <c r="I131" s="153" t="s">
        <v>105</v>
      </c>
      <c r="J131" s="147" t="s">
        <v>57</v>
      </c>
      <c r="K131" s="147" t="s">
        <v>58</v>
      </c>
      <c r="L131" s="147" t="s">
        <v>59</v>
      </c>
      <c r="M131" s="147"/>
      <c r="N131" s="150" t="s">
        <v>60</v>
      </c>
      <c r="O131" s="147" t="s">
        <v>61</v>
      </c>
      <c r="P131" s="147" t="s">
        <v>62</v>
      </c>
    </row>
    <row r="132" spans="1:16" ht="39" thickBot="1" x14ac:dyDescent="0.3">
      <c r="A132" s="146"/>
      <c r="B132" s="148"/>
      <c r="C132" s="148"/>
      <c r="D132" s="148"/>
      <c r="E132" s="148"/>
      <c r="F132" s="120" t="s">
        <v>63</v>
      </c>
      <c r="G132" s="41" t="s">
        <v>64</v>
      </c>
      <c r="H132" s="122" t="s">
        <v>65</v>
      </c>
      <c r="I132" s="154"/>
      <c r="J132" s="148"/>
      <c r="K132" s="148"/>
      <c r="L132" s="120" t="s">
        <v>106</v>
      </c>
      <c r="M132" s="120" t="s">
        <v>107</v>
      </c>
      <c r="N132" s="151"/>
      <c r="O132" s="148"/>
      <c r="P132" s="148"/>
    </row>
    <row r="133" spans="1:16" ht="25.5" x14ac:dyDescent="0.25">
      <c r="A133" s="42" t="s">
        <v>98</v>
      </c>
      <c r="B133" s="121" t="s">
        <v>294</v>
      </c>
      <c r="C133" s="77" t="s">
        <v>108</v>
      </c>
      <c r="D133" s="43" t="s">
        <v>109</v>
      </c>
      <c r="E133" s="121">
        <v>0</v>
      </c>
      <c r="F133" s="44">
        <v>100000</v>
      </c>
      <c r="G133" s="46">
        <v>0</v>
      </c>
      <c r="H133" s="46">
        <v>1</v>
      </c>
      <c r="I133" s="100">
        <v>3</v>
      </c>
      <c r="J133" s="121" t="s">
        <v>99</v>
      </c>
      <c r="K133" s="121" t="s">
        <v>90</v>
      </c>
      <c r="L133" s="47">
        <v>42309</v>
      </c>
      <c r="M133" s="47">
        <v>42339</v>
      </c>
      <c r="N133" s="123"/>
      <c r="O133" s="90">
        <v>0</v>
      </c>
      <c r="P133" s="49" t="s">
        <v>80</v>
      </c>
    </row>
    <row r="134" spans="1:16" ht="25.5" x14ac:dyDescent="0.25">
      <c r="A134" s="80" t="s">
        <v>98</v>
      </c>
      <c r="B134" s="81" t="s">
        <v>294</v>
      </c>
      <c r="C134" s="101" t="s">
        <v>110</v>
      </c>
      <c r="D134" s="102" t="s">
        <v>109</v>
      </c>
      <c r="E134" s="81">
        <v>0</v>
      </c>
      <c r="F134" s="103">
        <v>100000</v>
      </c>
      <c r="G134" s="104">
        <v>0</v>
      </c>
      <c r="H134" s="104">
        <v>1</v>
      </c>
      <c r="I134" s="105">
        <v>3</v>
      </c>
      <c r="J134" s="81" t="s">
        <v>99</v>
      </c>
      <c r="K134" s="81" t="s">
        <v>90</v>
      </c>
      <c r="L134" s="106">
        <v>42309</v>
      </c>
      <c r="M134" s="106">
        <v>42339</v>
      </c>
      <c r="N134" s="107"/>
      <c r="O134" s="108">
        <v>0</v>
      </c>
      <c r="P134" s="82" t="s">
        <v>80</v>
      </c>
    </row>
    <row r="135" spans="1:16" ht="15.75" thickBot="1" x14ac:dyDescent="0.3">
      <c r="A135" s="89"/>
      <c r="B135" s="119"/>
      <c r="C135" s="67"/>
      <c r="D135" s="67"/>
      <c r="E135" s="67"/>
      <c r="F135" s="119"/>
      <c r="G135" s="84"/>
      <c r="H135" s="70"/>
      <c r="I135" s="70"/>
      <c r="J135" s="119"/>
      <c r="K135" s="119"/>
      <c r="L135" s="67"/>
      <c r="M135" s="67"/>
      <c r="N135" s="125"/>
      <c r="O135" s="67"/>
      <c r="P135" s="72"/>
    </row>
    <row r="136" spans="1:16" x14ac:dyDescent="0.25">
      <c r="A136" s="73"/>
      <c r="B136" s="74"/>
      <c r="C136" s="73"/>
      <c r="D136" s="73"/>
      <c r="E136" s="73"/>
      <c r="F136" s="74" t="s">
        <v>36</v>
      </c>
      <c r="G136" s="75">
        <f>SUM(F133:F135)</f>
        <v>200000</v>
      </c>
      <c r="H136" s="76"/>
      <c r="I136" s="76"/>
      <c r="J136" s="74"/>
      <c r="K136" s="74"/>
      <c r="L136" s="73"/>
      <c r="M136" s="73"/>
      <c r="N136" s="74"/>
      <c r="O136" s="73"/>
      <c r="P136" s="73"/>
    </row>
    <row r="137" spans="1:16" hidden="1" x14ac:dyDescent="0.25"/>
    <row r="138" spans="1:16" ht="15.75" hidden="1" customHeight="1" x14ac:dyDescent="0.25">
      <c r="A138" s="143" t="s">
        <v>111</v>
      </c>
      <c r="B138" s="144"/>
      <c r="C138" s="144"/>
      <c r="D138" s="144"/>
      <c r="E138" s="144"/>
      <c r="F138" s="144"/>
      <c r="G138" s="144"/>
      <c r="H138" s="144"/>
      <c r="I138" s="144"/>
      <c r="J138" s="144"/>
      <c r="K138" s="144"/>
      <c r="L138" s="144"/>
      <c r="M138" s="144"/>
      <c r="N138" s="144"/>
      <c r="O138" s="144"/>
      <c r="P138" s="144"/>
    </row>
    <row r="139" spans="1:16" ht="15" hidden="1" customHeight="1" x14ac:dyDescent="0.25">
      <c r="A139" s="145" t="s">
        <v>86</v>
      </c>
      <c r="B139" s="147" t="s">
        <v>51</v>
      </c>
      <c r="C139" s="147" t="s">
        <v>52</v>
      </c>
      <c r="D139" s="147" t="s">
        <v>87</v>
      </c>
      <c r="E139" s="152"/>
      <c r="F139" s="152"/>
      <c r="G139" s="149" t="s">
        <v>56</v>
      </c>
      <c r="H139" s="149"/>
      <c r="I139" s="149"/>
      <c r="J139" s="147" t="s">
        <v>57</v>
      </c>
      <c r="K139" s="147" t="s">
        <v>58</v>
      </c>
      <c r="L139" s="147" t="s">
        <v>59</v>
      </c>
      <c r="M139" s="147"/>
      <c r="N139" s="150" t="s">
        <v>60</v>
      </c>
      <c r="O139" s="147" t="s">
        <v>61</v>
      </c>
      <c r="P139" s="147" t="s">
        <v>62</v>
      </c>
    </row>
    <row r="140" spans="1:16" ht="36" hidden="1" customHeight="1" thickBot="1" x14ac:dyDescent="0.3">
      <c r="A140" s="146"/>
      <c r="B140" s="148"/>
      <c r="C140" s="148"/>
      <c r="D140" s="148"/>
      <c r="E140" s="148" t="s">
        <v>55</v>
      </c>
      <c r="F140" s="148"/>
      <c r="G140" s="120" t="s">
        <v>63</v>
      </c>
      <c r="H140" s="41" t="s">
        <v>64</v>
      </c>
      <c r="I140" s="122" t="s">
        <v>65</v>
      </c>
      <c r="J140" s="148"/>
      <c r="K140" s="148"/>
      <c r="L140" s="120" t="s">
        <v>112</v>
      </c>
      <c r="M140" s="120" t="s">
        <v>67</v>
      </c>
      <c r="N140" s="151"/>
      <c r="O140" s="148"/>
      <c r="P140" s="148"/>
    </row>
    <row r="141" spans="1:16" hidden="1" x14ac:dyDescent="0.25">
      <c r="A141" s="109"/>
      <c r="B141" s="121"/>
      <c r="C141" s="43"/>
      <c r="D141" s="43"/>
      <c r="E141" s="155"/>
      <c r="F141" s="156"/>
      <c r="G141" s="43"/>
      <c r="H141" s="78"/>
      <c r="I141" s="110"/>
      <c r="J141" s="46"/>
      <c r="K141" s="121"/>
      <c r="L141" s="43"/>
      <c r="M141" s="43"/>
      <c r="N141" s="123"/>
      <c r="O141" s="43"/>
      <c r="P141" s="49"/>
    </row>
    <row r="142" spans="1:16" hidden="1" x14ac:dyDescent="0.25">
      <c r="A142" s="93"/>
      <c r="B142" s="118"/>
      <c r="C142" s="61"/>
      <c r="D142" s="61"/>
      <c r="E142" s="157"/>
      <c r="F142" s="158"/>
      <c r="G142" s="61"/>
      <c r="H142" s="111"/>
      <c r="I142" s="112"/>
      <c r="J142" s="88"/>
      <c r="K142" s="118"/>
      <c r="L142" s="61"/>
      <c r="M142" s="61"/>
      <c r="N142" s="124"/>
      <c r="O142" s="61"/>
      <c r="P142" s="64"/>
    </row>
    <row r="143" spans="1:16" hidden="1" x14ac:dyDescent="0.25">
      <c r="A143" s="93"/>
      <c r="B143" s="118"/>
      <c r="C143" s="61"/>
      <c r="D143" s="61"/>
      <c r="E143" s="157"/>
      <c r="F143" s="158"/>
      <c r="G143" s="61"/>
      <c r="H143" s="111"/>
      <c r="I143" s="112"/>
      <c r="J143" s="88"/>
      <c r="K143" s="118"/>
      <c r="L143" s="61"/>
      <c r="M143" s="61"/>
      <c r="N143" s="124"/>
      <c r="O143" s="61"/>
      <c r="P143" s="64"/>
    </row>
    <row r="144" spans="1:16" ht="15.75" hidden="1" thickBot="1" x14ac:dyDescent="0.3">
      <c r="A144" s="89"/>
      <c r="B144" s="119"/>
      <c r="C144" s="67"/>
      <c r="D144" s="67"/>
      <c r="E144" s="159"/>
      <c r="F144" s="160"/>
      <c r="G144" s="67"/>
      <c r="H144" s="84"/>
      <c r="I144" s="70"/>
      <c r="J144" s="85"/>
      <c r="K144" s="119"/>
      <c r="L144" s="67"/>
      <c r="M144" s="67"/>
      <c r="N144" s="125"/>
      <c r="O144" s="67"/>
      <c r="P144" s="72"/>
    </row>
    <row r="145" spans="1:16" hidden="1" x14ac:dyDescent="0.25">
      <c r="A145" s="73"/>
      <c r="B145" s="74"/>
      <c r="C145" s="73"/>
      <c r="D145" s="73"/>
      <c r="E145" s="73"/>
      <c r="F145" s="74" t="s">
        <v>36</v>
      </c>
      <c r="G145" s="113">
        <f>SUM(G141:G144)</f>
        <v>0</v>
      </c>
      <c r="H145" s="75"/>
      <c r="I145" s="76"/>
      <c r="J145" s="99"/>
      <c r="K145" s="74"/>
      <c r="L145" s="73"/>
      <c r="M145" s="73"/>
      <c r="N145" s="74"/>
      <c r="O145" s="73"/>
      <c r="P145" s="73"/>
    </row>
    <row r="146" spans="1:16" hidden="1" x14ac:dyDescent="0.25">
      <c r="E146" s="73"/>
      <c r="F146" s="74"/>
      <c r="G146" s="73"/>
      <c r="H146" s="75"/>
      <c r="I146" s="76"/>
      <c r="J146" s="99"/>
      <c r="K146" s="74"/>
      <c r="L146" s="73"/>
      <c r="M146" s="73"/>
      <c r="N146" s="74"/>
      <c r="O146" s="73"/>
      <c r="P146" s="73"/>
    </row>
    <row r="147" spans="1:16" ht="15.75" hidden="1" customHeight="1" x14ac:dyDescent="0.25">
      <c r="A147" s="143" t="s">
        <v>113</v>
      </c>
      <c r="B147" s="144"/>
      <c r="C147" s="144"/>
      <c r="D147" s="144"/>
      <c r="E147" s="144"/>
      <c r="F147" s="144"/>
      <c r="G147" s="144"/>
      <c r="H147" s="144"/>
      <c r="I147" s="144"/>
      <c r="J147" s="144"/>
      <c r="K147" s="144"/>
      <c r="L147" s="144"/>
      <c r="M147" s="144"/>
      <c r="N147" s="144"/>
      <c r="O147" s="144"/>
      <c r="P147" s="144"/>
    </row>
    <row r="148" spans="1:16" ht="15" hidden="1" customHeight="1" x14ac:dyDescent="0.25">
      <c r="A148" s="145" t="s">
        <v>86</v>
      </c>
      <c r="B148" s="147" t="s">
        <v>114</v>
      </c>
      <c r="C148" s="147" t="s">
        <v>52</v>
      </c>
      <c r="D148" s="147"/>
      <c r="E148" s="147" t="s">
        <v>55</v>
      </c>
      <c r="F148" s="147"/>
      <c r="G148" s="149" t="s">
        <v>56</v>
      </c>
      <c r="H148" s="149"/>
      <c r="I148" s="149"/>
      <c r="J148" s="147" t="s">
        <v>57</v>
      </c>
      <c r="K148" s="153" t="s">
        <v>115</v>
      </c>
      <c r="L148" s="147" t="s">
        <v>59</v>
      </c>
      <c r="M148" s="147"/>
      <c r="N148" s="151" t="s">
        <v>116</v>
      </c>
      <c r="O148" s="147" t="s">
        <v>61</v>
      </c>
      <c r="P148" s="147" t="s">
        <v>62</v>
      </c>
    </row>
    <row r="149" spans="1:16" ht="63.75" hidden="1" x14ac:dyDescent="0.25">
      <c r="A149" s="146"/>
      <c r="B149" s="148"/>
      <c r="C149" s="148"/>
      <c r="D149" s="148"/>
      <c r="E149" s="148"/>
      <c r="F149" s="148"/>
      <c r="G149" s="120" t="s">
        <v>63</v>
      </c>
      <c r="H149" s="120" t="s">
        <v>64</v>
      </c>
      <c r="I149" s="41" t="s">
        <v>65</v>
      </c>
      <c r="J149" s="148"/>
      <c r="K149" s="154"/>
      <c r="L149" s="120" t="s">
        <v>117</v>
      </c>
      <c r="M149" s="120" t="s">
        <v>118</v>
      </c>
      <c r="N149" s="163"/>
      <c r="O149" s="148"/>
      <c r="P149" s="148"/>
    </row>
    <row r="150" spans="1:16" hidden="1" x14ac:dyDescent="0.25">
      <c r="A150" s="109"/>
      <c r="B150" s="121"/>
      <c r="C150" s="161"/>
      <c r="D150" s="161"/>
      <c r="E150" s="161"/>
      <c r="F150" s="161"/>
      <c r="G150" s="43"/>
      <c r="H150" s="43"/>
      <c r="I150" s="78"/>
      <c r="J150" s="46"/>
      <c r="K150" s="46"/>
      <c r="L150" s="43"/>
      <c r="M150" s="43"/>
      <c r="N150" s="123"/>
      <c r="O150" s="43"/>
      <c r="P150" s="49"/>
    </row>
    <row r="151" spans="1:16" hidden="1" x14ac:dyDescent="0.25">
      <c r="A151" s="93"/>
      <c r="B151" s="118"/>
      <c r="C151" s="162"/>
      <c r="D151" s="162"/>
      <c r="E151" s="162"/>
      <c r="F151" s="162"/>
      <c r="G151" s="61"/>
      <c r="H151" s="61"/>
      <c r="I151" s="111"/>
      <c r="J151" s="88"/>
      <c r="K151" s="88"/>
      <c r="L151" s="61"/>
      <c r="M151" s="61"/>
      <c r="N151" s="124"/>
      <c r="O151" s="61"/>
      <c r="P151" s="64"/>
    </row>
    <row r="152" spans="1:16" hidden="1" x14ac:dyDescent="0.25">
      <c r="A152" s="93"/>
      <c r="B152" s="118"/>
      <c r="C152" s="162"/>
      <c r="D152" s="162"/>
      <c r="E152" s="162"/>
      <c r="F152" s="162"/>
      <c r="G152" s="61"/>
      <c r="H152" s="61"/>
      <c r="I152" s="111"/>
      <c r="J152" s="88"/>
      <c r="K152" s="88"/>
      <c r="L152" s="61"/>
      <c r="M152" s="61"/>
      <c r="N152" s="124"/>
      <c r="O152" s="61"/>
      <c r="P152" s="64"/>
    </row>
    <row r="153" spans="1:16" hidden="1" x14ac:dyDescent="0.25">
      <c r="A153" s="93"/>
      <c r="B153" s="118"/>
      <c r="C153" s="162"/>
      <c r="D153" s="162"/>
      <c r="E153" s="162"/>
      <c r="F153" s="162"/>
      <c r="G153" s="61"/>
      <c r="H153" s="61"/>
      <c r="I153" s="111"/>
      <c r="J153" s="88"/>
      <c r="K153" s="88"/>
      <c r="L153" s="61"/>
      <c r="M153" s="61"/>
      <c r="N153" s="124"/>
      <c r="O153" s="61"/>
      <c r="P153" s="64"/>
    </row>
    <row r="154" spans="1:16" ht="15.75" hidden="1" thickBot="1" x14ac:dyDescent="0.3">
      <c r="A154" s="89"/>
      <c r="B154" s="119"/>
      <c r="C154" s="176"/>
      <c r="D154" s="176"/>
      <c r="E154" s="176"/>
      <c r="F154" s="176"/>
      <c r="G154" s="67"/>
      <c r="H154" s="67"/>
      <c r="I154" s="84"/>
      <c r="J154" s="85"/>
      <c r="K154" s="85"/>
      <c r="L154" s="67"/>
      <c r="M154" s="67"/>
      <c r="N154" s="125"/>
      <c r="O154" s="67"/>
      <c r="P154" s="72"/>
    </row>
    <row r="155" spans="1:16" ht="15.75" hidden="1" customHeight="1" x14ac:dyDescent="0.25">
      <c r="F155" s="31" t="s">
        <v>36</v>
      </c>
      <c r="G155" s="32">
        <f>SUM(G150:G154)</f>
        <v>0</v>
      </c>
    </row>
    <row r="157" spans="1:16" x14ac:dyDescent="0.25">
      <c r="F157" s="114" t="s">
        <v>119</v>
      </c>
      <c r="G157" s="32">
        <v>218014636</v>
      </c>
    </row>
    <row r="159" spans="1:16" ht="23.25" hidden="1" customHeight="1" x14ac:dyDescent="0.25">
      <c r="A159" s="164" t="s">
        <v>120</v>
      </c>
      <c r="B159" s="117" t="s">
        <v>72</v>
      </c>
    </row>
    <row r="160" spans="1:16" hidden="1" x14ac:dyDescent="0.25">
      <c r="A160" s="165"/>
      <c r="B160" s="117" t="s">
        <v>77</v>
      </c>
    </row>
    <row r="161" spans="1:3" hidden="1" x14ac:dyDescent="0.25">
      <c r="A161" s="166"/>
      <c r="B161" s="115" t="s">
        <v>90</v>
      </c>
    </row>
    <row r="162" spans="1:3" hidden="1" x14ac:dyDescent="0.25"/>
    <row r="163" spans="1:3" hidden="1" x14ac:dyDescent="0.25">
      <c r="A163" s="167" t="s">
        <v>62</v>
      </c>
      <c r="B163" s="117" t="s">
        <v>80</v>
      </c>
    </row>
    <row r="164" spans="1:3" ht="25.5" hidden="1" x14ac:dyDescent="0.25">
      <c r="A164" s="168"/>
      <c r="B164" s="117" t="s">
        <v>82</v>
      </c>
    </row>
    <row r="165" spans="1:3" hidden="1" x14ac:dyDescent="0.25">
      <c r="A165" s="168"/>
      <c r="B165" s="117" t="s">
        <v>121</v>
      </c>
    </row>
    <row r="166" spans="1:3" ht="25.5" hidden="1" x14ac:dyDescent="0.25">
      <c r="A166" s="168"/>
      <c r="B166" s="117" t="s">
        <v>81</v>
      </c>
    </row>
    <row r="167" spans="1:3" ht="25.5" hidden="1" x14ac:dyDescent="0.25">
      <c r="A167" s="168"/>
      <c r="B167" s="117" t="s">
        <v>122</v>
      </c>
    </row>
    <row r="168" spans="1:3" ht="25.5" hidden="1" x14ac:dyDescent="0.25">
      <c r="A168" s="168"/>
      <c r="B168" s="117" t="s">
        <v>123</v>
      </c>
    </row>
    <row r="169" spans="1:3" ht="25.5" hidden="1" x14ac:dyDescent="0.25">
      <c r="A169" s="168"/>
      <c r="B169" s="117" t="s">
        <v>78</v>
      </c>
    </row>
    <row r="170" spans="1:3" ht="25.5" hidden="1" x14ac:dyDescent="0.25">
      <c r="A170" s="169"/>
      <c r="B170" s="117" t="s">
        <v>74</v>
      </c>
    </row>
    <row r="171" spans="1:3" hidden="1" x14ac:dyDescent="0.25"/>
    <row r="172" spans="1:3" hidden="1" x14ac:dyDescent="0.25">
      <c r="A172" s="170" t="s">
        <v>124</v>
      </c>
      <c r="B172" s="171" t="s">
        <v>125</v>
      </c>
      <c r="C172" s="116" t="s">
        <v>103</v>
      </c>
    </row>
    <row r="173" spans="1:3" hidden="1" x14ac:dyDescent="0.25">
      <c r="A173" s="170"/>
      <c r="B173" s="171"/>
      <c r="C173" s="116" t="s">
        <v>126</v>
      </c>
    </row>
    <row r="174" spans="1:3" ht="25.5" hidden="1" x14ac:dyDescent="0.25">
      <c r="A174" s="170"/>
      <c r="B174" s="171"/>
      <c r="C174" s="116" t="s">
        <v>127</v>
      </c>
    </row>
    <row r="175" spans="1:3" hidden="1" x14ac:dyDescent="0.25">
      <c r="A175" s="170"/>
      <c r="B175" s="171"/>
      <c r="C175" s="116" t="s">
        <v>97</v>
      </c>
    </row>
    <row r="176" spans="1:3" hidden="1" x14ac:dyDescent="0.25">
      <c r="A176" s="170"/>
      <c r="B176" s="171"/>
      <c r="C176" s="116" t="s">
        <v>72</v>
      </c>
    </row>
    <row r="177" spans="1:3" hidden="1" x14ac:dyDescent="0.25">
      <c r="A177" s="170"/>
      <c r="B177" s="171"/>
      <c r="C177" s="116" t="s">
        <v>128</v>
      </c>
    </row>
    <row r="178" spans="1:3" hidden="1" x14ac:dyDescent="0.25">
      <c r="A178" s="170"/>
      <c r="B178" s="171"/>
      <c r="C178" s="116" t="s">
        <v>129</v>
      </c>
    </row>
    <row r="179" spans="1:3" hidden="1" x14ac:dyDescent="0.25">
      <c r="A179" s="170"/>
      <c r="B179" s="172" t="s">
        <v>130</v>
      </c>
      <c r="C179" s="116" t="s">
        <v>89</v>
      </c>
    </row>
    <row r="180" spans="1:3" hidden="1" x14ac:dyDescent="0.25">
      <c r="A180" s="170"/>
      <c r="B180" s="172"/>
      <c r="C180" s="116" t="s">
        <v>70</v>
      </c>
    </row>
    <row r="181" spans="1:3" hidden="1" x14ac:dyDescent="0.25">
      <c r="A181" s="170"/>
      <c r="B181" s="172"/>
      <c r="C181" s="116" t="s">
        <v>131</v>
      </c>
    </row>
    <row r="182" spans="1:3" hidden="1" x14ac:dyDescent="0.25">
      <c r="A182" s="170"/>
      <c r="B182" s="172"/>
      <c r="C182" s="116" t="s">
        <v>97</v>
      </c>
    </row>
    <row r="183" spans="1:3" hidden="1" x14ac:dyDescent="0.25">
      <c r="A183" s="170"/>
      <c r="B183" s="172"/>
      <c r="C183" s="116" t="s">
        <v>72</v>
      </c>
    </row>
    <row r="184" spans="1:3" hidden="1" x14ac:dyDescent="0.25">
      <c r="A184" s="170"/>
      <c r="B184" s="172"/>
      <c r="C184" s="116" t="s">
        <v>132</v>
      </c>
    </row>
    <row r="185" spans="1:3" ht="25.5" hidden="1" x14ac:dyDescent="0.25">
      <c r="A185" s="170"/>
      <c r="B185" s="172"/>
      <c r="C185" s="116" t="s">
        <v>133</v>
      </c>
    </row>
    <row r="186" spans="1:3" hidden="1" x14ac:dyDescent="0.25">
      <c r="A186" s="170"/>
      <c r="B186" s="172"/>
      <c r="C186" s="116" t="s">
        <v>134</v>
      </c>
    </row>
    <row r="187" spans="1:3" hidden="1" x14ac:dyDescent="0.25">
      <c r="A187" s="170"/>
      <c r="B187" s="172"/>
      <c r="C187" s="116" t="s">
        <v>135</v>
      </c>
    </row>
    <row r="188" spans="1:3" ht="25.5" hidden="1" x14ac:dyDescent="0.25">
      <c r="A188" s="170"/>
      <c r="B188" s="172"/>
      <c r="C188" s="116" t="s">
        <v>136</v>
      </c>
    </row>
    <row r="189" spans="1:3" ht="30" hidden="1" customHeight="1" x14ac:dyDescent="0.25">
      <c r="A189" s="170"/>
      <c r="B189" s="173" t="s">
        <v>137</v>
      </c>
      <c r="C189" s="116" t="s">
        <v>109</v>
      </c>
    </row>
    <row r="190" spans="1:3" hidden="1" x14ac:dyDescent="0.25">
      <c r="A190" s="170"/>
      <c r="B190" s="174"/>
      <c r="C190" s="116" t="s">
        <v>97</v>
      </c>
    </row>
    <row r="191" spans="1:3" hidden="1" x14ac:dyDescent="0.25">
      <c r="A191" s="170"/>
      <c r="B191" s="175"/>
      <c r="C191" s="116" t="s">
        <v>72</v>
      </c>
    </row>
  </sheetData>
  <mergeCells count="117">
    <mergeCell ref="A159:A161"/>
    <mergeCell ref="A163:A170"/>
    <mergeCell ref="A172:A191"/>
    <mergeCell ref="B172:B178"/>
    <mergeCell ref="B179:B188"/>
    <mergeCell ref="B189:B191"/>
    <mergeCell ref="C152:D152"/>
    <mergeCell ref="E152:F152"/>
    <mergeCell ref="C153:D153"/>
    <mergeCell ref="E153:F153"/>
    <mergeCell ref="C154:D154"/>
    <mergeCell ref="E154:F154"/>
    <mergeCell ref="O148:O149"/>
    <mergeCell ref="P148:P149"/>
    <mergeCell ref="C150:D150"/>
    <mergeCell ref="E150:F150"/>
    <mergeCell ref="C151:D151"/>
    <mergeCell ref="E151:F151"/>
    <mergeCell ref="A147:P147"/>
    <mergeCell ref="A148:A149"/>
    <mergeCell ref="B148:B149"/>
    <mergeCell ref="C148:D149"/>
    <mergeCell ref="E148:F149"/>
    <mergeCell ref="G148:I148"/>
    <mergeCell ref="J148:J149"/>
    <mergeCell ref="K148:K149"/>
    <mergeCell ref="L148:M148"/>
    <mergeCell ref="N148:N149"/>
    <mergeCell ref="E142:F142"/>
    <mergeCell ref="E143:F143"/>
    <mergeCell ref="E144:F144"/>
    <mergeCell ref="G139:I139"/>
    <mergeCell ref="J139:J140"/>
    <mergeCell ref="K139:K140"/>
    <mergeCell ref="L139:M139"/>
    <mergeCell ref="N139:N140"/>
    <mergeCell ref="O139:O140"/>
    <mergeCell ref="A138:P138"/>
    <mergeCell ref="A139:A140"/>
    <mergeCell ref="B139:B140"/>
    <mergeCell ref="C139:C140"/>
    <mergeCell ref="D139:D140"/>
    <mergeCell ref="E139:F139"/>
    <mergeCell ref="P139:P140"/>
    <mergeCell ref="E140:F140"/>
    <mergeCell ref="E141:F141"/>
    <mergeCell ref="A130:P130"/>
    <mergeCell ref="A131:A132"/>
    <mergeCell ref="B131:B132"/>
    <mergeCell ref="C131:C132"/>
    <mergeCell ref="D131:D132"/>
    <mergeCell ref="E131:E132"/>
    <mergeCell ref="F131:H131"/>
    <mergeCell ref="I131:I132"/>
    <mergeCell ref="J131:J132"/>
    <mergeCell ref="K131:K132"/>
    <mergeCell ref="L131:M131"/>
    <mergeCell ref="N131:N132"/>
    <mergeCell ref="O131:O132"/>
    <mergeCell ref="P131:P132"/>
    <mergeCell ref="J115:J116"/>
    <mergeCell ref="K115:K116"/>
    <mergeCell ref="L115:M115"/>
    <mergeCell ref="N115:N116"/>
    <mergeCell ref="O115:O116"/>
    <mergeCell ref="P115:P116"/>
    <mergeCell ref="A115:A116"/>
    <mergeCell ref="B115:B116"/>
    <mergeCell ref="C115:C116"/>
    <mergeCell ref="D115:D116"/>
    <mergeCell ref="E115:F115"/>
    <mergeCell ref="G115:I115"/>
    <mergeCell ref="E116:F116"/>
    <mergeCell ref="K92:K93"/>
    <mergeCell ref="L92:M92"/>
    <mergeCell ref="N92:N93"/>
    <mergeCell ref="O92:O93"/>
    <mergeCell ref="P92:P93"/>
    <mergeCell ref="A114:P114"/>
    <mergeCell ref="P58:P59"/>
    <mergeCell ref="A91:P91"/>
    <mergeCell ref="A92:A93"/>
    <mergeCell ref="B92:B93"/>
    <mergeCell ref="C92:C93"/>
    <mergeCell ref="D92:D93"/>
    <mergeCell ref="E92:E93"/>
    <mergeCell ref="F92:F93"/>
    <mergeCell ref="G92:I92"/>
    <mergeCell ref="J92:J93"/>
    <mergeCell ref="G58:I58"/>
    <mergeCell ref="J58:J59"/>
    <mergeCell ref="K58:K59"/>
    <mergeCell ref="L58:M58"/>
    <mergeCell ref="N58:N59"/>
    <mergeCell ref="O58:O59"/>
    <mergeCell ref="A58:A59"/>
    <mergeCell ref="B58:B59"/>
    <mergeCell ref="C58:C59"/>
    <mergeCell ref="D58:D59"/>
    <mergeCell ref="E58:E59"/>
    <mergeCell ref="F58:F59"/>
    <mergeCell ref="K13:K14"/>
    <mergeCell ref="L13:M13"/>
    <mergeCell ref="N13:N14"/>
    <mergeCell ref="O13:O14"/>
    <mergeCell ref="P13:P14"/>
    <mergeCell ref="A57:P57"/>
    <mergeCell ref="A11:P11"/>
    <mergeCell ref="A12:P12"/>
    <mergeCell ref="A13:A14"/>
    <mergeCell ref="B13:B14"/>
    <mergeCell ref="C13:C14"/>
    <mergeCell ref="D13:D14"/>
    <mergeCell ref="E13:E14"/>
    <mergeCell ref="F13:F14"/>
    <mergeCell ref="G13:I13"/>
    <mergeCell ref="J13:J14"/>
  </mergeCells>
  <dataValidations count="6">
    <dataValidation type="list" allowBlank="1" showInputMessage="1" showErrorMessage="1" sqref="D133:D136">
      <formula1>$C$189:$C$191</formula1>
    </dataValidation>
    <dataValidation type="list" allowBlank="1" showInputMessage="1" showErrorMessage="1" sqref="K141:K144 K94 K60:K89 K15:K55 K96:K112 K133:K136 K117:K128">
      <formula1>$B$159:$B$161</formula1>
    </dataValidation>
    <dataValidation type="list" allowBlank="1" showInputMessage="1" showErrorMessage="1" sqref="D145 K145:K146">
      <formula1>#REF!</formula1>
    </dataValidation>
    <dataValidation type="list" allowBlank="1" showInputMessage="1" showErrorMessage="1" sqref="D117:D128 D141:D144">
      <formula1>$C$172:$C$178</formula1>
    </dataValidation>
    <dataValidation type="list" allowBlank="1" showInputMessage="1" showErrorMessage="1" sqref="D15:D55 D94 D60:D89 D96:D112">
      <formula1>$C$179:$C$188</formula1>
    </dataValidation>
    <dataValidation type="list" allowBlank="1" showInputMessage="1" showErrorMessage="1" sqref="P150:P154 P94 P60:P89 P15:P55 P117:P128 P133:P136 P141:P144 P96:P112">
      <formula1>$B$163:$B$170</formula1>
    </dataValidation>
  </dataValidations>
  <printOptions horizontalCentered="1"/>
  <pageMargins left="0.31496062992125984" right="0.31496062992125984" top="0.94488188976377963" bottom="0.94488188976377963" header="0.31496062992125984" footer="0.31496062992125984"/>
  <pageSetup paperSize="9" scale="50" fitToHeight="1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A6A9A4056F68DC45A50BBA6CFA0B9E22" ma:contentTypeVersion="0" ma:contentTypeDescription="A content type to manage public (operations) IDB documents" ma:contentTypeScope="" ma:versionID="9bd21c70b47b58d23670ba0db11e8256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39987871</IDBDocs_x0020_Number>
    <TaxCatchAll xmlns="9c571b2f-e523-4ab2-ba2e-09e151a03ef4">
      <Value>8</Value>
      <Value>7</Value>
    </TaxCatchAll>
    <Phase xmlns="9c571b2f-e523-4ab2-ba2e-09e151a03ef4" xsi:nil="true"/>
    <SISCOR_x0020_Number xmlns="9c571b2f-e523-4ab2-ba2e-09e151a03ef4" xsi:nil="true"/>
    <Division_x0020_or_x0020_Unit xmlns="9c571b2f-e523-4ab2-ba2e-09e151a03ef4">CSC/CBR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o5138a91267540169645e33d09c9ddc6>
    <Approval_x0020_Number xmlns="9c571b2f-e523-4ab2-ba2e-09e151a03ef4">2700/OC-BR</Approval_x0020_Number>
    <Document_x0020_Author xmlns="9c571b2f-e523-4ab2-ba2e-09e151a03ef4">Alarcon, Arturo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2015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BR-L1284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EXCEL&lt;/APPLICATION&gt;&lt;USER_STAGE&gt;Procurement Plan&lt;/USER_STAGE&gt;&lt;PD_OBJ_TYPE&gt;0&lt;/PD_OBJ_TYPE&gt;&lt;MAKERECORD&gt;N&lt;/MAKERECORD&gt;&lt;PD_FILEPT_NO&gt;PO-BR-L1284-GS&lt;/PD_FILEPT_NO&gt;&lt;/Data&gt;</Migration_x0020_Info>
    <Operation_x0020_Type xmlns="9c571b2f-e523-4ab2-ba2e-09e151a03ef4" xsi:nil="true"/>
    <Document_x0020_Language_x0020_IDB xmlns="9c571b2f-e523-4ab2-ba2e-09e151a03ef4">Portuguese</Document_x0020_Language_x0020_IDB>
    <Identifier xmlns="9c571b2f-e523-4ab2-ba2e-09e151a03ef4">Plano de Aquisições FULL DOC</Identifier>
    <Disclosure_x0020_Activity xmlns="9c571b2f-e523-4ab2-ba2e-09e151a03ef4">Procurement Plan</Disclosure_x0020_Activity>
    <Webtopic xmlns="9c571b2f-e523-4ab2-ba2e-09e151a03ef4">GENERIC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Props1.xml><?xml version="1.0" encoding="utf-8"?>
<ds:datastoreItem xmlns:ds="http://schemas.openxmlformats.org/officeDocument/2006/customXml" ds:itemID="{F4F31122-2E27-408A-9E5E-DFC7E743EF25}"/>
</file>

<file path=customXml/itemProps2.xml><?xml version="1.0" encoding="utf-8"?>
<ds:datastoreItem xmlns:ds="http://schemas.openxmlformats.org/officeDocument/2006/customXml" ds:itemID="{A25745BD-68CD-4258-A95B-136BD592511A}"/>
</file>

<file path=customXml/itemProps3.xml><?xml version="1.0" encoding="utf-8"?>
<ds:datastoreItem xmlns:ds="http://schemas.openxmlformats.org/officeDocument/2006/customXml" ds:itemID="{BD92BA4C-6E4B-4A20-8D47-3E4B5873AC6D}"/>
</file>

<file path=customXml/itemProps4.xml><?xml version="1.0" encoding="utf-8"?>
<ds:datastoreItem xmlns:ds="http://schemas.openxmlformats.org/officeDocument/2006/customXml" ds:itemID="{7C40AAA8-7E26-44E5-B51F-5EA6CE4AABF3}"/>
</file>

<file path=customXml/itemProps5.xml><?xml version="1.0" encoding="utf-8"?>
<ds:datastoreItem xmlns:ds="http://schemas.openxmlformats.org/officeDocument/2006/customXml" ds:itemID="{E320AC54-B484-4834-BCD0-CA8CD6FDA69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Estructura del Proyecto</vt:lpstr>
      <vt:lpstr>PA New</vt:lpstr>
      <vt:lpstr>Detalhe PA New</vt:lpstr>
      <vt:lpstr>'Detalhe PA New'!Area_de_impressao</vt:lpstr>
      <vt:lpstr>'PA New'!Area_de_impressao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Plano_de_Aquisições_(BR-L1284_CEEE D)_Outubro_2015</dc:title>
  <dc:creator>J. Canova</dc:creator>
  <cp:lastModifiedBy>J. Canova</cp:lastModifiedBy>
  <dcterms:created xsi:type="dcterms:W3CDTF">2015-10-19T12:45:15Z</dcterms:created>
  <dcterms:modified xsi:type="dcterms:W3CDTF">2015-10-19T13:37:30Z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0x01010046CF21643EE8D14686A648AA6DAD089200A6A9A4056F68DC45A50BBA6CFA0B9E22</vt:lpwstr>
  </property>
  <property fmtid="{D5CDD505-2E9C-101B-9397-08002B2CF9AE}" pid="3" name="TaxKeyword">
    <vt:lpwstr/>
  </property>
  <property fmtid="{D5CDD505-2E9C-101B-9397-08002B2CF9AE}" pid="4" name="Function Operations IDB">
    <vt:lpwstr>8;#Goods and Services|5bfebf1b-9f1f-4411-b1dd-4c19b807b799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7;#Procurement Administration|d8145667-6247-4db3-9e42-91a14331cc81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7;#Procurement Administration|d8145667-6247-4db3-9e42-91a14331cc81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