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vmoura_iadb_org/Documents/FMM/BR-L1254 - SE/Plano de aquisições/"/>
    </mc:Choice>
  </mc:AlternateContent>
  <bookViews>
    <workbookView xWindow="0" yWindow="0" windowWidth="23040" windowHeight="9108"/>
  </bookViews>
  <sheets>
    <sheet name="PA10 simplificado" sheetId="1" r:id="rId1"/>
  </sheets>
  <externalReferences>
    <externalReference r:id="rId2"/>
    <externalReference r:id="rId3"/>
    <externalReference r:id="rId4"/>
    <externalReference r:id="rId5"/>
  </externalReferences>
  <definedNames>
    <definedName name="Cronogr_2" localSheetId="0">#REF!</definedName>
    <definedName name="Cronogr_2_10" localSheetId="0">#REF!</definedName>
    <definedName name="Cronogr_2_2" localSheetId="0">#REF!</definedName>
    <definedName name="Cronogr_2_3" localSheetId="0">#REF!</definedName>
    <definedName name="Cronogr_2_4" localSheetId="0">#REF!</definedName>
    <definedName name="Cronogr_2_5" localSheetId="0">#REF!</definedName>
    <definedName name="Cronogr_2_6" localSheetId="0">#REF!</definedName>
    <definedName name="Cronogr_2_7" localSheetId="0">#REF!</definedName>
    <definedName name="Cronogr_2_8" localSheetId="0">#REF!</definedName>
    <definedName name="Cronogr_2_9" localSheetId="0">#REF!</definedName>
    <definedName name="Desembolso2015" localSheetId="0">#REF!</definedName>
    <definedName name="Desembolso2015_10" localSheetId="0">#REF!</definedName>
    <definedName name="Desembolso2015_6" localSheetId="0">#REF!</definedName>
    <definedName name="Desembolso2015_7" localSheetId="0">#REF!</definedName>
    <definedName name="Desembolso2015_8" localSheetId="0">#REF!</definedName>
    <definedName name="Desembolso2015_9" localSheetId="0">#REF!</definedName>
    <definedName name="Estados" localSheetId="0">#REF!</definedName>
    <definedName name="Estados_10" localSheetId="0">#REF!</definedName>
    <definedName name="Estados_6" localSheetId="0">#REF!</definedName>
    <definedName name="Estados_7" localSheetId="0">#REF!</definedName>
    <definedName name="Estados_8" localSheetId="0">#REF!</definedName>
    <definedName name="Estados_9" localSheetId="0">#REF!</definedName>
    <definedName name="Impact1" localSheetId="0">'[3]5. Riscos e Plano Mitigação'!#REF!</definedName>
    <definedName name="Impact1_10" localSheetId="0">'[3]5. Riscos e Plano Mitigação'!#REF!</definedName>
    <definedName name="Impact1_6" localSheetId="0">'[3]5. Riscos e Plano Mitigação'!#REF!</definedName>
    <definedName name="Impact1_7" localSheetId="0">'[3]5. Riscos e Plano Mitigação'!#REF!</definedName>
    <definedName name="Impact1_8" localSheetId="0">'[3]5. Riscos e Plano Mitigação'!#REF!</definedName>
    <definedName name="Impact1_9" localSheetId="0">'[3]5. Riscos e Plano Mitigação'!#REF!</definedName>
    <definedName name="Meses" localSheetId="0">#REF!</definedName>
    <definedName name="Meses_10" localSheetId="0">#REF!</definedName>
    <definedName name="Meses_6" localSheetId="0">#REF!</definedName>
    <definedName name="Meses_7" localSheetId="0">#REF!</definedName>
    <definedName name="Meses_8" localSheetId="0">#REF!</definedName>
    <definedName name="Meses_9" localSheetId="0">#REF!</definedName>
    <definedName name="Probability1" localSheetId="0">'[3]5. Riscos e Plano Mitigação'!#REF!</definedName>
    <definedName name="Probability1_10" localSheetId="0">'[3]5. Riscos e Plano Mitigação'!#REF!</definedName>
    <definedName name="Probability1_6" localSheetId="0">'[3]5. Riscos e Plano Mitigação'!#REF!</definedName>
    <definedName name="Probability1_7" localSheetId="0">'[3]5. Riscos e Plano Mitigação'!#REF!</definedName>
    <definedName name="Probability1_8" localSheetId="0">'[3]5. Riscos e Plano Mitigação'!#REF!</definedName>
    <definedName name="Probability1_9" localSheetId="0">'[3]5. Riscos e Plano Mitigação'!#REF!</definedName>
    <definedName name="Responsaveis">[4]Parâmetros!$C$8:$C$34</definedName>
    <definedName name="Responsáveis" localSheetId="0">#REF!</definedName>
    <definedName name="Responsáveis_10" localSheetId="0">#REF!</definedName>
    <definedName name="Responsáveis_6" localSheetId="0">#REF!</definedName>
    <definedName name="Responsáveis_7" localSheetId="0">#REF!</definedName>
    <definedName name="Responsáveis_8" localSheetId="0">#REF!</definedName>
    <definedName name="Responsáveis_9" localSheetId="0">#REF!</definedName>
    <definedName name="Trimestres" localSheetId="0">#REF!</definedName>
    <definedName name="Trimestres_10" localSheetId="0">#REF!</definedName>
    <definedName name="Trimestres_2" localSheetId="0">#REF!</definedName>
    <definedName name="Trimestres_3" localSheetId="0">#REF!</definedName>
    <definedName name="Trimestres_4" localSheetId="0">#REF!</definedName>
    <definedName name="Trimestres_5" localSheetId="0">#REF!</definedName>
    <definedName name="Trimestres_6" localSheetId="0">#REF!</definedName>
    <definedName name="Trimestres_7" localSheetId="0">#REF!</definedName>
    <definedName name="Trimestres_8" localSheetId="0">#REF!</definedName>
    <definedName name="Trimestres_9" localSheetId="0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" i="1" l="1"/>
  <c r="I51" i="1"/>
  <c r="I50" i="1"/>
  <c r="I43" i="1"/>
  <c r="I42" i="1"/>
  <c r="I35" i="1"/>
  <c r="I36" i="1" s="1"/>
  <c r="I33" i="1"/>
  <c r="I28" i="1"/>
  <c r="I27" i="1"/>
  <c r="I24" i="1"/>
  <c r="H23" i="1"/>
  <c r="I23" i="1" s="1"/>
  <c r="I22" i="1"/>
  <c r="I17" i="1"/>
  <c r="I16" i="1"/>
</calcChain>
</file>

<file path=xl/sharedStrings.xml><?xml version="1.0" encoding="utf-8"?>
<sst xmlns="http://schemas.openxmlformats.org/spreadsheetml/2006/main" count="410" uniqueCount="190">
  <si>
    <t>BRASIL</t>
  </si>
  <si>
    <t>GOVERNO DO ESTADO DE SERGIPE</t>
  </si>
  <si>
    <t>Programa PROFISCO</t>
  </si>
  <si>
    <t>Atualizado em: 10/04/2017</t>
  </si>
  <si>
    <t>Secretaria de Estado da Fazenda</t>
  </si>
  <si>
    <t>Contrato de Empréstimo Nº 2518 OC-BR</t>
  </si>
  <si>
    <t>Atualização Nº: 10</t>
  </si>
  <si>
    <t>GERPLAM - Ger. Plan. Gest. Adm.</t>
  </si>
  <si>
    <t xml:space="preserve">PLANO DE AQUISIÇÕES (PA) - 18 MESES </t>
  </si>
  <si>
    <t>Atualizado por: Bruno Lima - Coord. Financeiro</t>
  </si>
  <si>
    <t>UCP - Unid. de Coord. PROMOFAZ</t>
  </si>
  <si>
    <t>Cotação USD:</t>
  </si>
  <si>
    <t>OBRAS</t>
  </si>
  <si>
    <t>#</t>
  </si>
  <si>
    <t>Unidade Executora</t>
  </si>
  <si>
    <t>Objeto*</t>
  </si>
  <si>
    <t>Descrição adicional:</t>
  </si>
  <si>
    <r>
      <t xml:space="preserve">Método 
</t>
    </r>
    <r>
      <rPr>
        <i/>
        <sz val="14"/>
        <color indexed="9"/>
        <rFont val="Calibri"/>
        <family val="2"/>
      </rPr>
      <t>(Selecionar uma das Opções)</t>
    </r>
    <r>
      <rPr>
        <sz val="14"/>
        <color indexed="9"/>
        <rFont val="Calibri"/>
        <family val="2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</si>
  <si>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</si>
  <si>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</si>
  <si>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</si>
  <si>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</si>
  <si>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</si>
  <si>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</si>
  <si>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método de Seleção</t>
  </si>
  <si>
    <t>Numero PRISM</t>
  </si>
  <si>
    <t>Status</t>
  </si>
  <si>
    <t>Montante Estimado em R$: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</si>
  <si>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</si>
  <si>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</si>
  <si>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</si>
  <si>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</si>
  <si>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</si>
  <si>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O01</t>
  </si>
  <si>
    <t>SEFAZ</t>
  </si>
  <si>
    <t>Ampliação do Prédio Sede</t>
  </si>
  <si>
    <t>Ampliação do mezanino do prédio sede da SEFAZ.</t>
  </si>
  <si>
    <t>Sistema Nacional</t>
  </si>
  <si>
    <t>016.000.02736/2013-8</t>
  </si>
  <si>
    <t>Produto 3.3, Componente II</t>
  </si>
  <si>
    <t>III Trim 2013</t>
  </si>
  <si>
    <t>IV Trim 2013</t>
  </si>
  <si>
    <t>Concorrência Pública nº 09/2013 contrapartida</t>
  </si>
  <si>
    <t>NA</t>
  </si>
  <si>
    <t>Contrato em Execução</t>
  </si>
  <si>
    <t>O02</t>
  </si>
  <si>
    <t>Reforma de Postos Fiscais</t>
  </si>
  <si>
    <t>Reforma de Postos Fiscais, Propriá e Cristinápolis</t>
  </si>
  <si>
    <t>Produto 3.1, Componente II</t>
  </si>
  <si>
    <t>III Trim 2017</t>
  </si>
  <si>
    <t>I Trim 2018</t>
  </si>
  <si>
    <t>Concorrência Pública contrapartida</t>
  </si>
  <si>
    <t>Previsto</t>
  </si>
  <si>
    <t>O03</t>
  </si>
  <si>
    <t>Reestruturação elétrica do prédio sede da SEFAZ</t>
  </si>
  <si>
    <t>Produto 10.1, Componente IV</t>
  </si>
  <si>
    <t>II Trim 2017</t>
  </si>
  <si>
    <t>IV Trim 2017</t>
  </si>
  <si>
    <t>BENS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</si>
  <si>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</si>
  <si>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</si>
  <si>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</si>
  <si>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</si>
  <si>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</si>
  <si>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B05</t>
  </si>
  <si>
    <t>Licenças de software</t>
  </si>
  <si>
    <t>Licenças de Barramento de serviços SOA, de ferramenta de desenvolvimento e de  ferramenta de configuração</t>
  </si>
  <si>
    <t>IV Trim 2016</t>
  </si>
  <si>
    <t>Pregão Eletrônico / Adesão à Ata de Registro de Preço</t>
  </si>
  <si>
    <t>B14</t>
  </si>
  <si>
    <t>Anel de fibra ótica</t>
  </si>
  <si>
    <t>Anel de fibra ótica para interconexão das principais unidades</t>
  </si>
  <si>
    <t>Produto 6.1, Componente III</t>
  </si>
  <si>
    <t>I Trim 2017</t>
  </si>
  <si>
    <t>Pregão Eletrônico / Adesão à Ata de Registro de Preço contrapartida</t>
  </si>
  <si>
    <t>B28</t>
  </si>
  <si>
    <t>Hardware para Datacenter</t>
  </si>
  <si>
    <t>Equipamentos de TI (servidores) para reforçar o Datacenter</t>
  </si>
  <si>
    <t>Produto 3.3, comp II, Produto 10.1, comp IV e Produto 6.1, comp III</t>
  </si>
  <si>
    <t>II Trim 2016</t>
  </si>
  <si>
    <t>Processo em curso</t>
  </si>
  <si>
    <t>B32</t>
  </si>
  <si>
    <t>Container Cofre</t>
  </si>
  <si>
    <t>Container que funciona como sala segura da área de TI</t>
  </si>
  <si>
    <t>IV Trim 2015</t>
  </si>
  <si>
    <t>Adesão à Ata de Registro de Preços</t>
  </si>
  <si>
    <t>B33</t>
  </si>
  <si>
    <t>Ferramenta de Monitoramento TI</t>
  </si>
  <si>
    <t>Ferramenta para o monitoramento de software e hardware da área de TI</t>
  </si>
  <si>
    <t>B35</t>
  </si>
  <si>
    <t>Notebooks e Tablets</t>
  </si>
  <si>
    <t>Equipamentos para área de TI: Tablets, Notebooks, Scanners</t>
  </si>
  <si>
    <t>Produto A1, Gestão do Projeto</t>
  </si>
  <si>
    <t>B36</t>
  </si>
  <si>
    <t>Desktops Robustos</t>
  </si>
  <si>
    <t>Equipamentos para área de TI: Desktops robustos</t>
  </si>
  <si>
    <t>Produto A2, Mon. e Aval. do Projeto</t>
  </si>
  <si>
    <t>SERVIÇOS QUE NÃO SÃO DE CONSULTORIA</t>
  </si>
  <si>
    <t>T02</t>
  </si>
  <si>
    <t xml:space="preserve">Serviços gráficos </t>
  </si>
  <si>
    <t>Serviços gráficos para o Planejamento Estratégico</t>
  </si>
  <si>
    <t>Comparação de Preços (CP)</t>
  </si>
  <si>
    <t>Produto 1.1, Componente I</t>
  </si>
  <si>
    <t>Ex-Post</t>
  </si>
  <si>
    <t>III Trim 2015</t>
  </si>
  <si>
    <t>Comparação de Preços</t>
  </si>
  <si>
    <t>BR11235</t>
  </si>
  <si>
    <t>T04</t>
  </si>
  <si>
    <t>Serviço de customização de BI</t>
  </si>
  <si>
    <t>Customização da ferramenta de BI nos critérios de cruzamento de informações</t>
  </si>
  <si>
    <t>Sistema Nacional (SN)</t>
  </si>
  <si>
    <t>Produto 10.1 Componente IV</t>
  </si>
  <si>
    <t>BR11401</t>
  </si>
  <si>
    <t>T09</t>
  </si>
  <si>
    <t>Passagens e diárias</t>
  </si>
  <si>
    <t>Passagens e diárias diversas</t>
  </si>
  <si>
    <t>II Trim 2014</t>
  </si>
  <si>
    <t>Passagens via contrato centralizado e diárias pagas diretamente</t>
  </si>
  <si>
    <t>CONSULTORIAS FIRMAS</t>
  </si>
  <si>
    <t>Número do Processo:</t>
  </si>
  <si>
    <t>Publicação  Manifestação de Interesse</t>
  </si>
  <si>
    <t>C02</t>
  </si>
  <si>
    <t>Auditoria Externa</t>
  </si>
  <si>
    <t>Auditoria Externa Anual do PROMOFAZ</t>
  </si>
  <si>
    <t>Seleção Baseada na Qualidade e Custo (SBQC)</t>
  </si>
  <si>
    <t>Produto A2, Aval. do Projeto</t>
  </si>
  <si>
    <t>Ex-Ante</t>
  </si>
  <si>
    <t>I Trim 2015</t>
  </si>
  <si>
    <t>BR 10877</t>
  </si>
  <si>
    <t>C05</t>
  </si>
  <si>
    <t>Sistema Integrado de Planejamento  e Execução da Ação Fiscal</t>
  </si>
  <si>
    <t>Desenvolvimento e implantação do Sistema de Planejamento Fiscal (Inteligência Artificial)</t>
  </si>
  <si>
    <t>Seleção Baseada na Qualidade (SBQ)</t>
  </si>
  <si>
    <t>Produto 3.4 e 3.3, Componente II</t>
  </si>
  <si>
    <t>III Trim 2016</t>
  </si>
  <si>
    <t>C10</t>
  </si>
  <si>
    <t>Redesenho de Processos</t>
  </si>
  <si>
    <t>Redesenho de Processos Organizacionais e Proposta de Nova Estrutura para a SEFAZ</t>
  </si>
  <si>
    <t>Seleção Baseada na Qualidade </t>
  </si>
  <si>
    <t>Produto 1.2, Componente I (US$ 366.667)
Produto 3.3, Componente II (US$ 133.333)</t>
  </si>
  <si>
    <t>I Trim 2016</t>
  </si>
  <si>
    <t>BR11402</t>
  </si>
  <si>
    <t>C11</t>
  </si>
  <si>
    <t>Planejamento e Gestão Estratégica baseada em BSC</t>
  </si>
  <si>
    <t>Novo Modelo de Planejamento e Gestão Estratégica focada em resultado</t>
  </si>
  <si>
    <t>Seleção Baseada na Qualificação do Consultor (SQC)</t>
  </si>
  <si>
    <t>II Trim 2015</t>
  </si>
  <si>
    <t>BR 10985</t>
  </si>
  <si>
    <t>CONSULTORIAS INDIVIDUAL</t>
  </si>
  <si>
    <t>Não Objeção aos  TDR da Atividade</t>
  </si>
  <si>
    <t>Assinatura Contrato</t>
  </si>
  <si>
    <t>C01</t>
  </si>
  <si>
    <t>Consultor Individual para auxiliar a UCP</t>
  </si>
  <si>
    <t>Apoio na elaboração de TdRs e na especificação de soluções técnicas</t>
  </si>
  <si>
    <t xml:space="preserve">Comparação de Qualificações (3 CV's) </t>
  </si>
  <si>
    <t>016.000.004835/2014-8</t>
  </si>
  <si>
    <t>IV Trim 2014</t>
  </si>
  <si>
    <t>BR 10607</t>
  </si>
  <si>
    <t>C19</t>
  </si>
  <si>
    <t>Apoio na Gestão da Reestruturação Elétrica do prédio sede</t>
  </si>
  <si>
    <t>Engenheiro elétrico para a elaboração e acompanhamento do projeto de reestruturação elétrica</t>
  </si>
  <si>
    <t>C20</t>
  </si>
  <si>
    <t>Apoio técnico nos processos de licenciamento ambiental da SEFAZ</t>
  </si>
  <si>
    <t>Engenheiro Ambiental para auxiliar na obtenção das licenças ambientais necessárias ao correto funcionamento da SEFAZ</t>
  </si>
  <si>
    <t>CAPACITAÇÃO</t>
  </si>
  <si>
    <t xml:space="preserve"> Publicação  Manifestação de Interesse</t>
  </si>
  <si>
    <t>L05</t>
  </si>
  <si>
    <t>Capacitação em Direito Tributário e Auditoria Fiscal</t>
  </si>
  <si>
    <t>Capacitação de aprimoramento profissional dos auditores fiscais</t>
  </si>
  <si>
    <t>Pregão Eletrônico Contrapartida</t>
  </si>
  <si>
    <t>Revisão / Supervisão</t>
  </si>
  <si>
    <t>ReLicitação</t>
  </si>
  <si>
    <t>Processo Cancelado</t>
  </si>
  <si>
    <t>Declaração de Licitação Deserta</t>
  </si>
  <si>
    <t>Rechazo de Ofertas</t>
  </si>
  <si>
    <t>Contrato Terminado</t>
  </si>
  <si>
    <t xml:space="preserve">Metodos </t>
  </si>
  <si>
    <t>Consultoria firmas</t>
  </si>
  <si>
    <t>Contratação Direta (CD)</t>
  </si>
  <si>
    <t>Seleção Baseada no Menor Custo (SBMC) </t>
  </si>
  <si>
    <t>Seleção Baseado em Orçamento Fixo</t>
  </si>
  <si>
    <t>Bens, obras e Serviços</t>
  </si>
  <si>
    <t>Licitação Pública Internacional (LPI)</t>
  </si>
  <si>
    <t>Licitação Pública Nacional </t>
  </si>
  <si>
    <t>Licitação Limitada Internacional  (LLI)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</si>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</sst>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\-??_);_(@_)"/>
    <numFmt numFmtId="165" formatCode="_-* #,##0_-;\-* #,##0_-;_-* \-??_-;_-@_-"/>
    <numFmt numFmtId="166" formatCode="#,##0.0000_ ;\-#,##0.0000\ "/>
    <numFmt numFmtId="167" formatCode="mmmm\-yy;@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4"/>
      <color indexed="8"/>
      <name val="Times New Roman"/>
      <family val="1"/>
    </font>
    <font>
      <sz val="10"/>
      <name val="Arial"/>
      <family val="2"/>
    </font>
    <font>
      <sz val="14"/>
      <name val="Arial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b/>
      <sz val="14"/>
      <color indexed="10"/>
      <name val="Calibri"/>
      <family val="2"/>
    </font>
    <font>
      <b/>
      <sz val="14"/>
      <color rgb="FFFF0000"/>
      <name val="Calibri"/>
      <family val="2"/>
    </font>
    <font>
      <b/>
      <sz val="14"/>
      <color indexed="9"/>
      <name val="Calibri"/>
      <family val="2"/>
    </font>
    <font>
      <sz val="14"/>
      <color indexed="9"/>
      <name val="Calibri"/>
      <family val="2"/>
    </font>
    <font>
      <i/>
      <sz val="14"/>
      <color indexed="9"/>
      <name val="Calibri"/>
      <family val="2"/>
    </font>
    <font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30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41"/>
      </patternFill>
    </fill>
    <fill>
      <patternFill patternType="solid">
        <fgColor indexed="30"/>
        <bgColor indexed="12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" fillId="0" borderId="0"/>
    <xf numFmtId="164" fontId="4" fillId="0" borderId="0" applyFill="0" applyBorder="0" applyAlignment="0" applyProtection="0"/>
    <xf numFmtId="9" fontId="4" fillId="0" borderId="0" applyFill="0" applyBorder="0" applyAlignment="0" applyProtection="0"/>
    <xf numFmtId="0" fontId="4" fillId="0" borderId="0"/>
    <xf numFmtId="0" fontId="4" fillId="0" borderId="0"/>
    <xf numFmtId="164" fontId="4" fillId="0" borderId="0" applyFill="0" applyBorder="0" applyAlignment="0" applyProtection="0"/>
    <xf numFmtId="0" fontId="4" fillId="0" borderId="0"/>
  </cellStyleXfs>
  <cellXfs count="68">
    <xf numFmtId="0" fontId="0" fillId="0" borderId="0" xfId="0"/>
    <xf numFmtId="0" fontId="2" fillId="0" borderId="0" xfId="1" applyFont="1"/>
    <xf numFmtId="0" fontId="3" fillId="0" borderId="0" xfId="1" applyFont="1" applyAlignment="1">
      <alignment horizontal="justify" vertical="center"/>
    </xf>
    <xf numFmtId="0" fontId="2" fillId="0" borderId="0" xfId="1" applyFont="1" applyAlignment="1">
      <alignment horizontal="center"/>
    </xf>
    <xf numFmtId="165" fontId="5" fillId="0" borderId="0" xfId="2" applyNumberFormat="1" applyFont="1" applyFill="1" applyBorder="1" applyAlignment="1" applyProtection="1"/>
    <xf numFmtId="9" fontId="5" fillId="0" borderId="0" xfId="3" applyFont="1" applyFill="1" applyBorder="1" applyAlignment="1" applyProtection="1">
      <alignment horizontal="center"/>
    </xf>
    <xf numFmtId="0" fontId="5" fillId="0" borderId="0" xfId="4" applyFont="1" applyAlignment="1">
      <alignment horizontal="center"/>
    </xf>
    <xf numFmtId="0" fontId="5" fillId="0" borderId="0" xfId="4" applyFont="1"/>
    <xf numFmtId="0" fontId="5" fillId="0" borderId="0" xfId="4" applyFont="1" applyBorder="1" applyAlignment="1">
      <alignment horizontal="center"/>
    </xf>
    <xf numFmtId="0" fontId="5" fillId="0" borderId="0" xfId="4" applyFont="1" applyBorder="1"/>
    <xf numFmtId="0" fontId="6" fillId="0" borderId="0" xfId="1" applyFont="1" applyBorder="1" applyAlignment="1">
      <alignment horizontal="justify" vertical="center"/>
    </xf>
    <xf numFmtId="0" fontId="7" fillId="0" borderId="0" xfId="5" applyFont="1" applyAlignment="1">
      <alignment horizontal="left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7" fillId="0" borderId="0" xfId="5" applyFont="1" applyAlignment="1">
      <alignment horizontal="left" vertical="top"/>
    </xf>
    <xf numFmtId="0" fontId="8" fillId="0" borderId="0" xfId="1" applyFont="1" applyAlignment="1">
      <alignment horizontal="left" vertical="center"/>
    </xf>
    <xf numFmtId="0" fontId="2" fillId="0" borderId="0" xfId="1" applyFont="1" applyBorder="1"/>
    <xf numFmtId="0" fontId="7" fillId="0" borderId="0" xfId="5" applyFont="1" applyFill="1" applyBorder="1" applyAlignment="1">
      <alignment horizontal="left" vertical="center" wrapText="1"/>
    </xf>
    <xf numFmtId="0" fontId="7" fillId="0" borderId="0" xfId="5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 applyProtection="1">
      <alignment horizontal="right" vertical="center" wrapText="1"/>
    </xf>
    <xf numFmtId="166" fontId="9" fillId="0" borderId="0" xfId="2" applyNumberFormat="1" applyFont="1" applyFill="1" applyBorder="1" applyAlignment="1" applyProtection="1">
      <alignment horizontal="left" vertical="center" wrapText="1"/>
    </xf>
    <xf numFmtId="166" fontId="7" fillId="0" borderId="0" xfId="2" applyNumberFormat="1" applyFont="1" applyFill="1" applyBorder="1" applyAlignment="1" applyProtection="1">
      <alignment horizontal="left" vertical="center" wrapText="1"/>
    </xf>
    <xf numFmtId="9" fontId="7" fillId="0" borderId="0" xfId="3" applyFont="1" applyFill="1" applyBorder="1" applyAlignment="1" applyProtection="1">
      <alignment horizontal="center" vertical="center" wrapText="1"/>
    </xf>
    <xf numFmtId="0" fontId="5" fillId="0" borderId="0" xfId="5" applyFont="1"/>
    <xf numFmtId="0" fontId="10" fillId="2" borderId="2" xfId="5" applyFont="1" applyFill="1" applyBorder="1" applyAlignment="1">
      <alignment horizontal="left" vertical="center" wrapText="1"/>
    </xf>
    <xf numFmtId="0" fontId="11" fillId="2" borderId="2" xfId="5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 applyProtection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9" fontId="11" fillId="2" borderId="2" xfId="3" applyFont="1" applyFill="1" applyBorder="1" applyAlignment="1" applyProtection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vertical="center" wrapText="1"/>
    </xf>
    <xf numFmtId="0" fontId="13" fillId="0" borderId="2" xfId="5" applyFont="1" applyFill="1" applyBorder="1" applyAlignment="1">
      <alignment horizontal="center" vertical="center" wrapText="1"/>
    </xf>
    <xf numFmtId="165" fontId="13" fillId="3" borderId="2" xfId="2" applyNumberFormat="1" applyFont="1" applyFill="1" applyBorder="1" applyAlignment="1" applyProtection="1">
      <alignment vertical="center" wrapText="1"/>
    </xf>
    <xf numFmtId="9" fontId="13" fillId="0" borderId="2" xfId="3" applyFont="1" applyFill="1" applyBorder="1" applyAlignment="1" applyProtection="1">
      <alignment horizontal="center" vertical="center" wrapText="1"/>
    </xf>
    <xf numFmtId="10" fontId="13" fillId="0" borderId="2" xfId="5" applyNumberFormat="1" applyFont="1" applyFill="1" applyBorder="1" applyAlignment="1">
      <alignment vertical="center" wrapText="1"/>
    </xf>
    <xf numFmtId="0" fontId="13" fillId="3" borderId="2" xfId="5" applyFont="1" applyFill="1" applyBorder="1" applyAlignment="1">
      <alignment horizontal="center" vertical="center" wrapText="1"/>
    </xf>
    <xf numFmtId="0" fontId="13" fillId="0" borderId="0" xfId="1" applyFont="1"/>
    <xf numFmtId="0" fontId="13" fillId="3" borderId="2" xfId="5" applyFont="1" applyFill="1" applyBorder="1" applyAlignment="1">
      <alignment horizontal="left" vertical="center" wrapText="1"/>
    </xf>
    <xf numFmtId="0" fontId="13" fillId="3" borderId="2" xfId="5" applyFont="1" applyFill="1" applyBorder="1" applyAlignment="1">
      <alignment vertical="center" wrapText="1"/>
    </xf>
    <xf numFmtId="0" fontId="10" fillId="2" borderId="3" xfId="5" applyFont="1" applyFill="1" applyBorder="1" applyAlignment="1">
      <alignment horizontal="left" vertical="center" wrapText="1"/>
    </xf>
    <xf numFmtId="0" fontId="10" fillId="2" borderId="4" xfId="5" applyFont="1" applyFill="1" applyBorder="1" applyAlignment="1">
      <alignment horizontal="left" vertical="center" wrapText="1"/>
    </xf>
    <xf numFmtId="0" fontId="10" fillId="2" borderId="5" xfId="5" applyFont="1" applyFill="1" applyBorder="1" applyAlignment="1">
      <alignment horizontal="left" vertical="center" wrapText="1"/>
    </xf>
    <xf numFmtId="0" fontId="13" fillId="0" borderId="2" xfId="5" applyFont="1" applyBorder="1" applyAlignment="1">
      <alignment horizontal="left" vertical="center" wrapText="1"/>
    </xf>
    <xf numFmtId="9" fontId="13" fillId="0" borderId="6" xfId="3" applyFont="1" applyFill="1" applyBorder="1" applyAlignment="1" applyProtection="1">
      <alignment horizontal="center" vertical="center" wrapText="1"/>
    </xf>
    <xf numFmtId="0" fontId="13" fillId="0" borderId="6" xfId="5" applyFont="1" applyFill="1" applyBorder="1" applyAlignment="1">
      <alignment vertical="center" wrapText="1"/>
    </xf>
    <xf numFmtId="167" fontId="13" fillId="0" borderId="6" xfId="5" applyNumberFormat="1" applyFont="1" applyBorder="1" applyAlignment="1">
      <alignment horizontal="center" vertical="center" wrapText="1"/>
    </xf>
    <xf numFmtId="0" fontId="13" fillId="0" borderId="0" xfId="5" applyFont="1" applyFill="1" applyBorder="1" applyAlignment="1">
      <alignment vertical="center" wrapText="1"/>
    </xf>
    <xf numFmtId="0" fontId="7" fillId="0" borderId="7" xfId="5" applyFont="1" applyFill="1" applyBorder="1" applyAlignment="1">
      <alignment horizontal="right" vertical="center" wrapText="1"/>
    </xf>
    <xf numFmtId="165" fontId="7" fillId="0" borderId="0" xfId="2" applyNumberFormat="1" applyFont="1" applyFill="1" applyBorder="1" applyAlignment="1" applyProtection="1">
      <alignment vertical="center" wrapText="1"/>
    </xf>
    <xf numFmtId="9" fontId="13" fillId="0" borderId="0" xfId="3" applyFont="1" applyFill="1" applyBorder="1" applyAlignment="1" applyProtection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165" fontId="10" fillId="2" borderId="2" xfId="2" applyNumberFormat="1" applyFont="1" applyFill="1" applyBorder="1" applyAlignment="1" applyProtection="1">
      <alignment horizontal="left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13" fillId="0" borderId="2" xfId="5" applyFont="1" applyFill="1" applyBorder="1" applyAlignment="1">
      <alignment horizontal="center" vertical="center" wrapText="1"/>
    </xf>
    <xf numFmtId="9" fontId="13" fillId="0" borderId="2" xfId="5" applyNumberFormat="1" applyFont="1" applyFill="1" applyBorder="1" applyAlignment="1">
      <alignment horizontal="center" vertical="center" wrapText="1"/>
    </xf>
    <xf numFmtId="167" fontId="13" fillId="3" borderId="2" xfId="5" applyNumberFormat="1" applyFont="1" applyFill="1" applyBorder="1" applyAlignment="1">
      <alignment horizontal="center" vertical="center" wrapText="1"/>
    </xf>
    <xf numFmtId="0" fontId="13" fillId="4" borderId="2" xfId="5" applyFont="1" applyFill="1" applyBorder="1" applyAlignment="1">
      <alignment horizontal="left" vertical="center" wrapText="1"/>
    </xf>
    <xf numFmtId="165" fontId="13" fillId="0" borderId="2" xfId="2" applyNumberFormat="1" applyFont="1" applyFill="1" applyBorder="1" applyAlignment="1" applyProtection="1">
      <alignment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13" fillId="0" borderId="2" xfId="7" applyFont="1" applyFill="1" applyBorder="1" applyAlignment="1">
      <alignment vertical="center" wrapText="1"/>
    </xf>
    <xf numFmtId="0" fontId="13" fillId="0" borderId="2" xfId="1" applyFont="1" applyBorder="1"/>
    <xf numFmtId="0" fontId="11" fillId="5" borderId="2" xfId="1" applyFont="1" applyFill="1" applyBorder="1" applyAlignment="1">
      <alignment horizontal="center" vertical="center"/>
    </xf>
    <xf numFmtId="0" fontId="13" fillId="0" borderId="2" xfId="7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3" fontId="13" fillId="0" borderId="2" xfId="5" applyNumberFormat="1" applyFont="1" applyFill="1" applyBorder="1" applyAlignment="1">
      <alignment vertical="center" wrapText="1"/>
    </xf>
    <xf numFmtId="165" fontId="13" fillId="0" borderId="6" xfId="2" applyNumberFormat="1" applyFont="1" applyFill="1" applyBorder="1" applyAlignment="1" applyProtection="1">
      <alignment vertical="center" wrapText="1"/>
    </xf>
    <xf numFmtId="165" fontId="13" fillId="3" borderId="6" xfId="2" applyNumberFormat="1" applyFont="1" applyFill="1" applyBorder="1" applyAlignment="1" applyProtection="1">
      <alignment vertical="center" wrapText="1"/>
    </xf>
    <xf numFmtId="165" fontId="13" fillId="0" borderId="2" xfId="6" applyNumberFormat="1" applyFont="1" applyFill="1" applyBorder="1" applyAlignment="1" applyProtection="1">
      <alignment vertical="center" wrapText="1"/>
    </xf>
  </cellXfs>
  <cellStyles count="8">
    <cellStyle name="Normal" xfId="0" builtinId="0"/>
    <cellStyle name="Normal 11" xfId="1"/>
    <cellStyle name="Normal 2 2" xfId="5"/>
    <cellStyle name="Normal 3" xfId="7"/>
    <cellStyle name="Normal 9" xfId="4"/>
    <cellStyle name="Porcentagem 5" xfId="3"/>
    <cellStyle name="Separador de milhares 3 2" xfId="6"/>
    <cellStyle name="Separador de milhares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552450</xdr:colOff>
      <xdr:row>4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77FAAF7-BBC6-4AA6-B20F-3A831C084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5725"/>
          <a:ext cx="1520190" cy="9525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676275</xdr:colOff>
      <xdr:row>0</xdr:row>
      <xdr:rowOff>133350</xdr:rowOff>
    </xdr:from>
    <xdr:to>
      <xdr:col>8</xdr:col>
      <xdr:colOff>85725</xdr:colOff>
      <xdr:row>5</xdr:row>
      <xdr:rowOff>114300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7E32AD5-ACE7-44FB-8078-F24EF833B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77075" y="133350"/>
          <a:ext cx="1998345" cy="11239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16</xdr:col>
      <xdr:colOff>590550</xdr:colOff>
      <xdr:row>0</xdr:row>
      <xdr:rowOff>85725</xdr:rowOff>
    </xdr:from>
    <xdr:to>
      <xdr:col>17</xdr:col>
      <xdr:colOff>695325</xdr:colOff>
      <xdr:row>5</xdr:row>
      <xdr:rowOff>19050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7386401-6780-4498-B715-03E7437B3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843510" y="85725"/>
          <a:ext cx="821055" cy="10763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FISCO%20SE%202518OC-BR%20L%201254%20-%20%20Plano%20de%20Aquisi&#231;&#227;o%20n&#186;%2010%20%20-%2011-04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moura\OneDrive%20-%20Inter-American%20Development%20Bank%20Group\FMM\BR-L1254%20-%20SE\Plano%20de%20aquisi&#231;&#245;es\CORRE&#199;&#195;O%20PROFISCO%20SE%202518OC-BR%20BR-L1254%20PA-Plano%20de%20Aquisi&#231;&#245;es%20n&#186;%2010%20-%20BID%20-%20Simplificad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fisco/Users/carlosa/AppData/Local/Microsoft/Windows/Temporary%20Internet%20Files/Content.Outlook/0JE2MCOZ/RSP%201%C2%BA%20semestre%202013%20-REMESS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1arq01\Adins\3%20Projetos\2%20Conclu&#237;dos\DF%20Minist&#233;rio%20do%20Planejamento\Administra&#231;&#227;o\Relat&#243;rios%20dos%20Produtos\PNAGE%20POA%20-%20Versao%20Revista%20Plano%20de%20Contas%2001Ago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1"/>
      <sheetName val="PA2"/>
      <sheetName val="PA3"/>
      <sheetName val="PA4"/>
      <sheetName val="PA5"/>
      <sheetName val="PA6"/>
      <sheetName val="PA7"/>
      <sheetName val="PA8o"/>
      <sheetName val="PA8"/>
      <sheetName val="PA9"/>
      <sheetName val="PA10"/>
      <sheetName val="Instruçõ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10 completo"/>
      <sheetName val="PA10 simplificado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1. Resumo Executivo"/>
      <sheetName val="2. Resultados (Outcomes-PMR)"/>
      <sheetName val="3a. Produtos-Fis (Outputs-PMR)"/>
      <sheetName val="3b. Produtos-Fin (Outputs-PMR)"/>
      <sheetName val="4. Situação e Plano Ação"/>
      <sheetName val="5. Riscos e Plano Mitigação"/>
      <sheetName val="6. Cláusulas Contratuais"/>
      <sheetName val="7. Alterações no Projeto"/>
      <sheetName val="8. Lições Aprend e Boas Prát"/>
      <sheetName val="9. Dem Exec Orçamentária"/>
      <sheetName val="10. Dem Desemb Fonte-Ano"/>
      <sheetName val="11. Dem Execução Financeira"/>
      <sheetName val="12. Dem Execução PA"/>
      <sheetName val="13. Relação Contr-Obras"/>
      <sheetName val="14. Marco de Resultados"/>
      <sheetName val="15. Quadro de Indicadores"/>
      <sheetName val="16. Matriz de Probl-Sol-Resulta"/>
      <sheetName val="17. PA-Priorizado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Justificativa"/>
      <sheetName val="Parâmetros"/>
      <sheetName val="Comp 1"/>
      <sheetName val="Comp A"/>
      <sheetName val="Comp 2"/>
      <sheetName val="Comp 3"/>
      <sheetName val="Comp 4"/>
      <sheetName val="Comp 5"/>
      <sheetName val="Comp 6"/>
      <sheetName val="Adm Projeto"/>
      <sheetName val="Monit&amp;Avaliação"/>
      <sheetName val="Consolidação 1"/>
      <sheetName val="Consolidação 2"/>
    </sheetNames>
    <sheetDataSet>
      <sheetData sheetId="0"/>
      <sheetData sheetId="1"/>
      <sheetData sheetId="2">
        <row r="8">
          <cell r="C8" t="str">
            <v>Rafaela</v>
          </cell>
        </row>
        <row r="9">
          <cell r="C9" t="str">
            <v>Marcos</v>
          </cell>
        </row>
        <row r="10">
          <cell r="C10" t="str">
            <v>COAF</v>
          </cell>
        </row>
        <row r="11">
          <cell r="C11" t="str">
            <v>Teste</v>
          </cell>
        </row>
        <row r="12">
          <cell r="C12" t="str">
            <v>Nélly</v>
          </cell>
        </row>
        <row r="13">
          <cell r="C13" t="str">
            <v>Eugenio</v>
          </cell>
        </row>
        <row r="14">
          <cell r="C14" t="str">
            <v>Tadeu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U91"/>
  <sheetViews>
    <sheetView showGridLines="0" tabSelected="1" zoomScale="80" zoomScaleNormal="80" workbookViewId="0">
      <selection activeCell="D92" sqref="D92"/>
    </sheetView>
  </sheetViews>
  <sheetFormatPr defaultColWidth="9.109375" defaultRowHeight="18" x14ac:dyDescent="0.35"/>
  <cols>
    <col min="1" max="1" width="5.6640625" style="1" customWidth="1"/>
    <col min="2" max="2" width="9.5546875" style="1" customWidth="1"/>
    <col min="3" max="3" width="23.33203125" style="1" customWidth="1"/>
    <col min="4" max="4" width="30.6640625" style="1" customWidth="1"/>
    <col min="5" max="5" width="24.109375" style="1" customWidth="1"/>
    <col min="6" max="6" width="10.44140625" style="3" customWidth="1"/>
    <col min="7" max="7" width="12.88671875" style="1" customWidth="1"/>
    <col min="8" max="8" width="15.6640625" style="4" customWidth="1"/>
    <col min="9" max="9" width="15.6640625" style="4" hidden="1" customWidth="1"/>
    <col min="10" max="10" width="11.33203125" style="5" hidden="1" customWidth="1"/>
    <col min="11" max="11" width="12.5546875" style="5" hidden="1" customWidth="1"/>
    <col min="12" max="12" width="12.6640625" style="1" hidden="1" customWidth="1"/>
    <col min="13" max="13" width="15.5546875" style="1" hidden="1" customWidth="1"/>
    <col min="14" max="14" width="14.5546875" style="1" customWidth="1"/>
    <col min="15" max="15" width="12.88671875" style="1" customWidth="1"/>
    <col min="16" max="16" width="22.6640625" style="1" customWidth="1"/>
    <col min="17" max="17" width="10.44140625" style="3" customWidth="1"/>
    <col min="18" max="18" width="18.88671875" style="1" customWidth="1"/>
    <col min="19" max="16384" width="9.109375" style="1"/>
  </cols>
  <sheetData>
    <row r="1" spans="1:21" x14ac:dyDescent="0.35">
      <c r="B1" s="2"/>
      <c r="P1" s="6"/>
      <c r="Q1" s="6"/>
      <c r="R1" s="7"/>
    </row>
    <row r="2" spans="1:21" x14ac:dyDescent="0.35">
      <c r="P2" s="6"/>
      <c r="Q2" s="6"/>
      <c r="R2" s="7"/>
    </row>
    <row r="3" spans="1:21" x14ac:dyDescent="0.35">
      <c r="P3" s="8"/>
      <c r="Q3" s="8"/>
      <c r="R3" s="9"/>
    </row>
    <row r="4" spans="1:21" x14ac:dyDescent="0.35">
      <c r="P4" s="8"/>
      <c r="Q4" s="8"/>
      <c r="R4" s="9"/>
    </row>
    <row r="5" spans="1:21" x14ac:dyDescent="0.35">
      <c r="P5" s="8"/>
      <c r="Q5" s="8"/>
      <c r="R5" s="9"/>
    </row>
    <row r="6" spans="1:21" x14ac:dyDescent="0.35">
      <c r="A6" s="10" t="s">
        <v>0</v>
      </c>
      <c r="B6" s="10"/>
      <c r="C6" s="10"/>
      <c r="Q6" s="11" t="s">
        <v>1</v>
      </c>
    </row>
    <row r="7" spans="1:21" x14ac:dyDescent="0.35">
      <c r="A7" s="12" t="s">
        <v>2</v>
      </c>
      <c r="G7" s="13" t="s">
        <v>3</v>
      </c>
      <c r="Q7" s="11" t="s">
        <v>4</v>
      </c>
    </row>
    <row r="8" spans="1:21" x14ac:dyDescent="0.35">
      <c r="A8" s="12" t="s">
        <v>5</v>
      </c>
      <c r="G8" s="13" t="s">
        <v>6</v>
      </c>
      <c r="Q8" s="11" t="s">
        <v>7</v>
      </c>
    </row>
    <row r="9" spans="1:21" x14ac:dyDescent="0.35">
      <c r="A9" s="13" t="s">
        <v>8</v>
      </c>
      <c r="G9" s="13" t="s">
        <v>9</v>
      </c>
      <c r="Q9" s="14" t="s">
        <v>10</v>
      </c>
    </row>
    <row r="10" spans="1:21" x14ac:dyDescent="0.35">
      <c r="B10" s="15"/>
    </row>
    <row r="11" spans="1:21" x14ac:dyDescent="0.35">
      <c r="A11" s="16"/>
      <c r="B11" s="17"/>
      <c r="C11" s="17"/>
      <c r="D11" s="17"/>
      <c r="E11" s="17"/>
      <c r="F11" s="18"/>
      <c r="G11" s="19" t="s">
        <v>11</v>
      </c>
      <c r="H11" s="19"/>
      <c r="I11" s="20">
        <v>3.2</v>
      </c>
      <c r="J11" s="21"/>
      <c r="K11" s="22"/>
      <c r="L11" s="17"/>
      <c r="M11" s="17"/>
      <c r="N11" s="17"/>
      <c r="O11" s="17"/>
      <c r="P11" s="17"/>
      <c r="Q11" s="18"/>
      <c r="R11" s="17"/>
      <c r="S11" s="23"/>
      <c r="T11" s="23"/>
      <c r="U11" s="23"/>
    </row>
    <row r="12" spans="1:21" ht="15.6" customHeight="1" x14ac:dyDescent="0.35">
      <c r="A12" s="24" t="s">
        <v>12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3"/>
      <c r="T12" s="23"/>
      <c r="U12" s="23"/>
    </row>
    <row r="13" spans="1:21" ht="15" customHeight="1" x14ac:dyDescent="0.35">
      <c r="A13" s="25" t="s">
        <v>13</v>
      </c>
      <c r="B13" s="25" t="s">
        <v>14</v>
      </c>
      <c r="C13" s="25" t="s">
        <v>15</v>
      </c>
      <c r="D13" s="25" t="s">
        <v>16</v>
      </c>
      <c r="E13" s="25" t="s">
        <v>17</v>
      </c>
      <c r="F13" s="25" t="s">
        <v>18</v>
      </c>
      <c r="G13" s="25" t="s">
        <v>19</v>
      </c>
      <c r="H13" s="26"/>
      <c r="I13" s="27" t="s">
        <v>20</v>
      </c>
      <c r="J13" s="27"/>
      <c r="K13" s="27"/>
      <c r="L13" s="25" t="s">
        <v>21</v>
      </c>
      <c r="M13" s="25" t="s">
        <v>22</v>
      </c>
      <c r="N13" s="25" t="s">
        <v>23</v>
      </c>
      <c r="O13" s="25"/>
      <c r="P13" s="25" t="s">
        <v>24</v>
      </c>
      <c r="Q13" s="25" t="s">
        <v>25</v>
      </c>
      <c r="R13" s="25" t="s">
        <v>26</v>
      </c>
      <c r="S13" s="23"/>
      <c r="T13" s="23"/>
      <c r="U13" s="23"/>
    </row>
    <row r="14" spans="1:21" ht="90" x14ac:dyDescent="0.35">
      <c r="A14" s="25"/>
      <c r="B14" s="25"/>
      <c r="C14" s="25"/>
      <c r="D14" s="25"/>
      <c r="E14" s="25"/>
      <c r="F14" s="25"/>
      <c r="G14" s="25"/>
      <c r="H14" s="26" t="s">
        <v>27</v>
      </c>
      <c r="I14" s="26" t="s">
        <v>28</v>
      </c>
      <c r="J14" s="28" t="s">
        <v>29</v>
      </c>
      <c r="K14" s="28" t="s">
        <v>30</v>
      </c>
      <c r="L14" s="25"/>
      <c r="M14" s="25"/>
      <c r="N14" s="29" t="s">
        <v>31</v>
      </c>
      <c r="O14" s="29" t="s">
        <v>32</v>
      </c>
      <c r="P14" s="25"/>
      <c r="Q14" s="25"/>
      <c r="R14" s="25"/>
      <c r="S14" s="23"/>
      <c r="T14" s="23"/>
      <c r="U14" s="23"/>
    </row>
    <row r="15" spans="1:21" s="36" customFormat="1" ht="72" x14ac:dyDescent="0.35">
      <c r="A15" s="35" t="s">
        <v>33</v>
      </c>
      <c r="B15" s="30" t="s">
        <v>34</v>
      </c>
      <c r="C15" s="30" t="s">
        <v>35</v>
      </c>
      <c r="D15" s="30" t="s">
        <v>36</v>
      </c>
      <c r="E15" s="30" t="s">
        <v>37</v>
      </c>
      <c r="F15" s="31">
        <v>1</v>
      </c>
      <c r="G15" s="30" t="s">
        <v>38</v>
      </c>
      <c r="H15" s="32">
        <v>3583375.98</v>
      </c>
      <c r="I15" s="32">
        <v>1300000</v>
      </c>
      <c r="J15" s="33">
        <v>0</v>
      </c>
      <c r="K15" s="33">
        <v>1</v>
      </c>
      <c r="L15" s="34" t="s">
        <v>39</v>
      </c>
      <c r="M15" s="30" t="s">
        <v>37</v>
      </c>
      <c r="N15" s="31" t="s">
        <v>40</v>
      </c>
      <c r="O15" s="31" t="s">
        <v>41</v>
      </c>
      <c r="P15" s="30" t="s">
        <v>42</v>
      </c>
      <c r="Q15" s="31" t="s">
        <v>43</v>
      </c>
      <c r="R15" s="30" t="s">
        <v>44</v>
      </c>
      <c r="S15" s="23"/>
      <c r="T15" s="23"/>
      <c r="U15" s="23"/>
    </row>
    <row r="16" spans="1:21" s="36" customFormat="1" ht="72" x14ac:dyDescent="0.35">
      <c r="A16" s="35" t="s">
        <v>45</v>
      </c>
      <c r="B16" s="30" t="s">
        <v>34</v>
      </c>
      <c r="C16" s="30" t="s">
        <v>46</v>
      </c>
      <c r="D16" s="30" t="s">
        <v>47</v>
      </c>
      <c r="E16" s="30" t="s">
        <v>37</v>
      </c>
      <c r="F16" s="31">
        <v>1</v>
      </c>
      <c r="G16" s="30"/>
      <c r="H16" s="32">
        <v>440000</v>
      </c>
      <c r="I16" s="32">
        <f>+H16/$I$11</f>
        <v>137500</v>
      </c>
      <c r="J16" s="33">
        <v>0</v>
      </c>
      <c r="K16" s="33">
        <v>1</v>
      </c>
      <c r="L16" s="34" t="s">
        <v>48</v>
      </c>
      <c r="M16" s="30" t="s">
        <v>37</v>
      </c>
      <c r="N16" s="31" t="s">
        <v>49</v>
      </c>
      <c r="O16" s="31" t="s">
        <v>50</v>
      </c>
      <c r="P16" s="30" t="s">
        <v>51</v>
      </c>
      <c r="Q16" s="31" t="s">
        <v>43</v>
      </c>
      <c r="R16" s="30" t="s">
        <v>52</v>
      </c>
      <c r="S16" s="23"/>
      <c r="T16" s="23"/>
      <c r="U16" s="23"/>
    </row>
    <row r="17" spans="1:21" s="36" customFormat="1" ht="72" x14ac:dyDescent="0.35">
      <c r="A17" s="35" t="s">
        <v>53</v>
      </c>
      <c r="B17" s="30" t="s">
        <v>34</v>
      </c>
      <c r="C17" s="30" t="s">
        <v>54</v>
      </c>
      <c r="D17" s="30" t="s">
        <v>54</v>
      </c>
      <c r="E17" s="30" t="s">
        <v>37</v>
      </c>
      <c r="F17" s="31">
        <v>1</v>
      </c>
      <c r="G17" s="30"/>
      <c r="H17" s="32">
        <v>1400000</v>
      </c>
      <c r="I17" s="32">
        <f>+H17/$I$11</f>
        <v>437500</v>
      </c>
      <c r="J17" s="33">
        <v>0</v>
      </c>
      <c r="K17" s="33">
        <v>1</v>
      </c>
      <c r="L17" s="34" t="s">
        <v>55</v>
      </c>
      <c r="M17" s="30" t="s">
        <v>37</v>
      </c>
      <c r="N17" s="31" t="s">
        <v>56</v>
      </c>
      <c r="O17" s="31" t="s">
        <v>57</v>
      </c>
      <c r="P17" s="30" t="s">
        <v>51</v>
      </c>
      <c r="Q17" s="31" t="s">
        <v>43</v>
      </c>
      <c r="R17" s="30" t="s">
        <v>52</v>
      </c>
      <c r="S17" s="23"/>
      <c r="T17" s="23"/>
      <c r="U17" s="23"/>
    </row>
    <row r="19" spans="1:21" ht="15.6" customHeight="1" x14ac:dyDescent="0.35">
      <c r="A19" s="24" t="s">
        <v>58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3"/>
      <c r="T19" s="23"/>
      <c r="U19" s="23"/>
    </row>
    <row r="20" spans="1:21" ht="15" customHeight="1" x14ac:dyDescent="0.35">
      <c r="A20" s="25" t="s">
        <v>13</v>
      </c>
      <c r="B20" s="25" t="s">
        <v>14</v>
      </c>
      <c r="C20" s="25" t="s">
        <v>59</v>
      </c>
      <c r="D20" s="25" t="s">
        <v>16</v>
      </c>
      <c r="E20" s="25" t="s">
        <v>17</v>
      </c>
      <c r="F20" s="25" t="s">
        <v>18</v>
      </c>
      <c r="G20" s="25" t="s">
        <v>19</v>
      </c>
      <c r="H20" s="26"/>
      <c r="I20" s="27" t="s">
        <v>60</v>
      </c>
      <c r="J20" s="27"/>
      <c r="K20" s="27"/>
      <c r="L20" s="25" t="s">
        <v>61</v>
      </c>
      <c r="M20" s="25" t="s">
        <v>62</v>
      </c>
      <c r="N20" s="25" t="s">
        <v>63</v>
      </c>
      <c r="O20" s="25"/>
      <c r="P20" s="25" t="s">
        <v>24</v>
      </c>
      <c r="Q20" s="25" t="s">
        <v>25</v>
      </c>
      <c r="R20" s="25" t="s">
        <v>26</v>
      </c>
      <c r="S20" s="23"/>
      <c r="T20" s="23"/>
      <c r="U20" s="23"/>
    </row>
    <row r="21" spans="1:21" ht="90" x14ac:dyDescent="0.35">
      <c r="A21" s="25"/>
      <c r="B21" s="25"/>
      <c r="C21" s="25"/>
      <c r="D21" s="25"/>
      <c r="E21" s="25"/>
      <c r="F21" s="25"/>
      <c r="G21" s="25"/>
      <c r="H21" s="26" t="s">
        <v>27</v>
      </c>
      <c r="I21" s="26" t="s">
        <v>28</v>
      </c>
      <c r="J21" s="28" t="s">
        <v>29</v>
      </c>
      <c r="K21" s="28" t="s">
        <v>30</v>
      </c>
      <c r="L21" s="25"/>
      <c r="M21" s="25"/>
      <c r="N21" s="29" t="s">
        <v>31</v>
      </c>
      <c r="O21" s="29" t="s">
        <v>32</v>
      </c>
      <c r="P21" s="25"/>
      <c r="Q21" s="25"/>
      <c r="R21" s="25"/>
      <c r="S21" s="23"/>
      <c r="T21" s="23"/>
      <c r="U21" s="23"/>
    </row>
    <row r="22" spans="1:21" s="36" customFormat="1" ht="90" x14ac:dyDescent="0.35">
      <c r="A22" s="35" t="s">
        <v>64</v>
      </c>
      <c r="B22" s="30" t="s">
        <v>34</v>
      </c>
      <c r="C22" s="30" t="s">
        <v>65</v>
      </c>
      <c r="D22" s="30" t="s">
        <v>66</v>
      </c>
      <c r="E22" s="37" t="s">
        <v>37</v>
      </c>
      <c r="F22" s="31">
        <v>3</v>
      </c>
      <c r="G22" s="30"/>
      <c r="H22" s="32">
        <v>900000</v>
      </c>
      <c r="I22" s="32">
        <f>+H22/$I$11</f>
        <v>281250</v>
      </c>
      <c r="J22" s="33">
        <v>0</v>
      </c>
      <c r="K22" s="33">
        <v>1</v>
      </c>
      <c r="L22" s="34" t="s">
        <v>55</v>
      </c>
      <c r="M22" s="30" t="s">
        <v>37</v>
      </c>
      <c r="N22" s="31" t="s">
        <v>67</v>
      </c>
      <c r="O22" s="31" t="s">
        <v>56</v>
      </c>
      <c r="P22" s="30" t="s">
        <v>68</v>
      </c>
      <c r="Q22" s="31"/>
      <c r="R22" s="30" t="s">
        <v>52</v>
      </c>
      <c r="S22" s="23"/>
      <c r="T22" s="23"/>
      <c r="U22" s="23"/>
    </row>
    <row r="23" spans="1:21" s="36" customFormat="1" ht="108" x14ac:dyDescent="0.35">
      <c r="A23" s="35" t="s">
        <v>69</v>
      </c>
      <c r="B23" s="30" t="s">
        <v>34</v>
      </c>
      <c r="C23" s="30" t="s">
        <v>70</v>
      </c>
      <c r="D23" s="38" t="s">
        <v>71</v>
      </c>
      <c r="E23" s="38" t="s">
        <v>37</v>
      </c>
      <c r="F23" s="31">
        <v>1</v>
      </c>
      <c r="G23" s="30"/>
      <c r="H23" s="32">
        <f>200000</f>
        <v>200000</v>
      </c>
      <c r="I23" s="32">
        <f>+H23/$I$11</f>
        <v>62500</v>
      </c>
      <c r="J23" s="33">
        <v>0</v>
      </c>
      <c r="K23" s="33">
        <v>1</v>
      </c>
      <c r="L23" s="34" t="s">
        <v>72</v>
      </c>
      <c r="M23" s="30" t="s">
        <v>37</v>
      </c>
      <c r="N23" s="31" t="s">
        <v>73</v>
      </c>
      <c r="O23" s="31" t="s">
        <v>57</v>
      </c>
      <c r="P23" s="30" t="s">
        <v>74</v>
      </c>
      <c r="Q23" s="31"/>
      <c r="R23" s="30" t="s">
        <v>52</v>
      </c>
      <c r="S23" s="23"/>
      <c r="T23" s="23"/>
      <c r="U23" s="23"/>
    </row>
    <row r="24" spans="1:21" s="36" customFormat="1" ht="144" x14ac:dyDescent="0.35">
      <c r="A24" s="35" t="s">
        <v>75</v>
      </c>
      <c r="B24" s="30" t="s">
        <v>34</v>
      </c>
      <c r="C24" s="37" t="s">
        <v>76</v>
      </c>
      <c r="D24" s="37" t="s">
        <v>77</v>
      </c>
      <c r="E24" s="37" t="s">
        <v>37</v>
      </c>
      <c r="F24" s="31">
        <v>1</v>
      </c>
      <c r="G24" s="30"/>
      <c r="H24" s="32">
        <v>6498000</v>
      </c>
      <c r="I24" s="32">
        <f t="shared" ref="I24:I28" si="0">+H24/$I$11</f>
        <v>2030625</v>
      </c>
      <c r="J24" s="33">
        <v>1</v>
      </c>
      <c r="K24" s="33">
        <v>0</v>
      </c>
      <c r="L24" s="34" t="s">
        <v>78</v>
      </c>
      <c r="M24" s="30" t="s">
        <v>37</v>
      </c>
      <c r="N24" s="31" t="s">
        <v>79</v>
      </c>
      <c r="O24" s="31" t="s">
        <v>56</v>
      </c>
      <c r="P24" s="30" t="s">
        <v>68</v>
      </c>
      <c r="Q24" s="31"/>
      <c r="R24" s="30" t="s">
        <v>80</v>
      </c>
      <c r="S24" s="23"/>
      <c r="T24" s="23"/>
      <c r="U24" s="23"/>
    </row>
    <row r="25" spans="1:21" s="36" customFormat="1" ht="72" x14ac:dyDescent="0.35">
      <c r="A25" s="35" t="s">
        <v>81</v>
      </c>
      <c r="B25" s="30" t="s">
        <v>34</v>
      </c>
      <c r="C25" s="30" t="s">
        <v>82</v>
      </c>
      <c r="D25" s="38" t="s">
        <v>83</v>
      </c>
      <c r="E25" s="37" t="s">
        <v>37</v>
      </c>
      <c r="F25" s="31">
        <v>1</v>
      </c>
      <c r="G25" s="30"/>
      <c r="H25" s="57">
        <v>3215000</v>
      </c>
      <c r="I25" s="57">
        <v>1030000</v>
      </c>
      <c r="J25" s="33">
        <v>1</v>
      </c>
      <c r="K25" s="33">
        <v>0</v>
      </c>
      <c r="L25" s="30" t="s">
        <v>39</v>
      </c>
      <c r="M25" s="30" t="s">
        <v>37</v>
      </c>
      <c r="N25" s="31" t="s">
        <v>84</v>
      </c>
      <c r="O25" s="31" t="s">
        <v>73</v>
      </c>
      <c r="P25" s="30" t="s">
        <v>85</v>
      </c>
      <c r="Q25" s="31"/>
      <c r="R25" s="30" t="s">
        <v>44</v>
      </c>
      <c r="S25" s="23"/>
      <c r="T25" s="23"/>
      <c r="U25" s="23"/>
    </row>
    <row r="26" spans="1:21" s="36" customFormat="1" ht="90" x14ac:dyDescent="0.35">
      <c r="A26" s="35" t="s">
        <v>86</v>
      </c>
      <c r="B26" s="30" t="s">
        <v>34</v>
      </c>
      <c r="C26" s="30" t="s">
        <v>87</v>
      </c>
      <c r="D26" s="38" t="s">
        <v>88</v>
      </c>
      <c r="E26" s="37" t="s">
        <v>37</v>
      </c>
      <c r="F26" s="31">
        <v>1</v>
      </c>
      <c r="G26" s="30"/>
      <c r="H26" s="57">
        <v>567000</v>
      </c>
      <c r="I26" s="57">
        <v>176000</v>
      </c>
      <c r="J26" s="33">
        <v>1</v>
      </c>
      <c r="K26" s="33">
        <v>0</v>
      </c>
      <c r="L26" s="30" t="s">
        <v>55</v>
      </c>
      <c r="M26" s="30" t="s">
        <v>37</v>
      </c>
      <c r="N26" s="31" t="s">
        <v>84</v>
      </c>
      <c r="O26" s="31" t="s">
        <v>67</v>
      </c>
      <c r="P26" s="30" t="s">
        <v>68</v>
      </c>
      <c r="Q26" s="31"/>
      <c r="R26" s="30" t="s">
        <v>80</v>
      </c>
      <c r="S26" s="23"/>
      <c r="T26" s="23"/>
      <c r="U26" s="23"/>
    </row>
    <row r="27" spans="1:21" s="36" customFormat="1" ht="78" customHeight="1" x14ac:dyDescent="0.35">
      <c r="A27" s="35" t="s">
        <v>89</v>
      </c>
      <c r="B27" s="30" t="s">
        <v>34</v>
      </c>
      <c r="C27" s="30" t="s">
        <v>90</v>
      </c>
      <c r="D27" s="38" t="s">
        <v>91</v>
      </c>
      <c r="E27" s="37" t="s">
        <v>37</v>
      </c>
      <c r="F27" s="31">
        <v>3</v>
      </c>
      <c r="G27" s="30"/>
      <c r="H27" s="57">
        <v>60000</v>
      </c>
      <c r="I27" s="32">
        <f t="shared" ref="I27" si="1">+H27/$I$11</f>
        <v>18750</v>
      </c>
      <c r="J27" s="33">
        <v>1</v>
      </c>
      <c r="K27" s="33">
        <v>0</v>
      </c>
      <c r="L27" s="30" t="s">
        <v>92</v>
      </c>
      <c r="M27" s="30" t="s">
        <v>37</v>
      </c>
      <c r="N27" s="31" t="s">
        <v>67</v>
      </c>
      <c r="O27" s="31" t="s">
        <v>56</v>
      </c>
      <c r="P27" s="30" t="s">
        <v>68</v>
      </c>
      <c r="Q27" s="31"/>
      <c r="R27" s="30" t="s">
        <v>80</v>
      </c>
      <c r="S27" s="23"/>
      <c r="T27" s="23"/>
      <c r="U27" s="23"/>
    </row>
    <row r="28" spans="1:21" s="36" customFormat="1" ht="78" customHeight="1" x14ac:dyDescent="0.35">
      <c r="A28" s="35" t="s">
        <v>93</v>
      </c>
      <c r="B28" s="30" t="s">
        <v>34</v>
      </c>
      <c r="C28" s="30" t="s">
        <v>94</v>
      </c>
      <c r="D28" s="38" t="s">
        <v>95</v>
      </c>
      <c r="E28" s="37" t="s">
        <v>37</v>
      </c>
      <c r="F28" s="31">
        <v>1</v>
      </c>
      <c r="G28" s="30"/>
      <c r="H28" s="57">
        <v>322000</v>
      </c>
      <c r="I28" s="32">
        <f t="shared" si="0"/>
        <v>100625</v>
      </c>
      <c r="J28" s="33">
        <v>1</v>
      </c>
      <c r="K28" s="33">
        <v>0</v>
      </c>
      <c r="L28" s="30" t="s">
        <v>96</v>
      </c>
      <c r="M28" s="30" t="s">
        <v>37</v>
      </c>
      <c r="N28" s="31" t="s">
        <v>67</v>
      </c>
      <c r="O28" s="31" t="s">
        <v>56</v>
      </c>
      <c r="P28" s="30" t="s">
        <v>68</v>
      </c>
      <c r="Q28" s="31"/>
      <c r="R28" s="30" t="s">
        <v>80</v>
      </c>
      <c r="S28" s="23"/>
      <c r="T28" s="23"/>
      <c r="U28" s="23"/>
    </row>
    <row r="30" spans="1:21" ht="15.6" customHeight="1" x14ac:dyDescent="0.35">
      <c r="A30" s="39" t="s">
        <v>97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1:21" ht="14.1" customHeight="1" x14ac:dyDescent="0.35">
      <c r="A31" s="25" t="s">
        <v>13</v>
      </c>
      <c r="B31" s="25" t="s">
        <v>14</v>
      </c>
      <c r="C31" s="25" t="s">
        <v>59</v>
      </c>
      <c r="D31" s="25" t="s">
        <v>16</v>
      </c>
      <c r="E31" s="25" t="s">
        <v>17</v>
      </c>
      <c r="F31" s="25" t="s">
        <v>18</v>
      </c>
      <c r="G31" s="25" t="s">
        <v>19</v>
      </c>
      <c r="H31" s="26"/>
      <c r="I31" s="27" t="s">
        <v>60</v>
      </c>
      <c r="J31" s="27"/>
      <c r="K31" s="27"/>
      <c r="L31" s="25" t="s">
        <v>61</v>
      </c>
      <c r="M31" s="25" t="s">
        <v>62</v>
      </c>
      <c r="N31" s="25" t="s">
        <v>63</v>
      </c>
      <c r="O31" s="25"/>
      <c r="P31" s="25" t="s">
        <v>24</v>
      </c>
      <c r="Q31" s="25" t="s">
        <v>25</v>
      </c>
      <c r="R31" s="25" t="s">
        <v>26</v>
      </c>
    </row>
    <row r="32" spans="1:21" ht="90" x14ac:dyDescent="0.35">
      <c r="A32" s="25"/>
      <c r="B32" s="25"/>
      <c r="C32" s="25"/>
      <c r="D32" s="25"/>
      <c r="E32" s="25"/>
      <c r="F32" s="25"/>
      <c r="G32" s="25"/>
      <c r="H32" s="26" t="s">
        <v>27</v>
      </c>
      <c r="I32" s="26" t="s">
        <v>28</v>
      </c>
      <c r="J32" s="28" t="s">
        <v>29</v>
      </c>
      <c r="K32" s="28" t="s">
        <v>30</v>
      </c>
      <c r="L32" s="25"/>
      <c r="M32" s="25"/>
      <c r="N32" s="29" t="s">
        <v>31</v>
      </c>
      <c r="O32" s="29" t="s">
        <v>32</v>
      </c>
      <c r="P32" s="25"/>
      <c r="Q32" s="25"/>
      <c r="R32" s="25"/>
    </row>
    <row r="33" spans="1:18" s="36" customFormat="1" ht="72" x14ac:dyDescent="0.35">
      <c r="A33" s="35" t="s">
        <v>98</v>
      </c>
      <c r="B33" s="30" t="s">
        <v>34</v>
      </c>
      <c r="C33" s="42" t="s">
        <v>99</v>
      </c>
      <c r="D33" s="42" t="s">
        <v>100</v>
      </c>
      <c r="E33" s="30" t="s">
        <v>101</v>
      </c>
      <c r="F33" s="31">
        <v>1</v>
      </c>
      <c r="G33" s="30"/>
      <c r="H33" s="64">
        <v>25370</v>
      </c>
      <c r="I33" s="32">
        <f>+H33/$I$11</f>
        <v>7928.125</v>
      </c>
      <c r="J33" s="33">
        <v>1</v>
      </c>
      <c r="K33" s="33">
        <v>0</v>
      </c>
      <c r="L33" s="34" t="s">
        <v>102</v>
      </c>
      <c r="M33" s="30" t="s">
        <v>103</v>
      </c>
      <c r="N33" s="31" t="s">
        <v>104</v>
      </c>
      <c r="O33" s="31" t="s">
        <v>84</v>
      </c>
      <c r="P33" s="30" t="s">
        <v>105</v>
      </c>
      <c r="Q33" s="31" t="s">
        <v>106</v>
      </c>
      <c r="R33" s="30" t="s">
        <v>44</v>
      </c>
    </row>
    <row r="34" spans="1:18" s="36" customFormat="1" ht="72" x14ac:dyDescent="0.35">
      <c r="A34" s="35" t="s">
        <v>107</v>
      </c>
      <c r="B34" s="30" t="s">
        <v>34</v>
      </c>
      <c r="C34" s="30" t="s">
        <v>108</v>
      </c>
      <c r="D34" s="37" t="s">
        <v>109</v>
      </c>
      <c r="E34" s="30" t="s">
        <v>110</v>
      </c>
      <c r="F34" s="31">
        <v>1</v>
      </c>
      <c r="G34" s="30"/>
      <c r="H34" s="64">
        <v>196929</v>
      </c>
      <c r="I34" s="32">
        <v>60429.255000000005</v>
      </c>
      <c r="J34" s="33">
        <v>1</v>
      </c>
      <c r="K34" s="33">
        <v>0</v>
      </c>
      <c r="L34" s="30" t="s">
        <v>111</v>
      </c>
      <c r="M34" s="30" t="s">
        <v>37</v>
      </c>
      <c r="N34" s="31" t="s">
        <v>84</v>
      </c>
      <c r="O34" s="31" t="s">
        <v>67</v>
      </c>
      <c r="P34" s="30" t="s">
        <v>85</v>
      </c>
      <c r="Q34" s="31" t="s">
        <v>112</v>
      </c>
      <c r="R34" s="30" t="s">
        <v>44</v>
      </c>
    </row>
    <row r="35" spans="1:18" s="36" customFormat="1" ht="90" x14ac:dyDescent="0.35">
      <c r="A35" s="35" t="s">
        <v>113</v>
      </c>
      <c r="B35" s="30" t="s">
        <v>34</v>
      </c>
      <c r="C35" s="42" t="s">
        <v>114</v>
      </c>
      <c r="D35" s="42" t="s">
        <v>115</v>
      </c>
      <c r="E35" s="30" t="s">
        <v>110</v>
      </c>
      <c r="F35" s="31" t="s">
        <v>43</v>
      </c>
      <c r="G35" s="31" t="s">
        <v>43</v>
      </c>
      <c r="H35" s="65">
        <v>80000</v>
      </c>
      <c r="I35" s="66">
        <f>+H35/$I$11</f>
        <v>25000</v>
      </c>
      <c r="J35" s="43">
        <v>1</v>
      </c>
      <c r="K35" s="43">
        <v>0</v>
      </c>
      <c r="L35" s="44" t="s">
        <v>39</v>
      </c>
      <c r="M35" s="30" t="s">
        <v>37</v>
      </c>
      <c r="N35" s="45" t="s">
        <v>116</v>
      </c>
      <c r="O35" s="45" t="s">
        <v>116</v>
      </c>
      <c r="P35" s="30" t="s">
        <v>117</v>
      </c>
      <c r="Q35" s="31" t="s">
        <v>43</v>
      </c>
      <c r="R35" s="30" t="s">
        <v>44</v>
      </c>
    </row>
    <row r="36" spans="1:18" ht="15" customHeight="1" x14ac:dyDescent="0.35">
      <c r="B36" s="46"/>
      <c r="C36" s="46"/>
      <c r="D36" s="46"/>
      <c r="E36" s="46"/>
      <c r="F36" s="47"/>
      <c r="G36" s="47"/>
      <c r="H36" s="48"/>
      <c r="I36" s="48">
        <f>SUM(I33:I35)-SUMIF(R33:R35,$C$66,I33:I35)</f>
        <v>93357.38</v>
      </c>
      <c r="J36" s="49"/>
      <c r="K36" s="49"/>
      <c r="L36" s="46"/>
      <c r="M36" s="46"/>
      <c r="N36" s="46"/>
      <c r="O36" s="46"/>
      <c r="P36" s="46"/>
      <c r="Q36" s="50"/>
      <c r="R36" s="46"/>
    </row>
    <row r="38" spans="1:18" ht="15.6" customHeight="1" x14ac:dyDescent="0.35">
      <c r="A38" s="39" t="s">
        <v>118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1:18" ht="15.15" customHeight="1" x14ac:dyDescent="0.35">
      <c r="A39" s="25" t="s">
        <v>13</v>
      </c>
      <c r="B39" s="25" t="s">
        <v>14</v>
      </c>
      <c r="C39" s="25" t="s">
        <v>59</v>
      </c>
      <c r="D39" s="25" t="s">
        <v>16</v>
      </c>
      <c r="E39" s="25" t="s">
        <v>17</v>
      </c>
      <c r="F39" s="24"/>
      <c r="G39" s="24"/>
      <c r="H39" s="51"/>
      <c r="I39" s="27" t="s">
        <v>60</v>
      </c>
      <c r="J39" s="27"/>
      <c r="K39" s="27"/>
      <c r="L39" s="25" t="s">
        <v>61</v>
      </c>
      <c r="M39" s="25" t="s">
        <v>62</v>
      </c>
      <c r="N39" s="25" t="s">
        <v>63</v>
      </c>
      <c r="O39" s="25"/>
      <c r="P39" s="25" t="s">
        <v>24</v>
      </c>
      <c r="Q39" s="25" t="s">
        <v>25</v>
      </c>
      <c r="R39" s="25" t="s">
        <v>26</v>
      </c>
    </row>
    <row r="40" spans="1:18" ht="35.1" customHeight="1" x14ac:dyDescent="0.35">
      <c r="A40" s="25"/>
      <c r="B40" s="25"/>
      <c r="C40" s="25"/>
      <c r="D40" s="25"/>
      <c r="E40" s="25"/>
      <c r="F40" s="25" t="s">
        <v>119</v>
      </c>
      <c r="G40" s="25"/>
      <c r="H40" s="26" t="s">
        <v>27</v>
      </c>
      <c r="I40" s="26" t="s">
        <v>28</v>
      </c>
      <c r="J40" s="28" t="s">
        <v>29</v>
      </c>
      <c r="K40" s="28" t="s">
        <v>30</v>
      </c>
      <c r="L40" s="25"/>
      <c r="M40" s="25"/>
      <c r="N40" s="29" t="s">
        <v>120</v>
      </c>
      <c r="O40" s="29" t="s">
        <v>32</v>
      </c>
      <c r="P40" s="25"/>
      <c r="Q40" s="25"/>
      <c r="R40" s="25"/>
    </row>
    <row r="41" spans="1:18" s="36" customFormat="1" ht="54" x14ac:dyDescent="0.35">
      <c r="A41" s="35" t="s">
        <v>121</v>
      </c>
      <c r="B41" s="30" t="s">
        <v>34</v>
      </c>
      <c r="C41" s="30" t="s">
        <v>122</v>
      </c>
      <c r="D41" s="52" t="s">
        <v>123</v>
      </c>
      <c r="E41" s="30" t="s">
        <v>124</v>
      </c>
      <c r="F41" s="53"/>
      <c r="G41" s="53"/>
      <c r="H41" s="57">
        <v>173960</v>
      </c>
      <c r="I41" s="67">
        <v>55000</v>
      </c>
      <c r="J41" s="54">
        <v>0.8</v>
      </c>
      <c r="K41" s="54">
        <v>0.2</v>
      </c>
      <c r="L41" s="34" t="s">
        <v>125</v>
      </c>
      <c r="M41" s="30" t="s">
        <v>126</v>
      </c>
      <c r="N41" s="55" t="s">
        <v>116</v>
      </c>
      <c r="O41" s="55" t="s">
        <v>127</v>
      </c>
      <c r="P41" s="30"/>
      <c r="Q41" s="30" t="s">
        <v>128</v>
      </c>
      <c r="R41" s="30" t="s">
        <v>44</v>
      </c>
    </row>
    <row r="42" spans="1:18" s="36" customFormat="1" ht="72" x14ac:dyDescent="0.35">
      <c r="A42" s="35" t="s">
        <v>129</v>
      </c>
      <c r="B42" s="30" t="s">
        <v>34</v>
      </c>
      <c r="C42" s="30" t="s">
        <v>130</v>
      </c>
      <c r="D42" s="56" t="s">
        <v>131</v>
      </c>
      <c r="E42" s="30" t="s">
        <v>132</v>
      </c>
      <c r="F42" s="53"/>
      <c r="G42" s="53"/>
      <c r="H42" s="57">
        <v>2250000</v>
      </c>
      <c r="I42" s="32">
        <f>+H42/$I$11</f>
        <v>703125</v>
      </c>
      <c r="J42" s="54">
        <v>1</v>
      </c>
      <c r="K42" s="54">
        <v>0</v>
      </c>
      <c r="L42" s="34" t="s">
        <v>133</v>
      </c>
      <c r="M42" s="30" t="s">
        <v>103</v>
      </c>
      <c r="N42" s="55" t="s">
        <v>134</v>
      </c>
      <c r="O42" s="55" t="s">
        <v>73</v>
      </c>
      <c r="P42" s="30"/>
      <c r="Q42" s="30"/>
      <c r="R42" s="30" t="s">
        <v>44</v>
      </c>
    </row>
    <row r="43" spans="1:18" s="36" customFormat="1" ht="83.7" customHeight="1" x14ac:dyDescent="0.35">
      <c r="A43" s="35" t="s">
        <v>135</v>
      </c>
      <c r="B43" s="30" t="s">
        <v>34</v>
      </c>
      <c r="C43" s="30" t="s">
        <v>136</v>
      </c>
      <c r="D43" s="30" t="s">
        <v>137</v>
      </c>
      <c r="E43" s="30" t="s">
        <v>138</v>
      </c>
      <c r="F43" s="53"/>
      <c r="G43" s="53"/>
      <c r="H43" s="57">
        <v>1465077</v>
      </c>
      <c r="I43" s="32">
        <f>+H43/$I$11</f>
        <v>457836.5625</v>
      </c>
      <c r="J43" s="54">
        <v>1</v>
      </c>
      <c r="K43" s="54">
        <v>0</v>
      </c>
      <c r="L43" s="34" t="s">
        <v>139</v>
      </c>
      <c r="M43" s="30" t="s">
        <v>103</v>
      </c>
      <c r="N43" s="55" t="s">
        <v>104</v>
      </c>
      <c r="O43" s="55" t="s">
        <v>140</v>
      </c>
      <c r="P43" s="30"/>
      <c r="Q43" s="30" t="s">
        <v>141</v>
      </c>
      <c r="R43" s="30" t="s">
        <v>44</v>
      </c>
    </row>
    <row r="44" spans="1:18" s="36" customFormat="1" ht="72" x14ac:dyDescent="0.35">
      <c r="A44" s="35" t="s">
        <v>142</v>
      </c>
      <c r="B44" s="30" t="s">
        <v>34</v>
      </c>
      <c r="C44" s="30" t="s">
        <v>143</v>
      </c>
      <c r="D44" s="37" t="s">
        <v>144</v>
      </c>
      <c r="E44" s="30" t="s">
        <v>145</v>
      </c>
      <c r="F44" s="53"/>
      <c r="G44" s="53"/>
      <c r="H44" s="57">
        <v>360000</v>
      </c>
      <c r="I44" s="67">
        <v>100000</v>
      </c>
      <c r="J44" s="54">
        <v>1</v>
      </c>
      <c r="K44" s="54">
        <v>0</v>
      </c>
      <c r="L44" s="34" t="s">
        <v>102</v>
      </c>
      <c r="M44" s="30" t="s">
        <v>103</v>
      </c>
      <c r="N44" s="55" t="s">
        <v>127</v>
      </c>
      <c r="O44" s="55" t="s">
        <v>146</v>
      </c>
      <c r="P44" s="30"/>
      <c r="Q44" s="30" t="s">
        <v>147</v>
      </c>
      <c r="R44" s="30" t="s">
        <v>44</v>
      </c>
    </row>
    <row r="46" spans="1:18" ht="15.6" customHeight="1" x14ac:dyDescent="0.35">
      <c r="A46" s="39" t="s">
        <v>148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1"/>
    </row>
    <row r="47" spans="1:18" ht="14.1" customHeight="1" x14ac:dyDescent="0.35">
      <c r="A47" s="25" t="s">
        <v>13</v>
      </c>
      <c r="B47" s="25" t="s">
        <v>14</v>
      </c>
      <c r="C47" s="25" t="s">
        <v>59</v>
      </c>
      <c r="D47" s="25" t="s">
        <v>16</v>
      </c>
      <c r="E47" s="25" t="s">
        <v>17</v>
      </c>
      <c r="F47" s="25" t="s">
        <v>19</v>
      </c>
      <c r="G47" s="25"/>
      <c r="H47" s="27" t="s">
        <v>60</v>
      </c>
      <c r="I47" s="27"/>
      <c r="J47" s="27"/>
      <c r="K47" s="27"/>
      <c r="L47" s="25" t="s">
        <v>61</v>
      </c>
      <c r="M47" s="25" t="s">
        <v>62</v>
      </c>
      <c r="N47" s="25" t="s">
        <v>63</v>
      </c>
      <c r="O47" s="25"/>
      <c r="P47" s="25" t="s">
        <v>24</v>
      </c>
      <c r="Q47" s="25" t="s">
        <v>25</v>
      </c>
      <c r="R47" s="25" t="s">
        <v>26</v>
      </c>
    </row>
    <row r="48" spans="1:18" ht="90" x14ac:dyDescent="0.35">
      <c r="A48" s="25"/>
      <c r="B48" s="25"/>
      <c r="C48" s="25"/>
      <c r="D48" s="25"/>
      <c r="E48" s="25"/>
      <c r="F48" s="25"/>
      <c r="G48" s="25"/>
      <c r="H48" s="26" t="s">
        <v>27</v>
      </c>
      <c r="I48" s="26" t="s">
        <v>28</v>
      </c>
      <c r="J48" s="28" t="s">
        <v>29</v>
      </c>
      <c r="K48" s="28" t="s">
        <v>30</v>
      </c>
      <c r="L48" s="25"/>
      <c r="M48" s="25"/>
      <c r="N48" s="29" t="s">
        <v>149</v>
      </c>
      <c r="O48" s="29" t="s">
        <v>150</v>
      </c>
      <c r="P48" s="25"/>
      <c r="Q48" s="25"/>
      <c r="R48" s="25"/>
    </row>
    <row r="49" spans="1:21" s="36" customFormat="1" ht="54" x14ac:dyDescent="0.35">
      <c r="A49" s="35" t="s">
        <v>151</v>
      </c>
      <c r="B49" s="30" t="s">
        <v>34</v>
      </c>
      <c r="C49" s="30" t="s">
        <v>152</v>
      </c>
      <c r="D49" s="37" t="s">
        <v>153</v>
      </c>
      <c r="E49" s="30" t="s">
        <v>154</v>
      </c>
      <c r="F49" s="53" t="s">
        <v>155</v>
      </c>
      <c r="G49" s="53"/>
      <c r="H49" s="57">
        <v>93000</v>
      </c>
      <c r="I49" s="57">
        <v>30000</v>
      </c>
      <c r="J49" s="33">
        <v>1</v>
      </c>
      <c r="K49" s="33">
        <v>0</v>
      </c>
      <c r="L49" s="34" t="s">
        <v>92</v>
      </c>
      <c r="M49" s="30" t="s">
        <v>103</v>
      </c>
      <c r="N49" s="55" t="s">
        <v>116</v>
      </c>
      <c r="O49" s="55" t="s">
        <v>156</v>
      </c>
      <c r="P49" s="31"/>
      <c r="Q49" s="30" t="s">
        <v>157</v>
      </c>
      <c r="R49" s="30" t="s">
        <v>44</v>
      </c>
    </row>
    <row r="50" spans="1:21" s="36" customFormat="1" ht="90" x14ac:dyDescent="0.35">
      <c r="A50" s="35" t="s">
        <v>158</v>
      </c>
      <c r="B50" s="30" t="s">
        <v>34</v>
      </c>
      <c r="C50" s="30" t="s">
        <v>159</v>
      </c>
      <c r="D50" s="30" t="s">
        <v>160</v>
      </c>
      <c r="E50" s="30" t="s">
        <v>154</v>
      </c>
      <c r="F50" s="53"/>
      <c r="G50" s="53"/>
      <c r="H50" s="57">
        <v>84000</v>
      </c>
      <c r="I50" s="57">
        <f>+H50/$I$11</f>
        <v>26250</v>
      </c>
      <c r="J50" s="33">
        <v>1</v>
      </c>
      <c r="K50" s="33">
        <v>0</v>
      </c>
      <c r="L50" s="34" t="s">
        <v>39</v>
      </c>
      <c r="M50" s="30" t="s">
        <v>103</v>
      </c>
      <c r="N50" s="31" t="s">
        <v>134</v>
      </c>
      <c r="O50" s="31" t="s">
        <v>73</v>
      </c>
      <c r="P50" s="31"/>
      <c r="Q50" s="30"/>
      <c r="R50" s="30" t="s">
        <v>44</v>
      </c>
    </row>
    <row r="51" spans="1:21" s="36" customFormat="1" ht="90" x14ac:dyDescent="0.35">
      <c r="A51" s="35" t="s">
        <v>161</v>
      </c>
      <c r="B51" s="30" t="s">
        <v>34</v>
      </c>
      <c r="C51" s="30" t="s">
        <v>162</v>
      </c>
      <c r="D51" s="30" t="s">
        <v>163</v>
      </c>
      <c r="E51" s="30" t="s">
        <v>154</v>
      </c>
      <c r="F51" s="53"/>
      <c r="G51" s="53"/>
      <c r="H51" s="57">
        <v>108000</v>
      </c>
      <c r="I51" s="57">
        <f>+H51/$I$11</f>
        <v>33750</v>
      </c>
      <c r="J51" s="33">
        <v>1</v>
      </c>
      <c r="K51" s="33">
        <v>0</v>
      </c>
      <c r="L51" s="34" t="s">
        <v>92</v>
      </c>
      <c r="M51" s="30" t="s">
        <v>103</v>
      </c>
      <c r="N51" s="31" t="s">
        <v>67</v>
      </c>
      <c r="O51" s="31" t="s">
        <v>73</v>
      </c>
      <c r="P51" s="31"/>
      <c r="Q51" s="30"/>
      <c r="R51" s="30" t="s">
        <v>80</v>
      </c>
    </row>
    <row r="53" spans="1:21" ht="15.6" customHeight="1" x14ac:dyDescent="0.35">
      <c r="A53" s="39" t="s">
        <v>164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1"/>
    </row>
    <row r="54" spans="1:21" ht="14.1" customHeight="1" x14ac:dyDescent="0.35">
      <c r="A54" s="25" t="s">
        <v>13</v>
      </c>
      <c r="B54" s="25" t="s">
        <v>14</v>
      </c>
      <c r="C54" s="25" t="s">
        <v>59</v>
      </c>
      <c r="D54" s="25" t="s">
        <v>16</v>
      </c>
      <c r="E54" s="25" t="s">
        <v>17</v>
      </c>
      <c r="F54" s="25" t="s">
        <v>19</v>
      </c>
      <c r="G54" s="25"/>
      <c r="H54" s="26"/>
      <c r="I54" s="27" t="s">
        <v>60</v>
      </c>
      <c r="J54" s="27"/>
      <c r="K54" s="27"/>
      <c r="L54" s="25" t="s">
        <v>61</v>
      </c>
      <c r="M54" s="25" t="s">
        <v>62</v>
      </c>
      <c r="N54" s="25" t="s">
        <v>63</v>
      </c>
      <c r="O54" s="25"/>
      <c r="P54" s="25" t="s">
        <v>24</v>
      </c>
      <c r="Q54" s="25" t="s">
        <v>25</v>
      </c>
      <c r="R54" s="25" t="s">
        <v>26</v>
      </c>
    </row>
    <row r="55" spans="1:21" ht="90" x14ac:dyDescent="0.35">
      <c r="A55" s="25"/>
      <c r="B55" s="25"/>
      <c r="C55" s="25"/>
      <c r="D55" s="25"/>
      <c r="E55" s="25"/>
      <c r="F55" s="25"/>
      <c r="G55" s="25"/>
      <c r="H55" s="26" t="s">
        <v>27</v>
      </c>
      <c r="I55" s="26" t="s">
        <v>28</v>
      </c>
      <c r="J55" s="28" t="s">
        <v>29</v>
      </c>
      <c r="K55" s="28" t="s">
        <v>30</v>
      </c>
      <c r="L55" s="25"/>
      <c r="M55" s="25"/>
      <c r="N55" s="29" t="s">
        <v>165</v>
      </c>
      <c r="O55" s="29" t="s">
        <v>32</v>
      </c>
      <c r="P55" s="25"/>
      <c r="Q55" s="25"/>
      <c r="R55" s="25"/>
    </row>
    <row r="56" spans="1:21" s="36" customFormat="1" ht="78" customHeight="1" x14ac:dyDescent="0.35">
      <c r="A56" s="35" t="s">
        <v>166</v>
      </c>
      <c r="B56" s="30" t="s">
        <v>34</v>
      </c>
      <c r="C56" s="30" t="s">
        <v>167</v>
      </c>
      <c r="D56" s="38" t="s">
        <v>168</v>
      </c>
      <c r="E56" s="37" t="s">
        <v>110</v>
      </c>
      <c r="F56" s="53"/>
      <c r="G56" s="53"/>
      <c r="H56" s="57">
        <v>340000</v>
      </c>
      <c r="I56" s="32">
        <f>+H56/$I$11</f>
        <v>106250</v>
      </c>
      <c r="J56" s="33">
        <v>0</v>
      </c>
      <c r="K56" s="33">
        <v>1</v>
      </c>
      <c r="L56" s="30" t="s">
        <v>92</v>
      </c>
      <c r="M56" s="30" t="s">
        <v>37</v>
      </c>
      <c r="N56" s="31" t="s">
        <v>56</v>
      </c>
      <c r="O56" s="31" t="s">
        <v>49</v>
      </c>
      <c r="P56" s="30" t="s">
        <v>169</v>
      </c>
      <c r="Q56" s="30"/>
      <c r="R56" s="30" t="s">
        <v>52</v>
      </c>
      <c r="S56" s="23"/>
      <c r="T56" s="23"/>
      <c r="U56" s="23"/>
    </row>
    <row r="59" spans="1:21" ht="14.1" hidden="1" customHeight="1" x14ac:dyDescent="0.35">
      <c r="B59" s="58" t="s">
        <v>170</v>
      </c>
      <c r="C59" s="59" t="s">
        <v>37</v>
      </c>
    </row>
    <row r="60" spans="1:21" hidden="1" x14ac:dyDescent="0.35">
      <c r="B60" s="58"/>
      <c r="C60" s="59" t="s">
        <v>103</v>
      </c>
    </row>
    <row r="61" spans="1:21" hidden="1" x14ac:dyDescent="0.35">
      <c r="B61" s="58"/>
      <c r="C61" s="60" t="s">
        <v>126</v>
      </c>
    </row>
    <row r="62" spans="1:21" hidden="1" x14ac:dyDescent="0.35"/>
    <row r="63" spans="1:21" ht="14.1" hidden="1" customHeight="1" x14ac:dyDescent="0.35">
      <c r="B63" s="58" t="s">
        <v>26</v>
      </c>
      <c r="C63" s="59" t="s">
        <v>52</v>
      </c>
    </row>
    <row r="64" spans="1:21" hidden="1" x14ac:dyDescent="0.35">
      <c r="B64" s="58"/>
      <c r="C64" s="59" t="s">
        <v>80</v>
      </c>
    </row>
    <row r="65" spans="2:17" hidden="1" x14ac:dyDescent="0.35">
      <c r="B65" s="58"/>
      <c r="C65" s="59" t="s">
        <v>171</v>
      </c>
    </row>
    <row r="66" spans="2:17" hidden="1" x14ac:dyDescent="0.35">
      <c r="B66" s="58"/>
      <c r="C66" s="59" t="s">
        <v>172</v>
      </c>
    </row>
    <row r="67" spans="2:17" ht="36" hidden="1" x14ac:dyDescent="0.35">
      <c r="B67" s="58"/>
      <c r="C67" s="59" t="s">
        <v>173</v>
      </c>
    </row>
    <row r="68" spans="2:17" hidden="1" x14ac:dyDescent="0.35">
      <c r="B68" s="58"/>
      <c r="C68" s="59" t="s">
        <v>174</v>
      </c>
    </row>
    <row r="69" spans="2:17" ht="36" hidden="1" x14ac:dyDescent="0.35">
      <c r="B69" s="58"/>
      <c r="C69" s="59" t="s">
        <v>44</v>
      </c>
    </row>
    <row r="70" spans="2:17" hidden="1" x14ac:dyDescent="0.35">
      <c r="B70" s="58"/>
      <c r="C70" s="59" t="s">
        <v>175</v>
      </c>
      <c r="F70" s="1"/>
      <c r="H70" s="1"/>
      <c r="I70" s="1"/>
      <c r="J70" s="3"/>
      <c r="K70" s="3"/>
      <c r="Q70" s="1"/>
    </row>
    <row r="71" spans="2:17" hidden="1" x14ac:dyDescent="0.35">
      <c r="F71" s="1"/>
      <c r="H71" s="1"/>
      <c r="I71" s="1"/>
      <c r="J71" s="3"/>
      <c r="K71" s="3"/>
      <c r="Q71" s="1"/>
    </row>
    <row r="72" spans="2:17" ht="20.85" hidden="1" customHeight="1" x14ac:dyDescent="0.35">
      <c r="B72" s="61" t="s">
        <v>176</v>
      </c>
      <c r="C72" s="62" t="s">
        <v>177</v>
      </c>
      <c r="D72" s="59" t="s">
        <v>124</v>
      </c>
      <c r="F72" s="1"/>
      <c r="H72" s="1"/>
      <c r="I72" s="1"/>
      <c r="J72" s="3"/>
      <c r="K72" s="3"/>
      <c r="Q72" s="1"/>
    </row>
    <row r="73" spans="2:17" ht="36" hidden="1" x14ac:dyDescent="0.35">
      <c r="B73" s="61"/>
      <c r="C73" s="62"/>
      <c r="D73" s="59" t="s">
        <v>138</v>
      </c>
      <c r="F73" s="1"/>
      <c r="H73" s="1"/>
      <c r="I73" s="1"/>
      <c r="J73" s="3"/>
      <c r="K73" s="3"/>
      <c r="Q73" s="1"/>
    </row>
    <row r="74" spans="2:17" ht="54" hidden="1" x14ac:dyDescent="0.35">
      <c r="B74" s="61"/>
      <c r="C74" s="62"/>
      <c r="D74" s="59" t="s">
        <v>145</v>
      </c>
      <c r="F74" s="1"/>
      <c r="H74" s="1"/>
      <c r="I74" s="1"/>
      <c r="J74" s="3"/>
      <c r="K74" s="3"/>
      <c r="Q74" s="1"/>
    </row>
    <row r="75" spans="2:17" hidden="1" x14ac:dyDescent="0.35">
      <c r="B75" s="61"/>
      <c r="C75" s="62"/>
      <c r="D75" s="59" t="s">
        <v>178</v>
      </c>
      <c r="F75" s="1"/>
      <c r="H75" s="1"/>
      <c r="I75" s="1"/>
      <c r="J75" s="3"/>
      <c r="K75" s="3"/>
      <c r="Q75" s="1"/>
    </row>
    <row r="76" spans="2:17" hidden="1" x14ac:dyDescent="0.35">
      <c r="B76" s="61"/>
      <c r="C76" s="62"/>
      <c r="D76" s="59" t="s">
        <v>110</v>
      </c>
      <c r="F76" s="1"/>
      <c r="H76" s="1"/>
      <c r="I76" s="1"/>
      <c r="J76" s="3"/>
      <c r="K76" s="3"/>
      <c r="Q76" s="1"/>
    </row>
    <row r="77" spans="2:17" ht="36" hidden="1" x14ac:dyDescent="0.35">
      <c r="B77" s="61"/>
      <c r="C77" s="62"/>
      <c r="D77" s="59" t="s">
        <v>179</v>
      </c>
      <c r="F77" s="1"/>
      <c r="H77" s="1"/>
      <c r="I77" s="1"/>
      <c r="J77" s="3"/>
      <c r="K77" s="3"/>
      <c r="Q77" s="1"/>
    </row>
    <row r="78" spans="2:17" ht="36" hidden="1" x14ac:dyDescent="0.35">
      <c r="B78" s="61"/>
      <c r="C78" s="62"/>
      <c r="D78" s="59" t="s">
        <v>180</v>
      </c>
      <c r="F78" s="1"/>
      <c r="H78" s="1"/>
      <c r="I78" s="1"/>
      <c r="J78" s="3"/>
      <c r="K78" s="3"/>
      <c r="Q78" s="1"/>
    </row>
    <row r="79" spans="2:17" ht="14.1" hidden="1" customHeight="1" x14ac:dyDescent="0.35">
      <c r="B79" s="61"/>
      <c r="C79" s="63" t="s">
        <v>181</v>
      </c>
      <c r="D79" s="59" t="s">
        <v>182</v>
      </c>
      <c r="F79" s="1"/>
      <c r="H79" s="1"/>
      <c r="I79" s="1"/>
      <c r="J79" s="3"/>
      <c r="K79" s="3"/>
      <c r="Q79" s="1"/>
    </row>
    <row r="80" spans="2:17" hidden="1" x14ac:dyDescent="0.35">
      <c r="B80" s="61"/>
      <c r="C80" s="63"/>
      <c r="D80" s="59" t="s">
        <v>183</v>
      </c>
      <c r="F80" s="1"/>
      <c r="H80" s="1"/>
      <c r="I80" s="1"/>
      <c r="J80" s="3"/>
      <c r="K80" s="3"/>
      <c r="Q80" s="1"/>
    </row>
    <row r="81" spans="2:17" hidden="1" x14ac:dyDescent="0.35">
      <c r="B81" s="61"/>
      <c r="C81" s="63"/>
      <c r="D81" s="59" t="s">
        <v>101</v>
      </c>
      <c r="F81" s="1"/>
      <c r="H81" s="1"/>
      <c r="I81" s="1"/>
      <c r="J81" s="3"/>
      <c r="K81" s="3"/>
      <c r="Q81" s="1"/>
    </row>
    <row r="82" spans="2:17" hidden="1" x14ac:dyDescent="0.35">
      <c r="B82" s="61"/>
      <c r="C82" s="63"/>
      <c r="D82" s="59" t="s">
        <v>178</v>
      </c>
      <c r="F82" s="1"/>
      <c r="H82" s="1"/>
      <c r="I82" s="1"/>
      <c r="J82" s="3"/>
      <c r="K82" s="3"/>
      <c r="Q82" s="1"/>
    </row>
    <row r="83" spans="2:17" hidden="1" x14ac:dyDescent="0.35">
      <c r="B83" s="61"/>
      <c r="C83" s="63"/>
      <c r="D83" s="59" t="s">
        <v>110</v>
      </c>
      <c r="F83" s="1"/>
      <c r="H83" s="1"/>
      <c r="I83" s="1"/>
      <c r="J83" s="3"/>
      <c r="K83" s="3"/>
      <c r="Q83" s="1"/>
    </row>
    <row r="84" spans="2:17" ht="36" hidden="1" x14ac:dyDescent="0.35">
      <c r="B84" s="61"/>
      <c r="C84" s="63"/>
      <c r="D84" s="59" t="s">
        <v>184</v>
      </c>
      <c r="F84" s="1"/>
      <c r="H84" s="1"/>
      <c r="I84" s="1"/>
      <c r="J84" s="3"/>
      <c r="K84" s="3"/>
      <c r="Q84" s="1"/>
    </row>
    <row r="85" spans="2:17" ht="54" hidden="1" x14ac:dyDescent="0.35">
      <c r="B85" s="61"/>
      <c r="C85" s="63"/>
      <c r="D85" s="59" t="s">
        <v>185</v>
      </c>
      <c r="F85" s="1"/>
      <c r="H85" s="1"/>
      <c r="I85" s="1"/>
      <c r="J85" s="3"/>
      <c r="K85" s="3"/>
      <c r="Q85" s="1"/>
    </row>
    <row r="86" spans="2:17" ht="36" hidden="1" x14ac:dyDescent="0.35">
      <c r="B86" s="61"/>
      <c r="C86" s="63"/>
      <c r="D86" s="59" t="s">
        <v>186</v>
      </c>
      <c r="F86" s="1"/>
      <c r="H86" s="1"/>
      <c r="I86" s="1"/>
      <c r="J86" s="3"/>
      <c r="K86" s="3"/>
      <c r="Q86" s="1"/>
    </row>
    <row r="87" spans="2:17" ht="36" hidden="1" x14ac:dyDescent="0.35">
      <c r="B87" s="61"/>
      <c r="C87" s="63"/>
      <c r="D87" s="59" t="s">
        <v>187</v>
      </c>
      <c r="F87" s="1"/>
      <c r="H87" s="1"/>
      <c r="I87" s="1"/>
      <c r="J87" s="3"/>
      <c r="K87" s="3"/>
      <c r="Q87" s="1"/>
    </row>
    <row r="88" spans="2:17" ht="54" hidden="1" x14ac:dyDescent="0.35">
      <c r="B88" s="61"/>
      <c r="C88" s="63"/>
      <c r="D88" s="59" t="s">
        <v>188</v>
      </c>
      <c r="F88" s="1"/>
      <c r="H88" s="1"/>
      <c r="I88" s="1"/>
      <c r="J88" s="3"/>
      <c r="K88" s="3"/>
      <c r="Q88" s="1"/>
    </row>
    <row r="89" spans="2:17" ht="14.1" hidden="1" customHeight="1" x14ac:dyDescent="0.35">
      <c r="B89" s="61"/>
      <c r="C89" s="63" t="s">
        <v>189</v>
      </c>
      <c r="D89" s="59" t="s">
        <v>154</v>
      </c>
      <c r="F89" s="1"/>
      <c r="H89" s="1"/>
      <c r="I89" s="1"/>
      <c r="J89" s="3"/>
      <c r="K89" s="3"/>
      <c r="Q89" s="1"/>
    </row>
    <row r="90" spans="2:17" hidden="1" x14ac:dyDescent="0.35">
      <c r="B90" s="61"/>
      <c r="C90" s="63"/>
      <c r="D90" s="59" t="s">
        <v>178</v>
      </c>
      <c r="F90" s="1"/>
      <c r="H90" s="1"/>
      <c r="I90" s="1"/>
      <c r="J90" s="3"/>
      <c r="K90" s="3"/>
      <c r="Q90" s="1"/>
    </row>
    <row r="91" spans="2:17" hidden="1" x14ac:dyDescent="0.35">
      <c r="B91" s="61"/>
      <c r="C91" s="63"/>
      <c r="D91" s="59" t="s">
        <v>110</v>
      </c>
      <c r="F91" s="1"/>
      <c r="H91" s="1"/>
      <c r="I91" s="1"/>
      <c r="J91" s="3"/>
      <c r="K91" s="3"/>
      <c r="Q91" s="1"/>
    </row>
  </sheetData>
  <sheetProtection selectLockedCells="1" selectUnlockedCells="1"/>
  <mergeCells count="105">
    <mergeCell ref="Q54:Q55"/>
    <mergeCell ref="R54:R55"/>
    <mergeCell ref="F56:G56"/>
    <mergeCell ref="B59:B61"/>
    <mergeCell ref="B63:B70"/>
    <mergeCell ref="B72:B91"/>
    <mergeCell ref="C72:C78"/>
    <mergeCell ref="C79:C88"/>
    <mergeCell ref="C89:C91"/>
    <mergeCell ref="F54:G55"/>
    <mergeCell ref="I54:K54"/>
    <mergeCell ref="L54:L55"/>
    <mergeCell ref="M54:M55"/>
    <mergeCell ref="N54:O54"/>
    <mergeCell ref="P54:P55"/>
    <mergeCell ref="R47:R48"/>
    <mergeCell ref="F49:G49"/>
    <mergeCell ref="F50:G50"/>
    <mergeCell ref="F51:G51"/>
    <mergeCell ref="A53:R53"/>
    <mergeCell ref="A54:A55"/>
    <mergeCell ref="B54:B55"/>
    <mergeCell ref="C54:C55"/>
    <mergeCell ref="D54:D55"/>
    <mergeCell ref="E54:E55"/>
    <mergeCell ref="H47:K47"/>
    <mergeCell ref="L47:L48"/>
    <mergeCell ref="M47:M48"/>
    <mergeCell ref="N47:O47"/>
    <mergeCell ref="P47:P48"/>
    <mergeCell ref="Q47:Q48"/>
    <mergeCell ref="F42:G42"/>
    <mergeCell ref="F43:G43"/>
    <mergeCell ref="F44:G44"/>
    <mergeCell ref="A46:R46"/>
    <mergeCell ref="A47:A48"/>
    <mergeCell ref="B47:B48"/>
    <mergeCell ref="C47:C48"/>
    <mergeCell ref="D47:D48"/>
    <mergeCell ref="E47:E48"/>
    <mergeCell ref="F47:G48"/>
    <mergeCell ref="N39:O39"/>
    <mergeCell ref="P39:P40"/>
    <mergeCell ref="Q39:Q40"/>
    <mergeCell ref="R39:R40"/>
    <mergeCell ref="F40:G40"/>
    <mergeCell ref="F41:G41"/>
    <mergeCell ref="A38:R38"/>
    <mergeCell ref="A39:A40"/>
    <mergeCell ref="B39:B40"/>
    <mergeCell ref="C39:C40"/>
    <mergeCell ref="D39:D40"/>
    <mergeCell ref="E39:E40"/>
    <mergeCell ref="F39:G39"/>
    <mergeCell ref="I39:K39"/>
    <mergeCell ref="L39:L40"/>
    <mergeCell ref="M39:M40"/>
    <mergeCell ref="M31:M32"/>
    <mergeCell ref="N31:O31"/>
    <mergeCell ref="P31:P32"/>
    <mergeCell ref="Q31:Q32"/>
    <mergeCell ref="R31:R32"/>
    <mergeCell ref="F36:G36"/>
    <mergeCell ref="A30:R30"/>
    <mergeCell ref="A31:A32"/>
    <mergeCell ref="B31:B32"/>
    <mergeCell ref="C31:C32"/>
    <mergeCell ref="D31:D32"/>
    <mergeCell ref="E31:E32"/>
    <mergeCell ref="F31:F32"/>
    <mergeCell ref="G31:G32"/>
    <mergeCell ref="I31:K31"/>
    <mergeCell ref="L31:L32"/>
    <mergeCell ref="L20:L21"/>
    <mergeCell ref="M20:M21"/>
    <mergeCell ref="N20:O20"/>
    <mergeCell ref="P20:P21"/>
    <mergeCell ref="Q20:Q21"/>
    <mergeCell ref="R20:R21"/>
    <mergeCell ref="R13:R14"/>
    <mergeCell ref="A19:R19"/>
    <mergeCell ref="A20:A21"/>
    <mergeCell ref="B20:B21"/>
    <mergeCell ref="C20:C21"/>
    <mergeCell ref="D20:D21"/>
    <mergeCell ref="E20:E21"/>
    <mergeCell ref="F20:F21"/>
    <mergeCell ref="G20:G21"/>
    <mergeCell ref="I20:K20"/>
    <mergeCell ref="I13:K13"/>
    <mergeCell ref="L13:L14"/>
    <mergeCell ref="M13:M14"/>
    <mergeCell ref="N13:O13"/>
    <mergeCell ref="P13:P14"/>
    <mergeCell ref="Q13:Q14"/>
    <mergeCell ref="A6:C6"/>
    <mergeCell ref="G11:H11"/>
    <mergeCell ref="A12:R12"/>
    <mergeCell ref="A13:A14"/>
    <mergeCell ref="B13:B14"/>
    <mergeCell ref="C13:C14"/>
    <mergeCell ref="D13:D14"/>
    <mergeCell ref="E13:E14"/>
    <mergeCell ref="F13:F14"/>
    <mergeCell ref="G13:G14"/>
  </mergeCells>
  <dataValidations count="7">
    <dataValidation type="list" allowBlank="1" showErrorMessage="1" sqref="E15:E17">
      <formula1>$X$81:$X$114</formula1>
      <formula2>0</formula2>
    </dataValidation>
    <dataValidation type="list" allowBlank="1" showErrorMessage="1" sqref="E22:E28">
      <formula1>$X$20:$X$24</formula1>
      <formula2>0</formula2>
    </dataValidation>
    <dataValidation type="list" allowBlank="1" showErrorMessage="1" sqref="E33:E36">
      <formula1>$D$144:$D$153</formula1>
      <formula2>0</formula2>
    </dataValidation>
    <dataValidation type="list" allowBlank="1" showErrorMessage="1" sqref="E49:E51">
      <formula1>$D$154:$D$156</formula1>
      <formula2>0</formula2>
    </dataValidation>
    <dataValidation type="list" allowBlank="1" showErrorMessage="1" sqref="M56 M22:M28 M15:M17 M33:M36 M41:M44 M49:M51">
      <formula1>$C$124:$C$126</formula1>
      <formula2>0</formula2>
    </dataValidation>
    <dataValidation type="list" allowBlank="1" showErrorMessage="1" sqref="R56 R49:R51 R15:R17 R33:R36 R41:R44 R22:R24 R26:R28">
      <formula1>$C$128:$C$135</formula1>
      <formula2>0</formula2>
    </dataValidation>
    <dataValidation type="list" allowBlank="1" showErrorMessage="1" sqref="E56 E41 E43:E44">
      <formula1>$D$137:$D$143</formula1>
      <formula2>0</formula2>
    </dataValidation>
  </dataValidations>
  <pageMargins left="0" right="0" top="0.74803149606299213" bottom="0.74803149606299213" header="0.51181102362204722" footer="0.51181102362204722"/>
  <pageSetup scale="48" firstPageNumber="0" fitToHeight="18" orientation="landscape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'https://idbg-my.sharepoint.com/personal/vmoura_iadb_org/Documents/FMM/BR-L1254 - SE/Plano de aquisições/[PROFISCO SE 2518OC-BR L 1254 -  Plano de Aquisição nº 10  - 11-04-2017.xlsx]PA10'!#REF!</xm:f>
          </x14:formula1>
          <x14:formula2>
            <xm:f>0</xm:f>
          </x14:formula2>
          <xm:sqref>R25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PA10 simplificado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Lauar Moura, Vanessa</dc:creator>
  <cp:lastModifiedBy>Lauar Moura, Vanessa</cp:lastModifiedBy>
  <dcterms:created xsi:type="dcterms:W3CDTF">2017-05-25T17:40:10Z</dcterms:created>
  <dcterms:modified xsi:type="dcterms:W3CDTF">2017-05-25T17:42:24Z</dcterms:modified>
</cp:coreProperties>
</file>