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180" windowWidth="16605" windowHeight="1086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D31" i="1" l="1"/>
  <c r="D30" i="1" l="1"/>
  <c r="D40" i="1"/>
  <c r="D35" i="1"/>
  <c r="D29" i="1"/>
  <c r="D28" i="1"/>
  <c r="D23" i="1"/>
  <c r="D22" i="1"/>
  <c r="D21" i="1"/>
  <c r="D14" i="1"/>
  <c r="J8" i="1" l="1"/>
  <c r="G8" i="1"/>
  <c r="D64" i="1"/>
</calcChain>
</file>

<file path=xl/sharedStrings.xml><?xml version="1.0" encoding="utf-8"?>
<sst xmlns="http://schemas.openxmlformats.org/spreadsheetml/2006/main" count="162" uniqueCount="87">
  <si>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</si>
  <si>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</si>
  <si>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</si>
  <si>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</si>
  <si>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</si>
  <si>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</si>
  <si>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Non consulting services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</si>
  <si>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</si>
  <si>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</si>
  <si>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</si>
  <si>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Goods and services (in US$):____________</t>
  </si>
  <si>
    <t>Consulting services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</si>
  <si>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</si>
  <si>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</si>
  <si>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</si>
  <si>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</si>
  <si>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</si>
  <si>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</si>
  <si>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 xml:space="preserve"> VPC/FMP</t>
  </si>
  <si>
    <t>Description 
(1)</t>
  </si>
  <si>
    <t>Procurement
Method 
(2)</t>
  </si>
  <si>
    <t>Technical review
by the PTL
(4)</t>
  </si>
  <si>
    <t xml:space="preserve">Review of procurement (ex-ante or 
ex-post)
(3)
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</si>
  <si>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</si>
  <si>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</si>
  <si>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t>Country: Regional</t>
  </si>
  <si>
    <t>Project number: RG- T1778</t>
  </si>
  <si>
    <t xml:space="preserve">Studies on Land use change and forestry carbon </t>
  </si>
  <si>
    <t>ex post</t>
  </si>
  <si>
    <t>Executing agency: BID</t>
  </si>
  <si>
    <t>Termination agreement: 2/17/2012</t>
  </si>
  <si>
    <t>IICQ</t>
  </si>
  <si>
    <t>II Semester 2013</t>
  </si>
  <si>
    <t>Prepared by: Rodrigo Martinez, Juan Chang, Angelo, Angel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</si>
  <si>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Both</t>
    </r>
  </si>
  <si>
    <t>Consulting services(in US$):=</t>
  </si>
  <si>
    <t>Component 1. Promotion of comprehensive LULUCF mitigation options with policy dialogue</t>
  </si>
  <si>
    <t>Support the elaboration of the REDD+ MRV in Peru</t>
  </si>
  <si>
    <t xml:space="preserve">Component 3. Monitoring, Reporting and Verification (MRV) Assessments </t>
  </si>
  <si>
    <t>Studies on impact of land use in Brazil and leverage financing for forest conservation</t>
  </si>
  <si>
    <t>Component 2. Green House Gas (GHG) inventory and assessment of emission reduction potential</t>
  </si>
  <si>
    <t>Date: 4/29/2013</t>
  </si>
  <si>
    <t>PC</t>
  </si>
  <si>
    <t>FBS</t>
  </si>
  <si>
    <r>
      <rPr>
        <b/>
        <sz val="11"/>
        <rFont val="Calibri"/>
        <family val="2"/>
        <scheme val="minor"/>
      </rPr>
      <t>Component 5</t>
    </r>
    <r>
      <rPr>
        <b/>
        <sz val="11"/>
        <color theme="1"/>
        <rFont val="Calibri"/>
        <family val="2"/>
        <scheme val="minor"/>
      </rPr>
      <t>. Social Assessment and inclusion</t>
    </r>
  </si>
  <si>
    <r>
      <rPr>
        <b/>
        <sz val="11"/>
        <rFont val="Calibri"/>
        <family val="2"/>
        <scheme val="minor"/>
      </rPr>
      <t>Component 6</t>
    </r>
    <r>
      <rPr>
        <b/>
        <sz val="11"/>
        <color theme="1"/>
        <rFont val="Calibri"/>
        <family val="2"/>
        <scheme val="minor"/>
      </rPr>
      <t>. National accounts and financing and assessments for investment potential.</t>
    </r>
  </si>
  <si>
    <r>
      <t>Threshold for ex-post review of procurements:</t>
    </r>
    <r>
      <rPr>
        <b/>
        <sz val="11"/>
        <rFont val="Calibri"/>
        <family val="2"/>
        <scheme val="minor"/>
      </rPr>
      <t xml:space="preserve"> n/a</t>
    </r>
  </si>
  <si>
    <r>
      <t xml:space="preserve">Period covered by the plan: </t>
    </r>
    <r>
      <rPr>
        <b/>
        <sz val="11"/>
        <rFont val="Calibri"/>
        <family val="2"/>
        <scheme val="minor"/>
      </rPr>
      <t>April -</t>
    </r>
    <r>
      <rPr>
        <b/>
        <sz val="11"/>
        <color theme="1"/>
        <rFont val="Calibri"/>
        <family val="2"/>
        <scheme val="minor"/>
      </rPr>
      <t xml:space="preserve"> November 2013</t>
    </r>
  </si>
  <si>
    <r>
      <rPr>
        <b/>
        <sz val="11"/>
        <rFont val="Calibri"/>
        <family val="2"/>
        <scheme val="minor"/>
      </rPr>
      <t>Title of Project:</t>
    </r>
    <r>
      <rPr>
        <b/>
        <sz val="11"/>
        <color rgb="FFFF0000"/>
        <rFont val="Calibri"/>
        <family val="2"/>
        <scheme val="minor"/>
      </rPr>
      <t xml:space="preserve">  </t>
    </r>
    <r>
      <rPr>
        <sz val="11"/>
        <rFont val="Calibri"/>
        <family val="2"/>
        <scheme val="minor"/>
      </rPr>
      <t>Developing LULUCF Investments Opportunities for Latin American and the Caribbean Region</t>
    </r>
  </si>
  <si>
    <t>SSS</t>
  </si>
  <si>
    <t xml:space="preserve">Capacitacion Indigena TRAFFIC Madre de Dios </t>
  </si>
  <si>
    <t>Elaboration R-PP Uruguay</t>
  </si>
  <si>
    <t xml:space="preserve">Consulta e integracion de la Vision REDD+ y Adaptacion al Cambio Climatico en el Sector Rural de Chiapas. Coordinador Principal </t>
  </si>
  <si>
    <t>Consulta e integracion de la Vision REDD+ y Adaptacion al Cambio Climatico en el Sector Rural de Chiapas. Consultor para la Elaboracion del Informe de Consulta</t>
  </si>
  <si>
    <t>II Semester 2014</t>
  </si>
  <si>
    <t>Workshop R-PP in Guatemala.</t>
  </si>
  <si>
    <t>Launch of regional workshop in Central America (Taller JNR Regional en Guatemala)</t>
  </si>
  <si>
    <t>Consultoria técnica para aplicação de questionários de PSA para o projeto GEF Mata Atlântica – Município de Varre Sai (RJ)</t>
  </si>
  <si>
    <t xml:space="preserve">Consultoria sobre Agricultura de Baixo Carbono e Desmatamento Evitado para a Redução da Pobreza no Brasil </t>
  </si>
  <si>
    <t xml:space="preserve">Contratação de serviços de consultoria pessoa física para auxiliar na elaboração do documento de Cooperação Técnica para o projeto “Agricultura de Baixo Carbono e Desmatamento Evitado para a Redução da Pobreza no Brasil”. </t>
  </si>
  <si>
    <t>Consultoria técnica para aplicação de questionários de PSA para o projeto GEF Mata Atlântica – Município de Muriaé (MG)</t>
  </si>
  <si>
    <t xml:space="preserve">Consultoria técnica para elaboração de análisis econômica de PSA para o projeto GEF Mata Atlântica </t>
  </si>
  <si>
    <t>Support to the development of Forest Investment Program (FIP) in Peru. Revisión del plan de involucramiento de actores en la Estrategia de Inversión del FIP</t>
  </si>
  <si>
    <t>Non Consulting Services</t>
  </si>
  <si>
    <t>Corresponds to Studies on impact of land use in Brazil and leverage financing for forest conservation</t>
  </si>
  <si>
    <t>Document edition, others.</t>
  </si>
  <si>
    <t xml:space="preserve">Other Workshops, travel participation in workshops , </t>
  </si>
  <si>
    <t>Support the Deveopment of FCPF Guatemala. Preparación de la Estrategia Nacional para Reducción de la Deforestación (ENRD)</t>
  </si>
  <si>
    <t>Revisión de la Propuesta de Preparación para REDD+ (R-PP) de Perú</t>
  </si>
  <si>
    <t>Corresponds to Bioclimate Initiative and others</t>
  </si>
  <si>
    <t>Workshops of Support to the Forest Carbon Partnership Facility Peru</t>
  </si>
  <si>
    <t>II Semester 2012</t>
  </si>
  <si>
    <t>I and II Semester 2012</t>
  </si>
  <si>
    <t>Estructuracion de una Figura Administrativa y Financiera para el Manejo de los recursos  (SPV)provenientes   de la negociacion de proyectos REDD+ en Areas Protegidas</t>
  </si>
  <si>
    <t>II Semester 2010</t>
  </si>
  <si>
    <t>Preparation of the Recovery and protection of climate and biodiversity services in the Paraiba do Sul basin of the Atlantic Forest of Brazil</t>
  </si>
  <si>
    <t xml:space="preserve">Contratação de serviços de consultoria pessoa física para elaboração do documento de Cooperação Técnica para o projeto “Agricultura de Baixo Carbono e Desmatamento Evitado para a Redução da Pobreza no Brasil”. </t>
  </si>
  <si>
    <t>Consultoria técnica para aplicação de questionários de PSA para o projeto GEF Mata Atlântica – São Luis do Paraitinga (SP)</t>
  </si>
  <si>
    <t>Awarded</t>
  </si>
  <si>
    <t>Realizacion de  los ajustes necesarios al Escenario Referencial de Emisiones por Deforestación (ERED) de las Tierras Bajas del Norte de Guatemala</t>
  </si>
  <si>
    <t>ex-post</t>
  </si>
  <si>
    <t xml:space="preserve">Support activities towards the preparation of the Bioclimate Initiative (ARPA+) in addition to related activities of forestry in the region. </t>
  </si>
  <si>
    <t>expost</t>
  </si>
  <si>
    <t>Support the meeting of Environmental Funds of Latin America and the Caribbean - RedLAC -</t>
  </si>
  <si>
    <t>Document preparation for the Policy Based Loan for the Bioclimate Initiative for Madre de Dios - Peru</t>
  </si>
  <si>
    <t>Consultancy to support the preparation of the TC Doc for the FCPF of Peru</t>
  </si>
  <si>
    <t>Consultant to develop a proposal for Norway under the Programa de Bosques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</si>
</sst>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3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14" xfId="0" applyBorder="1" applyAlignment="1">
      <alignment horizontal="center"/>
    </xf>
    <xf numFmtId="0" fontId="0" fillId="0" borderId="10" xfId="0" applyBorder="1"/>
    <xf numFmtId="0" fontId="0" fillId="0" borderId="19" xfId="0" applyBorder="1"/>
    <xf numFmtId="0" fontId="1" fillId="0" borderId="1" xfId="0" applyFont="1" applyBorder="1"/>
    <xf numFmtId="0" fontId="3" fillId="2" borderId="7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8" fillId="0" borderId="1" xfId="0" applyFont="1" applyBorder="1" applyAlignment="1">
      <alignment wrapText="1"/>
    </xf>
    <xf numFmtId="164" fontId="0" fillId="0" borderId="1" xfId="1" applyNumberFormat="1" applyFont="1" applyBorder="1"/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164" fontId="0" fillId="0" borderId="1" xfId="2" applyNumberFormat="1" applyFont="1" applyBorder="1"/>
    <xf numFmtId="0" fontId="0" fillId="0" borderId="44" xfId="0" applyBorder="1" applyAlignment="1"/>
    <xf numFmtId="0" fontId="0" fillId="0" borderId="43" xfId="0" applyBorder="1" applyAlignment="1"/>
    <xf numFmtId="0" fontId="0" fillId="0" borderId="45" xfId="0" applyBorder="1" applyAlignment="1"/>
    <xf numFmtId="0" fontId="11" fillId="0" borderId="1" xfId="0" applyFont="1" applyBorder="1"/>
    <xf numFmtId="0" fontId="0" fillId="0" borderId="1" xfId="0" applyFill="1" applyBorder="1"/>
    <xf numFmtId="0" fontId="0" fillId="0" borderId="4" xfId="0" applyBorder="1"/>
    <xf numFmtId="0" fontId="0" fillId="0" borderId="46" xfId="0" applyBorder="1"/>
    <xf numFmtId="0" fontId="8" fillId="0" borderId="8" xfId="0" applyFont="1" applyBorder="1" applyAlignment="1">
      <alignment wrapText="1"/>
    </xf>
    <xf numFmtId="164" fontId="0" fillId="0" borderId="1" xfId="1" applyNumberFormat="1" applyFont="1" applyFill="1" applyBorder="1"/>
    <xf numFmtId="164" fontId="1" fillId="0" borderId="1" xfId="0" applyNumberFormat="1" applyFont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4" fontId="0" fillId="0" borderId="0" xfId="0" applyNumberFormat="1"/>
    <xf numFmtId="15" fontId="0" fillId="0" borderId="1" xfId="0" applyNumberFormat="1" applyBorder="1"/>
    <xf numFmtId="0" fontId="0" fillId="0" borderId="1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/>
    <xf numFmtId="164" fontId="0" fillId="0" borderId="1" xfId="0" applyNumberForma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right" wrapText="1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 vertical="center" wrapText="1"/>
    </xf>
    <xf numFmtId="15" fontId="0" fillId="0" borderId="1" xfId="0" applyNumberFormat="1" applyBorder="1" applyAlignment="1">
      <alignment horizontal="right"/>
    </xf>
    <xf numFmtId="17" fontId="0" fillId="0" borderId="1" xfId="0" applyNumberFormat="1" applyBorder="1" applyAlignment="1">
      <alignment horizontal="right" wrapText="1"/>
    </xf>
    <xf numFmtId="17" fontId="0" fillId="0" borderId="1" xfId="0" applyNumberFormat="1" applyBorder="1" applyAlignment="1">
      <alignment horizontal="right"/>
    </xf>
    <xf numFmtId="0" fontId="0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left" wrapText="1"/>
    </xf>
    <xf numFmtId="0" fontId="11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0" xfId="0" applyFont="1"/>
    <xf numFmtId="0" fontId="11" fillId="0" borderId="12" xfId="0" applyFont="1" applyBorder="1" applyAlignment="1">
      <alignment horizontal="center"/>
    </xf>
    <xf numFmtId="0" fontId="0" fillId="0" borderId="0" xfId="0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17" fontId="0" fillId="0" borderId="1" xfId="0" applyNumberFormat="1" applyBorder="1" applyAlignment="1">
      <alignment horizontal="right" vertical="center"/>
    </xf>
    <xf numFmtId="0" fontId="1" fillId="0" borderId="4" xfId="0" applyFont="1" applyBorder="1" applyAlignment="1">
      <alignment horizontal="left" wrapText="1"/>
    </xf>
    <xf numFmtId="0" fontId="1" fillId="0" borderId="46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1" fillId="0" borderId="4" xfId="0" applyFont="1" applyBorder="1" applyAlignment="1">
      <alignment horizontal="left" vertical="center" wrapText="1"/>
    </xf>
    <xf numFmtId="0" fontId="1" fillId="0" borderId="4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left" vertical="center"/>
    </xf>
    <xf numFmtId="0" fontId="4" fillId="0" borderId="39" xfId="0" applyFont="1" applyBorder="1" applyAlignment="1">
      <alignment horizontal="left" vertical="center"/>
    </xf>
    <xf numFmtId="0" fontId="0" fillId="0" borderId="44" xfId="0" applyBorder="1" applyAlignment="1">
      <alignment horizontal="left" wrapText="1"/>
    </xf>
    <xf numFmtId="0" fontId="0" fillId="0" borderId="43" xfId="0" applyBorder="1" applyAlignment="1">
      <alignment horizontal="left" wrapText="1"/>
    </xf>
    <xf numFmtId="0" fontId="0" fillId="0" borderId="45" xfId="0" applyBorder="1" applyAlignment="1">
      <alignment horizontal="left" wrapText="1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4" fillId="0" borderId="22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2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1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19" xfId="0" applyFont="1" applyBorder="1" applyAlignment="1">
      <alignment horizontal="left" vertical="top"/>
    </xf>
    <xf numFmtId="0" fontId="4" fillId="0" borderId="40" xfId="0" applyFont="1" applyBorder="1" applyAlignment="1">
      <alignment horizontal="left" vertical="top"/>
    </xf>
    <xf numFmtId="0" fontId="4" fillId="0" borderId="41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4" fillId="0" borderId="34" xfId="0" applyFont="1" applyBorder="1" applyAlignment="1">
      <alignment horizontal="left"/>
    </xf>
    <xf numFmtId="0" fontId="4" fillId="0" borderId="35" xfId="0" applyFont="1" applyBorder="1" applyAlignment="1">
      <alignment horizontal="left"/>
    </xf>
    <xf numFmtId="0" fontId="4" fillId="0" borderId="36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5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5" xfId="0" applyFont="1" applyBorder="1" applyAlignment="1">
      <alignment horizontal="left"/>
    </xf>
    <xf numFmtId="0" fontId="2" fillId="2" borderId="2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0" fillId="0" borderId="16" xfId="0" applyBorder="1" applyAlignment="1">
      <alignment horizontal="left"/>
    </xf>
    <xf numFmtId="0" fontId="1" fillId="0" borderId="17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8" xfId="0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3" fillId="2" borderId="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2" borderId="20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wrapText="1"/>
    </xf>
    <xf numFmtId="17" fontId="0" fillId="0" borderId="1" xfId="0" applyNumberFormat="1" applyFill="1" applyBorder="1" applyAlignment="1">
      <alignment horizontal="right" wrapText="1"/>
    </xf>
    <xf numFmtId="0" fontId="11" fillId="0" borderId="1" xfId="0" applyFont="1" applyFill="1" applyBorder="1" applyAlignment="1">
      <alignment wrapText="1"/>
    </xf>
    <xf numFmtId="0" fontId="0" fillId="0" borderId="8" xfId="0" applyFont="1" applyFill="1" applyBorder="1" applyAlignment="1">
      <alignment wrapText="1"/>
    </xf>
    <xf numFmtId="0" fontId="11" fillId="0" borderId="1" xfId="0" applyFont="1" applyFill="1" applyBorder="1"/>
    <xf numFmtId="17" fontId="0" fillId="0" borderId="1" xfId="0" applyNumberFormat="1" applyFill="1" applyBorder="1" applyAlignment="1">
      <alignment horizontal="righ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.IDB\Documents\RG-T1778\Internal%20Procurement%20Plan\Copy%20of%20Tracking%20Table%20RG-T1778_June2013(7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peline"/>
      <sheetName val="Overview"/>
      <sheetName val="Potential"/>
      <sheetName val="References"/>
      <sheetName val="Task template (2)"/>
      <sheetName val="1778.TO1.GY.RPP"/>
      <sheetName val="1778.TO2.GT.RFA"/>
      <sheetName val="1778.TO3.PDD.Regional"/>
      <sheetName val="1778.TO4.BR.BC"/>
      <sheetName val="1778.TO5.ME.FR"/>
      <sheetName val="1778.TO6.ME.Taller"/>
      <sheetName val="1778.TO7.Carbon.Forum"/>
      <sheetName val="Categories"/>
      <sheetName val="Sheet1"/>
      <sheetName val="Sheet2"/>
    </sheetNames>
    <sheetDataSet>
      <sheetData sheetId="0">
        <row r="15">
          <cell r="E15">
            <v>25000</v>
          </cell>
        </row>
        <row r="16">
          <cell r="E16">
            <v>11731.990000000002</v>
          </cell>
        </row>
        <row r="17">
          <cell r="E17">
            <v>50000</v>
          </cell>
        </row>
        <row r="18">
          <cell r="E18">
            <v>10000</v>
          </cell>
        </row>
        <row r="22">
          <cell r="E22">
            <v>18550</v>
          </cell>
        </row>
        <row r="24">
          <cell r="F24">
            <v>25000</v>
          </cell>
        </row>
        <row r="25">
          <cell r="F25">
            <v>22500</v>
          </cell>
        </row>
        <row r="29">
          <cell r="E29">
            <v>23323</v>
          </cell>
        </row>
        <row r="30">
          <cell r="E30">
            <v>356</v>
          </cell>
        </row>
        <row r="31">
          <cell r="E31">
            <v>16126.140000000001</v>
          </cell>
        </row>
        <row r="32">
          <cell r="F32">
            <v>3500</v>
          </cell>
        </row>
        <row r="33">
          <cell r="F33">
            <v>40000</v>
          </cell>
        </row>
        <row r="43">
          <cell r="E43">
            <v>127324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"/>
  <sheetViews>
    <sheetView tabSelected="1" zoomScale="60" zoomScaleNormal="60" workbookViewId="0">
      <selection activeCell="C55" sqref="C55:J57"/>
    </sheetView>
  </sheetViews>
  <sheetFormatPr defaultRowHeight="15" x14ac:dyDescent="0.25"/>
  <cols>
    <col min="1" max="1" width="9.140625" customWidth="1"/>
    <col min="2" max="2" width="10.28515625" customWidth="1"/>
    <col min="3" max="3" width="50.28515625" customWidth="1"/>
    <col min="4" max="4" width="14.7109375" customWidth="1"/>
    <col min="5" max="5" width="13.28515625" customWidth="1"/>
    <col min="6" max="6" width="19.5703125" customWidth="1"/>
    <col min="7" max="7" width="11.42578125" customWidth="1"/>
    <col min="8" max="8" width="10.7109375" customWidth="1"/>
    <col min="9" max="9" width="25.140625" customWidth="1"/>
    <col min="10" max="10" width="21.5703125" customWidth="1"/>
    <col min="11" max="11" width="56.5703125" customWidth="1"/>
  </cols>
  <sheetData>
    <row r="1" spans="1:17" ht="14.45" x14ac:dyDescent="0.3">
      <c r="J1" t="s">
        <v>17</v>
      </c>
    </row>
    <row r="2" spans="1:17" ht="14.45" x14ac:dyDescent="0.3">
      <c r="J2" t="s">
        <v>18</v>
      </c>
    </row>
    <row r="3" spans="1:17" ht="9" customHeight="1" thickBot="1" x14ac:dyDescent="0.35"/>
    <row r="4" spans="1:17" ht="24.75" customHeight="1" x14ac:dyDescent="0.3">
      <c r="A4" s="101" t="s">
        <v>9</v>
      </c>
      <c r="B4" s="102"/>
      <c r="C4" s="102"/>
      <c r="D4" s="102"/>
      <c r="E4" s="102"/>
      <c r="F4" s="102"/>
      <c r="G4" s="102"/>
      <c r="H4" s="102"/>
      <c r="I4" s="102"/>
      <c r="J4" s="102"/>
      <c r="K4" s="103"/>
      <c r="L4" s="1"/>
      <c r="M4" s="1"/>
      <c r="N4" s="1"/>
      <c r="O4" s="1"/>
      <c r="P4" s="1"/>
      <c r="Q4" s="1"/>
    </row>
    <row r="5" spans="1:17" x14ac:dyDescent="0.25">
      <c r="A5" s="96" t="s">
        <v>25</v>
      </c>
      <c r="B5" s="97"/>
      <c r="C5" s="97"/>
      <c r="D5" s="97"/>
      <c r="E5" s="97"/>
      <c r="F5" s="100" t="s">
        <v>29</v>
      </c>
      <c r="G5" s="97"/>
      <c r="H5" s="97"/>
      <c r="I5" s="97"/>
      <c r="J5" s="97"/>
      <c r="K5" s="10" t="s">
        <v>34</v>
      </c>
    </row>
    <row r="6" spans="1:17" ht="15.75" thickBot="1" x14ac:dyDescent="0.3">
      <c r="A6" s="98" t="s">
        <v>26</v>
      </c>
      <c r="B6" s="99"/>
      <c r="C6" s="99"/>
      <c r="D6" s="99"/>
      <c r="E6" s="99"/>
      <c r="F6" s="104" t="s">
        <v>48</v>
      </c>
      <c r="G6" s="99"/>
      <c r="H6" s="99"/>
      <c r="I6" s="99"/>
      <c r="J6" s="99"/>
      <c r="K6" s="105"/>
    </row>
    <row r="7" spans="1:17" ht="15.75" thickTop="1" x14ac:dyDescent="0.25">
      <c r="A7" s="106" t="s">
        <v>47</v>
      </c>
      <c r="B7" s="107"/>
      <c r="C7" s="107"/>
      <c r="D7" s="107"/>
      <c r="E7" s="107"/>
      <c r="F7" s="107"/>
      <c r="G7" s="107"/>
      <c r="H7" s="107"/>
      <c r="I7" s="107"/>
      <c r="J7" s="107"/>
      <c r="K7" s="108"/>
    </row>
    <row r="8" spans="1:17" x14ac:dyDescent="0.25">
      <c r="A8" s="96" t="s">
        <v>46</v>
      </c>
      <c r="B8" s="97"/>
      <c r="C8" s="97"/>
      <c r="D8" s="97"/>
      <c r="E8" s="109" t="s">
        <v>10</v>
      </c>
      <c r="F8" s="110"/>
      <c r="G8" s="16">
        <f>D28+D29+D30+D31+D60</f>
        <v>198034.13</v>
      </c>
      <c r="H8" s="116" t="s">
        <v>35</v>
      </c>
      <c r="I8" s="117"/>
      <c r="J8" s="16">
        <f>D14+D18+D19+D20+D21+D22+D23+D40+D46+D47+D48+D49+D50+D51+D52+D53+D54+D35</f>
        <v>492573</v>
      </c>
      <c r="K8" s="5"/>
    </row>
    <row r="9" spans="1:17" x14ac:dyDescent="0.25">
      <c r="A9" s="6"/>
      <c r="B9" s="4"/>
      <c r="C9" s="4"/>
      <c r="D9" s="4"/>
      <c r="E9" s="4"/>
      <c r="F9" s="4"/>
      <c r="G9" s="4"/>
      <c r="H9" s="4"/>
      <c r="I9" s="4"/>
      <c r="J9" s="4"/>
      <c r="K9" s="7"/>
      <c r="M9" s="17"/>
    </row>
    <row r="10" spans="1:17" ht="58.15" customHeight="1" x14ac:dyDescent="0.25">
      <c r="A10" s="118" t="s">
        <v>23</v>
      </c>
      <c r="B10" s="118" t="s">
        <v>0</v>
      </c>
      <c r="C10" s="118" t="s">
        <v>19</v>
      </c>
      <c r="D10" s="118" t="s">
        <v>1</v>
      </c>
      <c r="E10" s="118" t="s">
        <v>20</v>
      </c>
      <c r="F10" s="120" t="s">
        <v>22</v>
      </c>
      <c r="G10" s="122" t="s">
        <v>2</v>
      </c>
      <c r="H10" s="123"/>
      <c r="I10" s="111" t="s">
        <v>5</v>
      </c>
      <c r="J10" s="113" t="s">
        <v>21</v>
      </c>
      <c r="K10" s="114" t="s">
        <v>12</v>
      </c>
    </row>
    <row r="11" spans="1:17" ht="48.75" customHeight="1" x14ac:dyDescent="0.25">
      <c r="A11" s="119"/>
      <c r="B11" s="119"/>
      <c r="C11" s="119"/>
      <c r="D11" s="119"/>
      <c r="E11" s="119"/>
      <c r="F11" s="121"/>
      <c r="G11" s="9" t="s">
        <v>4</v>
      </c>
      <c r="H11" s="9" t="s">
        <v>3</v>
      </c>
      <c r="I11" s="112"/>
      <c r="J11" s="111"/>
      <c r="K11" s="115"/>
    </row>
    <row r="12" spans="1:17" ht="43.5" customHeight="1" x14ac:dyDescent="0.3">
      <c r="A12" s="60" t="s">
        <v>36</v>
      </c>
      <c r="B12" s="61"/>
      <c r="C12" s="62"/>
      <c r="D12" s="18"/>
      <c r="E12" s="18"/>
      <c r="F12" s="18"/>
      <c r="G12" s="18"/>
      <c r="H12" s="18"/>
      <c r="I12" s="40"/>
      <c r="J12" s="18"/>
      <c r="K12" s="47"/>
    </row>
    <row r="13" spans="1:17" ht="27" customHeight="1" x14ac:dyDescent="0.3">
      <c r="A13" s="8"/>
      <c r="B13" s="3"/>
      <c r="C13" s="14" t="s">
        <v>11</v>
      </c>
      <c r="D13" s="15"/>
      <c r="E13" s="3"/>
      <c r="F13" s="3"/>
      <c r="G13" s="3"/>
      <c r="H13" s="3"/>
      <c r="I13" s="41"/>
      <c r="J13" s="3"/>
      <c r="K13" s="24"/>
    </row>
    <row r="14" spans="1:17" ht="20.25" customHeight="1" x14ac:dyDescent="0.3">
      <c r="A14" s="8"/>
      <c r="B14" s="3"/>
      <c r="C14" s="12" t="s">
        <v>27</v>
      </c>
      <c r="D14" s="29">
        <f>[1]Pipeline!$E$43</f>
        <v>127324</v>
      </c>
      <c r="E14" s="3" t="s">
        <v>43</v>
      </c>
      <c r="F14" s="2" t="s">
        <v>28</v>
      </c>
      <c r="G14" s="3">
        <v>100</v>
      </c>
      <c r="H14" s="3">
        <v>0</v>
      </c>
      <c r="I14" s="41" t="s">
        <v>74</v>
      </c>
      <c r="J14" s="3"/>
      <c r="K14" s="24" t="s">
        <v>30</v>
      </c>
    </row>
    <row r="15" spans="1:17" ht="14.45" x14ac:dyDescent="0.3">
      <c r="A15" s="8"/>
      <c r="B15" s="3"/>
      <c r="C15" s="12"/>
      <c r="D15" s="29"/>
      <c r="E15" s="3"/>
      <c r="F15" s="2"/>
      <c r="G15" s="3"/>
      <c r="H15" s="3"/>
      <c r="I15" s="41"/>
      <c r="J15" s="3"/>
      <c r="K15" s="24"/>
    </row>
    <row r="16" spans="1:17" ht="31.5" customHeight="1" x14ac:dyDescent="0.3">
      <c r="A16" s="63" t="s">
        <v>40</v>
      </c>
      <c r="B16" s="64"/>
      <c r="C16" s="65"/>
      <c r="D16" s="31"/>
      <c r="E16" s="19"/>
      <c r="F16" s="19"/>
      <c r="G16" s="19"/>
      <c r="H16" s="19"/>
      <c r="I16" s="42"/>
      <c r="J16" s="19"/>
      <c r="K16" s="48"/>
    </row>
    <row r="17" spans="1:11" ht="19.5" customHeight="1" x14ac:dyDescent="0.3">
      <c r="A17" s="8"/>
      <c r="B17" s="3"/>
      <c r="C17" s="14" t="s">
        <v>11</v>
      </c>
      <c r="D17" s="25"/>
      <c r="E17" s="3"/>
      <c r="F17" s="3"/>
      <c r="G17" s="3"/>
      <c r="H17" s="3"/>
      <c r="I17" s="41"/>
      <c r="J17" s="3"/>
      <c r="K17" s="24"/>
    </row>
    <row r="18" spans="1:11" ht="45" x14ac:dyDescent="0.25">
      <c r="A18" s="8"/>
      <c r="B18" s="3"/>
      <c r="C18" s="12" t="s">
        <v>67</v>
      </c>
      <c r="D18" s="29">
        <v>15750</v>
      </c>
      <c r="E18" s="3" t="s">
        <v>31</v>
      </c>
      <c r="F18" s="2" t="s">
        <v>28</v>
      </c>
      <c r="G18" s="3">
        <v>100</v>
      </c>
      <c r="H18" s="3">
        <v>0</v>
      </c>
      <c r="I18" s="43">
        <v>41242</v>
      </c>
      <c r="J18" s="3"/>
      <c r="K18" s="24" t="s">
        <v>78</v>
      </c>
    </row>
    <row r="19" spans="1:11" ht="30" x14ac:dyDescent="0.25">
      <c r="A19" s="8"/>
      <c r="B19" s="3"/>
      <c r="C19" s="12" t="s">
        <v>68</v>
      </c>
      <c r="D19" s="29">
        <v>14900</v>
      </c>
      <c r="E19" s="3" t="s">
        <v>31</v>
      </c>
      <c r="F19" s="35" t="s">
        <v>28</v>
      </c>
      <c r="G19" s="3"/>
      <c r="H19" s="3"/>
      <c r="I19" s="43">
        <v>41166</v>
      </c>
      <c r="J19" s="3"/>
      <c r="K19" s="24" t="s">
        <v>78</v>
      </c>
    </row>
    <row r="20" spans="1:11" ht="66.75" customHeight="1" x14ac:dyDescent="0.3">
      <c r="A20" s="39"/>
      <c r="B20" s="3"/>
      <c r="C20" s="12" t="s">
        <v>73</v>
      </c>
      <c r="D20" s="29">
        <v>39500</v>
      </c>
      <c r="E20" s="3" t="s">
        <v>31</v>
      </c>
      <c r="F20" s="2" t="s">
        <v>28</v>
      </c>
      <c r="G20" s="3">
        <v>100</v>
      </c>
      <c r="H20" s="3">
        <v>0</v>
      </c>
      <c r="I20" s="43">
        <v>41197</v>
      </c>
      <c r="J20" s="3"/>
      <c r="K20" s="24" t="s">
        <v>78</v>
      </c>
    </row>
    <row r="21" spans="1:11" ht="38.450000000000003" customHeight="1" x14ac:dyDescent="0.3">
      <c r="A21" s="8"/>
      <c r="B21" s="3"/>
      <c r="C21" s="12" t="s">
        <v>51</v>
      </c>
      <c r="D21" s="29">
        <f>[1]Pipeline!$E$18</f>
        <v>10000</v>
      </c>
      <c r="E21" s="3" t="s">
        <v>31</v>
      </c>
      <c r="F21" s="2" t="s">
        <v>28</v>
      </c>
      <c r="G21" s="3">
        <v>100</v>
      </c>
      <c r="H21" s="3">
        <v>0</v>
      </c>
      <c r="I21" s="44">
        <v>41122</v>
      </c>
      <c r="J21" s="3"/>
      <c r="K21" s="24" t="s">
        <v>78</v>
      </c>
    </row>
    <row r="22" spans="1:11" ht="56.25" customHeight="1" x14ac:dyDescent="0.25">
      <c r="A22" s="8"/>
      <c r="B22" s="3"/>
      <c r="C22" s="12" t="s">
        <v>52</v>
      </c>
      <c r="D22" s="29">
        <f>[1]Pipeline!$F$24</f>
        <v>25000</v>
      </c>
      <c r="E22" s="3" t="s">
        <v>49</v>
      </c>
      <c r="F22" s="2" t="s">
        <v>28</v>
      </c>
      <c r="G22" s="3">
        <v>100</v>
      </c>
      <c r="H22" s="3">
        <v>0</v>
      </c>
      <c r="I22" s="44" t="s">
        <v>32</v>
      </c>
      <c r="J22" s="3"/>
      <c r="K22" s="48" t="s">
        <v>78</v>
      </c>
    </row>
    <row r="23" spans="1:11" ht="66" customHeight="1" x14ac:dyDescent="0.25">
      <c r="A23" s="8"/>
      <c r="B23" s="3"/>
      <c r="C23" s="12" t="s">
        <v>53</v>
      </c>
      <c r="D23" s="29">
        <f>[1]Pipeline!$F$25</f>
        <v>22500</v>
      </c>
      <c r="E23" s="3" t="s">
        <v>49</v>
      </c>
      <c r="F23" s="2" t="s">
        <v>28</v>
      </c>
      <c r="G23" s="3">
        <v>100</v>
      </c>
      <c r="H23" s="3">
        <v>0</v>
      </c>
      <c r="I23" s="44" t="s">
        <v>54</v>
      </c>
      <c r="J23" s="3"/>
      <c r="K23" s="48" t="s">
        <v>78</v>
      </c>
    </row>
    <row r="24" spans="1:11" ht="66" customHeight="1" x14ac:dyDescent="0.25">
      <c r="A24" s="8"/>
      <c r="B24" s="3"/>
      <c r="C24" s="124" t="s">
        <v>79</v>
      </c>
      <c r="D24" s="29">
        <v>35882</v>
      </c>
      <c r="E24" s="25" t="s">
        <v>49</v>
      </c>
      <c r="F24" s="35" t="s">
        <v>80</v>
      </c>
      <c r="G24" s="25">
        <v>100</v>
      </c>
      <c r="H24" s="25">
        <v>0</v>
      </c>
      <c r="I24" s="125">
        <v>41548</v>
      </c>
      <c r="J24" s="25"/>
      <c r="K24" s="126"/>
    </row>
    <row r="25" spans="1:11" ht="66" customHeight="1" x14ac:dyDescent="0.25">
      <c r="A25" s="8"/>
      <c r="B25" s="3"/>
      <c r="C25" s="124" t="s">
        <v>85</v>
      </c>
      <c r="D25" s="29">
        <v>5000</v>
      </c>
      <c r="E25" s="25" t="s">
        <v>31</v>
      </c>
      <c r="F25" s="35" t="s">
        <v>80</v>
      </c>
      <c r="G25" s="25">
        <v>100</v>
      </c>
      <c r="H25" s="25">
        <v>0</v>
      </c>
      <c r="I25" s="125">
        <v>41560</v>
      </c>
      <c r="J25" s="25"/>
      <c r="K25" s="126"/>
    </row>
    <row r="26" spans="1:11" x14ac:dyDescent="0.25">
      <c r="A26" s="8"/>
      <c r="B26" s="3"/>
      <c r="C26" s="12"/>
      <c r="D26" s="29"/>
      <c r="E26" s="3"/>
      <c r="F26" s="2"/>
      <c r="G26" s="3"/>
      <c r="H26" s="3"/>
      <c r="I26" s="44"/>
      <c r="J26" s="3"/>
      <c r="K26" s="48"/>
    </row>
    <row r="27" spans="1:11" x14ac:dyDescent="0.25">
      <c r="A27" s="8"/>
      <c r="B27" s="3"/>
      <c r="C27" s="14" t="s">
        <v>6</v>
      </c>
      <c r="D27" s="29"/>
      <c r="E27" s="3"/>
      <c r="F27" s="3"/>
      <c r="G27" s="3"/>
      <c r="H27" s="3"/>
      <c r="I27" s="41"/>
      <c r="J27" s="3"/>
      <c r="K27" s="24"/>
    </row>
    <row r="28" spans="1:11" ht="37.5" customHeight="1" x14ac:dyDescent="0.25">
      <c r="A28" s="8"/>
      <c r="B28" s="3"/>
      <c r="C28" s="13" t="s">
        <v>70</v>
      </c>
      <c r="D28" s="29">
        <f>[1]Pipeline!$E$16</f>
        <v>11731.990000000002</v>
      </c>
      <c r="E28" s="3" t="s">
        <v>42</v>
      </c>
      <c r="F28" s="2" t="s">
        <v>28</v>
      </c>
      <c r="G28" s="3">
        <v>100</v>
      </c>
      <c r="H28" s="3">
        <v>0</v>
      </c>
      <c r="I28" s="45" t="s">
        <v>71</v>
      </c>
      <c r="J28" s="3"/>
      <c r="K28" s="24"/>
    </row>
    <row r="29" spans="1:11" ht="21.6" customHeight="1" x14ac:dyDescent="0.25">
      <c r="A29" s="8"/>
      <c r="B29" s="3"/>
      <c r="C29" s="13" t="s">
        <v>55</v>
      </c>
      <c r="D29" s="29">
        <f>[1]Pipeline!$E$15</f>
        <v>25000</v>
      </c>
      <c r="E29" s="24" t="s">
        <v>42</v>
      </c>
      <c r="F29" s="2" t="s">
        <v>28</v>
      </c>
      <c r="G29" s="3">
        <v>100</v>
      </c>
      <c r="H29" s="3">
        <v>0</v>
      </c>
      <c r="I29" s="45" t="s">
        <v>32</v>
      </c>
      <c r="J29" s="3"/>
      <c r="K29" s="24"/>
    </row>
    <row r="30" spans="1:11" ht="33.75" customHeight="1" x14ac:dyDescent="0.25">
      <c r="A30" s="8"/>
      <c r="B30" s="3"/>
      <c r="C30" s="13" t="s">
        <v>56</v>
      </c>
      <c r="D30" s="29">
        <f>[1]Pipeline!$E$22</f>
        <v>18550</v>
      </c>
      <c r="E30" s="24" t="s">
        <v>42</v>
      </c>
      <c r="F30" s="2" t="s">
        <v>28</v>
      </c>
      <c r="G30" s="3">
        <v>100</v>
      </c>
      <c r="H30" s="3">
        <v>0</v>
      </c>
      <c r="I30" s="45">
        <v>41473</v>
      </c>
      <c r="J30" s="3"/>
      <c r="K30" s="24"/>
    </row>
    <row r="31" spans="1:11" s="52" customFormat="1" ht="36.75" customHeight="1" x14ac:dyDescent="0.25">
      <c r="A31" s="53"/>
      <c r="B31" s="54"/>
      <c r="C31" s="55" t="s">
        <v>66</v>
      </c>
      <c r="D31" s="56">
        <f>[1]Pipeline!$E$29+[1]Pipeline!$E$30+[1]Pipeline!$E$31+[1]Pipeline!$F$32+7770+1666+74480</f>
        <v>127221.14</v>
      </c>
      <c r="E31" s="57" t="s">
        <v>42</v>
      </c>
      <c r="F31" s="58" t="s">
        <v>28</v>
      </c>
      <c r="G31" s="54">
        <v>100</v>
      </c>
      <c r="H31" s="54">
        <v>0</v>
      </c>
      <c r="I31" s="59" t="s">
        <v>72</v>
      </c>
      <c r="J31" s="54"/>
      <c r="K31" s="57" t="s">
        <v>69</v>
      </c>
    </row>
    <row r="32" spans="1:11" x14ac:dyDescent="0.25">
      <c r="A32" s="8"/>
      <c r="B32" s="3"/>
      <c r="D32" s="29"/>
      <c r="E32" s="24"/>
      <c r="F32" s="2"/>
      <c r="G32" s="3"/>
      <c r="H32" s="3"/>
      <c r="I32" s="45"/>
      <c r="J32" s="3"/>
      <c r="K32" s="24"/>
    </row>
    <row r="33" spans="1:11" x14ac:dyDescent="0.25">
      <c r="A33" s="8" t="s">
        <v>38</v>
      </c>
      <c r="B33" s="3"/>
      <c r="C33" s="11"/>
      <c r="D33" s="29"/>
      <c r="E33" s="3"/>
      <c r="F33" s="3"/>
      <c r="G33" s="3"/>
      <c r="H33" s="3"/>
      <c r="I33" s="41"/>
      <c r="J33" s="3"/>
      <c r="K33" s="24"/>
    </row>
    <row r="34" spans="1:11" x14ac:dyDescent="0.25">
      <c r="A34" s="3"/>
      <c r="B34" s="3"/>
      <c r="C34" s="14" t="s">
        <v>11</v>
      </c>
      <c r="D34" s="29"/>
      <c r="E34" s="3"/>
      <c r="F34" s="3"/>
      <c r="G34" s="3"/>
      <c r="H34" s="3"/>
      <c r="I34" s="41"/>
      <c r="J34" s="3"/>
      <c r="K34" s="24"/>
    </row>
    <row r="35" spans="1:11" ht="27.75" customHeight="1" x14ac:dyDescent="0.25">
      <c r="A35" s="3"/>
      <c r="B35" s="3"/>
      <c r="C35" s="3" t="s">
        <v>37</v>
      </c>
      <c r="D35" s="29">
        <f>[1]Pipeline!$E$17</f>
        <v>50000</v>
      </c>
      <c r="E35" s="24" t="s">
        <v>31</v>
      </c>
      <c r="F35" s="2" t="s">
        <v>28</v>
      </c>
      <c r="G35" s="3">
        <v>100</v>
      </c>
      <c r="H35" s="3">
        <v>0</v>
      </c>
      <c r="I35" s="45">
        <v>41456</v>
      </c>
      <c r="J35" s="3"/>
      <c r="K35" s="24" t="s">
        <v>78</v>
      </c>
    </row>
    <row r="36" spans="1:11" ht="19.5" customHeight="1" x14ac:dyDescent="0.25">
      <c r="A36" s="3"/>
      <c r="B36" s="3"/>
      <c r="C36" s="14" t="s">
        <v>6</v>
      </c>
      <c r="D36" s="29"/>
      <c r="E36" s="24"/>
      <c r="F36" s="2"/>
      <c r="G36" s="3"/>
      <c r="H36" s="3"/>
      <c r="I36" s="41"/>
      <c r="J36" s="3"/>
      <c r="K36" s="24"/>
    </row>
    <row r="37" spans="1:11" x14ac:dyDescent="0.25">
      <c r="A37" s="3"/>
      <c r="B37" s="3"/>
      <c r="C37" s="14"/>
      <c r="D37" s="29"/>
      <c r="E37" s="24"/>
      <c r="F37" s="2"/>
      <c r="G37" s="3"/>
      <c r="H37" s="3"/>
      <c r="I37" s="41"/>
      <c r="J37" s="3"/>
      <c r="K37" s="24"/>
    </row>
    <row r="38" spans="1:11" ht="15" customHeight="1" x14ac:dyDescent="0.25">
      <c r="A38" s="60" t="s">
        <v>44</v>
      </c>
      <c r="B38" s="61"/>
      <c r="C38" s="62"/>
      <c r="D38" s="32"/>
      <c r="E38" s="11"/>
      <c r="F38" s="11"/>
      <c r="G38" s="11"/>
      <c r="H38" s="11"/>
      <c r="I38" s="40"/>
      <c r="J38" s="11"/>
      <c r="K38" s="49"/>
    </row>
    <row r="39" spans="1:11" x14ac:dyDescent="0.25">
      <c r="A39" s="3"/>
      <c r="B39" s="3"/>
      <c r="C39" s="14" t="s">
        <v>11</v>
      </c>
      <c r="D39" s="29"/>
      <c r="E39" s="3"/>
      <c r="F39" s="3"/>
      <c r="G39" s="3"/>
      <c r="H39" s="3"/>
      <c r="I39" s="41"/>
      <c r="J39" s="3"/>
      <c r="K39" s="24"/>
    </row>
    <row r="40" spans="1:11" x14ac:dyDescent="0.25">
      <c r="A40" s="3"/>
      <c r="B40" s="3"/>
      <c r="C40" s="25" t="s">
        <v>50</v>
      </c>
      <c r="D40" s="29">
        <f>[1]Pipeline!$F$33</f>
        <v>40000</v>
      </c>
      <c r="E40" s="24" t="s">
        <v>49</v>
      </c>
      <c r="F40" s="2" t="s">
        <v>28</v>
      </c>
      <c r="G40" s="3">
        <v>100</v>
      </c>
      <c r="H40" s="3">
        <v>0</v>
      </c>
      <c r="I40" s="45" t="s">
        <v>32</v>
      </c>
      <c r="J40" s="3"/>
      <c r="K40" s="24" t="s">
        <v>78</v>
      </c>
    </row>
    <row r="41" spans="1:11" x14ac:dyDescent="0.25">
      <c r="A41" s="3"/>
      <c r="B41" s="3"/>
      <c r="C41" s="14" t="s">
        <v>6</v>
      </c>
      <c r="D41" s="29"/>
      <c r="E41" s="24"/>
      <c r="F41" s="2"/>
      <c r="G41" s="3"/>
      <c r="H41" s="3"/>
      <c r="I41" s="45"/>
      <c r="J41" s="3"/>
      <c r="K41" s="24"/>
    </row>
    <row r="42" spans="1:11" ht="30" x14ac:dyDescent="0.25">
      <c r="A42" s="26"/>
      <c r="B42" s="27"/>
      <c r="C42" s="127" t="s">
        <v>83</v>
      </c>
      <c r="D42" s="29">
        <v>12000</v>
      </c>
      <c r="E42" s="128" t="s">
        <v>42</v>
      </c>
      <c r="F42" s="35" t="s">
        <v>82</v>
      </c>
      <c r="G42" s="25">
        <v>100</v>
      </c>
      <c r="H42" s="25">
        <v>0</v>
      </c>
      <c r="I42" s="129">
        <v>41214</v>
      </c>
      <c r="J42" s="25"/>
      <c r="K42" s="128"/>
    </row>
    <row r="43" spans="1:11" x14ac:dyDescent="0.25">
      <c r="A43" s="26"/>
      <c r="B43" s="27"/>
      <c r="C43" s="28"/>
      <c r="D43" s="29"/>
      <c r="E43" s="24"/>
      <c r="F43" s="2"/>
      <c r="J43" s="3"/>
      <c r="K43" s="24"/>
    </row>
    <row r="44" spans="1:11" ht="30" customHeight="1" x14ac:dyDescent="0.25">
      <c r="A44" s="60" t="s">
        <v>45</v>
      </c>
      <c r="B44" s="61"/>
      <c r="C44" s="61"/>
      <c r="D44" s="61"/>
      <c r="E44" s="62"/>
      <c r="F44" s="11"/>
      <c r="G44" s="11"/>
      <c r="H44" s="11"/>
      <c r="I44" s="40"/>
      <c r="J44" s="30"/>
      <c r="K44" s="49"/>
    </row>
    <row r="45" spans="1:11" ht="30" x14ac:dyDescent="0.25">
      <c r="A45" s="8"/>
      <c r="B45" s="3"/>
      <c r="C45" s="14" t="s">
        <v>11</v>
      </c>
      <c r="D45" s="29"/>
      <c r="E45" s="3"/>
      <c r="F45" s="3"/>
      <c r="G45" s="3"/>
      <c r="H45" s="3"/>
      <c r="I45" s="41"/>
      <c r="J45" s="3"/>
      <c r="K45" s="48" t="s">
        <v>39</v>
      </c>
    </row>
    <row r="46" spans="1:11" ht="51" customHeight="1" x14ac:dyDescent="0.25">
      <c r="A46" s="8"/>
      <c r="B46" s="3"/>
      <c r="C46" s="12" t="s">
        <v>61</v>
      </c>
      <c r="D46" s="29">
        <v>35805</v>
      </c>
      <c r="E46" s="24" t="s">
        <v>31</v>
      </c>
      <c r="F46" s="2" t="s">
        <v>28</v>
      </c>
      <c r="G46" s="3">
        <v>100</v>
      </c>
      <c r="H46" s="3">
        <v>0</v>
      </c>
      <c r="I46" s="43">
        <v>41091</v>
      </c>
      <c r="J46" s="3"/>
      <c r="K46" s="48" t="s">
        <v>78</v>
      </c>
    </row>
    <row r="47" spans="1:11" ht="54" customHeight="1" x14ac:dyDescent="0.25">
      <c r="A47" s="8"/>
      <c r="B47" s="3"/>
      <c r="C47" s="12" t="s">
        <v>57</v>
      </c>
      <c r="D47" s="29">
        <v>13400</v>
      </c>
      <c r="E47" s="24" t="s">
        <v>31</v>
      </c>
      <c r="F47" s="2" t="s">
        <v>28</v>
      </c>
      <c r="G47" s="3">
        <v>100</v>
      </c>
      <c r="H47" s="3">
        <v>0</v>
      </c>
      <c r="I47" s="43">
        <v>41075</v>
      </c>
      <c r="J47" s="3"/>
      <c r="K47" s="48" t="s">
        <v>78</v>
      </c>
    </row>
    <row r="48" spans="1:11" ht="46.5" customHeight="1" x14ac:dyDescent="0.25">
      <c r="A48" s="8"/>
      <c r="B48" s="3"/>
      <c r="C48" s="13" t="s">
        <v>77</v>
      </c>
      <c r="D48" s="29">
        <v>13502</v>
      </c>
      <c r="E48" s="24" t="s">
        <v>31</v>
      </c>
      <c r="F48" s="2" t="s">
        <v>28</v>
      </c>
      <c r="G48" s="3">
        <v>100</v>
      </c>
      <c r="H48" s="3">
        <v>0</v>
      </c>
      <c r="I48" s="43">
        <v>41106</v>
      </c>
      <c r="J48" s="3"/>
      <c r="K48" s="24" t="s">
        <v>78</v>
      </c>
    </row>
    <row r="49" spans="1:11" ht="51.75" customHeight="1" x14ac:dyDescent="0.25">
      <c r="A49" s="8"/>
      <c r="B49" s="3"/>
      <c r="C49" s="13" t="s">
        <v>75</v>
      </c>
      <c r="D49" s="29">
        <v>26040</v>
      </c>
      <c r="E49" s="24" t="s">
        <v>31</v>
      </c>
      <c r="F49" s="2" t="s">
        <v>28</v>
      </c>
      <c r="G49" s="3">
        <v>100</v>
      </c>
      <c r="H49" s="3">
        <v>0</v>
      </c>
      <c r="I49" s="43">
        <v>41091</v>
      </c>
      <c r="J49" s="3"/>
      <c r="K49" s="24" t="s">
        <v>78</v>
      </c>
    </row>
    <row r="50" spans="1:11" ht="75" x14ac:dyDescent="0.25">
      <c r="A50" s="8"/>
      <c r="B50" s="3"/>
      <c r="C50" s="46" t="s">
        <v>76</v>
      </c>
      <c r="D50" s="29">
        <v>20250</v>
      </c>
      <c r="E50" s="24" t="s">
        <v>31</v>
      </c>
      <c r="F50" s="2" t="s">
        <v>28</v>
      </c>
      <c r="G50" s="3">
        <v>100</v>
      </c>
      <c r="H50" s="3">
        <v>0</v>
      </c>
      <c r="I50" s="43">
        <v>41187</v>
      </c>
      <c r="J50" s="3"/>
      <c r="K50" s="24" t="s">
        <v>78</v>
      </c>
    </row>
    <row r="51" spans="1:11" ht="45" x14ac:dyDescent="0.25">
      <c r="A51" s="8"/>
      <c r="B51" s="3"/>
      <c r="C51" s="12" t="s">
        <v>58</v>
      </c>
      <c r="D51" s="29">
        <v>7800</v>
      </c>
      <c r="E51" s="24" t="s">
        <v>31</v>
      </c>
      <c r="F51" s="2" t="s">
        <v>28</v>
      </c>
      <c r="G51" s="3">
        <v>100</v>
      </c>
      <c r="H51" s="3">
        <v>0</v>
      </c>
      <c r="I51" s="43">
        <v>41232</v>
      </c>
      <c r="J51" s="3"/>
      <c r="K51" s="24" t="s">
        <v>78</v>
      </c>
    </row>
    <row r="52" spans="1:11" ht="75" x14ac:dyDescent="0.25">
      <c r="A52" s="8"/>
      <c r="B52" s="3"/>
      <c r="C52" s="12" t="s">
        <v>59</v>
      </c>
      <c r="D52" s="29">
        <v>6000</v>
      </c>
      <c r="E52" s="24" t="s">
        <v>31</v>
      </c>
      <c r="F52" s="2" t="s">
        <v>28</v>
      </c>
      <c r="G52" s="3">
        <v>100</v>
      </c>
      <c r="H52" s="3">
        <v>0</v>
      </c>
      <c r="I52" s="43">
        <v>41232</v>
      </c>
      <c r="J52" s="3"/>
      <c r="K52" s="24" t="s">
        <v>78</v>
      </c>
    </row>
    <row r="53" spans="1:11" ht="45" x14ac:dyDescent="0.25">
      <c r="A53" s="8"/>
      <c r="B53" s="3"/>
      <c r="C53" s="12" t="s">
        <v>60</v>
      </c>
      <c r="D53" s="29">
        <v>13502</v>
      </c>
      <c r="E53" s="24" t="s">
        <v>31</v>
      </c>
      <c r="F53" s="2" t="s">
        <v>28</v>
      </c>
      <c r="G53" s="3">
        <v>100</v>
      </c>
      <c r="H53" s="3">
        <v>0</v>
      </c>
      <c r="I53" s="43">
        <v>41106</v>
      </c>
      <c r="J53" s="3"/>
      <c r="K53" s="24" t="s">
        <v>78</v>
      </c>
    </row>
    <row r="54" spans="1:11" ht="60" x14ac:dyDescent="0.25">
      <c r="A54" s="8"/>
      <c r="B54" s="3"/>
      <c r="C54" s="12" t="s">
        <v>62</v>
      </c>
      <c r="D54" s="29">
        <v>11300</v>
      </c>
      <c r="E54" s="25" t="s">
        <v>31</v>
      </c>
      <c r="F54" s="35" t="s">
        <v>28</v>
      </c>
      <c r="G54" s="3">
        <v>100</v>
      </c>
      <c r="H54" s="3">
        <v>0</v>
      </c>
      <c r="I54" s="43">
        <v>41046</v>
      </c>
      <c r="J54" s="3"/>
      <c r="K54" s="24" t="s">
        <v>78</v>
      </c>
    </row>
    <row r="55" spans="1:11" ht="45" x14ac:dyDescent="0.25">
      <c r="A55" s="8"/>
      <c r="B55" s="3"/>
      <c r="C55" s="124" t="s">
        <v>81</v>
      </c>
      <c r="D55" s="29">
        <v>15000</v>
      </c>
      <c r="E55" s="25" t="s">
        <v>31</v>
      </c>
      <c r="F55" s="35" t="s">
        <v>28</v>
      </c>
      <c r="G55" s="25">
        <v>100</v>
      </c>
      <c r="H55" s="25">
        <v>0</v>
      </c>
      <c r="I55" s="125">
        <v>41548</v>
      </c>
      <c r="J55" s="25"/>
      <c r="K55" s="24"/>
    </row>
    <row r="56" spans="1:11" ht="30" x14ac:dyDescent="0.25">
      <c r="A56" s="8"/>
      <c r="B56" s="3"/>
      <c r="C56" s="124" t="s">
        <v>84</v>
      </c>
      <c r="D56" s="29">
        <v>30000</v>
      </c>
      <c r="E56" s="25" t="s">
        <v>31</v>
      </c>
      <c r="F56" s="35" t="s">
        <v>80</v>
      </c>
      <c r="G56" s="25">
        <v>100</v>
      </c>
      <c r="H56" s="25">
        <v>0</v>
      </c>
      <c r="I56" s="125">
        <v>41559</v>
      </c>
      <c r="J56" s="25"/>
      <c r="K56" s="24"/>
    </row>
    <row r="57" spans="1:11" ht="30" x14ac:dyDescent="0.25">
      <c r="A57" s="8"/>
      <c r="B57" s="3"/>
      <c r="C57" s="124" t="s">
        <v>86</v>
      </c>
      <c r="D57" s="29">
        <v>10000</v>
      </c>
      <c r="E57" s="25" t="s">
        <v>31</v>
      </c>
      <c r="F57" s="35" t="s">
        <v>80</v>
      </c>
      <c r="G57" s="25">
        <v>100</v>
      </c>
      <c r="H57" s="25">
        <v>0</v>
      </c>
      <c r="I57" s="125">
        <v>41548</v>
      </c>
      <c r="J57" s="25"/>
      <c r="K57" s="24"/>
    </row>
    <row r="58" spans="1:11" x14ac:dyDescent="0.25">
      <c r="A58" s="8"/>
      <c r="B58" s="3"/>
      <c r="C58" s="12"/>
      <c r="D58" s="29"/>
      <c r="E58" s="25"/>
      <c r="F58" s="35"/>
      <c r="G58" s="3"/>
      <c r="H58" s="3"/>
      <c r="I58" s="43"/>
      <c r="J58" s="3"/>
      <c r="K58" s="24"/>
    </row>
    <row r="59" spans="1:11" x14ac:dyDescent="0.25">
      <c r="A59" s="8"/>
      <c r="B59" s="3"/>
      <c r="C59" s="14" t="s">
        <v>63</v>
      </c>
      <c r="D59" s="3"/>
      <c r="E59" s="3"/>
      <c r="F59" s="2"/>
      <c r="G59" s="3"/>
      <c r="H59" s="3"/>
      <c r="I59" s="34"/>
      <c r="J59" s="3"/>
      <c r="K59" s="24"/>
    </row>
    <row r="60" spans="1:11" ht="30" x14ac:dyDescent="0.25">
      <c r="A60" s="8"/>
      <c r="B60" s="3"/>
      <c r="C60" s="12" t="s">
        <v>65</v>
      </c>
      <c r="D60" s="29">
        <v>15531</v>
      </c>
      <c r="E60" s="3" t="s">
        <v>42</v>
      </c>
      <c r="F60" s="35" t="s">
        <v>28</v>
      </c>
      <c r="G60" s="25">
        <v>100</v>
      </c>
      <c r="H60" s="25">
        <v>0</v>
      </c>
      <c r="I60" s="34"/>
      <c r="J60" s="3"/>
      <c r="K60" s="48" t="s">
        <v>64</v>
      </c>
    </row>
    <row r="61" spans="1:11" x14ac:dyDescent="0.25">
      <c r="A61" s="8"/>
      <c r="B61" s="3"/>
      <c r="C61" s="3"/>
      <c r="D61" s="3"/>
      <c r="E61" s="3"/>
      <c r="K61" s="50"/>
    </row>
    <row r="62" spans="1:11" x14ac:dyDescent="0.25">
      <c r="A62" s="8"/>
      <c r="B62" s="3"/>
      <c r="C62" s="12"/>
      <c r="D62" s="29"/>
      <c r="E62" s="3"/>
      <c r="F62" s="36"/>
      <c r="G62" s="3"/>
      <c r="H62" s="3"/>
      <c r="I62" s="3"/>
      <c r="J62" s="3"/>
      <c r="K62" s="24"/>
    </row>
    <row r="63" spans="1:11" x14ac:dyDescent="0.25">
      <c r="A63" s="3"/>
      <c r="B63" s="3"/>
      <c r="C63" s="13"/>
      <c r="D63" s="38"/>
      <c r="E63" s="3"/>
      <c r="F63" s="37"/>
      <c r="G63" s="3"/>
      <c r="H63" s="3"/>
      <c r="I63" s="3"/>
      <c r="J63" s="3"/>
      <c r="K63" s="24"/>
    </row>
    <row r="64" spans="1:11" ht="30" customHeight="1" thickBot="1" x14ac:dyDescent="0.3">
      <c r="A64" s="72" t="s">
        <v>7</v>
      </c>
      <c r="B64" s="73"/>
      <c r="C64" s="74"/>
      <c r="D64" s="20">
        <f>SUM(D14:D63)</f>
        <v>798489.13</v>
      </c>
      <c r="E64" s="69" t="s">
        <v>33</v>
      </c>
      <c r="F64" s="70"/>
      <c r="G64" s="71"/>
      <c r="H64" s="21" t="s">
        <v>41</v>
      </c>
      <c r="I64" s="22"/>
      <c r="J64" s="23"/>
      <c r="K64" s="51"/>
    </row>
    <row r="65" spans="1:11" ht="14.25" customHeight="1" thickTop="1" x14ac:dyDescent="0.25">
      <c r="A65" s="84" t="s">
        <v>8</v>
      </c>
      <c r="B65" s="85"/>
      <c r="C65" s="85"/>
      <c r="D65" s="85"/>
      <c r="E65" s="85"/>
      <c r="F65" s="85"/>
      <c r="G65" s="85"/>
      <c r="H65" s="85"/>
      <c r="I65" s="85"/>
      <c r="J65" s="85"/>
      <c r="K65" s="86"/>
    </row>
    <row r="66" spans="1:11" x14ac:dyDescent="0.25">
      <c r="A66" s="87"/>
      <c r="B66" s="88"/>
      <c r="C66" s="88"/>
      <c r="D66" s="88"/>
      <c r="E66" s="88"/>
      <c r="F66" s="88"/>
      <c r="G66" s="88"/>
      <c r="H66" s="88"/>
      <c r="I66" s="88"/>
      <c r="J66" s="88"/>
      <c r="K66" s="89"/>
    </row>
    <row r="67" spans="1:11" ht="20.25" customHeight="1" thickBot="1" x14ac:dyDescent="0.3">
      <c r="A67" s="90"/>
      <c r="B67" s="91"/>
      <c r="C67" s="91"/>
      <c r="D67" s="91"/>
      <c r="E67" s="91"/>
      <c r="F67" s="91"/>
      <c r="G67" s="91"/>
      <c r="H67" s="91"/>
      <c r="I67" s="91"/>
      <c r="J67" s="91"/>
      <c r="K67" s="92"/>
    </row>
    <row r="68" spans="1:11" ht="16.5" thickTop="1" thickBot="1" x14ac:dyDescent="0.3">
      <c r="A68" s="93" t="s">
        <v>13</v>
      </c>
      <c r="B68" s="94"/>
      <c r="C68" s="94"/>
      <c r="D68" s="94"/>
      <c r="E68" s="94"/>
      <c r="F68" s="94"/>
      <c r="G68" s="94"/>
      <c r="H68" s="94"/>
      <c r="I68" s="94"/>
      <c r="J68" s="94"/>
      <c r="K68" s="95"/>
    </row>
    <row r="69" spans="1:11" s="4" customFormat="1" ht="27.75" customHeight="1" thickBot="1" x14ac:dyDescent="0.3">
      <c r="A69" s="66" t="s">
        <v>14</v>
      </c>
      <c r="B69" s="67"/>
      <c r="C69" s="67"/>
      <c r="D69" s="67"/>
      <c r="E69" s="67"/>
      <c r="F69" s="67"/>
      <c r="G69" s="67"/>
      <c r="H69" s="67"/>
      <c r="I69" s="67"/>
      <c r="J69" s="67"/>
      <c r="K69" s="68"/>
    </row>
    <row r="70" spans="1:11" s="4" customFormat="1" ht="21.75" customHeight="1" thickTop="1" thickBot="1" x14ac:dyDescent="0.3">
      <c r="A70" s="75" t="s">
        <v>16</v>
      </c>
      <c r="B70" s="76"/>
      <c r="C70" s="76"/>
      <c r="D70" s="76"/>
      <c r="E70" s="76"/>
      <c r="F70" s="76"/>
      <c r="G70" s="76"/>
      <c r="H70" s="76"/>
      <c r="I70" s="76"/>
      <c r="J70" s="76"/>
      <c r="K70" s="77"/>
    </row>
    <row r="71" spans="1:11" s="4" customFormat="1" ht="24.75" customHeight="1" thickTop="1" thickBot="1" x14ac:dyDescent="0.3">
      <c r="A71" s="78" t="s">
        <v>24</v>
      </c>
      <c r="B71" s="79"/>
      <c r="C71" s="79"/>
      <c r="D71" s="79"/>
      <c r="E71" s="79"/>
      <c r="F71" s="79"/>
      <c r="G71" s="79"/>
      <c r="H71" s="79"/>
      <c r="I71" s="79"/>
      <c r="J71" s="79"/>
      <c r="K71" s="80"/>
    </row>
    <row r="72" spans="1:11" ht="20.25" customHeight="1" thickTop="1" thickBot="1" x14ac:dyDescent="0.3">
      <c r="A72" s="81" t="s">
        <v>15</v>
      </c>
      <c r="B72" s="82"/>
      <c r="C72" s="82"/>
      <c r="D72" s="82"/>
      <c r="E72" s="82"/>
      <c r="F72" s="82"/>
      <c r="G72" s="82"/>
      <c r="H72" s="82"/>
      <c r="I72" s="82"/>
      <c r="J72" s="82"/>
      <c r="K72" s="83"/>
    </row>
    <row r="74" spans="1:11" x14ac:dyDescent="0.25">
      <c r="D74" s="17"/>
    </row>
    <row r="75" spans="1:11" x14ac:dyDescent="0.25">
      <c r="D75" s="33"/>
      <c r="E75" s="17"/>
    </row>
  </sheetData>
  <mergeCells count="31">
    <mergeCell ref="A7:K7"/>
    <mergeCell ref="E8:F8"/>
    <mergeCell ref="I10:I11"/>
    <mergeCell ref="J10:J11"/>
    <mergeCell ref="K10:K11"/>
    <mergeCell ref="H8:I8"/>
    <mergeCell ref="E10:E11"/>
    <mergeCell ref="F10:F11"/>
    <mergeCell ref="G10:H10"/>
    <mergeCell ref="A8:D8"/>
    <mergeCell ref="A10:A11"/>
    <mergeCell ref="B10:B11"/>
    <mergeCell ref="C10:C11"/>
    <mergeCell ref="D10:D11"/>
    <mergeCell ref="A5:E5"/>
    <mergeCell ref="A6:E6"/>
    <mergeCell ref="F5:J5"/>
    <mergeCell ref="A4:K4"/>
    <mergeCell ref="F6:K6"/>
    <mergeCell ref="A70:K70"/>
    <mergeCell ref="A71:K71"/>
    <mergeCell ref="A72:K72"/>
    <mergeCell ref="A65:K67"/>
    <mergeCell ref="A68:K68"/>
    <mergeCell ref="A12:C12"/>
    <mergeCell ref="A16:C16"/>
    <mergeCell ref="A38:C38"/>
    <mergeCell ref="A69:K69"/>
    <mergeCell ref="E64:G64"/>
    <mergeCell ref="A64:C64"/>
    <mergeCell ref="A44:E44"/>
  </mergeCells>
  <pageMargins left="0.7" right="0.7" top="0.75" bottom="0.75" header="0.3" footer="0.3"/>
  <pageSetup paperSize="5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31E71A490EE464C881808C8B927C5F5" ma:contentTypeVersion="2034" ma:contentTypeDescription="A content type to manage public (operations) IDB documents" ma:contentTypeScope="" ma:versionID="761c458ef1aa1f383eb3733412760f8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d3781321cad55452cadae92803181b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R0002786220</Record_x0020_Number>
    <Key_x0020_Document xmlns="cdc7663a-08f0-4737-9e8c-148ce897a09c">false</Key_x0020_Document>
    <Division_x0020_or_x0020_Unit xmlns="cdc7663a-08f0-4737-9e8c-148ce897a09c">INE/CCS</Division_x0020_or_x0020_Unit>
    <Other_x0020_Author xmlns="cdc7663a-08f0-4737-9e8c-148ce897a09c">Rodrigo Martinez;3036</Other_x0020_Author>
    <IDBDocs_x0020_Number xmlns="cdc7663a-08f0-4737-9e8c-148ce897a09c">37756534</IDBDocs_x0020_Number>
    <Document_x0020_Author xmlns="cdc7663a-08f0-4737-9e8c-148ce897a09c">eSourcing</Document_x0020_Author>
    <Operation_x0020_Type xmlns="cdc7663a-08f0-4737-9e8c-148ce897a09c" xsi:nil="true"/>
    <TaxCatchAll xmlns="cdc7663a-08f0-4737-9e8c-148ce897a09c">
      <Value>373</Value>
      <Value>6</Value>
    </TaxCatchAll>
    <Fiscal_x0020_Year_x0020_IDB xmlns="cdc7663a-08f0-4737-9e8c-148ce897a09c">2013</Fiscal_x0020_Year_x0020_IDB>
    <Project_x0020_Number xmlns="cdc7663a-08f0-4737-9e8c-148ce897a09c">RG-T1778</Project_x0020_Number>
    <Package_x0020_Code xmlns="cdc7663a-08f0-4737-9e8c-148ce897a09c" xsi:nil="true"/>
    <Migration_x0020_Info xmlns="cdc7663a-08f0-4737-9e8c-148ce897a09c">&lt;div class="ExternalClass0AD09387E1F144C5B8691562937D9A44"&gt;MS EXCELPAProcurement Plan0N&lt;/div&gt;</Migration_x0020_Info>
    <Approval_x0020_Number xmlns="cdc7663a-08f0-4737-9e8c-148ce897a09c">ATN/MC-12188-RG</Approval_x0020_Number>
    <Business_x0020_Area xmlns="cdc7663a-08f0-4737-9e8c-148ce897a09c" xsi:nil="true"/>
    <SISCOR_x0020_Number xmlns="cdc7663a-08f0-4737-9e8c-148ce897a09c" xsi:nil="true"/>
    <Identifier xmlns="cdc7663a-08f0-4737-9e8c-148ce897a09c"> FULL DOC</Identifier>
    <Document_x0020_Language_x0020_IDB xmlns="cdc7663a-08f0-4737-9e8c-148ce897a09c">English</Document_x0020_Language_x0020_IDB>
    <Phase xmlns="cdc7663a-08f0-4737-9e8c-148ce897a09c" xsi:nil="true"/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37ebb4f7-eb23-48d3-8efe-6bfd14035730</TermId>
        </TermInfo>
      </Terms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EZSHARE-1775975722-239</_dlc_DocId>
    <Abstract xmlns="cdc7663a-08f0-4737-9e8c-148ce897a09c" xsi:nil="true"/>
    <Disclosure_x0020_Activity xmlns="cdc7663a-08f0-4737-9e8c-148ce897a09c">Procurement Plan</Disclosure_x0020_Activity>
    <Region xmlns="cdc7663a-08f0-4737-9e8c-148ce897a09c" xsi:nil="true"/>
    <Publication_x0020_Type xmlns="cdc7663a-08f0-4737-9e8c-148ce897a09c" xsi:nil="true"/>
    <Issue_x0020_Date xmlns="cdc7663a-08f0-4737-9e8c-148ce897a09c" xsi:nil="true"/>
    <Webtopic xmlns="cdc7663a-08f0-4737-9e8c-148ce897a09c">Climate Change</Webtopic>
    <Publishing_x0020_House xmlns="cdc7663a-08f0-4737-9e8c-148ce897a09c" xsi:nil="true"/>
    <Disclosed xmlns="cdc7663a-08f0-4737-9e8c-148ce897a09c">true</Disclosed>
    <KP_x0020_Topics xmlns="cdc7663a-08f0-4737-9e8c-148ce897a09c" xsi:nil="true"/>
    <Editor1 xmlns="cdc7663a-08f0-4737-9e8c-148ce897a09c" xsi:nil="true"/>
    <_dlc_DocIdUrl xmlns="cdc7663a-08f0-4737-9e8c-148ce897a09c">
      <Url>https://idbg.sharepoint.com/teams/EZ-RG-TCP/RG-T1778/_layouts/15/DocIdRedir.aspx?ID=EZSHARE-1775975722-239</Url>
      <Description>EZSHARE-1775975722-239</Description>
    </_dlc_DocIdUrl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5EDDFC38-DF8B-47E8-9493-F5DE8F2B5F5D}"/>
</file>

<file path=customXml/itemProps2.xml><?xml version="1.0" encoding="utf-8"?>
<ds:datastoreItem xmlns:ds="http://schemas.openxmlformats.org/officeDocument/2006/customXml" ds:itemID="{5090091F-5451-4CF2-919C-79EE2679EC64}"/>
</file>

<file path=customXml/itemProps3.xml><?xml version="1.0" encoding="utf-8"?>
<ds:datastoreItem xmlns:ds="http://schemas.openxmlformats.org/officeDocument/2006/customXml" ds:itemID="{E2EE0887-046C-4A46-9306-E798FA48FEBB}"/>
</file>

<file path=customXml/itemProps4.xml><?xml version="1.0" encoding="utf-8"?>
<ds:datastoreItem xmlns:ds="http://schemas.openxmlformats.org/officeDocument/2006/customXml" ds:itemID="{5E7FA6AF-37DC-4765-AF85-D05C381754F0}"/>
</file>

<file path=customXml/itemProps5.xml><?xml version="1.0" encoding="utf-8"?>
<ds:datastoreItem xmlns:ds="http://schemas.openxmlformats.org/officeDocument/2006/customXml" ds:itemID="{088F16F2-909E-4801-9771-13C774E42B0A}"/>
</file>

<file path=customXml/itemProps6.xml><?xml version="1.0" encoding="utf-8"?>
<ds:datastoreItem xmlns:ds="http://schemas.openxmlformats.org/officeDocument/2006/customXml" ds:itemID="{D1B7F65A-F07D-4606-81BD-54BCE650B6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RG-T1778 - Nuevo Plan de Adquisiciones Aprobado por Oficina de Adquisiciones</dc:title>
  <dc:creator>mariace</dc:creator>
  <cp:lastModifiedBy>Test</cp:lastModifiedBy>
  <cp:lastPrinted>2013-08-09T17:39:15Z</cp:lastPrinted>
  <dcterms:created xsi:type="dcterms:W3CDTF">2011-08-03T19:26:33Z</dcterms:created>
  <dcterms:modified xsi:type="dcterms:W3CDTF">2013-09-26T18:34:40Z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0x0101001A458A224826124E8B45B1D613300CFC00B31E71A490EE464C881808C8B927C5F5</vt:lpwstr>
  </property>
  <property fmtid="{D5CDD505-2E9C-101B-9397-08002B2CF9AE}" pid="5" name="TaxKeywordTaxHTField">
    <vt:lpwstr/>
  </property>
  <property fmtid="{D5CDD505-2E9C-101B-9397-08002B2CF9AE}" pid="6" name="Series Operations IDB">
    <vt:lpwstr>44;#Procurement Plan|0b294293-aea6-4ed7-abc7-7c44a738bcef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44;#Procurement Plan|0b294293-aea6-4ed7-abc7-7c44a738bcef</vt:lpwstr>
  </property>
  <property fmtid="{D5CDD505-2E9C-101B-9397-08002B2CF9AE}" pid="12" name="From:">
    <vt:lpwstr>Rodrigo Martinez</vt:lpwstr>
  </property>
  <property fmtid="{D5CDD505-2E9C-101B-9397-08002B2CF9AE}" pid="13" name="Sector IDB">
    <vt:lpwstr/>
  </property>
  <property fmtid="{D5CDD505-2E9C-101B-9397-08002B2CF9AE}" pid="14" name="Function Operations IDB">
    <vt:lpwstr>6;#Goods and Services|5bfebf1b-9f1f-4411-b1dd-4c19b807b799</vt:lpwstr>
  </property>
  <property fmtid="{D5CDD505-2E9C-101B-9397-08002B2CF9AE}" pid="16" name="Disclosure Activity">
    <vt:lpwstr>Procurement Plan</vt:lpwstr>
  </property>
  <property fmtid="{D5CDD505-2E9C-101B-9397-08002B2CF9AE}" pid="20" name="Webtopic">
    <vt:lpwstr>Climate Change</vt:lpwstr>
  </property>
  <property fmtid="{D5CDD505-2E9C-101B-9397-08002B2CF9AE}" pid="22" name="Disclosed">
    <vt:bool>false</vt:bool>
  </property>
  <property fmtid="{D5CDD505-2E9C-101B-9397-08002B2CF9AE}" pid="23" name="_dlc_DocIdItemGuid">
    <vt:lpwstr>ae66f3da-0648-4eae-9ebf-4a38afbbb094</vt:lpwstr>
  </property>
</Properties>
</file>