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" windowWidth="15312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31" i="1" l="1"/>
  <c r="J29" i="1"/>
  <c r="J21" i="1"/>
  <c r="J17" i="1"/>
  <c r="J12" i="1"/>
  <c r="J6" i="1"/>
  <c r="I10" i="1" l="1"/>
  <c r="H21" i="1"/>
  <c r="I29" i="1"/>
  <c r="I25" i="1"/>
  <c r="I24" i="1"/>
  <c r="I23" i="1"/>
  <c r="I22" i="1"/>
  <c r="I19" i="1"/>
  <c r="I18" i="1"/>
  <c r="H6" i="1"/>
  <c r="I9" i="1"/>
  <c r="I8" i="1"/>
  <c r="I7" i="1"/>
  <c r="I15" i="1"/>
  <c r="I14" i="1"/>
  <c r="I13" i="1"/>
  <c r="H12" i="1"/>
  <c r="H27" i="1" l="1"/>
  <c r="H31" i="1" s="1"/>
  <c r="I21" i="1"/>
  <c r="G21" i="1"/>
  <c r="F21" i="1"/>
  <c r="E21" i="1"/>
  <c r="D21" i="1"/>
  <c r="G17" i="1"/>
  <c r="F17" i="1"/>
  <c r="E17" i="1"/>
  <c r="D17" i="1"/>
  <c r="G12" i="1"/>
  <c r="F12" i="1"/>
  <c r="I12" i="1" s="1"/>
  <c r="E12" i="1"/>
  <c r="D12" i="1"/>
  <c r="G6" i="1"/>
  <c r="F6" i="1"/>
  <c r="E6" i="1"/>
  <c r="I6" i="1" s="1"/>
  <c r="D6" i="1"/>
  <c r="I17" i="1" l="1"/>
  <c r="D27" i="1"/>
  <c r="D31" i="1" s="1"/>
  <c r="G27" i="1"/>
  <c r="G31" i="1" s="1"/>
  <c r="F27" i="1"/>
  <c r="E27" i="1"/>
  <c r="E31" i="1" s="1"/>
  <c r="F31" i="1" l="1"/>
  <c r="I31" i="1" s="1"/>
  <c r="I27" i="1"/>
</calcChain>
</file>

<file path=xl/sharedStrings.xml><?xml version="1.0" encoding="utf-8"?>
<sst xmlns="http://schemas.openxmlformats.org/spreadsheetml/2006/main" count="36" uniqueCount="32">
  <si>
    <t>Project Execution Plan</t>
  </si>
  <si>
    <t>BA-L1033</t>
  </si>
  <si>
    <t>Component/Acivity</t>
  </si>
  <si>
    <t>Year 1</t>
  </si>
  <si>
    <t>Year 2</t>
  </si>
  <si>
    <t>Year 3</t>
  </si>
  <si>
    <t>Year 4</t>
  </si>
  <si>
    <t>Component 1</t>
  </si>
  <si>
    <t>Visitor Center</t>
  </si>
  <si>
    <t>Urban Tourist Route</t>
  </si>
  <si>
    <t>Renovated National Museum</t>
  </si>
  <si>
    <t>Oistins Waterfront Improvement</t>
  </si>
  <si>
    <t>Component 2</t>
  </si>
  <si>
    <t>Production of Digital Media</t>
  </si>
  <si>
    <t>Image Campaigns</t>
  </si>
  <si>
    <t>Audiovisual material</t>
  </si>
  <si>
    <t>Component 3</t>
  </si>
  <si>
    <t>Contract preparations</t>
  </si>
  <si>
    <t>Contract execution</t>
  </si>
  <si>
    <t>Project executing Unit</t>
  </si>
  <si>
    <t>Monitoring and evaluation</t>
  </si>
  <si>
    <t>Auditing</t>
  </si>
  <si>
    <t>Environmental and sociall contingencies</t>
  </si>
  <si>
    <t>(US$000)</t>
  </si>
  <si>
    <t xml:space="preserve"> </t>
  </si>
  <si>
    <t>Total Cost</t>
  </si>
  <si>
    <t>Contingencies</t>
  </si>
  <si>
    <t>Subtotal</t>
  </si>
  <si>
    <t>TOTAL</t>
  </si>
  <si>
    <t>Administrative Costs</t>
  </si>
  <si>
    <t>Year 5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</si>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</sst>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6" fontId="3" fillId="0" borderId="0" xfId="0" applyNumberFormat="1" applyFont="1"/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3" fontId="0" fillId="0" borderId="0" xfId="0" applyNumberFormat="1"/>
    <xf numFmtId="3" fontId="4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1"/>
  <sheetViews>
    <sheetView tabSelected="1" topLeftCell="A13" workbookViewId="0">
      <selection activeCell="L25" sqref="L25"/>
    </sheetView>
  </sheetViews>
  <sheetFormatPr defaultRowHeight="14.4" x14ac:dyDescent="0.3"/>
  <cols>
    <col min="2" max="2" width="39.33203125" bestFit="1" customWidth="1"/>
    <col min="3" max="3" width="10.5546875" bestFit="1" customWidth="1"/>
    <col min="4" max="5" width="7" customWidth="1"/>
    <col min="6" max="7" width="8" customWidth="1"/>
    <col min="8" max="8" width="7" customWidth="1"/>
    <col min="10" max="10" width="8.88671875" customWidth="1"/>
  </cols>
  <sheetData>
    <row r="1" spans="2:10" ht="15.75" x14ac:dyDescent="0.25">
      <c r="B1" s="3" t="s">
        <v>0</v>
      </c>
      <c r="C1" s="3"/>
      <c r="D1" s="3"/>
      <c r="E1" s="3"/>
      <c r="F1" s="3"/>
      <c r="G1" s="3"/>
      <c r="H1" s="3"/>
      <c r="I1" s="2"/>
    </row>
    <row r="2" spans="2:10" ht="15.75" x14ac:dyDescent="0.25">
      <c r="B2" s="3" t="s">
        <v>1</v>
      </c>
      <c r="C2" s="3"/>
      <c r="D2" s="4" t="s">
        <v>24</v>
      </c>
      <c r="E2" s="3"/>
      <c r="F2" s="3"/>
      <c r="G2" s="3"/>
      <c r="H2" s="3"/>
      <c r="I2" s="2"/>
    </row>
    <row r="3" spans="2:10" ht="15.75" x14ac:dyDescent="0.25">
      <c r="B3" s="3"/>
      <c r="C3" s="3"/>
      <c r="D3" s="4" t="s">
        <v>23</v>
      </c>
      <c r="E3" s="3"/>
      <c r="F3" s="3"/>
      <c r="G3" s="3"/>
      <c r="H3" s="3"/>
      <c r="I3" s="2"/>
    </row>
    <row r="4" spans="2:10" ht="15.6" x14ac:dyDescent="0.3">
      <c r="B4" s="3"/>
      <c r="C4" s="3"/>
      <c r="D4" s="3" t="s">
        <v>3</v>
      </c>
      <c r="E4" s="3" t="s">
        <v>4</v>
      </c>
      <c r="F4" s="3" t="s">
        <v>5</v>
      </c>
      <c r="G4" s="3" t="s">
        <v>6</v>
      </c>
      <c r="H4" s="3" t="s">
        <v>30</v>
      </c>
      <c r="I4" s="3" t="s">
        <v>25</v>
      </c>
      <c r="J4" s="3" t="s">
        <v>31</v>
      </c>
    </row>
    <row r="5" spans="2:10" ht="15.75" x14ac:dyDescent="0.25">
      <c r="B5" s="3" t="s">
        <v>2</v>
      </c>
      <c r="C5" s="2"/>
      <c r="D5" s="2"/>
      <c r="E5" s="2"/>
      <c r="F5" s="2"/>
      <c r="G5" s="2"/>
      <c r="H5" s="2"/>
      <c r="I5" s="2"/>
    </row>
    <row r="6" spans="2:10" ht="15.6" x14ac:dyDescent="0.3">
      <c r="B6" s="3" t="s">
        <v>7</v>
      </c>
      <c r="C6" s="7"/>
      <c r="D6" s="8">
        <f t="shared" ref="D6:H6" si="0">SUM(D7:D10)</f>
        <v>300</v>
      </c>
      <c r="E6" s="8">
        <f t="shared" si="0"/>
        <v>2300</v>
      </c>
      <c r="F6" s="8">
        <f t="shared" si="0"/>
        <v>2700</v>
      </c>
      <c r="G6" s="8">
        <f t="shared" si="0"/>
        <v>5500</v>
      </c>
      <c r="H6" s="8">
        <f t="shared" si="0"/>
        <v>500</v>
      </c>
      <c r="I6" s="8">
        <f t="shared" ref="I6:I10" si="1">SUM(D6:H6)</f>
        <v>11300</v>
      </c>
      <c r="J6" s="15">
        <f>I6/I31*100</f>
        <v>56.499999999999993</v>
      </c>
    </row>
    <row r="7" spans="2:10" ht="15.6" x14ac:dyDescent="0.3">
      <c r="B7" s="2" t="s">
        <v>8</v>
      </c>
      <c r="C7" s="5"/>
      <c r="D7" s="6">
        <v>100</v>
      </c>
      <c r="E7" s="6">
        <v>1000</v>
      </c>
      <c r="F7" s="6">
        <v>300</v>
      </c>
      <c r="G7" s="6"/>
      <c r="H7" s="6"/>
      <c r="I7" s="6">
        <f t="shared" si="1"/>
        <v>1400</v>
      </c>
      <c r="J7" s="16"/>
    </row>
    <row r="8" spans="2:10" ht="15.6" x14ac:dyDescent="0.3">
      <c r="B8" s="2" t="s">
        <v>9</v>
      </c>
      <c r="C8" s="5"/>
      <c r="D8" s="6">
        <v>200</v>
      </c>
      <c r="E8" s="6">
        <v>1000</v>
      </c>
      <c r="F8" s="6">
        <v>1500</v>
      </c>
      <c r="G8" s="6">
        <v>2000</v>
      </c>
      <c r="H8" s="6"/>
      <c r="I8" s="6">
        <f t="shared" si="1"/>
        <v>4700</v>
      </c>
      <c r="J8" s="16"/>
    </row>
    <row r="9" spans="2:10" ht="15.6" x14ac:dyDescent="0.3">
      <c r="B9" s="2" t="s">
        <v>10</v>
      </c>
      <c r="C9" s="5"/>
      <c r="D9" s="6" t="s">
        <v>24</v>
      </c>
      <c r="E9" s="6">
        <v>100</v>
      </c>
      <c r="F9" s="6">
        <v>400</v>
      </c>
      <c r="G9" s="6">
        <v>2000</v>
      </c>
      <c r="H9" s="6" t="s">
        <v>24</v>
      </c>
      <c r="I9" s="6">
        <f t="shared" si="1"/>
        <v>2500</v>
      </c>
      <c r="J9" s="16"/>
    </row>
    <row r="10" spans="2:10" ht="15.6" x14ac:dyDescent="0.3">
      <c r="B10" s="2" t="s">
        <v>11</v>
      </c>
      <c r="C10" s="5"/>
      <c r="D10" s="6" t="s">
        <v>24</v>
      </c>
      <c r="E10" s="6">
        <v>200</v>
      </c>
      <c r="F10" s="6">
        <v>500</v>
      </c>
      <c r="G10" s="6">
        <v>1500</v>
      </c>
      <c r="H10" s="6">
        <v>500</v>
      </c>
      <c r="I10" s="6">
        <f t="shared" si="1"/>
        <v>2700</v>
      </c>
      <c r="J10" s="16"/>
    </row>
    <row r="11" spans="2:10" ht="15.6" x14ac:dyDescent="0.3">
      <c r="B11" s="2"/>
      <c r="C11" s="6"/>
      <c r="D11" s="6"/>
      <c r="E11" s="6"/>
      <c r="F11" s="6"/>
      <c r="G11" s="6"/>
      <c r="H11" s="6"/>
      <c r="I11" s="6"/>
      <c r="J11" s="16"/>
    </row>
    <row r="12" spans="2:10" ht="15.6" x14ac:dyDescent="0.3">
      <c r="B12" s="3" t="s">
        <v>12</v>
      </c>
      <c r="C12" s="8"/>
      <c r="D12" s="8">
        <f t="shared" ref="D12:H12" si="2">SUM(D13:D15)</f>
        <v>200</v>
      </c>
      <c r="E12" s="8">
        <f t="shared" si="2"/>
        <v>600</v>
      </c>
      <c r="F12" s="8">
        <f t="shared" si="2"/>
        <v>450</v>
      </c>
      <c r="G12" s="8">
        <f t="shared" si="2"/>
        <v>400</v>
      </c>
      <c r="H12" s="8">
        <f t="shared" si="2"/>
        <v>350</v>
      </c>
      <c r="I12" s="8">
        <f>SUM(D12:H12)</f>
        <v>2000</v>
      </c>
      <c r="J12" s="15">
        <f>I12/I31*100</f>
        <v>10</v>
      </c>
    </row>
    <row r="13" spans="2:10" ht="15.6" x14ac:dyDescent="0.3">
      <c r="B13" s="2" t="s">
        <v>13</v>
      </c>
      <c r="C13" s="6"/>
      <c r="D13" s="6">
        <v>60</v>
      </c>
      <c r="E13" s="6">
        <v>200</v>
      </c>
      <c r="F13" s="6">
        <v>150</v>
      </c>
      <c r="G13" s="6">
        <v>100</v>
      </c>
      <c r="H13" s="6">
        <v>50</v>
      </c>
      <c r="I13" s="6">
        <f t="shared" ref="I13:I15" si="3">SUM(D13:H13)</f>
        <v>560</v>
      </c>
      <c r="J13" s="16"/>
    </row>
    <row r="14" spans="2:10" ht="15.6" x14ac:dyDescent="0.3">
      <c r="B14" s="2" t="s">
        <v>14</v>
      </c>
      <c r="C14" s="6"/>
      <c r="D14" s="6">
        <v>90</v>
      </c>
      <c r="E14" s="6">
        <v>200</v>
      </c>
      <c r="F14" s="6">
        <v>200</v>
      </c>
      <c r="G14" s="6">
        <v>210</v>
      </c>
      <c r="H14" s="6">
        <v>200</v>
      </c>
      <c r="I14" s="6">
        <f t="shared" si="3"/>
        <v>900</v>
      </c>
      <c r="J14" s="16"/>
    </row>
    <row r="15" spans="2:10" ht="15.6" x14ac:dyDescent="0.3">
      <c r="B15" s="2" t="s">
        <v>15</v>
      </c>
      <c r="C15" s="6"/>
      <c r="D15" s="6">
        <v>50</v>
      </c>
      <c r="E15" s="6">
        <v>200</v>
      </c>
      <c r="F15" s="6">
        <v>100</v>
      </c>
      <c r="G15" s="6">
        <v>90</v>
      </c>
      <c r="H15" s="6">
        <v>100</v>
      </c>
      <c r="I15" s="6">
        <f t="shared" si="3"/>
        <v>540</v>
      </c>
      <c r="J15" s="16"/>
    </row>
    <row r="16" spans="2:10" ht="15.6" x14ac:dyDescent="0.3">
      <c r="B16" s="2"/>
      <c r="C16" s="6"/>
      <c r="D16" s="6"/>
      <c r="E16" s="6"/>
      <c r="F16" s="6"/>
      <c r="G16" s="6"/>
      <c r="H16" s="6"/>
      <c r="I16" s="6"/>
      <c r="J16" s="16"/>
    </row>
    <row r="17" spans="2:12" ht="15.6" x14ac:dyDescent="0.3">
      <c r="B17" s="3" t="s">
        <v>16</v>
      </c>
      <c r="C17" s="8"/>
      <c r="D17" s="8">
        <f t="shared" ref="D17:G17" si="4">SUM(D18:D19)</f>
        <v>250</v>
      </c>
      <c r="E17" s="8">
        <f t="shared" si="4"/>
        <v>1300</v>
      </c>
      <c r="F17" s="8">
        <f t="shared" si="4"/>
        <v>1300</v>
      </c>
      <c r="G17" s="8">
        <f t="shared" si="4"/>
        <v>1150</v>
      </c>
      <c r="H17" s="8"/>
      <c r="I17" s="8">
        <f t="shared" ref="I17:I19" si="5">SUM(D17:H17)</f>
        <v>4000</v>
      </c>
      <c r="J17" s="17">
        <f>I17/I31*100</f>
        <v>20</v>
      </c>
    </row>
    <row r="18" spans="2:12" ht="15.6" x14ac:dyDescent="0.3">
      <c r="B18" s="2" t="s">
        <v>17</v>
      </c>
      <c r="C18" s="6"/>
      <c r="D18" s="6">
        <v>250</v>
      </c>
      <c r="E18" s="6"/>
      <c r="F18" s="6"/>
      <c r="G18" s="6"/>
      <c r="H18" s="6"/>
      <c r="I18" s="6">
        <f t="shared" si="5"/>
        <v>250</v>
      </c>
      <c r="J18" s="16"/>
    </row>
    <row r="19" spans="2:12" ht="15.6" x14ac:dyDescent="0.3">
      <c r="B19" s="2" t="s">
        <v>18</v>
      </c>
      <c r="C19" s="5"/>
      <c r="D19" s="6"/>
      <c r="E19" s="5">
        <v>1300</v>
      </c>
      <c r="F19" s="5">
        <v>1300</v>
      </c>
      <c r="G19" s="6">
        <v>1150</v>
      </c>
      <c r="H19" s="6"/>
      <c r="I19" s="6">
        <f t="shared" si="5"/>
        <v>3750</v>
      </c>
      <c r="J19" s="16"/>
    </row>
    <row r="20" spans="2:12" ht="15.6" x14ac:dyDescent="0.3">
      <c r="B20" s="2"/>
      <c r="C20" s="6"/>
      <c r="D20" s="6"/>
      <c r="E20" s="6"/>
      <c r="F20" s="6"/>
      <c r="G20" s="6"/>
      <c r="H20" s="6"/>
      <c r="I20" s="6"/>
      <c r="J20" s="16"/>
      <c r="L20" s="13"/>
    </row>
    <row r="21" spans="2:12" ht="15.6" x14ac:dyDescent="0.3">
      <c r="B21" s="3" t="s">
        <v>29</v>
      </c>
      <c r="C21" s="7"/>
      <c r="D21" s="8">
        <f t="shared" ref="D21:H21" si="6">SUM(D22:D25)</f>
        <v>490</v>
      </c>
      <c r="E21" s="8">
        <f t="shared" si="6"/>
        <v>515</v>
      </c>
      <c r="F21" s="8">
        <f t="shared" si="6"/>
        <v>485</v>
      </c>
      <c r="G21" s="8">
        <f t="shared" si="6"/>
        <v>440</v>
      </c>
      <c r="H21" s="8">
        <f t="shared" si="6"/>
        <v>485</v>
      </c>
      <c r="I21" s="8">
        <f t="shared" ref="I21:I25" si="7">SUM(D21:H21)</f>
        <v>2415</v>
      </c>
      <c r="J21" s="15">
        <f>I21/I31*100</f>
        <v>12.074999999999999</v>
      </c>
      <c r="L21" s="13"/>
    </row>
    <row r="22" spans="2:12" ht="15.6" x14ac:dyDescent="0.3">
      <c r="B22" s="2" t="s">
        <v>19</v>
      </c>
      <c r="C22" s="5"/>
      <c r="D22" s="6">
        <v>330</v>
      </c>
      <c r="E22" s="6">
        <v>330</v>
      </c>
      <c r="F22" s="6">
        <v>330</v>
      </c>
      <c r="G22" s="6">
        <v>330</v>
      </c>
      <c r="H22" s="6">
        <v>330</v>
      </c>
      <c r="I22" s="6">
        <f t="shared" si="7"/>
        <v>1650</v>
      </c>
      <c r="J22" s="16"/>
      <c r="L22" s="13"/>
    </row>
    <row r="23" spans="2:12" ht="15.6" x14ac:dyDescent="0.3">
      <c r="B23" s="2" t="s">
        <v>20</v>
      </c>
      <c r="C23" s="6"/>
      <c r="D23" s="6">
        <v>25</v>
      </c>
      <c r="E23" s="6"/>
      <c r="F23" s="6">
        <v>45</v>
      </c>
      <c r="G23" s="6" t="s">
        <v>24</v>
      </c>
      <c r="H23" s="6">
        <v>70</v>
      </c>
      <c r="I23" s="6">
        <f t="shared" si="7"/>
        <v>140</v>
      </c>
      <c r="J23" s="16"/>
      <c r="L23" s="13"/>
    </row>
    <row r="24" spans="2:12" ht="15.6" x14ac:dyDescent="0.3">
      <c r="B24" s="2" t="s">
        <v>21</v>
      </c>
      <c r="C24" s="6"/>
      <c r="D24" s="6">
        <v>85</v>
      </c>
      <c r="E24" s="6">
        <v>85</v>
      </c>
      <c r="F24" s="6">
        <v>85</v>
      </c>
      <c r="G24" s="6">
        <v>85</v>
      </c>
      <c r="H24" s="6">
        <v>85</v>
      </c>
      <c r="I24" s="6">
        <f t="shared" si="7"/>
        <v>425</v>
      </c>
      <c r="J24" s="16"/>
      <c r="L24" s="13"/>
    </row>
    <row r="25" spans="2:12" ht="15.6" x14ac:dyDescent="0.3">
      <c r="B25" s="2" t="s">
        <v>22</v>
      </c>
      <c r="C25" s="6"/>
      <c r="D25" s="6">
        <v>50</v>
      </c>
      <c r="E25" s="6">
        <v>100</v>
      </c>
      <c r="F25" s="6">
        <v>25</v>
      </c>
      <c r="G25" s="6">
        <v>25</v>
      </c>
      <c r="H25" s="6"/>
      <c r="I25" s="6">
        <f t="shared" si="7"/>
        <v>200</v>
      </c>
      <c r="J25" s="16"/>
      <c r="L25" s="14"/>
    </row>
    <row r="26" spans="2:12" ht="15.6" x14ac:dyDescent="0.3">
      <c r="B26" s="2"/>
      <c r="C26" s="6"/>
      <c r="D26" s="6"/>
      <c r="E26" s="6"/>
      <c r="F26" s="6"/>
      <c r="G26" s="6"/>
      <c r="H26" s="6"/>
      <c r="I26" s="6"/>
      <c r="J26" s="16"/>
      <c r="L26" s="14"/>
    </row>
    <row r="27" spans="2:12" ht="15.6" x14ac:dyDescent="0.3">
      <c r="B27" s="3" t="s">
        <v>27</v>
      </c>
      <c r="C27" s="7"/>
      <c r="D27" s="8">
        <f t="shared" ref="D27:H27" si="8">+D21+D17+D12+D6</f>
        <v>1240</v>
      </c>
      <c r="E27" s="8">
        <f t="shared" si="8"/>
        <v>4715</v>
      </c>
      <c r="F27" s="8">
        <f t="shared" si="8"/>
        <v>4935</v>
      </c>
      <c r="G27" s="8">
        <f t="shared" si="8"/>
        <v>7490</v>
      </c>
      <c r="H27" s="8">
        <f t="shared" si="8"/>
        <v>1335</v>
      </c>
      <c r="I27" s="8">
        <f>SUM(D27:H27)</f>
        <v>19715</v>
      </c>
      <c r="J27" s="16"/>
      <c r="L27" s="14"/>
    </row>
    <row r="28" spans="2:12" ht="15.6" x14ac:dyDescent="0.3">
      <c r="B28" s="2"/>
      <c r="C28" s="6"/>
      <c r="D28" s="6"/>
      <c r="E28" s="6"/>
      <c r="F28" s="6"/>
      <c r="G28" s="6"/>
      <c r="H28" s="6"/>
      <c r="I28" s="6"/>
      <c r="J28" s="16"/>
      <c r="L28" s="14"/>
    </row>
    <row r="29" spans="2:12" ht="15.6" x14ac:dyDescent="0.3">
      <c r="B29" s="3" t="s">
        <v>26</v>
      </c>
      <c r="C29" s="8"/>
      <c r="D29" s="8"/>
      <c r="E29" s="8"/>
      <c r="F29" s="8">
        <v>0</v>
      </c>
      <c r="G29" s="8">
        <v>0</v>
      </c>
      <c r="H29" s="8">
        <v>285</v>
      </c>
      <c r="I29" s="8">
        <f>SUM(D29:H29)</f>
        <v>285</v>
      </c>
      <c r="J29" s="17">
        <f>I29/I31*100</f>
        <v>1.425</v>
      </c>
      <c r="L29" s="13"/>
    </row>
    <row r="30" spans="2:12" x14ac:dyDescent="0.3">
      <c r="C30" s="9"/>
      <c r="D30" s="9"/>
      <c r="E30" s="9"/>
      <c r="F30" s="9"/>
      <c r="G30" s="9"/>
      <c r="H30" s="9"/>
      <c r="I30" s="9"/>
      <c r="J30" s="16"/>
      <c r="L30" s="12"/>
    </row>
    <row r="31" spans="2:12" x14ac:dyDescent="0.3">
      <c r="B31" s="1" t="s">
        <v>28</v>
      </c>
      <c r="C31" s="10"/>
      <c r="D31" s="11">
        <f t="shared" ref="D31:H31" si="9">+D29+D27</f>
        <v>1240</v>
      </c>
      <c r="E31" s="11">
        <f t="shared" si="9"/>
        <v>4715</v>
      </c>
      <c r="F31" s="11">
        <f t="shared" si="9"/>
        <v>4935</v>
      </c>
      <c r="G31" s="11">
        <f t="shared" si="9"/>
        <v>7490</v>
      </c>
      <c r="H31" s="11">
        <f t="shared" si="9"/>
        <v>1620</v>
      </c>
      <c r="I31" s="11">
        <f>SUM(D31:H31)</f>
        <v>20000</v>
      </c>
      <c r="J31" s="17">
        <f>SUM(J6:J30)</f>
        <v>100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0A51C4555A61D4DBA5405BFC11A200B" ma:contentTypeVersion="24" ma:contentTypeDescription="A content type to manage public (operations) IDB documents" ma:contentTypeScope="" ma:versionID="2d857877bc6c83024a64f3655363467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148bbd2547d5f1784cb61ea1835f70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Barbados</TermName>
          <TermId xmlns="http://schemas.microsoft.com/office/infopath/2007/PartnerControls">2e62bac6-7007-4d9a-9183-df33585926ed</TermId>
        </TermInfo>
      </Terms>
    </ic46d7e087fd4a108fb86518ca413cc6>
    <IDBDocs_x0020_Number xmlns="cdc7663a-08f0-4737-9e8c-148ce897a09c" xsi:nil="true"/>
    <Division_x0020_or_x0020_Unit xmlns="cdc7663a-08f0-4737-9e8c-148ce897a09c">CSD/RND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Chavez, Elizabeth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DEVELOPMENT TOURISM DESTINATION ＆ PRODUCT MANAGEMENT</TermName>
          <TermId xmlns="http://schemas.microsoft.com/office/infopath/2007/PartnerControls">f4570f6a-e36e-424a-9731-4b0a880a3701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27</Value>
      <Value>4</Value>
      <Value>45</Value>
      <Value>44</Value>
      <Value>28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BA-L1033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SUSTAINABLE TOURISM</TermName>
          <TermId xmlns="http://schemas.microsoft.com/office/infopath/2007/PartnerControls">c57da669-d3b7-4333-ac8f-f43af22e4bb4</TermId>
        </TermInfo>
      </Terms>
    </nddeef1749674d76abdbe4b239a70bc6>
    <Record_x0020_Number xmlns="cdc7663a-08f0-4737-9e8c-148ce897a09c">R0001289422</Record_x0020_Number>
    <_dlc_DocId xmlns="cdc7663a-08f0-4737-9e8c-148ce897a09c">EZSHARE-1801004660-16</_dlc_DocId>
    <_dlc_DocIdUrl xmlns="cdc7663a-08f0-4737-9e8c-148ce897a09c">
      <Url>https://idbg.sharepoint.com/teams/EZ-BA-LON/BA-L1033/_layouts/15/DocIdRedir.aspx?ID=EZSHARE-1801004660-16</Url>
      <Description>EZSHARE-1801004660-16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Ecotourism;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6FEFDE6B-6BB1-4F17-910D-7017BAF7E7BA}"/>
</file>

<file path=customXml/itemProps2.xml><?xml version="1.0" encoding="utf-8"?>
<ds:datastoreItem xmlns:ds="http://schemas.openxmlformats.org/officeDocument/2006/customXml" ds:itemID="{CDC9E804-19CB-476A-80DE-F0685C889C92}"/>
</file>

<file path=customXml/itemProps3.xml><?xml version="1.0" encoding="utf-8"?>
<ds:datastoreItem xmlns:ds="http://schemas.openxmlformats.org/officeDocument/2006/customXml" ds:itemID="{1030A2CE-71D4-41C4-B832-ADFDE655BE89}"/>
</file>

<file path=customXml/itemProps4.xml><?xml version="1.0" encoding="utf-8"?>
<ds:datastoreItem xmlns:ds="http://schemas.openxmlformats.org/officeDocument/2006/customXml" ds:itemID="{9B118DBE-4D27-42A4-B412-3AD091316C29}"/>
</file>

<file path=customXml/itemProps5.xml><?xml version="1.0" encoding="utf-8"?>
<ds:datastoreItem xmlns:ds="http://schemas.openxmlformats.org/officeDocument/2006/customXml" ds:itemID="{76FB4D43-BC46-4B45-B981-215B4DA57B5A}"/>
</file>

<file path=customXml/itemProps6.xml><?xml version="1.0" encoding="utf-8"?>
<ds:datastoreItem xmlns:ds="http://schemas.openxmlformats.org/officeDocument/2006/customXml" ds:itemID="{66C6A7A7-3260-49CC-9E68-AD77F59A1A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Inter-American Development Bank</dc:creator>
  <cp:keywords/>
  <cp:lastModifiedBy>Inter-American Development Bank</cp:lastModifiedBy>
  <dcterms:created xsi:type="dcterms:W3CDTF">2016-08-25T15:52:16Z</dcterms:created>
  <dcterms:modified xsi:type="dcterms:W3CDTF">2016-09-16T20:53:36Z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4;#Monitoring and Reporting|df3c2aa1-d63e-41aa-b1f5-bb15dee691ca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45;#DEVELOPMENT TOURISM DESTINATION ＆ PRODUCT MANAGEMENT|f4570f6a-e36e-424a-9731-4b0a880a3701</vt:lpwstr>
  </property>
  <property fmtid="{D5CDD505-2E9C-101B-9397-08002B2CF9AE}" pid="8" name="Fund IDB">
    <vt:lpwstr>27;#ORC|c028a4b2-ad8b-4cf4-9cac-a2ae6a778e23</vt:lpwstr>
  </property>
  <property fmtid="{D5CDD505-2E9C-101B-9397-08002B2CF9AE}" pid="9" name="Country">
    <vt:lpwstr>28;#Barbados|2e62bac6-7007-4d9a-9183-df33585926ed</vt:lpwstr>
  </property>
  <property fmtid="{D5CDD505-2E9C-101B-9397-08002B2CF9AE}" pid="10" name="Sector IDB">
    <vt:lpwstr>44;#SUSTAINABLE TOURISM|c57da669-d3b7-4333-ac8f-f43af22e4bb4</vt:lpwstr>
  </property>
  <property fmtid="{D5CDD505-2E9C-101B-9397-08002B2CF9AE}" pid="11" name="_dlc_DocIdItemGuid">
    <vt:lpwstr>174d3a99-0916-48a5-8432-20e59ad6056b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0x0101001A458A224826124E8B45B1D613300CFC0020A51C4555A61D4DBA5405BFC11A200B</vt:lpwstr>
  </property>
</Properties>
</file>