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1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INTHYAP\Documents\2017.05 - DIA 2020\TC\Final\"/>
    </mc:Choice>
  </mc:AlternateContent>
  <bookViews>
    <workbookView xWindow="0" yWindow="0" windowWidth="28800" windowHeight="12300"/>
  </bookViews>
  <sheets>
    <sheet name="Sheet1" sheetId="1" r:id="rId1"/>
  </sheets>
  <calcPr calcId="171027" iterateCount="1000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13" i="1"/>
  <c r="H43" i="1"/>
  <c r="I43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14" i="1" l="1"/>
  <c r="K21" i="1"/>
  <c r="J43" i="1" l="1"/>
  <c r="E43" i="1"/>
  <c r="K41" i="1"/>
  <c r="K40" i="1"/>
  <c r="K22" i="1"/>
  <c r="K20" i="1"/>
  <c r="K19" i="1"/>
  <c r="K18" i="1"/>
  <c r="K17" i="1"/>
  <c r="K16" i="1"/>
  <c r="K15" i="1"/>
  <c r="K13" i="1"/>
  <c r="K43" i="1" l="1"/>
</calcChain>
</file>

<file path=xl/sharedStrings.xml><?xml version="1.0" encoding="utf-8"?>
<sst xmlns="http://schemas.openxmlformats.org/spreadsheetml/2006/main" count="338" uniqueCount="97">
  <si>
    <t>Inter-American Development Bank</t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</si>
  <si>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</si>
  <si>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</si>
  <si>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</si>
  <si>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</si>
  <si>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</si>
  <si>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</si>
  <si>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</si>
  <si>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</si>
  <si>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</si>
  <si>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</si>
  <si>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</si>
  <si>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</si>
  <si>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</si>
  <si>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</si>
  <si>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</si>
  <si>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</si>
  <si>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</si>
  <si>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</si>
  <si>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</si>
  <si>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</si>
  <si>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</si>
  <si>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</si>
  <si>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</si>
  <si>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C. Non consulting services</t>
  </si>
  <si>
    <t>National Competitive Bidding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</si>
  <si>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</si>
  <si>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</si>
  <si>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</si>
  <si>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</si>
  <si>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</si>
  <si>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</si>
  <si>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</si>
  <si>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Prepared by:</t>
  </si>
  <si>
    <t>TOTALS</t>
  </si>
  <si>
    <t>Table for Data Validation</t>
  </si>
  <si>
    <t>description</t>
  </si>
  <si>
    <t>amount</t>
  </si>
  <si>
    <t>Component 1</t>
  </si>
  <si>
    <t>Individual Consultant (AM-650)</t>
  </si>
  <si>
    <t>SSS</t>
  </si>
  <si>
    <t>Lump Sum</t>
  </si>
  <si>
    <t>Component 2</t>
  </si>
  <si>
    <t>B. Goods (2)(iii)</t>
  </si>
  <si>
    <t>Component 3</t>
  </si>
  <si>
    <t>SCS</t>
  </si>
  <si>
    <t>Component 4</t>
  </si>
  <si>
    <t>FCS</t>
  </si>
  <si>
    <t>Component 5</t>
  </si>
  <si>
    <t>TO</t>
  </si>
  <si>
    <t>Executing Agency:  IDB</t>
  </si>
  <si>
    <t>Select Comp:</t>
  </si>
  <si>
    <t>A. Consulting services</t>
  </si>
  <si>
    <t>Select Procurement Type:</t>
  </si>
  <si>
    <t>Goods included in Cons. Firm RFP</t>
  </si>
  <si>
    <t>Type of Contract</t>
  </si>
  <si>
    <t>Source of Financing
and Percentage</t>
  </si>
  <si>
    <t>Corporate Procurement (GN-2303)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</si>
  <si>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</si>
  <si>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Framework Agreement</t>
  </si>
  <si>
    <t>Select Service Type:</t>
  </si>
  <si>
    <t>Consulting Firm                (GN-2765)</t>
  </si>
  <si>
    <t>Select Method:</t>
  </si>
  <si>
    <t>Select Cont. Type:</t>
  </si>
  <si>
    <r>
      <t>PROCUREMENT PLAN FOR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BANK EXECUTED OPERATIONS</t>
    </r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</si>
  <si>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Individual consultants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ICQ: Individual Consultant Selection Based on Qualifications; SSS: Single Source Selection. Selection process to be done in accordance with AM-650.</t>
    </r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</si>
  <si>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</si>
  <si>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</si>
  <si>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Consultant 2: create database and construct fundamental indicators on infrastructure services across sectors and LAC countries</t>
  </si>
  <si>
    <t>Consultant 3: analyze infrastructure service performance in LAC countries</t>
  </si>
  <si>
    <t>Consultant 1:  define and measure infrastructure services in different LAC countries</t>
  </si>
  <si>
    <t>Consultant 4: simulate policy and technological changes and their impacts on infrastructure services in different LAC countries using a Computable General Equilibrium Model</t>
  </si>
  <si>
    <t>Workshops with infrastructure experts</t>
  </si>
  <si>
    <t>External advisors for review and feedback on chapters</t>
  </si>
  <si>
    <t>Purchase data from specialized sources</t>
  </si>
  <si>
    <t>Travel expenditures to countries (collecting data)</t>
  </si>
  <si>
    <t>Printing services</t>
  </si>
  <si>
    <t xml:space="preserve">Dissemination of results </t>
  </si>
  <si>
    <t>Consultant 1: elaborate an efficiency analysis of the delivery and operation of public infrastructure services in LAC</t>
  </si>
  <si>
    <t>Consulant 2: identify the constraints that negatively impact the infrastructure sectors performance in LAC</t>
  </si>
  <si>
    <t xml:space="preserve">Consultant 3: analyze the current state of each sector in LAC regarding access, affordability, efficiency, quality of services, and financial performance </t>
  </si>
  <si>
    <t xml:space="preserve">Consultant 4: carry out a compilation and analysis of policies that have worked (and failed) in LAC and other regions </t>
  </si>
  <si>
    <t>Consultant 1: analyze the implications of sustainable infrastructure services in LAC</t>
  </si>
  <si>
    <t>Consultant 2: analyze the impact of technology and innovation in the provision of infrastructure services in LAC</t>
  </si>
  <si>
    <t>Consultant 3: analize infrastructure services financing in LAC</t>
  </si>
  <si>
    <t>Title of Project: Infrastructure Services in Latin America and the Caribbean – Background research for the DIA 2020</t>
  </si>
  <si>
    <t>Project number: RG-T3175</t>
  </si>
  <si>
    <t>Country: Regional</t>
  </si>
  <si>
    <r>
      <t xml:space="preserve">Period covered by the Plan:  </t>
    </r>
    <r>
      <rPr>
        <sz val="11"/>
        <color theme="1"/>
        <rFont val="Calibri"/>
        <family val="2"/>
        <scheme val="minor"/>
      </rPr>
      <t>24 months</t>
    </r>
  </si>
  <si>
    <t>Cinthya Pastor</t>
  </si>
  <si>
    <t>March 2018</t>
  </si>
  <si>
    <t>18 months</t>
  </si>
  <si>
    <t>24 months</t>
  </si>
  <si>
    <t>Selection method: PC</t>
  </si>
  <si>
    <t>May 2018</t>
  </si>
  <si>
    <t>ICQ</t>
  </si>
  <si>
    <t>UDR: INE/INE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</si>
</sst>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6">
    <xf numFmtId="0" fontId="0" fillId="0" borderId="0" xfId="0"/>
    <xf numFmtId="0" fontId="5" fillId="0" borderId="0" xfId="0" applyFont="1"/>
    <xf numFmtId="164" fontId="5" fillId="0" borderId="0" xfId="2" applyNumberFormat="1" applyFont="1"/>
    <xf numFmtId="9" fontId="5" fillId="0" borderId="0" xfId="2" applyFont="1"/>
    <xf numFmtId="0" fontId="6" fillId="2" borderId="1" xfId="0" applyFont="1" applyFill="1" applyBorder="1" applyAlignment="1">
      <alignment horizontal="centerContinuous" vertical="center"/>
    </xf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5" fillId="0" borderId="0" xfId="0" applyFont="1" applyAlignment="1">
      <alignment horizontal="center"/>
    </xf>
    <xf numFmtId="0" fontId="8" fillId="0" borderId="7" xfId="0" applyFont="1" applyBorder="1" applyAlignment="1">
      <alignment horizontal="left"/>
    </xf>
    <xf numFmtId="165" fontId="5" fillId="0" borderId="27" xfId="1" applyNumberFormat="1" applyFont="1" applyBorder="1" applyAlignment="1">
      <alignment horizontal="left"/>
    </xf>
    <xf numFmtId="0" fontId="5" fillId="0" borderId="13" xfId="0" applyFont="1" applyBorder="1"/>
    <xf numFmtId="0" fontId="5" fillId="0" borderId="0" xfId="0" applyFont="1" applyBorder="1"/>
    <xf numFmtId="164" fontId="5" fillId="0" borderId="0" xfId="2" applyNumberFormat="1" applyFont="1" applyBorder="1"/>
    <xf numFmtId="9" fontId="5" fillId="0" borderId="0" xfId="2" applyFont="1" applyBorder="1"/>
    <xf numFmtId="0" fontId="5" fillId="0" borderId="14" xfId="0" applyFont="1" applyBorder="1"/>
    <xf numFmtId="0" fontId="9" fillId="2" borderId="5" xfId="0" applyFont="1" applyFill="1" applyBorder="1" applyAlignment="1">
      <alignment horizontal="center" vertical="center" wrapText="1"/>
    </xf>
    <xf numFmtId="164" fontId="9" fillId="2" borderId="5" xfId="2" applyNumberFormat="1" applyFont="1" applyFill="1" applyBorder="1" applyAlignment="1">
      <alignment horizontal="center" vertical="center" wrapText="1"/>
    </xf>
    <xf numFmtId="9" fontId="9" fillId="2" borderId="5" xfId="2" applyFont="1" applyFill="1" applyBorder="1" applyAlignment="1">
      <alignment horizontal="center" vertical="center" wrapText="1"/>
    </xf>
    <xf numFmtId="0" fontId="10" fillId="0" borderId="20" xfId="3" applyFont="1" applyFill="1" applyBorder="1" applyAlignment="1">
      <alignment vertical="center" wrapText="1"/>
    </xf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164" fontId="5" fillId="0" borderId="5" xfId="2" applyNumberFormat="1" applyFont="1" applyBorder="1"/>
    <xf numFmtId="9" fontId="5" fillId="0" borderId="5" xfId="2" applyFont="1" applyBorder="1"/>
    <xf numFmtId="166" fontId="5" fillId="0" borderId="5" xfId="0" applyNumberFormat="1" applyFont="1" applyBorder="1"/>
    <xf numFmtId="0" fontId="5" fillId="0" borderId="7" xfId="0" applyFont="1" applyBorder="1"/>
    <xf numFmtId="0" fontId="10" fillId="0" borderId="21" xfId="3" applyFont="1" applyFill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165" fontId="5" fillId="0" borderId="5" xfId="1" applyNumberFormat="1" applyFont="1" applyBorder="1" applyAlignment="1">
      <alignment vertical="center"/>
    </xf>
    <xf numFmtId="9" fontId="5" fillId="0" borderId="5" xfId="2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8" xfId="0" applyFont="1" applyBorder="1"/>
    <xf numFmtId="0" fontId="5" fillId="0" borderId="9" xfId="0" applyFont="1" applyBorder="1"/>
    <xf numFmtId="0" fontId="5" fillId="0" borderId="5" xfId="2" applyNumberFormat="1" applyFont="1" applyBorder="1" applyAlignment="1">
      <alignment vertical="center"/>
    </xf>
    <xf numFmtId="0" fontId="5" fillId="0" borderId="9" xfId="2" applyNumberFormat="1" applyFont="1" applyBorder="1"/>
    <xf numFmtId="166" fontId="5" fillId="0" borderId="9" xfId="0" applyNumberFormat="1" applyFont="1" applyBorder="1"/>
    <xf numFmtId="166" fontId="5" fillId="0" borderId="10" xfId="0" applyNumberFormat="1" applyFont="1" applyBorder="1"/>
    <xf numFmtId="0" fontId="5" fillId="0" borderId="17" xfId="0" applyFont="1" applyBorder="1"/>
    <xf numFmtId="0" fontId="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7" fillId="0" borderId="0" xfId="0" applyFont="1" applyAlignment="1">
      <alignment vertical="center"/>
    </xf>
    <xf numFmtId="0" fontId="9" fillId="0" borderId="23" xfId="3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wrapText="1"/>
    </xf>
    <xf numFmtId="0" fontId="11" fillId="0" borderId="0" xfId="0" applyFont="1" applyBorder="1" applyAlignment="1">
      <alignment horizontal="left"/>
    </xf>
    <xf numFmtId="164" fontId="11" fillId="0" borderId="0" xfId="2" applyNumberFormat="1" applyFont="1" applyBorder="1" applyAlignment="1">
      <alignment horizontal="left"/>
    </xf>
    <xf numFmtId="9" fontId="11" fillId="0" borderId="0" xfId="2" applyFont="1" applyBorder="1" applyAlignment="1">
      <alignment horizontal="left"/>
    </xf>
    <xf numFmtId="0" fontId="7" fillId="4" borderId="0" xfId="0" applyFont="1" applyFill="1"/>
    <xf numFmtId="0" fontId="5" fillId="4" borderId="0" xfId="0" applyFont="1" applyFill="1"/>
    <xf numFmtId="0" fontId="5" fillId="4" borderId="5" xfId="0" applyFont="1" applyFill="1" applyBorder="1"/>
    <xf numFmtId="0" fontId="5" fillId="4" borderId="6" xfId="0" applyFont="1" applyFill="1" applyBorder="1"/>
    <xf numFmtId="0" fontId="9" fillId="2" borderId="9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vertical="center" wrapText="1"/>
    </xf>
    <xf numFmtId="0" fontId="0" fillId="0" borderId="4" xfId="0" applyFont="1" applyBorder="1" applyAlignment="1">
      <alignment vertical="center"/>
    </xf>
    <xf numFmtId="166" fontId="0" fillId="0" borderId="5" xfId="0" quotePrefix="1" applyNumberFormat="1" applyFont="1" applyBorder="1" applyAlignment="1">
      <alignment horizontal="center" vertical="center"/>
    </xf>
    <xf numFmtId="166" fontId="0" fillId="0" borderId="9" xfId="0" quotePrefix="1" applyNumberFormat="1" applyFont="1" applyBorder="1" applyAlignment="1">
      <alignment horizontal="center" vertical="center"/>
    </xf>
    <xf numFmtId="166" fontId="0" fillId="0" borderId="5" xfId="0" applyNumberFormat="1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0" fillId="4" borderId="16" xfId="0" applyFont="1" applyFill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1" fillId="0" borderId="32" xfId="0" applyFont="1" applyBorder="1" applyAlignment="1">
      <alignment horizontal="left" vertical="top"/>
    </xf>
    <xf numFmtId="0" fontId="11" fillId="0" borderId="33" xfId="0" applyFont="1" applyBorder="1" applyAlignment="1">
      <alignment horizontal="left" vertical="top"/>
    </xf>
    <xf numFmtId="0" fontId="11" fillId="0" borderId="34" xfId="0" applyFont="1" applyBorder="1" applyAlignment="1">
      <alignment horizontal="left" vertical="top"/>
    </xf>
    <xf numFmtId="0" fontId="11" fillId="0" borderId="35" xfId="0" applyFont="1" applyBorder="1" applyAlignment="1">
      <alignment horizontal="left" vertical="top" wrapText="1"/>
    </xf>
    <xf numFmtId="0" fontId="11" fillId="0" borderId="36" xfId="0" applyFont="1" applyBorder="1" applyAlignment="1">
      <alignment horizontal="left" vertical="top" wrapText="1"/>
    </xf>
    <xf numFmtId="0" fontId="11" fillId="0" borderId="37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164" fontId="5" fillId="0" borderId="27" xfId="2" applyNumberFormat="1" applyFont="1" applyBorder="1" applyAlignment="1">
      <alignment horizontal="center"/>
    </xf>
    <xf numFmtId="164" fontId="5" fillId="0" borderId="29" xfId="2" applyNumberFormat="1" applyFont="1" applyBorder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right" vertical="center"/>
    </xf>
    <xf numFmtId="0" fontId="7" fillId="0" borderId="31" xfId="0" applyFont="1" applyBorder="1" applyAlignment="1">
      <alignment horizontal="right" vertical="center"/>
    </xf>
    <xf numFmtId="0" fontId="11" fillId="0" borderId="32" xfId="0" applyFont="1" applyBorder="1" applyAlignment="1">
      <alignment horizontal="left" vertical="top" wrapText="1"/>
    </xf>
    <xf numFmtId="0" fontId="11" fillId="0" borderId="33" xfId="0" applyFont="1" applyBorder="1" applyAlignment="1">
      <alignment horizontal="left" vertical="top" wrapText="1"/>
    </xf>
    <xf numFmtId="0" fontId="11" fillId="0" borderId="34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7" fillId="0" borderId="30" xfId="0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9" fillId="2" borderId="8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8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4"/>
  <sheetViews>
    <sheetView tabSelected="1" zoomScale="70" zoomScaleNormal="70" workbookViewId="0">
      <selection activeCell="A49" sqref="A1:O49"/>
    </sheetView>
  </sheetViews>
  <sheetFormatPr defaultColWidth="8.77734375" defaultRowHeight="14.4" outlineLevelRow="1" x14ac:dyDescent="0.3"/>
  <cols>
    <col min="1" max="1" width="14.21875" style="1" customWidth="1"/>
    <col min="2" max="2" width="23.5546875" style="1" customWidth="1"/>
    <col min="3" max="3" width="20.44140625" style="1" customWidth="1"/>
    <col min="4" max="4" width="107.44140625" style="1" customWidth="1"/>
    <col min="5" max="5" width="15.6640625" style="1" customWidth="1"/>
    <col min="6" max="6" width="10.5546875" style="1" customWidth="1"/>
    <col min="7" max="7" width="15.77734375" style="1" customWidth="1"/>
    <col min="8" max="8" width="13.77734375" style="1" customWidth="1"/>
    <col min="9" max="9" width="7.77734375" style="2" bestFit="1" customWidth="1"/>
    <col min="10" max="10" width="11.77734375" style="1" customWidth="1"/>
    <col min="11" max="11" width="6" style="3" customWidth="1"/>
    <col min="12" max="12" width="20.21875" style="1" bestFit="1" customWidth="1"/>
    <col min="13" max="13" width="18.6640625" style="1" customWidth="1"/>
    <col min="14" max="14" width="13.77734375" style="1" customWidth="1"/>
    <col min="15" max="15" width="21.88671875" style="1" bestFit="1" customWidth="1"/>
    <col min="16" max="17" width="8.77734375" style="1"/>
    <col min="18" max="18" width="9" style="1" customWidth="1"/>
    <col min="19" max="19" width="0.44140625" style="1" hidden="1" customWidth="1"/>
    <col min="20" max="16384" width="8.77734375" style="1"/>
  </cols>
  <sheetData>
    <row r="1" spans="1:21" ht="14.55" customHeight="1" x14ac:dyDescent="0.3">
      <c r="M1" s="1" t="s">
        <v>0</v>
      </c>
    </row>
    <row r="2" spans="1:21" ht="14.55" customHeight="1" x14ac:dyDescent="0.3"/>
    <row r="3" spans="1:21" ht="9" customHeight="1" thickBot="1" x14ac:dyDescent="0.35"/>
    <row r="4" spans="1:21" ht="24.75" customHeight="1" x14ac:dyDescent="0.3">
      <c r="A4" s="4" t="s">
        <v>64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9"/>
      <c r="Q4" s="9"/>
      <c r="R4" s="9"/>
      <c r="S4" s="9"/>
      <c r="T4" s="9"/>
      <c r="U4" s="9"/>
    </row>
    <row r="5" spans="1:21" ht="14.55" customHeight="1" x14ac:dyDescent="0.3">
      <c r="A5" s="76" t="s">
        <v>87</v>
      </c>
      <c r="B5" s="77"/>
      <c r="C5" s="77"/>
      <c r="D5" s="77"/>
      <c r="E5" s="77"/>
      <c r="F5" s="78"/>
      <c r="G5" s="77" t="s">
        <v>50</v>
      </c>
      <c r="H5" s="77"/>
      <c r="I5" s="77"/>
      <c r="J5" s="77"/>
      <c r="K5" s="77"/>
      <c r="L5" s="77"/>
      <c r="M5" s="77"/>
      <c r="N5" s="78"/>
      <c r="O5" s="10" t="s">
        <v>96</v>
      </c>
    </row>
    <row r="6" spans="1:21" ht="15" customHeight="1" x14ac:dyDescent="0.3">
      <c r="A6" s="76" t="s">
        <v>86</v>
      </c>
      <c r="B6" s="77"/>
      <c r="C6" s="77"/>
      <c r="D6" s="77"/>
      <c r="E6" s="78"/>
      <c r="F6" s="79" t="s">
        <v>85</v>
      </c>
      <c r="G6" s="80"/>
      <c r="H6" s="80"/>
      <c r="I6" s="80"/>
      <c r="J6" s="80"/>
      <c r="K6" s="80"/>
      <c r="L6" s="80"/>
      <c r="M6" s="80"/>
      <c r="N6" s="80"/>
      <c r="O6" s="81"/>
    </row>
    <row r="7" spans="1:21" ht="20.25" customHeight="1" thickBot="1" x14ac:dyDescent="0.35">
      <c r="A7" s="82" t="s">
        <v>88</v>
      </c>
      <c r="B7" s="83"/>
      <c r="C7" s="83"/>
      <c r="D7" s="83"/>
      <c r="E7" s="84"/>
      <c r="F7" s="100" t="s">
        <v>1</v>
      </c>
      <c r="G7" s="101"/>
      <c r="H7" s="11">
        <v>2000000</v>
      </c>
      <c r="I7" s="85"/>
      <c r="J7" s="85"/>
      <c r="K7" s="85"/>
      <c r="L7" s="85"/>
      <c r="M7" s="85"/>
      <c r="N7" s="85"/>
      <c r="O7" s="86"/>
    </row>
    <row r="8" spans="1:21" ht="4.8" customHeight="1" x14ac:dyDescent="0.3">
      <c r="A8" s="12"/>
      <c r="B8" s="13"/>
      <c r="C8" s="13"/>
      <c r="D8" s="13"/>
      <c r="E8" s="13"/>
      <c r="F8" s="13"/>
      <c r="G8" s="13"/>
      <c r="H8" s="13"/>
      <c r="I8" s="14"/>
      <c r="J8" s="13"/>
      <c r="K8" s="15"/>
      <c r="L8" s="13"/>
      <c r="M8" s="13"/>
      <c r="N8" s="13"/>
      <c r="O8" s="16"/>
    </row>
    <row r="9" spans="1:21" ht="39" customHeight="1" x14ac:dyDescent="0.3">
      <c r="A9" s="102" t="s">
        <v>2</v>
      </c>
      <c r="B9" s="68" t="s">
        <v>3</v>
      </c>
      <c r="C9" s="68" t="s">
        <v>4</v>
      </c>
      <c r="D9" s="68" t="s">
        <v>5</v>
      </c>
      <c r="E9" s="68" t="s">
        <v>6</v>
      </c>
      <c r="F9" s="68" t="s">
        <v>7</v>
      </c>
      <c r="G9" s="68" t="s">
        <v>55</v>
      </c>
      <c r="H9" s="87" t="s">
        <v>56</v>
      </c>
      <c r="I9" s="88"/>
      <c r="J9" s="88"/>
      <c r="K9" s="89"/>
      <c r="L9" s="68" t="s">
        <v>8</v>
      </c>
      <c r="M9" s="68" t="s">
        <v>9</v>
      </c>
      <c r="N9" s="68" t="s">
        <v>10</v>
      </c>
      <c r="O9" s="90" t="s">
        <v>11</v>
      </c>
    </row>
    <row r="10" spans="1:21" ht="28.5" customHeight="1" thickBot="1" x14ac:dyDescent="0.35">
      <c r="A10" s="103"/>
      <c r="B10" s="69"/>
      <c r="C10" s="69"/>
      <c r="D10" s="69"/>
      <c r="E10" s="69"/>
      <c r="F10" s="69"/>
      <c r="G10" s="69"/>
      <c r="H10" s="87" t="s">
        <v>12</v>
      </c>
      <c r="I10" s="89"/>
      <c r="J10" s="87" t="s">
        <v>13</v>
      </c>
      <c r="K10" s="89"/>
      <c r="L10" s="69"/>
      <c r="M10" s="69"/>
      <c r="N10" s="69"/>
      <c r="O10" s="91"/>
    </row>
    <row r="11" spans="1:21" ht="28.5" customHeight="1" x14ac:dyDescent="0.3">
      <c r="A11" s="104"/>
      <c r="B11" s="105"/>
      <c r="C11" s="105"/>
      <c r="D11" s="105"/>
      <c r="E11" s="105"/>
      <c r="F11" s="105"/>
      <c r="G11" s="105"/>
      <c r="H11" s="17" t="s">
        <v>14</v>
      </c>
      <c r="I11" s="18" t="s">
        <v>15</v>
      </c>
      <c r="J11" s="17" t="s">
        <v>14</v>
      </c>
      <c r="K11" s="19" t="s">
        <v>15</v>
      </c>
      <c r="L11" s="69"/>
      <c r="M11" s="69"/>
      <c r="N11" s="69"/>
      <c r="O11" s="91"/>
      <c r="S11" s="20" t="s">
        <v>16</v>
      </c>
    </row>
    <row r="12" spans="1:21" ht="1.05" customHeight="1" x14ac:dyDescent="0.3">
      <c r="A12" s="21" t="s">
        <v>17</v>
      </c>
      <c r="B12" s="21" t="s">
        <v>18</v>
      </c>
      <c r="C12" s="22" t="s">
        <v>19</v>
      </c>
      <c r="D12" s="23" t="s">
        <v>20</v>
      </c>
      <c r="E12" s="24"/>
      <c r="F12" s="24" t="s">
        <v>21</v>
      </c>
      <c r="G12" s="24" t="s">
        <v>22</v>
      </c>
      <c r="H12" s="24"/>
      <c r="I12" s="25"/>
      <c r="J12" s="24"/>
      <c r="K12" s="26"/>
      <c r="L12" s="27">
        <v>42430</v>
      </c>
      <c r="M12" s="27"/>
      <c r="N12" s="60"/>
      <c r="O12" s="28"/>
      <c r="S12" s="29" t="s">
        <v>23</v>
      </c>
    </row>
    <row r="13" spans="1:21" s="36" customFormat="1" ht="30" customHeight="1" x14ac:dyDescent="0.3">
      <c r="A13" s="30" t="s">
        <v>38</v>
      </c>
      <c r="B13" s="31" t="s">
        <v>52</v>
      </c>
      <c r="C13" s="32" t="s">
        <v>39</v>
      </c>
      <c r="D13" s="61" t="s">
        <v>70</v>
      </c>
      <c r="E13" s="33">
        <f>H13</f>
        <v>250000</v>
      </c>
      <c r="F13" s="31" t="s">
        <v>95</v>
      </c>
      <c r="G13" s="32" t="s">
        <v>41</v>
      </c>
      <c r="H13" s="33">
        <v>250000</v>
      </c>
      <c r="I13" s="34">
        <v>1</v>
      </c>
      <c r="J13" s="33"/>
      <c r="K13" s="34">
        <f>IF(I13&gt;0,1-I13,0)</f>
        <v>0</v>
      </c>
      <c r="L13" s="64" t="s">
        <v>90</v>
      </c>
      <c r="M13" s="64" t="s">
        <v>90</v>
      </c>
      <c r="N13" s="65" t="s">
        <v>91</v>
      </c>
      <c r="O13" s="35"/>
      <c r="S13" s="29" t="s">
        <v>25</v>
      </c>
    </row>
    <row r="14" spans="1:21" s="36" customFormat="1" ht="30" customHeight="1" thickBot="1" x14ac:dyDescent="0.35">
      <c r="A14" s="30" t="s">
        <v>38</v>
      </c>
      <c r="B14" s="31" t="s">
        <v>52</v>
      </c>
      <c r="C14" s="32" t="s">
        <v>39</v>
      </c>
      <c r="D14" s="61" t="s">
        <v>68</v>
      </c>
      <c r="E14" s="33">
        <f t="shared" ref="E14:E41" si="0">H14</f>
        <v>200000</v>
      </c>
      <c r="F14" s="31" t="s">
        <v>95</v>
      </c>
      <c r="G14" s="32" t="s">
        <v>41</v>
      </c>
      <c r="H14" s="33">
        <v>200000</v>
      </c>
      <c r="I14" s="34">
        <v>1</v>
      </c>
      <c r="J14" s="33"/>
      <c r="K14" s="34">
        <f t="shared" ref="K14:K41" si="1">IF(I14&gt;0,1-I14,0)</f>
        <v>0</v>
      </c>
      <c r="L14" s="63" t="s">
        <v>90</v>
      </c>
      <c r="M14" s="63" t="s">
        <v>90</v>
      </c>
      <c r="N14" s="65" t="s">
        <v>91</v>
      </c>
      <c r="O14" s="35"/>
      <c r="S14" s="29" t="s">
        <v>26</v>
      </c>
    </row>
    <row r="15" spans="1:21" s="36" customFormat="1" ht="30" customHeight="1" x14ac:dyDescent="0.3">
      <c r="A15" s="30" t="s">
        <v>38</v>
      </c>
      <c r="B15" s="31" t="s">
        <v>52</v>
      </c>
      <c r="C15" s="32" t="s">
        <v>39</v>
      </c>
      <c r="D15" s="61" t="s">
        <v>69</v>
      </c>
      <c r="E15" s="33">
        <f t="shared" si="0"/>
        <v>200000</v>
      </c>
      <c r="F15" s="31" t="s">
        <v>95</v>
      </c>
      <c r="G15" s="32" t="s">
        <v>41</v>
      </c>
      <c r="H15" s="33">
        <v>200000</v>
      </c>
      <c r="I15" s="34">
        <v>1</v>
      </c>
      <c r="J15" s="33"/>
      <c r="K15" s="34">
        <f t="shared" si="1"/>
        <v>0</v>
      </c>
      <c r="L15" s="63" t="s">
        <v>90</v>
      </c>
      <c r="M15" s="63" t="s">
        <v>90</v>
      </c>
      <c r="N15" s="65" t="s">
        <v>91</v>
      </c>
      <c r="O15" s="35"/>
      <c r="S15" s="20" t="s">
        <v>27</v>
      </c>
    </row>
    <row r="16" spans="1:21" s="36" customFormat="1" ht="30" customHeight="1" x14ac:dyDescent="0.3">
      <c r="A16" s="30" t="s">
        <v>38</v>
      </c>
      <c r="B16" s="31" t="s">
        <v>52</v>
      </c>
      <c r="C16" s="32" t="s">
        <v>39</v>
      </c>
      <c r="D16" s="61" t="s">
        <v>71</v>
      </c>
      <c r="E16" s="33">
        <f t="shared" si="0"/>
        <v>250000</v>
      </c>
      <c r="F16" s="31" t="s">
        <v>95</v>
      </c>
      <c r="G16" s="32" t="s">
        <v>41</v>
      </c>
      <c r="H16" s="33">
        <v>250000</v>
      </c>
      <c r="I16" s="34">
        <v>1</v>
      </c>
      <c r="J16" s="33"/>
      <c r="K16" s="34">
        <f t="shared" si="1"/>
        <v>0</v>
      </c>
      <c r="L16" s="63" t="s">
        <v>90</v>
      </c>
      <c r="M16" s="63" t="s">
        <v>90</v>
      </c>
      <c r="N16" s="65" t="s">
        <v>91</v>
      </c>
      <c r="O16" s="35"/>
      <c r="S16" s="29" t="s">
        <v>28</v>
      </c>
    </row>
    <row r="17" spans="1:19" s="36" customFormat="1" ht="30" customHeight="1" x14ac:dyDescent="0.3">
      <c r="A17" s="30" t="s">
        <v>38</v>
      </c>
      <c r="B17" s="31" t="s">
        <v>52</v>
      </c>
      <c r="C17" s="32" t="s">
        <v>39</v>
      </c>
      <c r="D17" s="61" t="s">
        <v>73</v>
      </c>
      <c r="E17" s="33">
        <f t="shared" si="0"/>
        <v>45000</v>
      </c>
      <c r="F17" s="31" t="s">
        <v>95</v>
      </c>
      <c r="G17" s="32" t="s">
        <v>41</v>
      </c>
      <c r="H17" s="33">
        <v>45000</v>
      </c>
      <c r="I17" s="34">
        <v>1</v>
      </c>
      <c r="J17" s="33"/>
      <c r="K17" s="34">
        <f t="shared" si="1"/>
        <v>0</v>
      </c>
      <c r="L17" s="63" t="s">
        <v>90</v>
      </c>
      <c r="M17" s="63" t="s">
        <v>90</v>
      </c>
      <c r="N17" s="65" t="s">
        <v>92</v>
      </c>
      <c r="O17" s="35"/>
      <c r="S17" s="29" t="s">
        <v>29</v>
      </c>
    </row>
    <row r="18" spans="1:19" s="36" customFormat="1" ht="30" customHeight="1" x14ac:dyDescent="0.3">
      <c r="A18" s="30" t="s">
        <v>38</v>
      </c>
      <c r="B18" s="31" t="s">
        <v>52</v>
      </c>
      <c r="C18" s="32" t="s">
        <v>39</v>
      </c>
      <c r="D18" s="61" t="s">
        <v>72</v>
      </c>
      <c r="E18" s="33">
        <f t="shared" si="0"/>
        <v>55000</v>
      </c>
      <c r="F18" s="31" t="s">
        <v>40</v>
      </c>
      <c r="G18" s="32" t="s">
        <v>41</v>
      </c>
      <c r="H18" s="33">
        <v>55000</v>
      </c>
      <c r="I18" s="34">
        <v>1</v>
      </c>
      <c r="J18" s="33"/>
      <c r="K18" s="34">
        <f t="shared" si="1"/>
        <v>0</v>
      </c>
      <c r="L18" s="63" t="s">
        <v>90</v>
      </c>
      <c r="M18" s="63" t="s">
        <v>90</v>
      </c>
      <c r="N18" s="65" t="s">
        <v>92</v>
      </c>
      <c r="O18" s="35"/>
      <c r="S18" s="29" t="s">
        <v>30</v>
      </c>
    </row>
    <row r="19" spans="1:19" s="36" customFormat="1" ht="30" customHeight="1" x14ac:dyDescent="0.3">
      <c r="A19" s="30" t="s">
        <v>38</v>
      </c>
      <c r="B19" s="31" t="s">
        <v>24</v>
      </c>
      <c r="C19" s="32" t="s">
        <v>57</v>
      </c>
      <c r="D19" s="61" t="s">
        <v>74</v>
      </c>
      <c r="E19" s="33">
        <f t="shared" si="0"/>
        <v>250000</v>
      </c>
      <c r="F19" s="31"/>
      <c r="G19" s="32" t="s">
        <v>41</v>
      </c>
      <c r="H19" s="33">
        <v>250000</v>
      </c>
      <c r="I19" s="34">
        <v>1</v>
      </c>
      <c r="J19" s="33"/>
      <c r="K19" s="34">
        <f t="shared" si="1"/>
        <v>0</v>
      </c>
      <c r="L19" s="63" t="s">
        <v>90</v>
      </c>
      <c r="M19" s="63" t="s">
        <v>90</v>
      </c>
      <c r="N19" s="65" t="s">
        <v>92</v>
      </c>
      <c r="O19" s="66" t="s">
        <v>93</v>
      </c>
      <c r="S19" s="29" t="s">
        <v>31</v>
      </c>
    </row>
    <row r="20" spans="1:19" s="36" customFormat="1" ht="30" customHeight="1" x14ac:dyDescent="0.3">
      <c r="A20" s="30" t="s">
        <v>38</v>
      </c>
      <c r="B20" s="31" t="s">
        <v>24</v>
      </c>
      <c r="C20" s="32" t="s">
        <v>57</v>
      </c>
      <c r="D20" s="61" t="s">
        <v>75</v>
      </c>
      <c r="E20" s="33">
        <f t="shared" si="0"/>
        <v>100000</v>
      </c>
      <c r="F20" s="31"/>
      <c r="G20" s="32" t="s">
        <v>41</v>
      </c>
      <c r="H20" s="33">
        <v>100000</v>
      </c>
      <c r="I20" s="34">
        <v>1</v>
      </c>
      <c r="J20" s="33"/>
      <c r="K20" s="34">
        <f t="shared" si="1"/>
        <v>0</v>
      </c>
      <c r="L20" s="63" t="s">
        <v>90</v>
      </c>
      <c r="M20" s="63" t="s">
        <v>90</v>
      </c>
      <c r="N20" s="65" t="s">
        <v>92</v>
      </c>
      <c r="O20" s="66" t="s">
        <v>93</v>
      </c>
      <c r="S20" s="29" t="s">
        <v>32</v>
      </c>
    </row>
    <row r="21" spans="1:19" s="36" customFormat="1" ht="30" customHeight="1" x14ac:dyDescent="0.3">
      <c r="A21" s="30" t="s">
        <v>38</v>
      </c>
      <c r="B21" s="31" t="s">
        <v>24</v>
      </c>
      <c r="C21" s="32" t="s">
        <v>57</v>
      </c>
      <c r="D21" s="61" t="s">
        <v>76</v>
      </c>
      <c r="E21" s="33">
        <f t="shared" si="0"/>
        <v>5000</v>
      </c>
      <c r="F21" s="31"/>
      <c r="G21" s="32" t="s">
        <v>41</v>
      </c>
      <c r="H21" s="33">
        <v>5000</v>
      </c>
      <c r="I21" s="34">
        <v>1</v>
      </c>
      <c r="J21" s="33"/>
      <c r="K21" s="34">
        <f t="shared" si="1"/>
        <v>0</v>
      </c>
      <c r="L21" s="63" t="s">
        <v>94</v>
      </c>
      <c r="M21" s="63" t="s">
        <v>94</v>
      </c>
      <c r="N21" s="65" t="s">
        <v>92</v>
      </c>
      <c r="O21" s="66" t="s">
        <v>93</v>
      </c>
    </row>
    <row r="22" spans="1:19" s="36" customFormat="1" ht="30" customHeight="1" x14ac:dyDescent="0.3">
      <c r="A22" s="30" t="s">
        <v>38</v>
      </c>
      <c r="B22" s="31" t="s">
        <v>24</v>
      </c>
      <c r="C22" s="32" t="s">
        <v>57</v>
      </c>
      <c r="D22" s="61" t="s">
        <v>77</v>
      </c>
      <c r="E22" s="33">
        <f t="shared" si="0"/>
        <v>15000</v>
      </c>
      <c r="F22" s="31" t="s">
        <v>95</v>
      </c>
      <c r="G22" s="32" t="s">
        <v>41</v>
      </c>
      <c r="H22" s="33">
        <v>15000</v>
      </c>
      <c r="I22" s="34">
        <v>1</v>
      </c>
      <c r="J22" s="33"/>
      <c r="K22" s="34">
        <f t="shared" si="1"/>
        <v>0</v>
      </c>
      <c r="L22" s="63" t="s">
        <v>94</v>
      </c>
      <c r="M22" s="63" t="s">
        <v>94</v>
      </c>
      <c r="N22" s="65" t="s">
        <v>92</v>
      </c>
      <c r="O22" s="35"/>
    </row>
    <row r="23" spans="1:19" s="36" customFormat="1" ht="30" customHeight="1" x14ac:dyDescent="0.3">
      <c r="A23" s="62" t="s">
        <v>42</v>
      </c>
      <c r="B23" s="31" t="s">
        <v>52</v>
      </c>
      <c r="C23" s="32" t="s">
        <v>39</v>
      </c>
      <c r="D23" s="61" t="s">
        <v>78</v>
      </c>
      <c r="E23" s="33">
        <f t="shared" si="0"/>
        <v>50000</v>
      </c>
      <c r="F23" s="31" t="s">
        <v>95</v>
      </c>
      <c r="G23" s="32" t="s">
        <v>41</v>
      </c>
      <c r="H23" s="33">
        <v>50000</v>
      </c>
      <c r="I23" s="34">
        <v>1</v>
      </c>
      <c r="J23" s="33"/>
      <c r="K23" s="34">
        <f t="shared" si="1"/>
        <v>0</v>
      </c>
      <c r="L23" s="63" t="s">
        <v>90</v>
      </c>
      <c r="M23" s="63" t="s">
        <v>90</v>
      </c>
      <c r="N23" s="65" t="s">
        <v>91</v>
      </c>
      <c r="O23" s="35"/>
    </row>
    <row r="24" spans="1:19" s="36" customFormat="1" ht="30" customHeight="1" x14ac:dyDescent="0.3">
      <c r="A24" s="62" t="s">
        <v>42</v>
      </c>
      <c r="B24" s="31" t="s">
        <v>52</v>
      </c>
      <c r="C24" s="32" t="s">
        <v>39</v>
      </c>
      <c r="D24" s="61" t="s">
        <v>79</v>
      </c>
      <c r="E24" s="33">
        <f t="shared" si="0"/>
        <v>50000</v>
      </c>
      <c r="F24" s="31" t="s">
        <v>95</v>
      </c>
      <c r="G24" s="32" t="s">
        <v>41</v>
      </c>
      <c r="H24" s="33">
        <v>50000</v>
      </c>
      <c r="I24" s="34">
        <v>1</v>
      </c>
      <c r="J24" s="33"/>
      <c r="K24" s="34">
        <f t="shared" si="1"/>
        <v>0</v>
      </c>
      <c r="L24" s="63" t="s">
        <v>90</v>
      </c>
      <c r="M24" s="63" t="s">
        <v>90</v>
      </c>
      <c r="N24" s="65" t="s">
        <v>91</v>
      </c>
      <c r="O24" s="35"/>
    </row>
    <row r="25" spans="1:19" s="36" customFormat="1" ht="30" customHeight="1" x14ac:dyDescent="0.3">
      <c r="A25" s="62" t="s">
        <v>42</v>
      </c>
      <c r="B25" s="31" t="s">
        <v>52</v>
      </c>
      <c r="C25" s="32" t="s">
        <v>39</v>
      </c>
      <c r="D25" s="61" t="s">
        <v>80</v>
      </c>
      <c r="E25" s="33">
        <f t="shared" si="0"/>
        <v>50000</v>
      </c>
      <c r="F25" s="31" t="s">
        <v>95</v>
      </c>
      <c r="G25" s="32" t="s">
        <v>41</v>
      </c>
      <c r="H25" s="33">
        <v>50000</v>
      </c>
      <c r="I25" s="34">
        <v>1</v>
      </c>
      <c r="J25" s="33"/>
      <c r="K25" s="34">
        <f t="shared" si="1"/>
        <v>0</v>
      </c>
      <c r="L25" s="63" t="s">
        <v>90</v>
      </c>
      <c r="M25" s="63" t="s">
        <v>90</v>
      </c>
      <c r="N25" s="65" t="s">
        <v>91</v>
      </c>
      <c r="O25" s="35"/>
    </row>
    <row r="26" spans="1:19" s="36" customFormat="1" ht="30" customHeight="1" x14ac:dyDescent="0.3">
      <c r="A26" s="62" t="s">
        <v>42</v>
      </c>
      <c r="B26" s="31" t="s">
        <v>52</v>
      </c>
      <c r="C26" s="32" t="s">
        <v>39</v>
      </c>
      <c r="D26" s="61" t="s">
        <v>81</v>
      </c>
      <c r="E26" s="33">
        <f t="shared" si="0"/>
        <v>50000</v>
      </c>
      <c r="F26" s="31" t="s">
        <v>95</v>
      </c>
      <c r="G26" s="32" t="s">
        <v>41</v>
      </c>
      <c r="H26" s="33">
        <v>50000</v>
      </c>
      <c r="I26" s="34">
        <v>1</v>
      </c>
      <c r="J26" s="33"/>
      <c r="K26" s="34">
        <f t="shared" si="1"/>
        <v>0</v>
      </c>
      <c r="L26" s="63" t="s">
        <v>90</v>
      </c>
      <c r="M26" s="63" t="s">
        <v>90</v>
      </c>
      <c r="N26" s="65" t="s">
        <v>91</v>
      </c>
      <c r="O26" s="35"/>
    </row>
    <row r="27" spans="1:19" s="36" customFormat="1" ht="30" customHeight="1" x14ac:dyDescent="0.3">
      <c r="A27" s="62" t="s">
        <v>42</v>
      </c>
      <c r="B27" s="31" t="s">
        <v>52</v>
      </c>
      <c r="C27" s="32" t="s">
        <v>39</v>
      </c>
      <c r="D27" s="61" t="s">
        <v>73</v>
      </c>
      <c r="E27" s="33">
        <f t="shared" si="0"/>
        <v>45000</v>
      </c>
      <c r="F27" s="31" t="s">
        <v>95</v>
      </c>
      <c r="G27" s="32" t="s">
        <v>41</v>
      </c>
      <c r="H27" s="33">
        <v>45000</v>
      </c>
      <c r="I27" s="34">
        <v>1</v>
      </c>
      <c r="J27" s="33"/>
      <c r="K27" s="34">
        <f t="shared" si="1"/>
        <v>0</v>
      </c>
      <c r="L27" s="63" t="s">
        <v>90</v>
      </c>
      <c r="M27" s="63" t="s">
        <v>90</v>
      </c>
      <c r="N27" s="65" t="s">
        <v>92</v>
      </c>
      <c r="O27" s="35"/>
    </row>
    <row r="28" spans="1:19" s="36" customFormat="1" ht="30" customHeight="1" x14ac:dyDescent="0.3">
      <c r="A28" s="62" t="s">
        <v>42</v>
      </c>
      <c r="B28" s="31" t="s">
        <v>52</v>
      </c>
      <c r="C28" s="32" t="s">
        <v>39</v>
      </c>
      <c r="D28" s="61" t="s">
        <v>72</v>
      </c>
      <c r="E28" s="33">
        <f t="shared" si="0"/>
        <v>15000</v>
      </c>
      <c r="F28" s="31" t="s">
        <v>40</v>
      </c>
      <c r="G28" s="32" t="s">
        <v>41</v>
      </c>
      <c r="H28" s="33">
        <v>15000</v>
      </c>
      <c r="I28" s="34">
        <v>1</v>
      </c>
      <c r="J28" s="33"/>
      <c r="K28" s="34">
        <f t="shared" si="1"/>
        <v>0</v>
      </c>
      <c r="L28" s="63" t="s">
        <v>90</v>
      </c>
      <c r="M28" s="63" t="s">
        <v>90</v>
      </c>
      <c r="N28" s="65" t="s">
        <v>92</v>
      </c>
      <c r="O28" s="35"/>
    </row>
    <row r="29" spans="1:19" s="36" customFormat="1" ht="30" customHeight="1" x14ac:dyDescent="0.3">
      <c r="A29" s="62" t="s">
        <v>42</v>
      </c>
      <c r="B29" s="31" t="s">
        <v>24</v>
      </c>
      <c r="C29" s="32" t="s">
        <v>57</v>
      </c>
      <c r="D29" s="61" t="s">
        <v>74</v>
      </c>
      <c r="E29" s="33">
        <f t="shared" si="0"/>
        <v>45000</v>
      </c>
      <c r="F29" s="31"/>
      <c r="G29" s="32" t="s">
        <v>41</v>
      </c>
      <c r="H29" s="33">
        <v>45000</v>
      </c>
      <c r="I29" s="34">
        <v>1</v>
      </c>
      <c r="J29" s="33"/>
      <c r="K29" s="34">
        <f t="shared" si="1"/>
        <v>0</v>
      </c>
      <c r="L29" s="63" t="s">
        <v>90</v>
      </c>
      <c r="M29" s="63" t="s">
        <v>90</v>
      </c>
      <c r="N29" s="65" t="s">
        <v>92</v>
      </c>
      <c r="O29" s="66" t="s">
        <v>93</v>
      </c>
    </row>
    <row r="30" spans="1:19" s="36" customFormat="1" ht="30" customHeight="1" x14ac:dyDescent="0.3">
      <c r="A30" s="62" t="s">
        <v>42</v>
      </c>
      <c r="B30" s="31" t="s">
        <v>24</v>
      </c>
      <c r="C30" s="32" t="s">
        <v>57</v>
      </c>
      <c r="D30" s="61" t="s">
        <v>75</v>
      </c>
      <c r="E30" s="33">
        <f t="shared" si="0"/>
        <v>10000</v>
      </c>
      <c r="F30" s="31"/>
      <c r="G30" s="32" t="s">
        <v>41</v>
      </c>
      <c r="H30" s="33">
        <v>10000</v>
      </c>
      <c r="I30" s="34">
        <v>1</v>
      </c>
      <c r="J30" s="33"/>
      <c r="K30" s="34">
        <f t="shared" si="1"/>
        <v>0</v>
      </c>
      <c r="L30" s="63" t="s">
        <v>90</v>
      </c>
      <c r="M30" s="63" t="s">
        <v>90</v>
      </c>
      <c r="N30" s="65" t="s">
        <v>92</v>
      </c>
      <c r="O30" s="66" t="s">
        <v>93</v>
      </c>
    </row>
    <row r="31" spans="1:19" s="36" customFormat="1" ht="30" customHeight="1" x14ac:dyDescent="0.3">
      <c r="A31" s="62" t="s">
        <v>42</v>
      </c>
      <c r="B31" s="31" t="s">
        <v>24</v>
      </c>
      <c r="C31" s="32" t="s">
        <v>57</v>
      </c>
      <c r="D31" s="61" t="s">
        <v>76</v>
      </c>
      <c r="E31" s="33">
        <f t="shared" si="0"/>
        <v>5000</v>
      </c>
      <c r="F31" s="31"/>
      <c r="G31" s="32" t="s">
        <v>41</v>
      </c>
      <c r="H31" s="33">
        <v>5000</v>
      </c>
      <c r="I31" s="34">
        <v>1</v>
      </c>
      <c r="J31" s="33"/>
      <c r="K31" s="34">
        <f t="shared" si="1"/>
        <v>0</v>
      </c>
      <c r="L31" s="63" t="s">
        <v>94</v>
      </c>
      <c r="M31" s="63" t="s">
        <v>94</v>
      </c>
      <c r="N31" s="65" t="s">
        <v>92</v>
      </c>
      <c r="O31" s="66" t="s">
        <v>93</v>
      </c>
    </row>
    <row r="32" spans="1:19" s="36" customFormat="1" ht="30" customHeight="1" x14ac:dyDescent="0.3">
      <c r="A32" s="62" t="s">
        <v>42</v>
      </c>
      <c r="B32" s="31" t="s">
        <v>24</v>
      </c>
      <c r="C32" s="32" t="s">
        <v>57</v>
      </c>
      <c r="D32" s="61" t="s">
        <v>77</v>
      </c>
      <c r="E32" s="33">
        <f t="shared" si="0"/>
        <v>15000</v>
      </c>
      <c r="F32" s="31"/>
      <c r="G32" s="32" t="s">
        <v>41</v>
      </c>
      <c r="H32" s="33">
        <v>15000</v>
      </c>
      <c r="I32" s="34">
        <v>1</v>
      </c>
      <c r="J32" s="33"/>
      <c r="K32" s="34">
        <f t="shared" si="1"/>
        <v>0</v>
      </c>
      <c r="L32" s="63" t="s">
        <v>94</v>
      </c>
      <c r="M32" s="63" t="s">
        <v>94</v>
      </c>
      <c r="N32" s="65" t="s">
        <v>92</v>
      </c>
      <c r="O32" s="66" t="s">
        <v>93</v>
      </c>
    </row>
    <row r="33" spans="1:19" s="36" customFormat="1" ht="30" customHeight="1" x14ac:dyDescent="0.3">
      <c r="A33" s="62" t="s">
        <v>44</v>
      </c>
      <c r="B33" s="31" t="s">
        <v>52</v>
      </c>
      <c r="C33" s="32" t="s">
        <v>39</v>
      </c>
      <c r="D33" s="61" t="s">
        <v>82</v>
      </c>
      <c r="E33" s="33">
        <f t="shared" si="0"/>
        <v>50000</v>
      </c>
      <c r="F33" s="31" t="s">
        <v>95</v>
      </c>
      <c r="G33" s="32" t="s">
        <v>41</v>
      </c>
      <c r="H33" s="33">
        <v>50000</v>
      </c>
      <c r="I33" s="34">
        <v>1</v>
      </c>
      <c r="J33" s="33"/>
      <c r="K33" s="34">
        <f t="shared" si="1"/>
        <v>0</v>
      </c>
      <c r="L33" s="63" t="s">
        <v>90</v>
      </c>
      <c r="M33" s="63" t="s">
        <v>90</v>
      </c>
      <c r="N33" s="65" t="s">
        <v>91</v>
      </c>
      <c r="O33" s="35"/>
    </row>
    <row r="34" spans="1:19" s="36" customFormat="1" ht="30" customHeight="1" x14ac:dyDescent="0.3">
      <c r="A34" s="62" t="s">
        <v>44</v>
      </c>
      <c r="B34" s="31" t="s">
        <v>52</v>
      </c>
      <c r="C34" s="32" t="s">
        <v>39</v>
      </c>
      <c r="D34" s="61" t="s">
        <v>83</v>
      </c>
      <c r="E34" s="33">
        <f t="shared" si="0"/>
        <v>55000</v>
      </c>
      <c r="F34" s="31" t="s">
        <v>95</v>
      </c>
      <c r="G34" s="32" t="s">
        <v>41</v>
      </c>
      <c r="H34" s="33">
        <v>55000</v>
      </c>
      <c r="I34" s="34">
        <v>1</v>
      </c>
      <c r="J34" s="33"/>
      <c r="K34" s="34">
        <f t="shared" si="1"/>
        <v>0</v>
      </c>
      <c r="L34" s="63" t="s">
        <v>90</v>
      </c>
      <c r="M34" s="63" t="s">
        <v>90</v>
      </c>
      <c r="N34" s="65" t="s">
        <v>91</v>
      </c>
      <c r="O34" s="35"/>
    </row>
    <row r="35" spans="1:19" s="36" customFormat="1" ht="30" customHeight="1" x14ac:dyDescent="0.3">
      <c r="A35" s="62" t="s">
        <v>44</v>
      </c>
      <c r="B35" s="31" t="s">
        <v>52</v>
      </c>
      <c r="C35" s="32" t="s">
        <v>39</v>
      </c>
      <c r="D35" s="61" t="s">
        <v>84</v>
      </c>
      <c r="E35" s="33">
        <f t="shared" si="0"/>
        <v>50000</v>
      </c>
      <c r="F35" s="31" t="s">
        <v>95</v>
      </c>
      <c r="G35" s="32" t="s">
        <v>41</v>
      </c>
      <c r="H35" s="33">
        <v>50000</v>
      </c>
      <c r="I35" s="34">
        <v>1</v>
      </c>
      <c r="J35" s="33"/>
      <c r="K35" s="34">
        <f t="shared" si="1"/>
        <v>0</v>
      </c>
      <c r="L35" s="63" t="s">
        <v>90</v>
      </c>
      <c r="M35" s="63" t="s">
        <v>90</v>
      </c>
      <c r="N35" s="65" t="s">
        <v>91</v>
      </c>
      <c r="O35" s="35"/>
    </row>
    <row r="36" spans="1:19" s="36" customFormat="1" ht="30" customHeight="1" x14ac:dyDescent="0.3">
      <c r="A36" s="62" t="s">
        <v>44</v>
      </c>
      <c r="B36" s="31" t="s">
        <v>52</v>
      </c>
      <c r="C36" s="32" t="s">
        <v>39</v>
      </c>
      <c r="D36" s="61" t="s">
        <v>73</v>
      </c>
      <c r="E36" s="33">
        <f t="shared" si="0"/>
        <v>45000</v>
      </c>
      <c r="F36" s="31" t="s">
        <v>95</v>
      </c>
      <c r="G36" s="32" t="s">
        <v>41</v>
      </c>
      <c r="H36" s="33">
        <v>45000</v>
      </c>
      <c r="I36" s="34">
        <v>1</v>
      </c>
      <c r="J36" s="33"/>
      <c r="K36" s="34">
        <f t="shared" si="1"/>
        <v>0</v>
      </c>
      <c r="L36" s="63" t="s">
        <v>90</v>
      </c>
      <c r="M36" s="63" t="s">
        <v>90</v>
      </c>
      <c r="N36" s="65" t="s">
        <v>92</v>
      </c>
      <c r="O36" s="35"/>
    </row>
    <row r="37" spans="1:19" s="36" customFormat="1" ht="30" customHeight="1" x14ac:dyDescent="0.3">
      <c r="A37" s="62" t="s">
        <v>44</v>
      </c>
      <c r="B37" s="31" t="s">
        <v>52</v>
      </c>
      <c r="C37" s="32" t="s">
        <v>39</v>
      </c>
      <c r="D37" s="61" t="s">
        <v>72</v>
      </c>
      <c r="E37" s="33">
        <f t="shared" si="0"/>
        <v>15000</v>
      </c>
      <c r="F37" s="31" t="s">
        <v>40</v>
      </c>
      <c r="G37" s="32" t="s">
        <v>41</v>
      </c>
      <c r="H37" s="33">
        <v>15000</v>
      </c>
      <c r="I37" s="34">
        <v>1</v>
      </c>
      <c r="J37" s="33"/>
      <c r="K37" s="34">
        <f t="shared" si="1"/>
        <v>0</v>
      </c>
      <c r="L37" s="63" t="s">
        <v>90</v>
      </c>
      <c r="M37" s="63" t="s">
        <v>90</v>
      </c>
      <c r="N37" s="65" t="s">
        <v>92</v>
      </c>
      <c r="O37" s="35"/>
    </row>
    <row r="38" spans="1:19" s="36" customFormat="1" ht="30" customHeight="1" x14ac:dyDescent="0.3">
      <c r="A38" s="62" t="s">
        <v>44</v>
      </c>
      <c r="B38" s="31" t="s">
        <v>24</v>
      </c>
      <c r="C38" s="32" t="s">
        <v>57</v>
      </c>
      <c r="D38" s="61" t="s">
        <v>74</v>
      </c>
      <c r="E38" s="33">
        <f t="shared" si="0"/>
        <v>50000</v>
      </c>
      <c r="F38" s="31"/>
      <c r="G38" s="32" t="s">
        <v>41</v>
      </c>
      <c r="H38" s="33">
        <v>50000</v>
      </c>
      <c r="I38" s="34">
        <v>1</v>
      </c>
      <c r="J38" s="33"/>
      <c r="K38" s="34">
        <f t="shared" si="1"/>
        <v>0</v>
      </c>
      <c r="L38" s="63" t="s">
        <v>90</v>
      </c>
      <c r="M38" s="63" t="s">
        <v>90</v>
      </c>
      <c r="N38" s="65" t="s">
        <v>92</v>
      </c>
      <c r="O38" s="66" t="s">
        <v>93</v>
      </c>
    </row>
    <row r="39" spans="1:19" s="36" customFormat="1" ht="30" customHeight="1" x14ac:dyDescent="0.3">
      <c r="A39" s="62" t="s">
        <v>44</v>
      </c>
      <c r="B39" s="31" t="s">
        <v>24</v>
      </c>
      <c r="C39" s="32" t="s">
        <v>57</v>
      </c>
      <c r="D39" s="61" t="s">
        <v>75</v>
      </c>
      <c r="E39" s="33">
        <f t="shared" si="0"/>
        <v>10000</v>
      </c>
      <c r="F39" s="31"/>
      <c r="G39" s="32" t="s">
        <v>41</v>
      </c>
      <c r="H39" s="33">
        <v>10000</v>
      </c>
      <c r="I39" s="34">
        <v>1</v>
      </c>
      <c r="J39" s="33"/>
      <c r="K39" s="34">
        <f t="shared" si="1"/>
        <v>0</v>
      </c>
      <c r="L39" s="63" t="s">
        <v>90</v>
      </c>
      <c r="M39" s="63" t="s">
        <v>90</v>
      </c>
      <c r="N39" s="65" t="s">
        <v>92</v>
      </c>
      <c r="O39" s="66" t="s">
        <v>93</v>
      </c>
    </row>
    <row r="40" spans="1:19" s="36" customFormat="1" ht="30" customHeight="1" x14ac:dyDescent="0.3">
      <c r="A40" s="62" t="s">
        <v>44</v>
      </c>
      <c r="B40" s="31" t="s">
        <v>24</v>
      </c>
      <c r="C40" s="32" t="s">
        <v>57</v>
      </c>
      <c r="D40" s="61" t="s">
        <v>76</v>
      </c>
      <c r="E40" s="33">
        <f t="shared" si="0"/>
        <v>5000</v>
      </c>
      <c r="F40" s="31"/>
      <c r="G40" s="32" t="s">
        <v>41</v>
      </c>
      <c r="H40" s="33">
        <v>5000</v>
      </c>
      <c r="I40" s="34">
        <v>1</v>
      </c>
      <c r="J40" s="33"/>
      <c r="K40" s="34">
        <f t="shared" si="1"/>
        <v>0</v>
      </c>
      <c r="L40" s="63" t="s">
        <v>94</v>
      </c>
      <c r="M40" s="63" t="s">
        <v>94</v>
      </c>
      <c r="N40" s="65" t="s">
        <v>92</v>
      </c>
      <c r="O40" s="66" t="s">
        <v>93</v>
      </c>
    </row>
    <row r="41" spans="1:19" s="36" customFormat="1" ht="30" customHeight="1" x14ac:dyDescent="0.3">
      <c r="A41" s="62" t="s">
        <v>44</v>
      </c>
      <c r="B41" s="31" t="s">
        <v>24</v>
      </c>
      <c r="C41" s="32" t="s">
        <v>57</v>
      </c>
      <c r="D41" s="61" t="s">
        <v>77</v>
      </c>
      <c r="E41" s="33">
        <f t="shared" si="0"/>
        <v>15000</v>
      </c>
      <c r="F41" s="31"/>
      <c r="G41" s="32" t="s">
        <v>41</v>
      </c>
      <c r="H41" s="33">
        <v>15000</v>
      </c>
      <c r="I41" s="34">
        <v>1</v>
      </c>
      <c r="J41" s="33"/>
      <c r="K41" s="34">
        <f t="shared" si="1"/>
        <v>0</v>
      </c>
      <c r="L41" s="63" t="s">
        <v>94</v>
      </c>
      <c r="M41" s="63" t="s">
        <v>94</v>
      </c>
      <c r="N41" s="65" t="s">
        <v>92</v>
      </c>
      <c r="O41" s="66" t="s">
        <v>93</v>
      </c>
    </row>
    <row r="42" spans="1:19" ht="6" customHeight="1" x14ac:dyDescent="0.3">
      <c r="A42" s="37"/>
      <c r="B42" s="38"/>
      <c r="C42" s="38"/>
      <c r="D42" s="38"/>
      <c r="E42" s="38"/>
      <c r="F42" s="38"/>
      <c r="G42" s="38"/>
      <c r="H42" s="38"/>
      <c r="I42" s="39"/>
      <c r="J42" s="38"/>
      <c r="K42" s="40"/>
      <c r="L42" s="41"/>
      <c r="M42" s="41"/>
      <c r="N42" s="42"/>
      <c r="O42" s="43"/>
    </row>
    <row r="43" spans="1:19" s="49" customFormat="1" ht="35.25" customHeight="1" thickBot="1" x14ac:dyDescent="0.35">
      <c r="A43" s="44" t="s">
        <v>33</v>
      </c>
      <c r="B43" s="92" t="s">
        <v>89</v>
      </c>
      <c r="C43" s="93"/>
      <c r="D43" s="45" t="s">
        <v>34</v>
      </c>
      <c r="E43" s="46">
        <f>SUM(E13:E42)</f>
        <v>2000000</v>
      </c>
      <c r="F43" s="47"/>
      <c r="G43" s="47"/>
      <c r="H43" s="46">
        <f>IF(SUM(H13:H42)&lt;&gt;H7,"Ttl shd equal project amount",SUM(H13:H42))</f>
        <v>2000000</v>
      </c>
      <c r="I43" s="48">
        <f>AVERAGE(I13:I42)</f>
        <v>1</v>
      </c>
      <c r="J43" s="46">
        <f>SUM(J13:J42)</f>
        <v>0</v>
      </c>
      <c r="K43" s="48">
        <f>AVERAGE(K13:K42)</f>
        <v>0</v>
      </c>
      <c r="L43" s="47"/>
      <c r="M43" s="47"/>
      <c r="N43" s="47"/>
      <c r="O43" s="47"/>
      <c r="S43" s="50"/>
    </row>
    <row r="44" spans="1:19" ht="14.25" customHeight="1" x14ac:dyDescent="0.3">
      <c r="A44" s="94" t="s">
        <v>58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6"/>
    </row>
    <row r="45" spans="1:19" x14ac:dyDescent="0.3">
      <c r="A45" s="97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9"/>
    </row>
    <row r="46" spans="1:19" ht="14.1" customHeight="1" thickBot="1" x14ac:dyDescent="0.35">
      <c r="A46" s="97"/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9"/>
    </row>
    <row r="47" spans="1:19" s="51" customFormat="1" ht="21.75" customHeight="1" thickBot="1" x14ac:dyDescent="0.35">
      <c r="A47" s="70" t="s">
        <v>65</v>
      </c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2"/>
    </row>
    <row r="48" spans="1:19" s="13" customFormat="1" ht="27.75" customHeight="1" thickBot="1" x14ac:dyDescent="0.35">
      <c r="A48" s="73" t="s">
        <v>67</v>
      </c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5"/>
    </row>
    <row r="49" spans="1:15" s="52" customFormat="1" ht="29.1" customHeight="1" thickBot="1" x14ac:dyDescent="0.35">
      <c r="A49" s="73" t="s">
        <v>66</v>
      </c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5"/>
    </row>
    <row r="50" spans="1:15" x14ac:dyDescent="0.3">
      <c r="A50" s="53"/>
      <c r="B50" s="53"/>
      <c r="C50" s="53"/>
      <c r="D50" s="53"/>
      <c r="E50" s="53"/>
      <c r="F50" s="53"/>
      <c r="G50" s="53"/>
      <c r="H50" s="53"/>
      <c r="I50" s="54"/>
      <c r="J50" s="53"/>
      <c r="K50" s="55"/>
      <c r="L50" s="53"/>
      <c r="M50" s="53"/>
      <c r="N50" s="53"/>
      <c r="O50" s="53"/>
    </row>
    <row r="51" spans="1:15" x14ac:dyDescent="0.3">
      <c r="A51" s="53"/>
      <c r="B51" s="53"/>
      <c r="C51" s="53"/>
      <c r="D51" s="53"/>
      <c r="E51" s="53"/>
      <c r="F51" s="53"/>
      <c r="G51" s="53"/>
      <c r="H51" s="53"/>
      <c r="I51" s="54"/>
      <c r="J51" s="53"/>
      <c r="K51" s="55"/>
      <c r="L51" s="53"/>
      <c r="M51" s="53"/>
      <c r="N51" s="53"/>
      <c r="O51" s="53"/>
    </row>
    <row r="52" spans="1:15" x14ac:dyDescent="0.3">
      <c r="A52" s="53"/>
      <c r="B52" s="53"/>
      <c r="C52" s="53"/>
      <c r="D52" s="53"/>
      <c r="E52" s="53"/>
      <c r="F52" s="53"/>
      <c r="G52" s="53"/>
      <c r="H52" s="53"/>
      <c r="I52" s="54"/>
      <c r="J52" s="53"/>
      <c r="K52" s="55"/>
      <c r="L52" s="53"/>
      <c r="M52" s="53"/>
      <c r="N52" s="53"/>
      <c r="O52" s="53"/>
    </row>
    <row r="53" spans="1:15" x14ac:dyDescent="0.3">
      <c r="A53" s="53"/>
      <c r="B53" s="53"/>
      <c r="C53" s="53"/>
      <c r="D53" s="53"/>
      <c r="E53" s="53"/>
      <c r="F53" s="53"/>
      <c r="G53" s="53"/>
      <c r="H53" s="53"/>
      <c r="I53" s="54"/>
      <c r="J53" s="53"/>
      <c r="K53" s="55"/>
      <c r="L53" s="53"/>
      <c r="M53" s="53"/>
      <c r="N53" s="53"/>
      <c r="O53" s="53"/>
    </row>
    <row r="54" spans="1:15" x14ac:dyDescent="0.3">
      <c r="A54" s="53"/>
      <c r="B54" s="53"/>
      <c r="C54" s="53"/>
      <c r="D54" s="53"/>
      <c r="E54" s="53"/>
      <c r="F54" s="53"/>
      <c r="G54" s="53"/>
      <c r="H54" s="53"/>
      <c r="I54" s="54"/>
      <c r="J54" s="53"/>
      <c r="K54" s="55"/>
      <c r="L54" s="53"/>
      <c r="M54" s="53"/>
      <c r="N54" s="53"/>
      <c r="O54" s="53"/>
    </row>
    <row r="55" spans="1:15" x14ac:dyDescent="0.3">
      <c r="A55" s="53"/>
      <c r="B55" s="53"/>
      <c r="C55" s="53"/>
      <c r="D55" s="53"/>
      <c r="E55" s="53"/>
      <c r="F55" s="53"/>
      <c r="G55" s="53"/>
      <c r="H55" s="53"/>
      <c r="I55" s="54"/>
      <c r="J55" s="53"/>
      <c r="K55" s="55"/>
      <c r="L55" s="53"/>
      <c r="M55" s="53"/>
      <c r="N55" s="53"/>
      <c r="O55" s="53"/>
    </row>
    <row r="56" spans="1:15" hidden="1" outlineLevel="1" x14ac:dyDescent="0.3">
      <c r="A56" s="56" t="s">
        <v>35</v>
      </c>
      <c r="B56" s="57"/>
    </row>
    <row r="57" spans="1:15" hidden="1" outlineLevel="1" x14ac:dyDescent="0.3">
      <c r="A57" s="58" t="s">
        <v>51</v>
      </c>
      <c r="B57" s="58" t="s">
        <v>53</v>
      </c>
      <c r="C57" s="58" t="s">
        <v>60</v>
      </c>
      <c r="D57" s="58" t="s">
        <v>36</v>
      </c>
      <c r="E57" s="58" t="s">
        <v>37</v>
      </c>
      <c r="F57" s="58" t="s">
        <v>62</v>
      </c>
      <c r="G57" s="58" t="s">
        <v>63</v>
      </c>
      <c r="H57" s="58"/>
    </row>
    <row r="58" spans="1:15" hidden="1" outlineLevel="1" x14ac:dyDescent="0.3">
      <c r="A58" s="58" t="s">
        <v>38</v>
      </c>
      <c r="B58" s="58" t="s">
        <v>52</v>
      </c>
      <c r="C58" s="58" t="s">
        <v>39</v>
      </c>
      <c r="D58" s="58"/>
      <c r="E58" s="58"/>
      <c r="F58" s="58" t="s">
        <v>40</v>
      </c>
      <c r="G58" s="58" t="s">
        <v>41</v>
      </c>
      <c r="H58" s="58"/>
    </row>
    <row r="59" spans="1:15" hidden="1" outlineLevel="1" x14ac:dyDescent="0.3">
      <c r="A59" s="58" t="s">
        <v>42</v>
      </c>
      <c r="B59" s="58" t="s">
        <v>43</v>
      </c>
      <c r="C59" s="59" t="s">
        <v>61</v>
      </c>
      <c r="D59" s="58"/>
      <c r="E59" s="58"/>
      <c r="F59" s="67" t="s">
        <v>95</v>
      </c>
      <c r="G59" s="58" t="s">
        <v>59</v>
      </c>
      <c r="H59" s="58"/>
    </row>
    <row r="60" spans="1:15" hidden="1" outlineLevel="1" x14ac:dyDescent="0.3">
      <c r="A60" s="58" t="s">
        <v>44</v>
      </c>
      <c r="B60" s="58" t="s">
        <v>24</v>
      </c>
      <c r="C60" s="58" t="s">
        <v>54</v>
      </c>
      <c r="D60" s="58"/>
      <c r="E60" s="58"/>
      <c r="F60" s="58" t="s">
        <v>45</v>
      </c>
      <c r="G60" s="58"/>
      <c r="H60" s="58"/>
    </row>
    <row r="61" spans="1:15" hidden="1" outlineLevel="1" x14ac:dyDescent="0.3">
      <c r="A61" s="58" t="s">
        <v>46</v>
      </c>
      <c r="B61" s="58"/>
      <c r="C61" s="58" t="s">
        <v>57</v>
      </c>
      <c r="D61" s="58"/>
      <c r="E61" s="58"/>
      <c r="F61" s="58" t="s">
        <v>47</v>
      </c>
      <c r="G61" s="58"/>
      <c r="H61" s="58"/>
    </row>
    <row r="62" spans="1:15" hidden="1" outlineLevel="1" x14ac:dyDescent="0.3">
      <c r="A62" s="58" t="s">
        <v>48</v>
      </c>
      <c r="B62" s="58"/>
      <c r="C62" s="58"/>
      <c r="D62" s="58"/>
      <c r="E62" s="58"/>
      <c r="F62" s="58" t="s">
        <v>49</v>
      </c>
      <c r="G62" s="58"/>
      <c r="H62" s="58"/>
    </row>
    <row r="63" spans="1:15" hidden="1" outlineLevel="1" x14ac:dyDescent="0.3">
      <c r="A63" s="57"/>
      <c r="B63" s="57"/>
      <c r="C63" s="57"/>
      <c r="D63" s="57"/>
      <c r="E63" s="57"/>
      <c r="F63" s="58"/>
      <c r="G63" s="57"/>
      <c r="H63" s="57"/>
    </row>
    <row r="64" spans="1:15" collapsed="1" x14ac:dyDescent="0.3"/>
  </sheetData>
  <mergeCells count="26"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  <mergeCell ref="N9:N11"/>
    <mergeCell ref="A47:O47"/>
    <mergeCell ref="A48:O48"/>
    <mergeCell ref="A49:O49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O9:O11"/>
    <mergeCell ref="B43:C43"/>
    <mergeCell ref="A44:O46"/>
  </mergeCells>
  <dataValidations count="6">
    <dataValidation type="list" allowBlank="1" showInputMessage="1" showErrorMessage="1" sqref="F12:F42">
      <formula1>$F$57:$F$63</formula1>
    </dataValidation>
    <dataValidation type="list" allowBlank="1" showInputMessage="1" showErrorMessage="1" sqref="G42">
      <formula1>$G$58:$G$59</formula1>
    </dataValidation>
    <dataValidation type="list" allowBlank="1" showInputMessage="1" showErrorMessage="1" sqref="G12:G41">
      <formula1>$G$57:$G$59</formula1>
    </dataValidation>
    <dataValidation type="list" allowBlank="1" showInputMessage="1" showErrorMessage="1" sqref="C12:C41">
      <formula1>$C$57:$C$62</formula1>
    </dataValidation>
    <dataValidation type="list" allowBlank="1" showInputMessage="1" showErrorMessage="1" sqref="B12:B41">
      <formula1>$B$57:$B$62</formula1>
    </dataValidation>
    <dataValidation type="list" allowBlank="1" showInputMessage="1" showErrorMessage="1" sqref="A12:A41">
      <formula1>$A$57:$A$62</formula1>
    </dataValidation>
  </dataValidations>
  <pageMargins left="0.2" right="0.2" top="0.6" bottom="0.6" header="0.27" footer="0.27"/>
  <pageSetup paperSize="9" scale="4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INE/INE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Pastor Vargas,Cinthya</Document_x0020_Author>
    <Document_x0020_Language_x0020_IDB xmlns="cdc7663a-08f0-4737-9e8c-148ce897a09c">English</Document_x0020_Language_x0020_IDB>
    <TaxCatchAll xmlns="cdc7663a-08f0-4737-9e8c-148ce897a09c">
      <Value>237</Value>
      <Value>713</Value>
      <Value>107</Value>
      <Value>1</Value>
      <Value>44</Value>
    </TaxCatchAll>
    <Identifier xmlns="cdc7663a-08f0-4737-9e8c-148ce897a09c" xsi:nil="true"/>
    <_dlc_DocId xmlns="cdc7663a-08f0-4737-9e8c-148ce897a09c">EZSHARE-1809546508-22</_dlc_DocId>
    <_dlc_DocIdUrl xmlns="cdc7663a-08f0-4737-9e8c-148ce897a09c">
      <Url>https://idbg.sharepoint.com/teams/EZ-RG-TCP/RG-T3175/_layouts/15/DocIdRedir.aspx?ID=EZSHARE-1809546508-22</Url>
      <Description>EZSHARE-1809546508-22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ATN/OC-16646-RG;</Approval_x0020_Number>
    <Phase xmlns="cdc7663a-08f0-4737-9e8c-148ce897a09c">ACTIVE</Phase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58dede58-0f72-4d2f-8205-0b2af4d108e7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RG-T3175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R0002063700</Record_x0020_Number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9A18294CD49674A9193AC6B41223E04" ma:contentTypeVersion="0" ma:contentTypeDescription="A content type to manage public (operations) IDB documents" ma:contentTypeScope="" ma:versionID="cc502dff785bdfea9b789c25205252d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64659b74bfcaee2e979d3adc4a30b7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T3175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8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757F4FF8-A52E-4C2C-8FDD-1E776B2FB655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cdc7663a-08f0-4737-9e8c-148ce897a09c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65EE62D-9C26-41C2-AE35-6A4A83C51F34}"/>
</file>

<file path=customXml/itemProps3.xml><?xml version="1.0" encoding="utf-8"?>
<ds:datastoreItem xmlns:ds="http://schemas.openxmlformats.org/officeDocument/2006/customXml" ds:itemID="{D711F47C-B70B-4FA9-958E-8215F4C28777}"/>
</file>

<file path=customXml/itemProps4.xml><?xml version="1.0" encoding="utf-8"?>
<ds:datastoreItem xmlns:ds="http://schemas.openxmlformats.org/officeDocument/2006/customXml" ds:itemID="{9757E15C-BC8B-4AEF-B3FB-C99EA18A581A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60ABCFBF-F1B0-42FA-A2C6-D039275FC1F8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952D41EF-971A-4F1A-818C-6F25F552D0A1}"/>
</file>

<file path=customXml/itemProps7.xml><?xml version="1.0" encoding="utf-8"?>
<ds:datastoreItem xmlns:ds="http://schemas.openxmlformats.org/officeDocument/2006/customXml" ds:itemID="{FB1831C4-DF38-4294-8DD0-B829C7A2901E}"/>
</file>

<file path=customXml/itemProps8.xml><?xml version="1.0" encoding="utf-8"?>
<ds:datastoreItem xmlns:ds="http://schemas.openxmlformats.org/officeDocument/2006/customXml" ds:itemID="{5C6E8B8B-D01B-45EA-A1D7-277EB8A7CE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Molina, Silvana</dc:creator>
  <cp:keywords/>
  <cp:lastModifiedBy>Pastor Vargas, Cinthya</cp:lastModifiedBy>
  <cp:lastPrinted>2018-02-15T16:56:10Z</cp:lastPrinted>
  <dcterms:created xsi:type="dcterms:W3CDTF">2017-06-07T20:53:19Z</dcterms:created>
  <dcterms:modified xsi:type="dcterms:W3CDTF">2018-02-15T16:56:16Z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44;#Regional|2537a5b7-6d8e-482c-94dc-32c3cc44ff65</vt:lpwstr>
  </property>
  <property fmtid="{D5CDD505-2E9C-101B-9397-08002B2CF9AE}" pid="7" name="_dlc_DocIdItemGuid">
    <vt:lpwstr>cbe13a55-6637-4d28-8a48-8c3a0db3bfb1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2277;#De Four, Takiyah;#2587;#Cubides Mateus, Deiby Mayaris</vt:lpwstr>
  </property>
  <property fmtid="{D5CDD505-2E9C-101B-9397-08002B2CF9AE}" pid="12" name="Series Operations IDB">
    <vt:lpwstr/>
  </property>
  <property fmtid="{D5CDD505-2E9C-101B-9397-08002B2CF9AE}" pid="13" name="Sub-Sector">
    <vt:lpwstr>713;#WATER AND SANITATION|58dede58-0f72-4d2f-8205-0b2af4d108e7</vt:lpwstr>
  </property>
  <property fmtid="{D5CDD505-2E9C-101B-9397-08002B2CF9AE}" pid="14" name="Fund IDB">
    <vt:lpwstr>107;#TBD|d62f6e05-3e80-4abd-9bb4-5f10b4906ff6</vt:lpwstr>
  </property>
  <property fmtid="{D5CDD505-2E9C-101B-9397-08002B2CF9AE}" pid="15" name="Sector IDB">
    <vt:lpwstr>237;#WATER AND SANITATION|ba6b63cd-e402-47cb-9357-08149f7ce046</vt:lpwstr>
  </property>
  <property fmtid="{D5CDD505-2E9C-101B-9397-08002B2CF9AE}" pid="16" name="Function Operations IDB">
    <vt:lpwstr>1;#Project Preparation, Planning and Design|29ca0c72-1fc4-435f-a09c-28585cb5eac9</vt:lpwstr>
  </property>
  <property fmtid="{D5CDD505-2E9C-101B-9397-08002B2CF9AE}" pid="17" name="RecordPoint_ActiveItemMoved">
    <vt:lpwstr>/teams/EZ-RG-TCP/RG-T3175/05 Basic Data/Draft Area/RG-T3175_Procurement Plan Final.xlsx</vt:lpwstr>
  </property>
  <property fmtid="{D5CDD505-2E9C-101B-9397-08002B2CF9AE}" pid="18" name="RecordStorageActiveId">
    <vt:lpwstr>7773dbb2-ebb9-4119-a524-3eb9ef6d92a1</vt:lpwstr>
  </property>
  <property fmtid="{D5CDD505-2E9C-101B-9397-08002B2CF9AE}" pid="19" name="Disclosure Activity">
    <vt:lpwstr>Approved TC document</vt:lpwstr>
  </property>
  <property fmtid="{D5CDD505-2E9C-101B-9397-08002B2CF9AE}" pid="20" name="ContentTypeId">
    <vt:lpwstr>0x0101001A458A224826124E8B45B1D613300CFC0059A18294CD49674A9193AC6B41223E04</vt:lpwstr>
  </property>
</Properties>
</file>