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75" windowWidth="15195" windowHeight="7935"/>
  </bookViews>
  <sheets>
    <sheet name="DICIEMBRE " sheetId="1" r:id="rId1"/>
  </sheets>
  <definedNames>
    <definedName name="_xlnm.Print_Titles" localSheetId="0">'DICIEMBRE '!$1:$5</definedName>
  </definedNames>
  <calcPr calcId="124519"/>
</workbook>
</file>

<file path=xl/calcChain.xml><?xml version="1.0" encoding="utf-8"?>
<calcChain xmlns="http://schemas.openxmlformats.org/spreadsheetml/2006/main">
  <c r="D172" i="1"/>
  <c r="D208" s="1"/>
  <c r="D776"/>
  <c r="D854"/>
  <c r="D704"/>
  <c r="D536"/>
  <c r="D266"/>
  <c r="D207"/>
  <c r="D434"/>
  <c r="D24"/>
  <c r="D102"/>
  <c r="D123" s="1"/>
  <c r="D240"/>
  <c r="D318"/>
  <c r="D294"/>
  <c r="D122"/>
  <c r="D362"/>
  <c r="D370"/>
  <c r="D376"/>
  <c r="D394"/>
  <c r="D397"/>
  <c r="D403"/>
  <c r="D406"/>
  <c r="D454"/>
  <c r="D712"/>
  <c r="D803" s="1"/>
  <c r="D725"/>
  <c r="D729"/>
  <c r="D732"/>
  <c r="D735"/>
  <c r="D738"/>
  <c r="D759"/>
  <c r="D793"/>
  <c r="D796"/>
  <c r="D462"/>
  <c r="D18"/>
  <c r="D254"/>
  <c r="D265"/>
  <c r="D259"/>
  <c r="D220"/>
  <c r="D215"/>
  <c r="D855" l="1"/>
  <c r="D856" s="1"/>
</calcChain>
</file>

<file path=xl/sharedStrings.xml><?xml version="1.0" encoding="utf-8"?>
<sst xmlns="http://schemas.openxmlformats.org/spreadsheetml/2006/main" count="3913" uniqueCount="1150">
  <si>
    <t>Consultoria para revisión de la Ley de Creación del FSV con el fin de facilitar las Opciones  de Financiamiento  de corto plazo para construcción de proyectos de vivienda de interés social</t>
  </si>
  <si>
    <t>Consultoría 44</t>
  </si>
  <si>
    <t xml:space="preserve">Propuesta de Anteproyecto de Ley de Régimen de Condominio para las Urbanizaciones y Parcelaciones </t>
  </si>
  <si>
    <t>ESTA CONSULTORIA SUSTITUYE LA II.5.4.8</t>
  </si>
  <si>
    <t>II.5.4.45</t>
  </si>
  <si>
    <t>Consultoría 45</t>
  </si>
  <si>
    <t>Diseño para la Consolidación y Publicación de Mapas Normativos de Planes Regionales y del Sistema para la Publicación de Planes Parciales</t>
  </si>
  <si>
    <t>ESTA CONSULTORIA SUSTITUYE LA II.5.4.26</t>
  </si>
  <si>
    <t>II.5.4.46</t>
  </si>
  <si>
    <t>Consultoría 46</t>
  </si>
  <si>
    <t>Factibilidad de Implementación de la Ley de Intereses Preferenciales</t>
  </si>
  <si>
    <t>Monto Estimado $ 40,000.00</t>
  </si>
  <si>
    <t>COMPONENTE 6  EMERGENCIA</t>
  </si>
  <si>
    <t>II.6.4.1</t>
  </si>
  <si>
    <t xml:space="preserve">elmer,carlos, </t>
  </si>
  <si>
    <t>Dos Especialistas en Seguimiento Técnico Social, para el Componente de Emergencia</t>
  </si>
  <si>
    <t xml:space="preserve"> Monto Estimado de cada una $ 12,000.00</t>
  </si>
  <si>
    <t>II.6.4.2</t>
  </si>
  <si>
    <t>Raul</t>
  </si>
  <si>
    <t>Especialista en Sistemas y procesos de Calidad del Programa de Vivienda Fase I</t>
  </si>
  <si>
    <t xml:space="preserve"> Monto Estimado $ 34,800.00</t>
  </si>
  <si>
    <t>II.6.4.3</t>
  </si>
  <si>
    <t>Claudia
Deras</t>
  </si>
  <si>
    <t xml:space="preserve">Asistente Técnico Social en Fortalecimiento Comunitario del Componente de Emergencia </t>
  </si>
  <si>
    <t xml:space="preserve"> Monto Estimado $ 12,000.00</t>
  </si>
  <si>
    <t>II.6.4.4</t>
  </si>
  <si>
    <t>castro</t>
  </si>
  <si>
    <t>Monitor de Construcción para los Componentes de Mejoramiento de Barrios, Reconstrucción y Emergencia del Programa de Vivienda Fase I</t>
  </si>
  <si>
    <t xml:space="preserve"> Monto Estimado $ 30,000.00</t>
  </si>
  <si>
    <t>II.6.4.5</t>
  </si>
  <si>
    <t>Nicolas</t>
  </si>
  <si>
    <t>II.4.3.4</t>
  </si>
  <si>
    <t>II.5.4.47</t>
  </si>
  <si>
    <t>Consultoría 47</t>
  </si>
  <si>
    <t>II.6.4.18.20</t>
  </si>
  <si>
    <t>II.6.4.18.21</t>
  </si>
  <si>
    <t>II.6.4.18.22</t>
  </si>
  <si>
    <t>II.6.4.18.23</t>
  </si>
  <si>
    <t>II.6.4.18.24</t>
  </si>
  <si>
    <t>II.6.4.18.25</t>
  </si>
  <si>
    <t>II.6.4.18.26</t>
  </si>
  <si>
    <t>II.6.4.18.27</t>
  </si>
  <si>
    <t>Monitor de Perfiles de los Componentes de Reconstrucción, Mejoramiento de Barrios y Emergencia para el Programa de Vivienda Fase I</t>
  </si>
  <si>
    <t>II.6.4.6</t>
  </si>
  <si>
    <t>Douglas</t>
  </si>
  <si>
    <t>Monitor Técnico Social para Seguimiento EXPOST para el Programa de Vivienda Fase I</t>
  </si>
  <si>
    <t>II.6.4.7</t>
  </si>
  <si>
    <t>manuel</t>
  </si>
  <si>
    <t xml:space="preserve">Monitor Técnico Social para el Seguimiento EXPOST, para los componentes de Mejoramiento de Barrios, Reconstrucción y Emergencia </t>
  </si>
  <si>
    <t>II.6.4.8</t>
  </si>
  <si>
    <t>mario</t>
  </si>
  <si>
    <t>II.6.4.9</t>
  </si>
  <si>
    <t>Artiga</t>
  </si>
  <si>
    <t>Especialista Sub-Coordinador Social para Fortalecimiento Comunitario para el Programa de Vivienda Fase I</t>
  </si>
  <si>
    <t>II.6.4.10</t>
  </si>
  <si>
    <t>valencia</t>
  </si>
  <si>
    <t>Especialista coordinador de evaluadores Técnicos de vivienda del Programa de Vivienda Fase I</t>
  </si>
  <si>
    <t xml:space="preserve"> Monto Estimado $ 33,600.00</t>
  </si>
  <si>
    <t>II.6.4.11</t>
  </si>
  <si>
    <t xml:space="preserve">
Dora Delmy</t>
  </si>
  <si>
    <t>Un Especialista Técnico Monitor de Proyectos del Programa de Vivienda Fase I</t>
  </si>
  <si>
    <t xml:space="preserve"> Monto Estimado de cada una $ 30,000.00</t>
  </si>
  <si>
    <t>II.6.4.12</t>
  </si>
  <si>
    <t>Martell</t>
  </si>
  <si>
    <t>Un Validador Técnico de los Componentes de Mejoramiento de Barrios, Reconstrucción y Emergencia del Programa de Vivienda Fase I</t>
  </si>
  <si>
    <t>II.6.4.13</t>
  </si>
  <si>
    <t>II.6.4.13.1</t>
  </si>
  <si>
    <t>Supervision para proyecto NAO's, EL TIGRE, APANECA, AHUACHAPAN</t>
  </si>
  <si>
    <t>II.6.4.13.2</t>
  </si>
  <si>
    <t>Supervision para proyecto NAO's, NUEVA BRISAS DEL SOL, BERLIN, USULUTAN</t>
  </si>
  <si>
    <t>II.6.4.13.3</t>
  </si>
  <si>
    <t>Supervision para proyecto NAO's, EL TIGRE II, APANECA, AHUACHAPAN</t>
  </si>
  <si>
    <t>II.6.4.13.4</t>
  </si>
  <si>
    <t>II.6.4.13.5</t>
  </si>
  <si>
    <t>Supervision para proyecto NAO's.</t>
  </si>
  <si>
    <t>II.6.4.14</t>
  </si>
  <si>
    <t xml:space="preserve">Monitor de Carpeta Técnica para los  Componentes de Mejoramiento de Barrios, Reconstrucción y Emergencia </t>
  </si>
  <si>
    <t>II.6.4.15</t>
  </si>
  <si>
    <t>claudia</t>
  </si>
  <si>
    <t>Especialista Jurídico para los componentes de Mejoramiento de Barrios, Reconstrucción y Emergencia</t>
  </si>
  <si>
    <t>II.6.4.16</t>
  </si>
  <si>
    <t>ena,rosemary, hector y vilma</t>
  </si>
  <si>
    <t>Cuatro Digitadores de los Componentes de Mejoramiento de Barrios, Reconstrucción y Emergencia</t>
  </si>
  <si>
    <t xml:space="preserve"> Monto Estimado por consultoría $ 7,200.00</t>
  </si>
  <si>
    <t>II.6.4.17</t>
  </si>
  <si>
    <t>Carlos Landa</t>
  </si>
  <si>
    <t xml:space="preserve">Especialista Técnico social para seguimiento y apoyo municipal  para los Componentes de Reconstrucción, Mejoramiento de Barrios y Emergencia para el Programa de Vivienda Fase I </t>
  </si>
  <si>
    <t>Monto Estimado de $ 7,200.00</t>
  </si>
  <si>
    <t>II.6.4.18</t>
  </si>
  <si>
    <t>II.6.4.18.1</t>
  </si>
  <si>
    <t>Supervision para proyecto IN SITU, 60 viviendas en El Refugio, Departamento de Ahuachapán</t>
  </si>
  <si>
    <t>II.6.4.18.2</t>
  </si>
  <si>
    <t>Supervision para proyecto IN SITU, 60 viviendas en Atiquizaya, Departamento de Ahuachapán</t>
  </si>
  <si>
    <t>II.6.4.18.3</t>
  </si>
  <si>
    <t>Supervision para proyecto IN SITU, 60 viviendas en San Lorenzo, Departamento de Ahuachapán</t>
  </si>
  <si>
    <t>II.6.4.18.4</t>
  </si>
  <si>
    <t>Supervision para proyecto IN SITU, 60 viviendas en Turin, Departamento de Ahuachapán</t>
  </si>
  <si>
    <t>II.6.4.18.5</t>
  </si>
  <si>
    <t>Supervision para proyecto IN SITU, 60 viviendas en Ahuachapán, Departamento de Ahuachapán</t>
  </si>
  <si>
    <t>II.6.4.18.6</t>
  </si>
  <si>
    <t>Supervision para proyecto IN SITU, Proyecto Isla de Meanguera, Dpto. La Unión</t>
  </si>
  <si>
    <t>II.6.4.18.7</t>
  </si>
  <si>
    <t>Supervision para proyecto IN SITU, 100 viviendas en Atiquizaya, Departamento de Ahuachapán</t>
  </si>
  <si>
    <t>II.6.4.18.8</t>
  </si>
  <si>
    <t>Supervision para proyecto IN SITU, 100 viviendas en San Lorenzo, Departamento de Ahuachapán</t>
  </si>
  <si>
    <t>II.6.4.18.9</t>
  </si>
  <si>
    <t>Supervision para proyecto IN SITU, 100 viviendas en Turin, Departamento de Ahuachapán</t>
  </si>
  <si>
    <t>II.6.4.18.10</t>
  </si>
  <si>
    <t>Supervision para proyecto IN SITU, 100 viviendas en Ahuachapán, Departamento de Ahuachapán</t>
  </si>
  <si>
    <t>II.6.4.18.11</t>
  </si>
  <si>
    <t>Supervision para proyecto IN SITU,  en San Lorenzo, San Vicente</t>
  </si>
  <si>
    <t>II.6.4.18.12</t>
  </si>
  <si>
    <t>Supervision para proyecto IN SITU, en Tepetitán, San Vicente,</t>
  </si>
  <si>
    <t>II.6.4.18.13</t>
  </si>
  <si>
    <t>Supervision para proyecto IN SITU, El Carmen, Cuscatlán</t>
  </si>
  <si>
    <t>II.6.4.18.14</t>
  </si>
  <si>
    <t>Supervision para proyecto IN SITU, Nahulingo, Sonsonate</t>
  </si>
  <si>
    <t>II.6.4.18.15</t>
  </si>
  <si>
    <t>Supervision para proyecto IN SITU, Santa Cruz Analquito, Cuscatlán</t>
  </si>
  <si>
    <t>II.6.4.18.16</t>
  </si>
  <si>
    <t>Supervision para proyecto IN SITU, Ereguayquin, Usulután</t>
  </si>
  <si>
    <t>II.6.4.18.17</t>
  </si>
  <si>
    <t>Supervision para proyecto IN SITU, ONUVA, Santa Tecla, La Libertad</t>
  </si>
  <si>
    <t>II.6.4.18.18</t>
  </si>
  <si>
    <t>II.6.4.18.19</t>
  </si>
  <si>
    <t>II.6.4.19</t>
  </si>
  <si>
    <t>Tres Especialistas de seguimiento municipal y comunitario para los Componentes de Mejoramiento de Barrios, Reconstrucción y Emergencia</t>
  </si>
  <si>
    <t>Monto Estimado de cada una $ 7,200.00</t>
  </si>
  <si>
    <t>II.6.4.20</t>
  </si>
  <si>
    <t>Manrique</t>
  </si>
  <si>
    <t>Técnico para Seguimiento y apoyo municipal de los Componentes de Mejoramiento de Barrios, Reconstrucción y Emergencia</t>
  </si>
  <si>
    <t>II.6.4.21</t>
  </si>
  <si>
    <t>Especialista en Sistemas de Información, Procesos de Calidad e Implementación del SAFH para el Componente de Emergencia para el Programa de Vivienda Fase I</t>
  </si>
  <si>
    <t>raul carcamo</t>
  </si>
  <si>
    <t>III.1.2.3.4.1</t>
  </si>
  <si>
    <t>Consultoria 1</t>
  </si>
  <si>
    <t>Contratacion de un Coordinador General UEPAC</t>
  </si>
  <si>
    <t xml:space="preserve"> Monto Estimado $ 36,612.00</t>
  </si>
  <si>
    <t>III.1.2.3.4.2</t>
  </si>
  <si>
    <t>Consultoria 2</t>
  </si>
  <si>
    <t>Contratacion de tres Jefes de Unidad</t>
  </si>
  <si>
    <t xml:space="preserve">      </t>
  </si>
  <si>
    <t xml:space="preserve"> Monto Estimado de cada uno $ 27,120.00</t>
  </si>
  <si>
    <t>III.1.2.3.4.3</t>
  </si>
  <si>
    <t>Contratacion de seis Promotores Sociales</t>
  </si>
  <si>
    <t xml:space="preserve"> Monto Estimado $ 10,170.00</t>
  </si>
  <si>
    <t>III.1.2.3.4.4</t>
  </si>
  <si>
    <t>Contratación de ingeniero civil para diseño y supervisión</t>
  </si>
  <si>
    <t xml:space="preserve"> Monto Estimado $ 10,848.00</t>
  </si>
  <si>
    <t>III.1.2.3.4.5</t>
  </si>
  <si>
    <t>Contratacion de un Consultor en capacitación  en Politica de Vivienda</t>
  </si>
  <si>
    <t xml:space="preserve"> Monto Estimado $ 10,000.00</t>
  </si>
  <si>
    <t>III.1.2.3.4.6</t>
  </si>
  <si>
    <t>Contratacion de consultorías para la elaboración de mapa de riesgos (Levantamiento y recopilacion de informacion)</t>
  </si>
  <si>
    <t xml:space="preserve"> Monto Estimado $ 6,000.00</t>
  </si>
  <si>
    <t>III.1.2.3.4.7</t>
  </si>
  <si>
    <t>Consultoría para el levantamiento y creaciòn del Sistema de Información geográfica para el manejo de gestion de riesgo en los disfritos de la AMSS</t>
  </si>
  <si>
    <t xml:space="preserve"> Monto Estimado $ 9,910.00</t>
  </si>
  <si>
    <t>III.1.2.3.4.8</t>
  </si>
  <si>
    <t>Consultoría en capacitaciones de salud comunitaria</t>
  </si>
  <si>
    <t>III.1.2.3.4.9</t>
  </si>
  <si>
    <t>Consultoria 9</t>
  </si>
  <si>
    <t>Contratación de 39 Supervisores de obras</t>
  </si>
  <si>
    <t xml:space="preserve">II  TRIMESTRE </t>
  </si>
  <si>
    <t>Monto estimado $409,171.87</t>
  </si>
  <si>
    <t>III.1.2.3.4.10</t>
  </si>
  <si>
    <t>Consultoria 10</t>
  </si>
  <si>
    <t>Consultoria para el manejo de indicadores y suministros y seguimiento de los proyectos en ejecuciòn</t>
  </si>
  <si>
    <t xml:space="preserve"> Monto Estimado $ 8,136.00</t>
  </si>
  <si>
    <t>III.1.2.3.4.11</t>
  </si>
  <si>
    <t>Consultoria 11</t>
  </si>
  <si>
    <t>Consultoria para la Coordinaciòn de los mapas de riesgo</t>
  </si>
  <si>
    <t xml:space="preserve"> Monto Estimado $ 16,272.00</t>
  </si>
  <si>
    <t>III.1.2.3.4.12</t>
  </si>
  <si>
    <t>Consultoria 12</t>
  </si>
  <si>
    <t>Estudio de la Mecánica de Suelos en las Diferentes Comunidades del Municipio de San Salvador</t>
  </si>
  <si>
    <t xml:space="preserve"> Monto Estimado $ 12,155.00</t>
  </si>
  <si>
    <t>Adquisición de Software de Protección contra virus</t>
  </si>
  <si>
    <t>II.5.1.9</t>
  </si>
  <si>
    <t>Bien 9</t>
  </si>
  <si>
    <t xml:space="preserve"> Monto Estimado $ 11,000.00</t>
  </si>
  <si>
    <t>III.1.2.3.4.13</t>
  </si>
  <si>
    <t>Consultoria 13</t>
  </si>
  <si>
    <t>Consultoría para la Redefinición Teórica y Práctica de  Participación Ciudadana que realiza la Municipalidad de San Salvador y Capacitación a Promotores Distritales</t>
  </si>
  <si>
    <t xml:space="preserve"> Monto Estimado $ 22,000.00</t>
  </si>
  <si>
    <t>III.1.2.3.4.14</t>
  </si>
  <si>
    <t>Consultoria 14</t>
  </si>
  <si>
    <t>Consultoria para la elaboración de reportes adicionales al Proyecto de Mapas de Riesgo</t>
  </si>
  <si>
    <t xml:space="preserve"> Monto Estimado $ 5,000.00</t>
  </si>
  <si>
    <t>III.1.2.3.4.15</t>
  </si>
  <si>
    <t>Consultoria 15</t>
  </si>
  <si>
    <t>2 Digitadores para la creación del Sistema de Információn Geografico  para el manejo de gestión de riesgo en los distritos de la AMSS</t>
  </si>
  <si>
    <t xml:space="preserve"> Monto Estimado $ 1,000.00</t>
  </si>
  <si>
    <t>III.1.2.3.4.16</t>
  </si>
  <si>
    <t>Consultoria 16</t>
  </si>
  <si>
    <t xml:space="preserve">3 Digitadores para la Digitalización y Elaboración de Mapas de Riesgo del Municipio de San Salvador </t>
  </si>
  <si>
    <t xml:space="preserve">
2009</t>
  </si>
  <si>
    <t>Sub Total del Componentes 1,2,3</t>
  </si>
  <si>
    <t>Sub Total Servicios de Consultoría</t>
  </si>
  <si>
    <t xml:space="preserve">TOTALES  DEL PLAN DE ADQUISICIONES </t>
  </si>
  <si>
    <t>TERMINOLOGÍA:</t>
  </si>
  <si>
    <r>
      <t xml:space="preserve">LPI: </t>
    </r>
    <r>
      <rPr>
        <sz val="9"/>
        <rFont val="Arial Narrow"/>
        <family val="2"/>
      </rPr>
      <t>Licitación Pública Internacional</t>
    </r>
  </si>
  <si>
    <r>
      <t xml:space="preserve">LPN: </t>
    </r>
    <r>
      <rPr>
        <sz val="9"/>
        <rFont val="Arial Narrow"/>
        <family val="2"/>
      </rPr>
      <t>Licitación Pública Nacional</t>
    </r>
  </si>
  <si>
    <r>
      <t xml:space="preserve">SBC: </t>
    </r>
    <r>
      <rPr>
        <sz val="9"/>
        <rFont val="Arial Narrow"/>
        <family val="2"/>
      </rPr>
      <t>Selección Basada en Calidad</t>
    </r>
  </si>
  <si>
    <r>
      <t xml:space="preserve">SBCI: </t>
    </r>
    <r>
      <rPr>
        <sz val="9"/>
        <rFont val="Arial Narrow"/>
        <family val="2"/>
      </rPr>
      <t>Selección Basada en Calidad del Consultor Individual</t>
    </r>
  </si>
  <si>
    <r>
      <t xml:space="preserve">CP: </t>
    </r>
    <r>
      <rPr>
        <sz val="9"/>
        <rFont val="Arial Narrow"/>
        <family val="2"/>
      </rPr>
      <t>Comparación de Precios</t>
    </r>
  </si>
  <si>
    <r>
      <t xml:space="preserve">SBPF: </t>
    </r>
    <r>
      <rPr>
        <sz val="9"/>
        <rFont val="Arial Narrow"/>
        <family val="2"/>
      </rPr>
      <t xml:space="preserve"> Selección Basada en Presupuesto Fijo</t>
    </r>
  </si>
  <si>
    <r>
      <t xml:space="preserve">SD: </t>
    </r>
    <r>
      <rPr>
        <sz val="9"/>
        <rFont val="Arial Narrow"/>
        <family val="2"/>
      </rPr>
      <t>Selección Directa</t>
    </r>
  </si>
  <si>
    <t>CONTRATO DE PRÉSTAMO No. 1379/OC-ES</t>
  </si>
  <si>
    <t>PROGRAMA DE VIVIENDA FASE I</t>
  </si>
  <si>
    <t>No.  de Referencia. (subprograma-componente-rubro-correlativo)</t>
  </si>
  <si>
    <t>MÉTODO DE ADQUISICIONES</t>
  </si>
  <si>
    <t>REVISIÓN                       (EX-ANTE O EX- POST)</t>
  </si>
  <si>
    <t>FUENTE / FINANC.</t>
  </si>
  <si>
    <t>PRECALI-FICACIÓN</t>
  </si>
  <si>
    <t>FECHAS ESTIMADAS</t>
  </si>
  <si>
    <r>
      <t>ESTATUS y/u OBSERVACIONES</t>
    </r>
    <r>
      <rPr>
        <b/>
        <sz val="8"/>
        <rFont val="Arial Narrow"/>
        <family val="2"/>
      </rPr>
      <t xml:space="preserve">                                 (Pendiente, Proceso, Adjudicado, Ejecución, Contratado, Liquidación, Finalizado)</t>
    </r>
  </si>
  <si>
    <t>MONTOS</t>
  </si>
  <si>
    <t>BID   (%)</t>
  </si>
  <si>
    <t>LOCAL (%)</t>
  </si>
  <si>
    <t>SI / NO</t>
  </si>
  <si>
    <t>PUBLICACION   ANUNCIO      ESPECIFICO DE ADQUISICIONES</t>
  </si>
  <si>
    <t>TERMINACION        DEL            CONTRATO</t>
  </si>
  <si>
    <t>1. BIENES</t>
  </si>
  <si>
    <t>SUBPROGRAMA I.  MERCADO FORMAL</t>
  </si>
  <si>
    <t>COMPONENTE 2 FORTALECIMIENTO INSTITUCIONAL Y FINANCIERO DEL FONDO SOCIAL PARA LA VIVIENDA (FSV)</t>
  </si>
  <si>
    <t>I.2.1.1</t>
  </si>
  <si>
    <t xml:space="preserve"> </t>
  </si>
  <si>
    <t xml:space="preserve">Bien 1 </t>
  </si>
  <si>
    <t>Adquisición de Software para el Desarrollo e Implementación de un Sistema de Información para la Administración de Documentos Normativos</t>
  </si>
  <si>
    <t>NO APLICA</t>
  </si>
  <si>
    <t>IV TRIMESTRE</t>
  </si>
  <si>
    <t>Costo Estimado  $13,800.00</t>
  </si>
  <si>
    <t>CP</t>
  </si>
  <si>
    <t>EX-ANTE</t>
  </si>
  <si>
    <t>NO</t>
  </si>
  <si>
    <t xml:space="preserve">SUSPENDIDO </t>
  </si>
  <si>
    <t>I.2.1.2</t>
  </si>
  <si>
    <t>Bien 2</t>
  </si>
  <si>
    <t>Software y Hardware por definirse (En virtud de resultados esperados consultorías Plan de Fortalecimiento Institucional y Financiero del FSV)</t>
  </si>
  <si>
    <t>II TRIMESTRE</t>
  </si>
  <si>
    <t>Costo Estimado  $700,000.00</t>
  </si>
  <si>
    <t>LPI</t>
  </si>
  <si>
    <t>I.2.1.3</t>
  </si>
  <si>
    <t>Bien 3</t>
  </si>
  <si>
    <t>Suministro e Instalación de Equipo Informático</t>
  </si>
  <si>
    <t>II SEMESTRE</t>
  </si>
  <si>
    <t>Costo Estimado  $85,447.71</t>
  </si>
  <si>
    <t>LPN</t>
  </si>
  <si>
    <t>FINALIZADO</t>
  </si>
  <si>
    <t>Sub Total del Componente 2</t>
  </si>
  <si>
    <t>SUBPROGRAMA II.  MERCADO INFORMAL</t>
  </si>
  <si>
    <t>COMPONENTE 5 MODERNIZACION DEL VICEMINISTERIO DE VIVIENDA Y DESARROLLO URBANO</t>
  </si>
  <si>
    <t>II.5.1.1</t>
  </si>
  <si>
    <t>Bien 1</t>
  </si>
  <si>
    <t xml:space="preserve">Adquisición de Hardware y Software </t>
  </si>
  <si>
    <t xml:space="preserve">  </t>
  </si>
  <si>
    <t>Monto Estimado $ 300,000.00</t>
  </si>
  <si>
    <t>II.5.1.2</t>
  </si>
  <si>
    <t>Adquisición de Kit Especializado para Inspecciones Técnicas (GPS y Handheld)</t>
  </si>
  <si>
    <t>EN PROCESO</t>
  </si>
  <si>
    <t>Monto Estimado $ 25,000.00</t>
  </si>
  <si>
    <t>II.5.1.3</t>
  </si>
  <si>
    <t xml:space="preserve">Sistema de Cableado de red de Voz y datos para las Oficinas del VMVDU (Módulos A, C y D). </t>
  </si>
  <si>
    <t xml:space="preserve">FINALIZADO </t>
  </si>
  <si>
    <t>Monto Estimado $ 43,729.72</t>
  </si>
  <si>
    <t>II.5.1.4</t>
  </si>
  <si>
    <t>Bien 4</t>
  </si>
  <si>
    <t>Consultoría para implementación de un Software de administración de documentos Digitales y Flujos de Trabajo para el Viceministerio de Vivienda y Desarrollo Urbano</t>
  </si>
  <si>
    <t xml:space="preserve">I TRIMESTRE </t>
  </si>
  <si>
    <t xml:space="preserve"> Monto Estimado $ 150,000.00</t>
  </si>
  <si>
    <t>EX -ANTE</t>
  </si>
  <si>
    <t>II.5.1.5</t>
  </si>
  <si>
    <t>Bien 5</t>
  </si>
  <si>
    <t>Adquisición de tintas y plásticos para implementar el registro de profesionales de la construcción</t>
  </si>
  <si>
    <t xml:space="preserve"> Monto Estimado $ 9,000.00</t>
  </si>
  <si>
    <t>CD</t>
  </si>
  <si>
    <t>II.5.1.6</t>
  </si>
  <si>
    <t>Bien 6</t>
  </si>
  <si>
    <t>Suministro e instalación de cortinas para las instalaciones del VMVDU (Modulos A, C, D y GACTEC Occidente)</t>
  </si>
  <si>
    <t xml:space="preserve">ANULADO </t>
  </si>
  <si>
    <t xml:space="preserve"> Monto Estimado $ 7,000.00</t>
  </si>
  <si>
    <t>II.5.1.7</t>
  </si>
  <si>
    <t>Bien 7</t>
  </si>
  <si>
    <t>Actualización de Software de ARC GIS</t>
  </si>
  <si>
    <t>PENDIENTE</t>
  </si>
  <si>
    <t xml:space="preserve"> Monto Estimado $ 67,000.00</t>
  </si>
  <si>
    <t>II.5.1.8</t>
  </si>
  <si>
    <t>Bien 8</t>
  </si>
  <si>
    <t>Adquisición de Equipo de Estación Base de Referencia para Sistema de Posicionamiento Global (GPS)</t>
  </si>
  <si>
    <t xml:space="preserve"> Monto Estimado $ 75,000.00</t>
  </si>
  <si>
    <t>Sub Total del Componente 5</t>
  </si>
  <si>
    <t xml:space="preserve">SUBPROGRAMA III.  PROGRAMA SUBSIDIARIO DE LA ALCALDIA MUNICIPAL DE SAN SALVADOR </t>
  </si>
  <si>
    <t xml:space="preserve">COMPONENTE 1.2.3  </t>
  </si>
  <si>
    <t>III.1.2.3.1.1</t>
  </si>
  <si>
    <t>Adquisición de Mobiliario de Oficina</t>
  </si>
  <si>
    <t xml:space="preserve"> Monto Estimado $ 3,000.00</t>
  </si>
  <si>
    <t>III.1.2.3.1.2</t>
  </si>
  <si>
    <t>Adquisición de Maquinaria y Equipos de oficina</t>
  </si>
  <si>
    <t>III.1.2.3.1.3</t>
  </si>
  <si>
    <t xml:space="preserve">Adquisicion de Equipos Informaticos </t>
  </si>
  <si>
    <t xml:space="preserve"> Monto Estimado $ 15,000.00</t>
  </si>
  <si>
    <t>III.1.2.3.1.4</t>
  </si>
  <si>
    <t>Un vehículo doble cabina</t>
  </si>
  <si>
    <t xml:space="preserve"> Monto Estimado $ 14,746.50</t>
  </si>
  <si>
    <t>III.1.2.3.1.5</t>
  </si>
  <si>
    <t>Adquisicion de licencias (Open Business)</t>
  </si>
  <si>
    <t xml:space="preserve"> Monto Estimado $ 50,000.00</t>
  </si>
  <si>
    <t>III.1.2.3.1.6</t>
  </si>
  <si>
    <t>Adquisición de combustible (Vales)</t>
  </si>
  <si>
    <t>EX-POST</t>
  </si>
  <si>
    <t>I TRIMESTRE   
2009</t>
  </si>
  <si>
    <t>Sub Total del Componente 1,2,3</t>
  </si>
  <si>
    <t>Sub Total  de Bienes</t>
  </si>
  <si>
    <t>2. OBRAS</t>
  </si>
  <si>
    <t>COMPONENTE 1 SUBSIDIOS PARA MEJORAMIENTO DE BARRIOS MARGINALES</t>
  </si>
  <si>
    <t>II.1.2.1</t>
  </si>
  <si>
    <t xml:space="preserve">Obras </t>
  </si>
  <si>
    <t>II.1.2.1.1</t>
  </si>
  <si>
    <t>II.5.4.48</t>
  </si>
  <si>
    <t>Consultoría 48</t>
  </si>
  <si>
    <r>
      <t>Proyecto Comunidad Un Rancho y Un Lucero II</t>
    </r>
    <r>
      <rPr>
        <sz val="9"/>
        <rFont val="Arial Narrow"/>
        <family val="2"/>
      </rPr>
      <t>,  Ahuachapán. AMA-BID-OB-01/2008</t>
    </r>
  </si>
  <si>
    <t>II TRIMESTRE 
2008</t>
  </si>
  <si>
    <t>II TRIMESTRE
2009</t>
  </si>
  <si>
    <t>EJECUCION</t>
  </si>
  <si>
    <t>II.1.2.1.2</t>
  </si>
  <si>
    <r>
      <t>Proyecto Colonia Jardines de las Pavas,</t>
    </r>
    <r>
      <rPr>
        <sz val="9"/>
        <rFont val="Arial Narrow"/>
        <family val="2"/>
      </rPr>
      <t xml:space="preserve"> Cojutepeque,  Cuscatlán. FONA BID OB 02/2008</t>
    </r>
  </si>
  <si>
    <t>I TRIMESTRE 
2009</t>
  </si>
  <si>
    <t>II.1.2.1.3</t>
  </si>
  <si>
    <r>
      <t>Proyecto Comunidad Jerusalén La Cima II</t>
    </r>
    <r>
      <rPr>
        <sz val="9"/>
        <rFont val="Arial Narrow"/>
        <family val="2"/>
      </rPr>
      <t>,  Puerto de La Libertad, La Libertad. FONA BID OB 03/2008</t>
    </r>
  </si>
  <si>
    <t>I TRIMESTRE 
2008</t>
  </si>
  <si>
    <t>II.1.2.1.4</t>
  </si>
  <si>
    <r>
      <t xml:space="preserve"> </t>
    </r>
    <r>
      <rPr>
        <b/>
        <sz val="9"/>
        <rFont val="Arial Narrow"/>
        <family val="2"/>
      </rPr>
      <t>Proyecto Colonia Las Brisas,</t>
    </r>
    <r>
      <rPr>
        <sz val="9"/>
        <rFont val="Arial Narrow"/>
        <family val="2"/>
      </rPr>
      <t xml:space="preserve"> Nueva Concepción, Chalatenango. FONA-BID-OB-04/2008</t>
    </r>
  </si>
  <si>
    <t>II.1.2.1.5</t>
  </si>
  <si>
    <r>
      <t xml:space="preserve"> </t>
    </r>
    <r>
      <rPr>
        <b/>
        <sz val="9"/>
        <rFont val="Arial Narrow"/>
        <family val="2"/>
      </rPr>
      <t xml:space="preserve">Proyecto San Fernando I, </t>
    </r>
    <r>
      <rPr>
        <sz val="9"/>
        <rFont val="Arial Narrow"/>
        <family val="2"/>
      </rPr>
      <t>Armenia,  Sonsonate FONA BID OB 17/2008</t>
    </r>
  </si>
  <si>
    <t>I TRIMESTRE
2009</t>
  </si>
  <si>
    <t>II.1.2.1.6</t>
  </si>
  <si>
    <r>
      <t>Proyecto Colonia San Martin de Porres II y III</t>
    </r>
    <r>
      <rPr>
        <sz val="9"/>
        <rFont val="Arial Narrow"/>
        <family val="2"/>
      </rPr>
      <t>,  San Salvador.  FONA BID OB 13/2008</t>
    </r>
  </si>
  <si>
    <t>II.1.2.1.7</t>
  </si>
  <si>
    <r>
      <t>Proyecto</t>
    </r>
    <r>
      <rPr>
        <sz val="9"/>
        <rFont val="Arial Narrow"/>
        <family val="2"/>
      </rPr>
      <t xml:space="preserve"> </t>
    </r>
    <r>
      <rPr>
        <b/>
        <sz val="9"/>
        <rFont val="Arial Narrow"/>
        <family val="2"/>
      </rPr>
      <t>Sector Oriente Barrio las Flores y Barrio El Calvario,</t>
    </r>
    <r>
      <rPr>
        <sz val="9"/>
        <rFont val="Arial Narrow"/>
        <family val="2"/>
      </rPr>
      <t xml:space="preserve"> Jujutla,  Ahuachapán. FONA BID OB 16/2008</t>
    </r>
  </si>
  <si>
    <t>III TRIMESTRE
2008</t>
  </si>
  <si>
    <t>II TRIMESTRE 
2009</t>
  </si>
  <si>
    <t>II.1.2.1.8</t>
  </si>
  <si>
    <r>
      <t xml:space="preserve">Proyecto Comunidades UNIDAS DEL SUR FASE II, </t>
    </r>
    <r>
      <rPr>
        <sz val="9"/>
        <rFont val="Arial Narrow"/>
        <family val="2"/>
      </rPr>
      <t>Atiquizaya, Ahuachapán. FONA BID OB 25/2007</t>
    </r>
  </si>
  <si>
    <t>II.1.2.1.9</t>
  </si>
  <si>
    <r>
      <t xml:space="preserve">Proyecto Colonia Peralta, Jardines Florida, Santa Cecilia y Suburbios de la Merced, </t>
    </r>
    <r>
      <rPr>
        <sz val="9"/>
        <rFont val="Arial Narrow"/>
        <family val="2"/>
      </rPr>
      <t>Usulutan, Usulutan. FONA BID OB 01/2008</t>
    </r>
  </si>
  <si>
    <t>III TRIMESTRE
2009</t>
  </si>
  <si>
    <t>II.1.2.1.10</t>
  </si>
  <si>
    <r>
      <t>Proyecto Comunidad Caserío La Varela,</t>
    </r>
    <r>
      <rPr>
        <sz val="9"/>
        <rFont val="Arial Narrow"/>
        <family val="2"/>
      </rPr>
      <t xml:space="preserve">   San Luis Talpa, La Paz. FONA BID OB 19/2008</t>
    </r>
  </si>
  <si>
    <t>II.1.2.1.11</t>
  </si>
  <si>
    <r>
      <t xml:space="preserve">Proyecto Cristo Redentor, </t>
    </r>
    <r>
      <rPr>
        <sz val="9"/>
        <rFont val="Arial Narrow"/>
        <family val="2"/>
      </rPr>
      <t>Ayutuxtepeque, San Salvador FONA BID OB 38/2008</t>
    </r>
  </si>
  <si>
    <t>II.1.2.1.12</t>
  </si>
  <si>
    <r>
      <t xml:space="preserve">Proyecto Cremas de Ti, </t>
    </r>
    <r>
      <rPr>
        <sz val="9"/>
        <rFont val="Arial Narrow"/>
        <family val="2"/>
      </rPr>
      <t>Sensuntepeque, Cabañas FONA BID OB 33/2008</t>
    </r>
  </si>
  <si>
    <t>II.1.2.1.13</t>
  </si>
  <si>
    <r>
      <t xml:space="preserve">Proyecto Agua Caliente, </t>
    </r>
    <r>
      <rPr>
        <sz val="9"/>
        <rFont val="Arial Narrow"/>
        <family val="2"/>
      </rPr>
      <t>Chinameca, San Miguel AMCH BID OB 02/2008</t>
    </r>
  </si>
  <si>
    <t>II.1.2.1.14</t>
  </si>
  <si>
    <r>
      <t xml:space="preserve">Proyecto Santa Cecilia, </t>
    </r>
    <r>
      <rPr>
        <sz val="9"/>
        <rFont val="Arial Narrow"/>
        <family val="2"/>
      </rPr>
      <t xml:space="preserve"> Tecoluca, San Vicente FONA BID OB 21/2008</t>
    </r>
  </si>
  <si>
    <t>II.1.2.1.15</t>
  </si>
  <si>
    <r>
      <t xml:space="preserve">Proyecto Santa Eugenia, </t>
    </r>
    <r>
      <rPr>
        <sz val="9"/>
        <rFont val="Arial Narrow"/>
        <family val="2"/>
      </rPr>
      <t>Aguilares, San Salvador FONA BID OB 37/2008</t>
    </r>
  </si>
  <si>
    <t>II.1.2.1.16</t>
  </si>
  <si>
    <r>
      <t>Proyecto Animas Cebadillas,</t>
    </r>
    <r>
      <rPr>
        <sz val="9"/>
        <rFont val="Arial Narrow"/>
        <family val="2"/>
      </rPr>
      <t xml:space="preserve"> Candelaria de la Frontera, Santa Ana FONA BID OB 25/2008</t>
    </r>
  </si>
  <si>
    <t>II.1.2.1.17</t>
  </si>
  <si>
    <r>
      <t xml:space="preserve">Proyecto Los Alpes I, </t>
    </r>
    <r>
      <rPr>
        <sz val="9"/>
        <rFont val="Arial Narrow"/>
        <family val="2"/>
      </rPr>
      <t>San Marcos, San Salvador FONA BID OB 34/2008</t>
    </r>
  </si>
  <si>
    <t>II.1.2.1.18</t>
  </si>
  <si>
    <r>
      <t xml:space="preserve">Proyecto Reubicación Nucleo I, </t>
    </r>
    <r>
      <rPr>
        <sz val="9"/>
        <rFont val="Arial Narrow"/>
        <family val="2"/>
      </rPr>
      <t>Chalatenango FONA BID OB 41/2008</t>
    </r>
  </si>
  <si>
    <t>II.1.2.1.19</t>
  </si>
  <si>
    <r>
      <t>Proyecto Sonia América II,</t>
    </r>
    <r>
      <rPr>
        <sz val="9"/>
        <rFont val="Arial Narrow"/>
        <family val="2"/>
      </rPr>
      <t xml:space="preserve"> Atiquizaya, Ahuachapán FONA BID OB *</t>
    </r>
  </si>
  <si>
    <t>NO ELEGIBLE</t>
  </si>
  <si>
    <t>II.1.2.1.20</t>
  </si>
  <si>
    <r>
      <t xml:space="preserve">Proyecto San Romero, </t>
    </r>
    <r>
      <rPr>
        <sz val="9"/>
        <rFont val="Arial Narrow"/>
        <family val="2"/>
      </rPr>
      <t>Tecoluca, San Vicente FONA BID OB 07/2007</t>
    </r>
  </si>
  <si>
    <t>II.1.2.1.21</t>
  </si>
  <si>
    <r>
      <t xml:space="preserve">Proyecto Villa Lilian, </t>
    </r>
    <r>
      <rPr>
        <sz val="9"/>
        <rFont val="Arial Narrow"/>
        <family val="2"/>
      </rPr>
      <t>Sonsonate FONA BID OB 20/2007</t>
    </r>
  </si>
  <si>
    <t>II.1.2.1.22</t>
  </si>
  <si>
    <r>
      <t xml:space="preserve">Proyecto Buena Vista, </t>
    </r>
    <r>
      <rPr>
        <sz val="9"/>
        <rFont val="Arial Narrow"/>
        <family val="2"/>
      </rPr>
      <t>Juayua, Sonsonate</t>
    </r>
    <r>
      <rPr>
        <b/>
        <sz val="9"/>
        <rFont val="Arial Narrow"/>
        <family val="2"/>
      </rPr>
      <t xml:space="preserve"> </t>
    </r>
    <r>
      <rPr>
        <sz val="9"/>
        <rFont val="Arial Narrow"/>
        <family val="2"/>
      </rPr>
      <t>FONA BID OB 22/2007</t>
    </r>
  </si>
  <si>
    <t>II.1.2.1.23</t>
  </si>
  <si>
    <r>
      <t>Proyecto Martín Baró,</t>
    </r>
    <r>
      <rPr>
        <sz val="9"/>
        <rFont val="Arial Narrow"/>
        <family val="2"/>
      </rPr>
      <t xml:space="preserve"> Puerto de la Libertad, La Libertad FONA BID OB 24/2007</t>
    </r>
  </si>
  <si>
    <t>II.1.2.1.24</t>
  </si>
  <si>
    <r>
      <t>Proyecto San Nicolás,</t>
    </r>
    <r>
      <rPr>
        <sz val="9"/>
        <rFont val="Arial Narrow"/>
        <family val="2"/>
      </rPr>
      <t xml:space="preserve"> Tacuba, Ahuachapán  FONA BID OB 10/2007</t>
    </r>
  </si>
  <si>
    <t>II.1.2.1.25</t>
  </si>
  <si>
    <r>
      <t>Proyecto</t>
    </r>
    <r>
      <rPr>
        <sz val="9"/>
        <rFont val="Arial Narrow"/>
        <family val="2"/>
      </rPr>
      <t xml:space="preserve"> </t>
    </r>
    <r>
      <rPr>
        <b/>
        <sz val="9"/>
        <rFont val="Arial Narrow"/>
        <family val="2"/>
      </rPr>
      <t xml:space="preserve">Comunidad Sitio del Niño,  </t>
    </r>
    <r>
      <rPr>
        <sz val="9"/>
        <rFont val="Arial Narrow"/>
        <family val="2"/>
      </rPr>
      <t>San Juan Opico, La Libertad FONA BID OB 01/2008</t>
    </r>
  </si>
  <si>
    <t>II.1.2.1.26</t>
  </si>
  <si>
    <r>
      <t>Proyecto Nueva Esperanza,</t>
    </r>
    <r>
      <rPr>
        <sz val="9"/>
        <rFont val="Arial Narrow"/>
        <family val="2"/>
      </rPr>
      <t xml:space="preserve"> Tecoluca, San Vicente, FONA BID OB 14/2008</t>
    </r>
  </si>
  <si>
    <t>II.1.2.1.27</t>
  </si>
  <si>
    <r>
      <t>Proyecto La Pandora,</t>
    </r>
    <r>
      <rPr>
        <sz val="9"/>
        <rFont val="Arial Narrow"/>
        <family val="2"/>
      </rPr>
      <t xml:space="preserve"> Apopa, San Salvador AMA BID OB  01/2008</t>
    </r>
  </si>
  <si>
    <t>II.1.2.1.28</t>
  </si>
  <si>
    <r>
      <t>Proyecto Santa Isabel, 3 de Mayo,</t>
    </r>
    <r>
      <rPr>
        <sz val="9"/>
        <rFont val="Arial Narrow"/>
        <family val="2"/>
      </rPr>
      <t xml:space="preserve"> Nahuizalco, Sonsonate FONA BID OB AMN BID OB 01/2008</t>
    </r>
  </si>
  <si>
    <t>II.1.2.1.29</t>
  </si>
  <si>
    <r>
      <t xml:space="preserve">Proyecto Vista Hermosa, </t>
    </r>
    <r>
      <rPr>
        <sz val="9"/>
        <rFont val="Arial Narrow"/>
        <family val="2"/>
      </rPr>
      <t>Cojutepeque, Cuscatlán FONA BID OB 26/2008</t>
    </r>
  </si>
  <si>
    <t>II.1.2.1.30</t>
  </si>
  <si>
    <r>
      <t xml:space="preserve">Proyecto Milagro II, </t>
    </r>
    <r>
      <rPr>
        <sz val="9"/>
        <rFont val="Arial Narrow"/>
        <family val="2"/>
      </rPr>
      <t>Usulután FONA BID OB 35/2008</t>
    </r>
  </si>
  <si>
    <t>II.1.2.1.31</t>
  </si>
  <si>
    <r>
      <t xml:space="preserve">Proyecto La Fuerteza, </t>
    </r>
    <r>
      <rPr>
        <sz val="9"/>
        <rFont val="Arial Narrow"/>
        <family val="2"/>
      </rPr>
      <t>Ciudad Barrios, San Miguel FONA BID OB 23/2008</t>
    </r>
  </si>
  <si>
    <t>II.1.2.1.32</t>
  </si>
  <si>
    <r>
      <t>Proyecto</t>
    </r>
    <r>
      <rPr>
        <sz val="9"/>
        <rFont val="Arial Narrow"/>
        <family val="2"/>
      </rPr>
      <t xml:space="preserve"> </t>
    </r>
    <r>
      <rPr>
        <b/>
        <sz val="9"/>
        <rFont val="Arial Narrow"/>
        <family val="2"/>
      </rPr>
      <t>San José 2,</t>
    </r>
    <r>
      <rPr>
        <sz val="9"/>
        <rFont val="Arial Narrow"/>
        <family val="2"/>
      </rPr>
      <t xml:space="preserve"> Metapán, Santa Ana FONA BID OB</t>
    </r>
    <r>
      <rPr>
        <b/>
        <sz val="9"/>
        <rFont val="Arial Narrow"/>
        <family val="2"/>
      </rPr>
      <t xml:space="preserve"> </t>
    </r>
    <r>
      <rPr>
        <sz val="9"/>
        <rFont val="Arial Narrow"/>
        <family val="2"/>
      </rPr>
      <t>32/2008</t>
    </r>
  </si>
  <si>
    <t>II.1.2.1.33</t>
  </si>
  <si>
    <r>
      <t xml:space="preserve">Proyecto Brisas de Mariona, </t>
    </r>
    <r>
      <rPr>
        <sz val="9"/>
        <rFont val="Arial Narrow"/>
        <family val="2"/>
      </rPr>
      <t>Cuscatancingo, San Salvador FONA BID OB 40/2008</t>
    </r>
  </si>
  <si>
    <t>II.1.2.1.34</t>
  </si>
  <si>
    <r>
      <t xml:space="preserve">Proyecto Un Rancho y Un Lucero I, </t>
    </r>
    <r>
      <rPr>
        <sz val="9"/>
        <rFont val="Arial Narrow"/>
        <family val="2"/>
      </rPr>
      <t xml:space="preserve">Ahuachapán AMA BID OB 02/2008 </t>
    </r>
  </si>
  <si>
    <t>II.1.2.1.35</t>
  </si>
  <si>
    <r>
      <t>Proyecto Las Palmeras,</t>
    </r>
    <r>
      <rPr>
        <sz val="9"/>
        <rFont val="Arial Narrow"/>
        <family val="2"/>
      </rPr>
      <t xml:space="preserve"> Tacuba, Ahuachapán FONA BID OB 36/2008</t>
    </r>
  </si>
  <si>
    <t>II.1.2.1.36</t>
  </si>
  <si>
    <r>
      <t xml:space="preserve">Proyecto Comunidades UNIDAS DEL SUR FASE I, </t>
    </r>
    <r>
      <rPr>
        <sz val="9"/>
        <rFont val="Arial Narrow"/>
        <family val="2"/>
      </rPr>
      <t>Atiquizaya, Ahuachapán. FONA BID OB 08/2007</t>
    </r>
  </si>
  <si>
    <t>II.1.2.1.37</t>
  </si>
  <si>
    <r>
      <t xml:space="preserve">Proyecto Comunidades UNIDAS DEL SUR FASE III, </t>
    </r>
    <r>
      <rPr>
        <sz val="9"/>
        <rFont val="Arial Narrow"/>
        <family val="2"/>
      </rPr>
      <t>Atiquizaya, Ahuachapán. FONA BID OB 42/2008</t>
    </r>
  </si>
  <si>
    <t>II.1.2.1.38</t>
  </si>
  <si>
    <r>
      <t xml:space="preserve">Proyecto Sampera y Fishnaler, </t>
    </r>
    <r>
      <rPr>
        <sz val="9"/>
        <rFont val="Arial Narrow"/>
        <family val="2"/>
      </rPr>
      <t>Cojutepeque, Cuscatlán. FONA BID OB 23/2007</t>
    </r>
  </si>
  <si>
    <t>III TRIMESTRE 
2008</t>
  </si>
  <si>
    <t>II.1.2.1.39</t>
  </si>
  <si>
    <r>
      <t xml:space="preserve">Proyecto Colonia María Auxiliadora, </t>
    </r>
    <r>
      <rPr>
        <sz val="9"/>
        <rFont val="Arial Narrow"/>
        <family val="2"/>
      </rPr>
      <t>Ahuachapán. FONA BID OB 11/2007</t>
    </r>
  </si>
  <si>
    <t>II.1.2.1.40</t>
  </si>
  <si>
    <r>
      <t xml:space="preserve">Proyecto El Nuevo Sitio, </t>
    </r>
    <r>
      <rPr>
        <sz val="9"/>
        <rFont val="Arial Narrow"/>
        <family val="2"/>
      </rPr>
      <t>San Juan Opico, La Libertad. FONA BID OB 09/2007</t>
    </r>
  </si>
  <si>
    <t>II.1.2.1.41</t>
  </si>
  <si>
    <t>Evaluación Externa  Componente de Modernización del Fondo Social para la Vivienda, (FSV)  Subprograma I, Mercado Formal, Programa de Vivienda Fase I.</t>
  </si>
  <si>
    <r>
      <t>Proyecto  Colonia El Tesoro,</t>
    </r>
    <r>
      <rPr>
        <sz val="9"/>
        <rFont val="Arial Narrow"/>
        <family val="2"/>
      </rPr>
      <t xml:space="preserve"> San Miguel,  San Miguel. AMSM-BID- 05/2008</t>
    </r>
  </si>
  <si>
    <t>III TRIMESTRE 
2009</t>
  </si>
  <si>
    <t>Sub Total del Componente 1</t>
  </si>
  <si>
    <t xml:space="preserve">COMPONENTE 1.2.3               </t>
  </si>
  <si>
    <t>III.123.2.1.1</t>
  </si>
  <si>
    <t>Proyecto del Componente 1 Mejoramiento de Barrios para la Comunidad Vista Bella III</t>
  </si>
  <si>
    <t>III.123.2.1.2</t>
  </si>
  <si>
    <t>Proyecto del Componente 1 Mejoramiento de Barrios para la Comunidad José Cecilio del Valle</t>
  </si>
  <si>
    <t>III.123.2.1.3</t>
  </si>
  <si>
    <t>Proyecto del Componente 1 Mejoramiento de Barrios para la Comunidad San Luis Portales II</t>
  </si>
  <si>
    <t>II TRIMESTRE
2008</t>
  </si>
  <si>
    <t>III.123.2.1.4</t>
  </si>
  <si>
    <t>Proyecto del Componente 1 Mejoramiento de Barrios para la Comunidad Corazón de María 2</t>
  </si>
  <si>
    <t>III.123.2.1.5</t>
  </si>
  <si>
    <t>Proyecto del Componente 1 Mejoramiento de Barrios para la Comunidad Gallegos II</t>
  </si>
  <si>
    <t>III.123.2.1.6</t>
  </si>
  <si>
    <t>Proyecto del Componente 1 Mejoramiento de Barrios para la Comunidad Tiembla Tierra, Santa Carlota y Esmeralda</t>
  </si>
  <si>
    <t>III.123.2.1.7</t>
  </si>
  <si>
    <t>Proyecto del Componente 1 Mejoramiento de Barrios para la Comunidad El Bambular</t>
  </si>
  <si>
    <t>III.123.2.1.8</t>
  </si>
  <si>
    <t>Proyecto del Componente 1 Mejoramiento de Barrios para la Comunidad San Rafael I, Brisas I y Col. Dolotres</t>
  </si>
  <si>
    <t>III.123.2.1.9</t>
  </si>
  <si>
    <t>Proyecto del Componente 1 Mejoramiento de Barrios para la Comunidad Altos de Jardines, Bosques de Candelaria y San Cristóbal</t>
  </si>
  <si>
    <t>III.123.2.1.10</t>
  </si>
  <si>
    <t>Proyecto del Componente 1 Mejoramiento de Barrios para la Colonia Suiza e Israel, Exitos y Comunidades La Finquita, Modelo II y Modelo III</t>
  </si>
  <si>
    <t>III.123.2.1.11</t>
  </si>
  <si>
    <t>Proyecto del Componente 3 Emergencias para la Construcción de Obra de Paso y Reparación de Talud en Colonia Florida</t>
  </si>
  <si>
    <t>III.123.2.1.12</t>
  </si>
  <si>
    <t>Proyecto del Componente 3 Emergencias para la Construcción de Obras de Mitigación de Riesgo en Comunidad Gallegos I</t>
  </si>
  <si>
    <t>III.123.2.1.13</t>
  </si>
  <si>
    <t>Proyecto del Componente 3 Emergencias para la Construcción de Obras de Mitigación en Comunidad San Francisco II</t>
  </si>
  <si>
    <t>III.123.2.1.14</t>
  </si>
  <si>
    <t>Proyecto del Componente 3 Emergencias para la Protección de Talud en Comunidad El Paraíso</t>
  </si>
  <si>
    <t>III.123.2.1.15</t>
  </si>
  <si>
    <t>Proyecto del Componente 3 Emergencias para la Protección de Talud en Comunidad Modelo II</t>
  </si>
  <si>
    <t>III.123.2.1.16</t>
  </si>
  <si>
    <t>Proyecto del Componente 3 Emergencias para la Protección de Talud en Comunidad 6 de Mayo</t>
  </si>
  <si>
    <t>III.123.2.1.17</t>
  </si>
  <si>
    <t>Proyecto del Componente 3 Emergencias para la Protección de Talud en Comunidad Adesco Roma</t>
  </si>
  <si>
    <t>III.123.2.1.18</t>
  </si>
  <si>
    <t>Proyecto del Componente 3 Emergencias para la Construcción de Muro Gavión en Comunidad Roque Amaya</t>
  </si>
  <si>
    <t>III.123.2.1.19</t>
  </si>
  <si>
    <t>Construcción de Muro en Comunidad Quiñónez Privado</t>
  </si>
  <si>
    <t>III.123.2.1.20</t>
  </si>
  <si>
    <t>Construcción de Muro Gavión en Comunidad Granjero 1 y 2</t>
  </si>
  <si>
    <t>III.123.2.1.21</t>
  </si>
  <si>
    <t>Construcción de Muro Gavión en Comunidad California II</t>
  </si>
  <si>
    <t>III.123.2.1.22</t>
  </si>
  <si>
    <t>Reparación de Puente de Acceso de las Comunidades de las Comunidades San Luis 2, Casitas del Coro y otros.</t>
  </si>
  <si>
    <t>III.123.2.1.23</t>
  </si>
  <si>
    <t>Construcción de Muro Gavión en Comunidad Peña de Oreb</t>
  </si>
  <si>
    <t>III.123.2.1.24</t>
  </si>
  <si>
    <t>Construcción de Muro en Comunidad Rosalinda</t>
  </si>
  <si>
    <t>III.123.2.1.25</t>
  </si>
  <si>
    <t>Construcción de Muro en Comunidad Lajas Oriente</t>
  </si>
  <si>
    <t>III.123.2.1.26</t>
  </si>
  <si>
    <t>Construcción de Muro en Comunidad San Juan Bosco</t>
  </si>
  <si>
    <t>III.123.2.1.27</t>
  </si>
  <si>
    <t>Construcción de Muro Gavión en Centro Urbano Guatemala 2</t>
  </si>
  <si>
    <t>III.123.2.1.28</t>
  </si>
  <si>
    <t>Construcción de Muro en Comunidad 10 de Octubre</t>
  </si>
  <si>
    <t>III.123.2.1.29</t>
  </si>
  <si>
    <t xml:space="preserve">Construcción de Obras de Mitigación en Comunidad Palacios </t>
  </si>
  <si>
    <t>III.123.2.1.30</t>
  </si>
  <si>
    <t>Construcción de Muro en Comunidad Altos de Montserrat y Obras de Protección e Hidraulicas en Ntra. Sra. de Montserrat</t>
  </si>
  <si>
    <t>III.123.2.1.31</t>
  </si>
  <si>
    <t>Construcción de Muro en adicional Comunidad Gallegos II</t>
  </si>
  <si>
    <t>Sub Total  de Obras</t>
  </si>
  <si>
    <t>3. SERVICIOS DIFERENTES A CONSULTORÍA</t>
  </si>
  <si>
    <t>II.1.3.1</t>
  </si>
  <si>
    <t>Servicios 1</t>
  </si>
  <si>
    <t>Servicio de Publicaciones</t>
  </si>
  <si>
    <t>Monto Estimado de $ 21,626.47</t>
  </si>
  <si>
    <t>COMPONENTE 2 SUBSIDIOS PARA LA RECONSTRUCCION</t>
  </si>
  <si>
    <t>II.2.3.1</t>
  </si>
  <si>
    <t>Monto Estimado de $ 1,770.87</t>
  </si>
  <si>
    <t>COMPONENTE 4 MERCADO DE LOTIFICACIONES DE DESARROLLO PROGRESIVO</t>
  </si>
  <si>
    <t>II.4.3.1</t>
  </si>
  <si>
    <t xml:space="preserve">Certificación de Lotificaciones. </t>
  </si>
  <si>
    <t>Monto Estimado $ 8,000.00</t>
  </si>
  <si>
    <t>II.4.3.2</t>
  </si>
  <si>
    <t>Servicios 2</t>
  </si>
  <si>
    <t>Servicio de Promoción y  Publicidad en Medios de Comunicación y Otras Formas Alternas  para el Programa de Legalización de Lotificaciones</t>
  </si>
  <si>
    <t>I TRIMESTRE 2009</t>
  </si>
  <si>
    <t>Monto Estimado  $ 81,500.00</t>
  </si>
  <si>
    <t>II.4.3.3</t>
  </si>
  <si>
    <t>Servicios 3</t>
  </si>
  <si>
    <t>Servicio de Promoción y  Publicidad en Medios de Comunicación y Otras Formas Alternas  y Diseño e Implementación de una estrategia de Difusión y Socialización para el Programa de Legalización de Lotificaciones</t>
  </si>
  <si>
    <t>Monto Estimado  $ 100,000.00</t>
  </si>
  <si>
    <t>Sub Total del Componente 4</t>
  </si>
  <si>
    <t>II.5.4.1</t>
  </si>
  <si>
    <t xml:space="preserve">Servicios de Publicaciones y/o Promociones. </t>
  </si>
  <si>
    <t>II.5.4.2</t>
  </si>
  <si>
    <t>Servicio de Organización de la XVII Asamblea General de Ministros y Autoridades Máximas de Vivienda y Desarrollo Urbano de Latinoamérica y el Caribe –MINURVI-, y del XIII Foro Iberoamericano del Sector Vivienda y Desarrollo Urbano</t>
  </si>
  <si>
    <t xml:space="preserve"> Monto Estimado $ 104,897.50</t>
  </si>
  <si>
    <t>II.5.4.3</t>
  </si>
  <si>
    <t>Plan de Capacitación</t>
  </si>
  <si>
    <t xml:space="preserve">
I TRIMESTRE
2009</t>
  </si>
  <si>
    <t xml:space="preserve">
II TRIMESTRE
2009</t>
  </si>
  <si>
    <t xml:space="preserve"> Monto Estimado $ 103,000.00</t>
  </si>
  <si>
    <t>II.5.4.4</t>
  </si>
  <si>
    <t>Servicios 4</t>
  </si>
  <si>
    <t>Atención de Actividades relacionadas con la participación  en reuniones de seguimiento de los acuerdos adoptados en la XVII Asamblea General de Ministros y Autoridades Máximas de Vivienda y Desarrollo Urbano de Latinoamérica y el Caribe –MINURVI-, así como en apoyo a la participación del MOPTVDU  en la XVIII Asamblea General de Ministros y Autoridades Máximas de Vivienda y Urbanismo de América Latina y el Caribe a celebrarse en Jamaica.</t>
  </si>
  <si>
    <t xml:space="preserve">
II TRIMESTRE
2009  </t>
  </si>
  <si>
    <t xml:space="preserve"> Monto Estimado $ 25,000.00</t>
  </si>
  <si>
    <t xml:space="preserve">COMPONENTE 6  EMERGENCIA </t>
  </si>
  <si>
    <t>II.2.4.1</t>
  </si>
  <si>
    <t>Monto Estimado de $ 12,880.79</t>
  </si>
  <si>
    <t>Sub Total del Componente 6</t>
  </si>
  <si>
    <t>Producción de materiales audiovisuales y espacios en medios de comunicación masiva (Varias convocatorias, cuñas radiales, etc)</t>
  </si>
  <si>
    <t>I, II TRIMESTRE</t>
  </si>
  <si>
    <t xml:space="preserve"> Monto Estimado de cada una $ 5,000.00</t>
  </si>
  <si>
    <t>Sub Total del Componente 123</t>
  </si>
  <si>
    <t>Sub Total Servicios Diferentes de Consultoría</t>
  </si>
  <si>
    <t>4. SERVICIOS DE CONSULTORÍA</t>
  </si>
  <si>
    <t>COMPONENTE 1 FORTALECIMIENTO DEL MERCADO HIPOTECARIO (BMI)</t>
  </si>
  <si>
    <t>I.1.4.1</t>
  </si>
  <si>
    <t>Consultoría 1</t>
  </si>
  <si>
    <t xml:space="preserve">   </t>
  </si>
  <si>
    <r>
      <t>Impulso al Leasing Habitacional (talleres)</t>
    </r>
    <r>
      <rPr>
        <b/>
        <sz val="9"/>
        <rFont val="Arial Narrow"/>
        <family val="2"/>
      </rPr>
      <t xml:space="preserve"> </t>
    </r>
  </si>
  <si>
    <t xml:space="preserve">II TRIMESTRE </t>
  </si>
  <si>
    <t xml:space="preserve">III TRIMESTRE </t>
  </si>
  <si>
    <t>Costo Estimado US $ 15,000.00</t>
  </si>
  <si>
    <t>SBCI</t>
  </si>
  <si>
    <t>SUSPENDIDO</t>
  </si>
  <si>
    <t>I.1.4.2</t>
  </si>
  <si>
    <t>Consultoría 2</t>
  </si>
  <si>
    <r>
      <t>Consultoria para la creación de normativas y formularios de control y supervisión, para la ejecución de Fondos de Inversión Inmobiliarios y Titularización de activos inmobiliarios</t>
    </r>
    <r>
      <rPr>
        <sz val="9"/>
        <color indexed="10"/>
        <rFont val="Arial Narrow"/>
        <family val="2"/>
      </rPr>
      <t xml:space="preserve"> </t>
    </r>
  </si>
  <si>
    <t>Costo Estimado US $ 28,815.00</t>
  </si>
  <si>
    <t>I.1.4.3</t>
  </si>
  <si>
    <t>Consultoria 3</t>
  </si>
  <si>
    <t>Consultoría Letra de crédito hipotecario - Diseño del Instrumento-Creación del marco legal y Promoción</t>
  </si>
  <si>
    <t>Costo Estimado US $ 56,500.00</t>
  </si>
  <si>
    <t>I.1.4.4</t>
  </si>
  <si>
    <t>Consultoria 4</t>
  </si>
  <si>
    <t>Consultoría para el Estudio e Investigación de Mercado de Salvadoreños en el exterior,y apoyo de eventos, diseño de logistica para comercialización y originación de cartera hipotecaria a Salvadoreños en el exterior</t>
  </si>
  <si>
    <t>Costo estimado US $ 144,625.00</t>
  </si>
  <si>
    <t>SBMC</t>
  </si>
  <si>
    <t>I.1.4.5</t>
  </si>
  <si>
    <t>Consultoria 5</t>
  </si>
  <si>
    <t xml:space="preserve">Consultoría para la realización de un Plan de Negocios para la constitución de una Titularizadora </t>
  </si>
  <si>
    <t>Costo Estimado US $ 0.00</t>
  </si>
  <si>
    <t>SI</t>
  </si>
  <si>
    <t>I.1.4.6</t>
  </si>
  <si>
    <t>Consultoria 6</t>
  </si>
  <si>
    <t>Consutoría para la definición de  un Credit Scoring para créditos de vivienda</t>
  </si>
  <si>
    <t>Costo Estimado US $ 18,000.00</t>
  </si>
  <si>
    <t>I.1.4.7</t>
  </si>
  <si>
    <t>Consultoria 7</t>
  </si>
  <si>
    <t xml:space="preserve">Consultoría para la formulación del Plan estratégico de gestión para el Instituto Salvadoreño de la Construción  </t>
  </si>
  <si>
    <t>Costo Estimado US $ 22,800.00</t>
  </si>
  <si>
    <t>I.1.4.8</t>
  </si>
  <si>
    <t>Consultoria 8</t>
  </si>
  <si>
    <t xml:space="preserve">Consultoría para la contratación de Servicios de Capacitación en la Formulación, Estructuración y Evaluación de Fondos deInversión Inmobiliaria  </t>
  </si>
  <si>
    <t>Costo Estimado US $ 22,160.00</t>
  </si>
  <si>
    <t>I.2.4.1</t>
  </si>
  <si>
    <t xml:space="preserve">Administración del Crédito y Fortalecimiento de la Gestión de Riesgo </t>
  </si>
  <si>
    <t>I SEMESTRE</t>
  </si>
  <si>
    <t>Monto Estimado $ 344,650.00</t>
  </si>
  <si>
    <t>I.2.4.2</t>
  </si>
  <si>
    <t>I TRIMESTRE</t>
  </si>
  <si>
    <t>Monto Estimado de cada uno $ 30,000.00</t>
  </si>
  <si>
    <t>I.2.4.3</t>
  </si>
  <si>
    <t>Consultoría 3</t>
  </si>
  <si>
    <t>Fortalecimiento de la gestión financiera del FSV</t>
  </si>
  <si>
    <t>Monto Estimado de $115,000.00</t>
  </si>
  <si>
    <t>I.2.4.4</t>
  </si>
  <si>
    <t>Consultoría 4</t>
  </si>
  <si>
    <t>Desarrollo e implementación de un Sistema de Gobierno Electrónico</t>
  </si>
  <si>
    <t>III TRIMESTRE</t>
  </si>
  <si>
    <t xml:space="preserve">II TRIMESTRE
</t>
  </si>
  <si>
    <t>Monto Estimado de $ 54,188.02</t>
  </si>
  <si>
    <t>LPN/SBC</t>
  </si>
  <si>
    <t>I.2.4.5</t>
  </si>
  <si>
    <t>Consultoría 5</t>
  </si>
  <si>
    <t>Desarrollo e implementación de un Sistema para la Automatización de la elaboración y seguimiento de planes institucionales del FSV</t>
  </si>
  <si>
    <t>Monto Estimado de $13,000.00</t>
  </si>
  <si>
    <t>I.2.4.6</t>
  </si>
  <si>
    <t>Consultoría 6</t>
  </si>
  <si>
    <t>Análisis de la Cartera Hipotecaria del FSV para su potencial Titularización</t>
  </si>
  <si>
    <t>Monto Estimado de $120,000.00</t>
  </si>
  <si>
    <t>I.2.4.7</t>
  </si>
  <si>
    <t>Consultoría 7</t>
  </si>
  <si>
    <t xml:space="preserve">Planeamiento de Sistemas y tecnologías de información </t>
  </si>
  <si>
    <t>Monto Estimado de $303,787.79</t>
  </si>
  <si>
    <t>II.1.4.1</t>
  </si>
  <si>
    <t>II.1.4.1.1</t>
  </si>
  <si>
    <r>
      <t xml:space="preserve">Contratación de supervision de proyecto </t>
    </r>
    <r>
      <rPr>
        <b/>
        <sz val="9"/>
        <rFont val="Arial Narrow"/>
        <family val="2"/>
      </rPr>
      <t>Cremas de Ti</t>
    </r>
    <r>
      <rPr>
        <sz val="9"/>
        <rFont val="Arial Narrow"/>
        <family val="2"/>
      </rPr>
      <t>, Sensuntepeque, Cabañas,  Mejoramiento de Barrios Concurso de Fondos 1</t>
    </r>
  </si>
  <si>
    <t>II.1.4.1.2</t>
  </si>
  <si>
    <r>
      <t xml:space="preserve">Contratación de supervision de proyecto </t>
    </r>
    <r>
      <rPr>
        <b/>
        <sz val="9"/>
        <rFont val="Arial Narrow"/>
        <family val="2"/>
      </rPr>
      <t>Cristo Rendentor</t>
    </r>
    <r>
      <rPr>
        <sz val="9"/>
        <rFont val="Arial Narrow"/>
        <family val="2"/>
      </rPr>
      <t>, Ayutuxtepeque, San Salvador,  Mejoramiento de Barrios Concurso de Fondos 1</t>
    </r>
  </si>
  <si>
    <t>II.1.4.1.3</t>
  </si>
  <si>
    <r>
      <t xml:space="preserve">Contratación de supervision de proyecto </t>
    </r>
    <r>
      <rPr>
        <b/>
        <sz val="9"/>
        <rFont val="Arial Narrow"/>
        <family val="2"/>
      </rPr>
      <t>Comunidades Unidas del Sur Fase II</t>
    </r>
    <r>
      <rPr>
        <sz val="9"/>
        <rFont val="Arial Narrow"/>
        <family val="2"/>
      </rPr>
      <t>, Atiquizaya, Ahuachapán,  Mejoramiento de Barrios Concurso de Fondos 1</t>
    </r>
  </si>
  <si>
    <t>II.1.4.1.4</t>
  </si>
  <si>
    <r>
      <t xml:space="preserve">Contratación de supervision de proyecto </t>
    </r>
    <r>
      <rPr>
        <b/>
        <sz val="9"/>
        <rFont val="Arial Narrow"/>
        <family val="2"/>
      </rPr>
      <t>Comunidades Unidas del Sur Fase III</t>
    </r>
    <r>
      <rPr>
        <sz val="9"/>
        <rFont val="Arial Narrow"/>
        <family val="2"/>
      </rPr>
      <t>, Atiquizaya, Ahuachapán,  Mejoramiento de Barrios Concurso de Fondos 1</t>
    </r>
  </si>
  <si>
    <t>II.1.4.2</t>
  </si>
  <si>
    <t>II.1.4.2.1</t>
  </si>
  <si>
    <r>
      <t xml:space="preserve">Contratación de supervision de proyecto </t>
    </r>
    <r>
      <rPr>
        <b/>
        <sz val="9"/>
        <rFont val="Arial Narrow"/>
        <family val="2"/>
      </rPr>
      <t xml:space="preserve">Sector Oriente del Barrio Las Flores y Barrio El Calvario, </t>
    </r>
    <r>
      <rPr>
        <sz val="9"/>
        <rFont val="Arial Narrow"/>
        <family val="2"/>
      </rPr>
      <t>Jujutla, Ahuachapán,  Mejoramiento de Barrios Concurso de Fondos 2</t>
    </r>
  </si>
  <si>
    <t>II.1.4.2.2</t>
  </si>
  <si>
    <r>
      <t xml:space="preserve">Contratación de supervision de proyecto </t>
    </r>
    <r>
      <rPr>
        <b/>
        <sz val="9"/>
        <rFont val="Arial Narrow"/>
        <family val="2"/>
      </rPr>
      <t>San Fernando I</t>
    </r>
    <r>
      <rPr>
        <sz val="9"/>
        <rFont val="Arial Narrow"/>
        <family val="2"/>
      </rPr>
      <t>, Armenia, Sonsonate, Mejoramiento de Barrios Concurso de Fondos 2</t>
    </r>
  </si>
  <si>
    <t>II.1.4.2.3</t>
  </si>
  <si>
    <r>
      <t xml:space="preserve">Contratación de supervision de proyecto </t>
    </r>
    <r>
      <rPr>
        <b/>
        <sz val="9"/>
        <rFont val="Arial Narrow"/>
        <family val="2"/>
      </rPr>
      <t>Colonia Las Palmeras</t>
    </r>
    <r>
      <rPr>
        <sz val="9"/>
        <rFont val="Arial Narrow"/>
        <family val="2"/>
      </rPr>
      <t>, Tacuba,  Ahuachapán, Mejoramiento de Barrios Concurso de Fondos 2</t>
    </r>
  </si>
  <si>
    <t>II.1.4.2.4</t>
  </si>
  <si>
    <r>
      <t xml:space="preserve">Contratación de supervision de proyecto </t>
    </r>
    <r>
      <rPr>
        <b/>
        <sz val="9"/>
        <rFont val="Arial Narrow"/>
        <family val="2"/>
      </rPr>
      <t>Colonia Sitio del Niño</t>
    </r>
    <r>
      <rPr>
        <sz val="9"/>
        <rFont val="Arial Narrow"/>
        <family val="2"/>
      </rPr>
      <t>, San Juan Opico, La Libertad,  Mejoramiento de Barrios Concurso de Fondos 2</t>
    </r>
  </si>
  <si>
    <t>II.1.4.2.5</t>
  </si>
  <si>
    <r>
      <t xml:space="preserve">Contratación de supervision de proyecto </t>
    </r>
    <r>
      <rPr>
        <b/>
        <sz val="9"/>
        <rFont val="Arial Narrow"/>
        <family val="2"/>
      </rPr>
      <t>Colonia Santa Isabel, Tres de Mayo</t>
    </r>
    <r>
      <rPr>
        <sz val="9"/>
        <rFont val="Arial Narrow"/>
        <family val="2"/>
      </rPr>
      <t>, Nahuizalco, Sonsonate, Mejoramiento de Barrios Concurso de Fondos 2</t>
    </r>
  </si>
  <si>
    <t>II.1.4.2.6</t>
  </si>
  <si>
    <r>
      <t xml:space="preserve">Contratación de supervision de proyecto Comunidad </t>
    </r>
    <r>
      <rPr>
        <b/>
        <sz val="9"/>
        <rFont val="Arial Narrow"/>
        <family val="2"/>
      </rPr>
      <t>La Pandora</t>
    </r>
    <r>
      <rPr>
        <sz val="9"/>
        <rFont val="Arial Narrow"/>
        <family val="2"/>
      </rPr>
      <t>,  Apopa, San Salvador, Mejoramiento de Barrios Concurso de Fondos 2</t>
    </r>
  </si>
  <si>
    <t>II.1.4.2.7</t>
  </si>
  <si>
    <r>
      <t xml:space="preserve">Contratación de supervision de proyecto </t>
    </r>
    <r>
      <rPr>
        <b/>
        <sz val="9"/>
        <rFont val="Arial Narrow"/>
        <family val="2"/>
      </rPr>
      <t>Colonia Nueva Esperanza</t>
    </r>
    <r>
      <rPr>
        <sz val="9"/>
        <rFont val="Arial Narrow"/>
        <family val="2"/>
      </rPr>
      <t>, Tecoluca, San Vicente, Mejoramiento de Barrios Concurso de Fondos 2</t>
    </r>
  </si>
  <si>
    <t>II.1.4.2.8</t>
  </si>
  <si>
    <r>
      <t xml:space="preserve">Contratación de supervision de proyecto </t>
    </r>
    <r>
      <rPr>
        <b/>
        <sz val="9"/>
        <rFont val="Arial Narrow"/>
        <family val="2"/>
      </rPr>
      <t>Comunidad El Tesoro</t>
    </r>
    <r>
      <rPr>
        <sz val="9"/>
        <rFont val="Arial Narrow"/>
        <family val="2"/>
      </rPr>
      <t>, San Miguel, Mejoramiento de Barrios Concurso de Fondos 2</t>
    </r>
  </si>
  <si>
    <t>II.1.4.2.9</t>
  </si>
  <si>
    <r>
      <t xml:space="preserve">Contratación de supervision de proyecto Proyecto </t>
    </r>
    <r>
      <rPr>
        <b/>
        <sz val="9"/>
        <rFont val="Arial Narrow"/>
        <family val="2"/>
      </rPr>
      <t>El Carmen, Martín Baró</t>
    </r>
    <r>
      <rPr>
        <sz val="9"/>
        <rFont val="Arial Narrow"/>
        <family val="2"/>
      </rPr>
      <t>, Puerto La Libertad, La Libertad, Mejoramiento de Barrios Concurso de Fondos 2</t>
    </r>
  </si>
  <si>
    <t>II.1.4.2.10</t>
  </si>
  <si>
    <r>
      <t xml:space="preserve">Contratación de supervision de proyecto </t>
    </r>
    <r>
      <rPr>
        <b/>
        <sz val="9"/>
        <rFont val="Arial Narrow"/>
        <family val="2"/>
      </rPr>
      <t xml:space="preserve">Colonia Sonia América, </t>
    </r>
    <r>
      <rPr>
        <sz val="9"/>
        <rFont val="Arial Narrow"/>
        <family val="2"/>
      </rPr>
      <t>Atiquizaya, Ahuachapán, Mejoramiento de Barrios Concurso de Fondos 2</t>
    </r>
  </si>
  <si>
    <t>II TRIMESTRE 2009</t>
  </si>
  <si>
    <t>II.1.4.2.11</t>
  </si>
  <si>
    <r>
      <t xml:space="preserve">Contratación de supervision de proyecto </t>
    </r>
    <r>
      <rPr>
        <b/>
        <sz val="9"/>
        <rFont val="Arial Narrow"/>
        <family val="2"/>
      </rPr>
      <t>Un Rancho y un Lucero II,</t>
    </r>
    <r>
      <rPr>
        <sz val="9"/>
        <rFont val="Arial Narrow"/>
        <family val="2"/>
      </rPr>
      <t xml:space="preserve"> Ahuachapán, Mejoramiento de Barrios Concurso de Fondos 2,</t>
    </r>
  </si>
  <si>
    <t>II.1.4.2.12</t>
  </si>
  <si>
    <r>
      <t xml:space="preserve">Contratación de supervision de proyecto </t>
    </r>
    <r>
      <rPr>
        <b/>
        <sz val="9"/>
        <rFont val="Arial Narrow"/>
        <family val="2"/>
      </rPr>
      <t>Sampera y Fishnaler</t>
    </r>
    <r>
      <rPr>
        <sz val="9"/>
        <rFont val="Arial Narrow"/>
        <family val="2"/>
      </rPr>
      <t xml:space="preserve">, Cojutepeque, Cuscatlán, Mejoramiento de Barrios Concurso de Fondos 2, </t>
    </r>
  </si>
  <si>
    <t>II.1.4.2.13</t>
  </si>
  <si>
    <r>
      <t xml:space="preserve">Contratación de supervision de proyecto </t>
    </r>
    <r>
      <rPr>
        <b/>
        <sz val="9"/>
        <rFont val="Arial Narrow"/>
        <family val="2"/>
      </rPr>
      <t xml:space="preserve">Comunidad Villa Lilian </t>
    </r>
    <r>
      <rPr>
        <sz val="9"/>
        <rFont val="Arial Narrow"/>
        <family val="2"/>
      </rPr>
      <t xml:space="preserve">Sonsonate,  Mejoramiento de Barrios Concurso de Fondos 2. </t>
    </r>
  </si>
  <si>
    <t>II.1.4.2.14</t>
  </si>
  <si>
    <r>
      <t xml:space="preserve">Contratación de supervision de proyecto </t>
    </r>
    <r>
      <rPr>
        <b/>
        <sz val="9"/>
        <rFont val="Arial Narrow"/>
        <family val="2"/>
      </rPr>
      <t>Comunidad Buena Vista,</t>
    </r>
    <r>
      <rPr>
        <sz val="9"/>
        <rFont val="Arial Narrow"/>
        <family val="2"/>
      </rPr>
      <t xml:space="preserve"> Juayúa, Sonsonate, Mejoramiento de Barrios Concurso de Fondos 2. </t>
    </r>
  </si>
  <si>
    <t>II.1.4.3</t>
  </si>
  <si>
    <t>II.1.4.3.1</t>
  </si>
  <si>
    <r>
      <t xml:space="preserve">Contratación de supervision de proyecto </t>
    </r>
    <r>
      <rPr>
        <b/>
        <sz val="9"/>
        <rFont val="Arial Narrow"/>
        <family val="2"/>
      </rPr>
      <t>Comunidad Jerusalén, La Cima II</t>
    </r>
    <r>
      <rPr>
        <sz val="9"/>
        <rFont val="Arial Narrow"/>
        <family val="2"/>
      </rPr>
      <t xml:space="preserve">, Puerto de la Libertad, La Libertad,  Mejoramiento de Barrios Concurso de Fondos 3 </t>
    </r>
  </si>
  <si>
    <t>II.1.4.3.2</t>
  </si>
  <si>
    <r>
      <t xml:space="preserve">Contratación de supervision de proyecto </t>
    </r>
    <r>
      <rPr>
        <b/>
        <sz val="9"/>
        <rFont val="Arial Narrow"/>
        <family val="2"/>
      </rPr>
      <t>Caserío La Varela</t>
    </r>
    <r>
      <rPr>
        <sz val="9"/>
        <rFont val="Arial Narrow"/>
        <family val="2"/>
      </rPr>
      <t>, San Luis Talpa, La Paz,  Mejoramiento de Barrios Concurso de Fondos 3</t>
    </r>
  </si>
  <si>
    <t>II.1.4.3.3</t>
  </si>
  <si>
    <r>
      <t>Contratación de supervision de proyecto</t>
    </r>
    <r>
      <rPr>
        <b/>
        <sz val="9"/>
        <rFont val="Arial Narrow"/>
        <family val="2"/>
      </rPr>
      <t xml:space="preserve"> Comunidad Agua Caliente</t>
    </r>
    <r>
      <rPr>
        <sz val="9"/>
        <rFont val="Arial Narrow"/>
        <family val="2"/>
      </rPr>
      <t>, Chinameca, San Miguel, Mejoramiento de Barrios Concurso de Fondos 3</t>
    </r>
  </si>
  <si>
    <t>II.1.4.3.4</t>
  </si>
  <si>
    <r>
      <t xml:space="preserve">Contratación de supervision de proyecto </t>
    </r>
    <r>
      <rPr>
        <b/>
        <sz val="9"/>
        <rFont val="Arial Narrow"/>
        <family val="2"/>
      </rPr>
      <t>Colinia Santa Cecilia</t>
    </r>
    <r>
      <rPr>
        <sz val="9"/>
        <rFont val="Arial Narrow"/>
        <family val="2"/>
      </rPr>
      <t>, Tecoluca, San Vicente,  Mejoramiento de Barrios Concurso de Fondos 3</t>
    </r>
  </si>
  <si>
    <t>II.1.4.3.5</t>
  </si>
  <si>
    <r>
      <t>Contratación de supervision de proyecto</t>
    </r>
    <r>
      <rPr>
        <b/>
        <sz val="9"/>
        <rFont val="Arial Narrow"/>
        <family val="2"/>
      </rPr>
      <t xml:space="preserve"> Las Brisas,</t>
    </r>
    <r>
      <rPr>
        <sz val="9"/>
        <rFont val="Arial Narrow"/>
        <family val="2"/>
      </rPr>
      <t xml:space="preserve"> Nueva Concepción, Chalatenango, Mejoramiento de Barrios Concurso de Fondos 3</t>
    </r>
  </si>
  <si>
    <t>II.1.4.3.6</t>
  </si>
  <si>
    <r>
      <t xml:space="preserve">Contratación de supervision de proyecto </t>
    </r>
    <r>
      <rPr>
        <b/>
        <sz val="9"/>
        <rFont val="Arial Narrow"/>
        <family val="2"/>
      </rPr>
      <t>Jardines de las Pavas</t>
    </r>
    <r>
      <rPr>
        <sz val="9"/>
        <rFont val="Arial Narrow"/>
        <family val="2"/>
      </rPr>
      <t>, Cojutepeque, Cuscatlán, Mejoramiento de Barrios Concurso de Fondos 3</t>
    </r>
  </si>
  <si>
    <t>II.1.4.3.7</t>
  </si>
  <si>
    <r>
      <t xml:space="preserve">Contratación de supervision de proyecto </t>
    </r>
    <r>
      <rPr>
        <b/>
        <sz val="9"/>
        <rFont val="Arial Narrow"/>
        <family val="2"/>
      </rPr>
      <t>San Martín de Porres II y III</t>
    </r>
    <r>
      <rPr>
        <sz val="9"/>
        <rFont val="Arial Narrow"/>
        <family val="2"/>
      </rPr>
      <t>, San Martín, San Salvador, Mejoramiento de Barrios Concurso de Fondos 3</t>
    </r>
  </si>
  <si>
    <t>II.1.4.3.8</t>
  </si>
  <si>
    <r>
      <t xml:space="preserve">Contratación de supervision de proyecto </t>
    </r>
    <r>
      <rPr>
        <b/>
        <sz val="9"/>
        <rFont val="Arial Narrow"/>
        <family val="2"/>
      </rPr>
      <t>Colonia Peralta, Jardines Florida, Santa Cecilia, y Suburbios de la Merced,</t>
    </r>
    <r>
      <rPr>
        <sz val="9"/>
        <rFont val="Arial Narrow"/>
        <family val="2"/>
      </rPr>
      <t xml:space="preserve"> Usulután,  Mejoramiento de Barrios Concurso de Fondos 3</t>
    </r>
  </si>
  <si>
    <t>II.1.4.3.9</t>
  </si>
  <si>
    <r>
      <t xml:space="preserve">Contratación de supervision de proyecto </t>
    </r>
    <r>
      <rPr>
        <b/>
        <sz val="9"/>
        <rFont val="Arial Narrow"/>
        <family val="2"/>
      </rPr>
      <t>Reubicación Nucleo I,</t>
    </r>
    <r>
      <rPr>
        <sz val="9"/>
        <rFont val="Arial Narrow"/>
        <family val="2"/>
      </rPr>
      <t xml:space="preserve"> Chalatenango, Mejoramiento de Barrios Concurso de Fondos 3 </t>
    </r>
  </si>
  <si>
    <t>III TRIMESTRE 2009</t>
  </si>
  <si>
    <t>II.1.4.3.10</t>
  </si>
  <si>
    <r>
      <t xml:space="preserve">Contratación de supervision de proyecto </t>
    </r>
    <r>
      <rPr>
        <b/>
        <sz val="9"/>
        <rFont val="Arial Narrow"/>
        <family val="2"/>
      </rPr>
      <t xml:space="preserve"> Colonia Los Alpes I</t>
    </r>
    <r>
      <rPr>
        <sz val="9"/>
        <rFont val="Arial Narrow"/>
        <family val="2"/>
      </rPr>
      <t>, San Marcos, San Salvador, Mejoramiento de Barrios Concurso de Fondos 3</t>
    </r>
  </si>
  <si>
    <t>II.1.4.3.11</t>
  </si>
  <si>
    <r>
      <t xml:space="preserve">Contratación de supervision de proyecto </t>
    </r>
    <r>
      <rPr>
        <b/>
        <sz val="9"/>
        <rFont val="Arial Narrow"/>
        <family val="2"/>
      </rPr>
      <t>Lotificación Las Animas Cebadillas,</t>
    </r>
    <r>
      <rPr>
        <sz val="9"/>
        <rFont val="Arial Narrow"/>
        <family val="2"/>
      </rPr>
      <t xml:space="preserve"> Candelaria de la Frontera, Santa Ana, Mejoramiento de Barrios Concurso de Fondos 3</t>
    </r>
  </si>
  <si>
    <t>II.1.4.3.12</t>
  </si>
  <si>
    <r>
      <t xml:space="preserve">Contratación de supervision de proyecto </t>
    </r>
    <r>
      <rPr>
        <b/>
        <sz val="9"/>
        <rFont val="Arial Narrow"/>
        <family val="2"/>
      </rPr>
      <t>Colonia Santa Eugenia</t>
    </r>
    <r>
      <rPr>
        <sz val="9"/>
        <rFont val="Arial Narrow"/>
        <family val="2"/>
      </rPr>
      <t>, Aguilares, San Salvador,  Mejoramiento de Barrios Concurso de Fondos 3</t>
    </r>
  </si>
  <si>
    <t>II.1.4.3.13</t>
  </si>
  <si>
    <r>
      <t xml:space="preserve">Contratación de supervision de proyecto </t>
    </r>
    <r>
      <rPr>
        <b/>
        <sz val="9"/>
        <rFont val="Arial Narrow"/>
        <family val="2"/>
      </rPr>
      <t>Colonia Vista Hermosa,</t>
    </r>
    <r>
      <rPr>
        <sz val="9"/>
        <rFont val="Arial Narrow"/>
        <family val="2"/>
      </rPr>
      <t xml:space="preserve"> Cojutepeque, Cuscatlan,  Mejoramiento de Barrios Concurso de Fondos 3</t>
    </r>
  </si>
  <si>
    <t>II.1.4.3.14</t>
  </si>
  <si>
    <r>
      <t xml:space="preserve">Contratación de supervision de proyecto </t>
    </r>
    <r>
      <rPr>
        <b/>
        <sz val="9"/>
        <rFont val="Arial Narrow"/>
        <family val="2"/>
      </rPr>
      <t xml:space="preserve">Colonia Milagro II, </t>
    </r>
    <r>
      <rPr>
        <sz val="9"/>
        <rFont val="Arial Narrow"/>
        <family val="2"/>
      </rPr>
      <t>Usulután, Mejoramiento de Barrios Concurso de Fondos 3</t>
    </r>
  </si>
  <si>
    <t>II.1.4.3.15</t>
  </si>
  <si>
    <r>
      <t xml:space="preserve">Contratación de supervision de proyecto </t>
    </r>
    <r>
      <rPr>
        <b/>
        <sz val="9"/>
        <rFont val="Arial Narrow"/>
        <family val="2"/>
      </rPr>
      <t>Colonia La Fuerteza</t>
    </r>
    <r>
      <rPr>
        <sz val="9"/>
        <rFont val="Arial Narrow"/>
        <family val="2"/>
      </rPr>
      <t>, Ciudad Barrios, San Miguel,  Mejoramiento de Barrios Concurso de Fondos 3</t>
    </r>
  </si>
  <si>
    <t>II.1.4.3.16</t>
  </si>
  <si>
    <r>
      <t xml:space="preserve">Contratación de supervision de proyecto </t>
    </r>
    <r>
      <rPr>
        <b/>
        <sz val="9"/>
        <rFont val="Arial Narrow"/>
        <family val="2"/>
      </rPr>
      <t>Colonia San José II</t>
    </r>
    <r>
      <rPr>
        <sz val="9"/>
        <rFont val="Arial Narrow"/>
        <family val="2"/>
      </rPr>
      <t>, Metapán, Santa Ana, Mejoramiento de Barrios Concurso de Fondos 3</t>
    </r>
  </si>
  <si>
    <t>II.1.4.3.17</t>
  </si>
  <si>
    <r>
      <t xml:space="preserve">Contratación de supervision de proyecto </t>
    </r>
    <r>
      <rPr>
        <b/>
        <sz val="9"/>
        <rFont val="Arial Narrow"/>
        <family val="2"/>
      </rPr>
      <t>Brisas de Mariona,</t>
    </r>
    <r>
      <rPr>
        <sz val="9"/>
        <rFont val="Arial Narrow"/>
        <family val="2"/>
      </rPr>
      <t xml:space="preserve"> Cuscatancingo, San Salvador, Mejoramiento de Barrios Concurso de Fondos 3</t>
    </r>
  </si>
  <si>
    <t>II.1.4.3.18</t>
  </si>
  <si>
    <r>
      <t xml:space="preserve">Contratación de supervision de proyecto </t>
    </r>
    <r>
      <rPr>
        <b/>
        <sz val="9"/>
        <rFont val="Arial Narrow"/>
        <family val="2"/>
      </rPr>
      <t>Un Rancho y un Lucero I,</t>
    </r>
    <r>
      <rPr>
        <sz val="9"/>
        <rFont val="Arial Narrow"/>
        <family val="2"/>
      </rPr>
      <t xml:space="preserve"> Ahuachapán de Mejoramiento de Barrios Concurso de Fondos 3 </t>
    </r>
  </si>
  <si>
    <t>II.1.4.4</t>
  </si>
  <si>
    <t xml:space="preserve">arturo gomez </t>
  </si>
  <si>
    <t>Monitor Técnico para Seguimiento y Apoyo Municipal para los Componentes de Mejoramiento de Barrios, Reconstrucción y Emergencia del Programa de Vivienda Fase I</t>
  </si>
  <si>
    <t>Monto Estimado $ 30,000.00</t>
  </si>
  <si>
    <t>II.1.4.5</t>
  </si>
  <si>
    <t xml:space="preserve">vacante </t>
  </si>
  <si>
    <t>rosita</t>
  </si>
  <si>
    <t>Asistente Técnico Administrativo para los Componentes de Reconstrucción, Mejoramiento de Barrios y Emergencia para el Programa de Vivienda Fase I</t>
  </si>
  <si>
    <t>Monto Estimado de $ 12,000.00</t>
  </si>
  <si>
    <t>II.1.4.6</t>
  </si>
  <si>
    <t>mina isol</t>
  </si>
  <si>
    <t>mina</t>
  </si>
  <si>
    <t>Especialista en Evaluación Técnica y Seguimiento  para los componentes de Mejoramiento de Barrios y de Reconstrucción, para el programa de Vivienda Fase I</t>
  </si>
  <si>
    <t>Monto Estimado de $ 18,000.00</t>
  </si>
  <si>
    <t>II.1.4.7</t>
  </si>
  <si>
    <t>vacante</t>
  </si>
  <si>
    <t>Especialista en Seguimiento de Proyectos para el Componente de Mejoramiento de Barrios, para el Programa de Vivienda, Fase I</t>
  </si>
  <si>
    <t>Monto Estimado de cada una $ 9,000.00</t>
  </si>
  <si>
    <t>II.1.4.8</t>
  </si>
  <si>
    <t>Consultoría 8</t>
  </si>
  <si>
    <t xml:space="preserve">marta, sara, rodolfo y hector </t>
  </si>
  <si>
    <t>Cuatro Especialista Técnico Monitor de Proyectos del Programa de Vivienda Fase I</t>
  </si>
  <si>
    <t>Monto Estimado de cada una $ 30,000.00</t>
  </si>
  <si>
    <t>II.1.4.9</t>
  </si>
  <si>
    <t>Consultoría 9</t>
  </si>
  <si>
    <t>cesar, cevallos</t>
  </si>
  <si>
    <t xml:space="preserve">Dos Monitores de Construcción para los Componentes de Mejoramiento de Barrios, Reconstrucción y Emergencia </t>
  </si>
  <si>
    <t xml:space="preserve">Monto Estimado de cada una $ 30,000.00 </t>
  </si>
  <si>
    <t>II.1.4.10</t>
  </si>
  <si>
    <t>Consultoría 10</t>
  </si>
  <si>
    <t>Tres Técnicos en el Seguimiento de Proyectos para el componente de Mejoramiento de Asentamientos Marginales</t>
  </si>
  <si>
    <t>Monto Estimado de $ 30,000.00</t>
  </si>
  <si>
    <t>II.1.4.11</t>
  </si>
  <si>
    <t>Consultoría 11</t>
  </si>
  <si>
    <t xml:space="preserve">Especialista en seguimiento de la gestión Municipal, área social y comunitaria de los componentes de Mejoramiento de Barrios y Reconstrucción </t>
  </si>
  <si>
    <t>Monto Estimado de $ 9,000.00</t>
  </si>
  <si>
    <t>II.1.4.12</t>
  </si>
  <si>
    <t>Consultoría 12</t>
  </si>
  <si>
    <t>2 Monitores de Construcción para los Componentes de Mejoramiento de Barrios, Reconstrucción y Emergencia del Programa de Vivienda Fase I</t>
  </si>
  <si>
    <t>Monto Estimado de $ 60,000.00</t>
  </si>
  <si>
    <t>II.1.4.13</t>
  </si>
  <si>
    <t>Consultoría 13</t>
  </si>
  <si>
    <t>II.1.4.14</t>
  </si>
  <si>
    <t>Consultoría 14</t>
  </si>
  <si>
    <t>cecilia, nelson, isela, medardo, magalli, ada ivette</t>
  </si>
  <si>
    <t>PD</t>
  </si>
  <si>
    <t xml:space="preserve">Seis Especialista en seguimiento del fortalecimiento Municipal y comunitario del componente de Mejoramiento de Barrios </t>
  </si>
  <si>
    <t xml:space="preserve">Monto Estimado de cada una $ 22,800.00 </t>
  </si>
  <si>
    <t>II.1.4.15</t>
  </si>
  <si>
    <t>Consultoría 15</t>
  </si>
  <si>
    <t xml:space="preserve">julio </t>
  </si>
  <si>
    <t>Julio</t>
  </si>
  <si>
    <t>Especialista en Coordinación de Monitoreo de Proyectos, Programa de Vivienda Fase I</t>
  </si>
  <si>
    <t>Monto Estimado de $ 45,000.00</t>
  </si>
  <si>
    <t>II.1.4.16</t>
  </si>
  <si>
    <t>Consultoría 16</t>
  </si>
  <si>
    <t>albertina</t>
  </si>
  <si>
    <t xml:space="preserve">Monitor Social Evaluaciones Expost de los Componentes de Mejoramiento de Barrios, Reconstrucción y  Emergencia </t>
  </si>
  <si>
    <t>II.1.4.17</t>
  </si>
  <si>
    <t>Consultoría 17</t>
  </si>
  <si>
    <t>ferrer  y vacante</t>
  </si>
  <si>
    <t xml:space="preserve">Dos Monitores Técnico Social para Seguimiento y Apoyo Municipal-Comunitario para el Componente de Mejoramiento de Barrios </t>
  </si>
  <si>
    <t>II.1.4.18</t>
  </si>
  <si>
    <t>Consultoría 18</t>
  </si>
  <si>
    <t xml:space="preserve"> Salamanca</t>
  </si>
  <si>
    <t xml:space="preserve">Monitor Técnico Social para Seguimiento y Apoyo Municipal-Comunitario para el Componente de Mejoramiento de Barrios </t>
  </si>
  <si>
    <t>II.1.4.19</t>
  </si>
  <si>
    <t>Consultoría 19</t>
  </si>
  <si>
    <t xml:space="preserve"> Patiño</t>
  </si>
  <si>
    <t xml:space="preserve">Especialista Monitor de Construcción para los Componentes de Mejoramiento de Barrios, Reconstrucción y Emergencia </t>
  </si>
  <si>
    <t>II.1.4.20</t>
  </si>
  <si>
    <t>Consultoría 20</t>
  </si>
  <si>
    <t xml:space="preserve">rosita </t>
  </si>
  <si>
    <t>B</t>
  </si>
  <si>
    <t xml:space="preserve">Técnico para Seguimiento Municipal para los Componentes de Reconstrucción, Mejoramiento de Barrios y Emergencia </t>
  </si>
  <si>
    <t>II.1.4.21</t>
  </si>
  <si>
    <t>Consultoría 21</t>
  </si>
  <si>
    <t>Coordinador de Seguimiento, Control y Monitoreo de Proyectos de los Componentes de Mejoramiento de Barrios, Reconstrucción y Emergencia  del Programa de Vivienda Fase I</t>
  </si>
  <si>
    <t>julio samayoa</t>
  </si>
  <si>
    <t>Monto Estimado de $ 44,400.00</t>
  </si>
  <si>
    <t xml:space="preserve">COMPONENTE 2  SUBSIDIOS PARA LA RECONSTRUCCION  </t>
  </si>
  <si>
    <t>II.2.4.1.1</t>
  </si>
  <si>
    <t>Consultoría para Supervision de viviendas NAO's.  Proyecto  Bello Amanecer, Uluazapa, Departamento de San Miguel</t>
  </si>
  <si>
    <t>II.2.4.1.2</t>
  </si>
  <si>
    <t>Consultoría para Supervision de viviendas NAO's. Proyecto  Vado Lagarto, Villa Dolores, Departamento de Cabañas.</t>
  </si>
  <si>
    <t>II TRIMESTRE 2008</t>
  </si>
  <si>
    <t>II.2.4.1.3</t>
  </si>
  <si>
    <t>Consultoría para Supervision de viviendas NAO's. Proyecto María Victoria, Huizucar, Departamento de La Libertad</t>
  </si>
  <si>
    <t>II.2.4.1.4</t>
  </si>
  <si>
    <t xml:space="preserve">Consultoría para Supervision de viviendas NAO's. </t>
  </si>
  <si>
    <t>II.2.4.2</t>
  </si>
  <si>
    <t>II.2.4.2.1</t>
  </si>
  <si>
    <t>Consultoría para Supervision  de viviendas IN SITU, Proyecto Tepetitán, San Vicente</t>
  </si>
  <si>
    <t>II.2.4.2.2</t>
  </si>
  <si>
    <t xml:space="preserve">Consultoría para Supervision  de viviendas IN SITU, Proyecto Santa Elena, Usulután </t>
  </si>
  <si>
    <t>II.2.4.2.3</t>
  </si>
  <si>
    <t>Consultoría para Supervision  de viviendas IN SITU, Proyecto San Francisco Javier, Dpto. de Usulután</t>
  </si>
  <si>
    <t>II.2.4.2.4</t>
  </si>
  <si>
    <t>Consultoría para Supervision  de viviendas IN SITU, Proyecto en Concepción Batres, Dpto. de Usulután</t>
  </si>
  <si>
    <t>II.2.4.2.5</t>
  </si>
  <si>
    <t xml:space="preserve">Consultoría para Supervision  de viviendas IN SITU </t>
  </si>
  <si>
    <t>II.2.4.2.6</t>
  </si>
  <si>
    <t>II.2.4.2.7</t>
  </si>
  <si>
    <t>II.2.4.2.8</t>
  </si>
  <si>
    <t>II.2.4.2.9</t>
  </si>
  <si>
    <t>II.2.4.2.10</t>
  </si>
  <si>
    <t>II.2.4.2.11</t>
  </si>
  <si>
    <t>II.2.4.2.12</t>
  </si>
  <si>
    <t xml:space="preserve">COMPONENTE 3 LEGALIZACION DE TIERRAS (ILP).     </t>
  </si>
  <si>
    <t>II.3.4.1</t>
  </si>
  <si>
    <t xml:space="preserve">Consultorías, estudios e investigaciones diversas (Contratación de medidoras mediciones). </t>
  </si>
  <si>
    <t>Monto Estimado $ 165,000.00</t>
  </si>
  <si>
    <t>II.3.4.2</t>
  </si>
  <si>
    <t xml:space="preserve">Servicios Jurídicos (Contratacion de Notarios, Escrituraciones). </t>
  </si>
  <si>
    <t>Sub Total del Componente 3</t>
  </si>
  <si>
    <t>II.4.4.1</t>
  </si>
  <si>
    <t>Contratación de 4 técnicos en materia de lotificaciones</t>
  </si>
  <si>
    <t>Monto Estimado de cada una $ 12,000.00</t>
  </si>
  <si>
    <t>II.4.4.2</t>
  </si>
  <si>
    <t>Contratación de 2 Supervisores de cumplimiento de acuerdos</t>
  </si>
  <si>
    <t>IV  TRIMESTRE</t>
  </si>
  <si>
    <t>Monto Estimado de cada una $ 8,400.00</t>
  </si>
  <si>
    <t>II.4.4.3</t>
  </si>
  <si>
    <t>Sistema de Información para el Mercado de Suelo</t>
  </si>
  <si>
    <t>Monto Estimado $ 34,000.00</t>
  </si>
  <si>
    <t>II.4.4.4</t>
  </si>
  <si>
    <t>Estudio de Factibilidad para Implementar el Arrendamiento (Leasing) Habitacional en El Salvador</t>
  </si>
  <si>
    <t>Monto Estimado $ 20,000.00</t>
  </si>
  <si>
    <t>II.4.4.5</t>
  </si>
  <si>
    <t>Asesoría Legal en Materia de Mercado de Lotificaciones</t>
  </si>
  <si>
    <t>Monto Estimado $ 18,000.00</t>
  </si>
  <si>
    <t>II.4.4.6</t>
  </si>
  <si>
    <t>Monitoreo y Asesoría Técnica en Materia de Mercado de Lotificaciones</t>
  </si>
  <si>
    <t>II.4.4.7</t>
  </si>
  <si>
    <t>Elaboración de Propuesta de Instrumentos de gestión territorial y urbanística</t>
  </si>
  <si>
    <t xml:space="preserve"> Monto Estimado $ 55,000.00</t>
  </si>
  <si>
    <t>II.4.4.8</t>
  </si>
  <si>
    <t>Elaboración de Reglamento de la Ley Especial de Lotificaciones</t>
  </si>
  <si>
    <t>Monto Estimado $ 15,000.00</t>
  </si>
  <si>
    <t>II.4.4.9</t>
  </si>
  <si>
    <t>Estudio e Inventario de Lotificaciones para el Programa de Vivienda Fase I</t>
  </si>
  <si>
    <t>Monto Estimado $ 5,000.00</t>
  </si>
  <si>
    <t>II.4.4.10</t>
  </si>
  <si>
    <t>Elaboración de la Normativa Integral de Regularización</t>
  </si>
  <si>
    <t>SD</t>
  </si>
  <si>
    <t>II.4.4.11</t>
  </si>
  <si>
    <t>Elaboración del Diseño del Instrumento de Arrendamiento (Leasing) Habitacional en El Salvador</t>
  </si>
  <si>
    <t>II.4.4.12</t>
  </si>
  <si>
    <t>Diseño e Implementación de una Estrategia de Difusión y Socialización para la legalización de Lotificaciones</t>
  </si>
  <si>
    <t>II.4.4.13</t>
  </si>
  <si>
    <t>Estudio de Factibilidad y Elaboración del Diseño del instrumento de Arrendamiento (Leasing) Habitacional en El Salvador</t>
  </si>
  <si>
    <t>Monto Estimado $ 45,000.00</t>
  </si>
  <si>
    <t>II.4.4.14</t>
  </si>
  <si>
    <t>Estudio de Factibilidad de Implementación del Leasing Habitacional y propuesta de reforma a la ley de inquilinato</t>
  </si>
  <si>
    <t>COMPONENTE 5  MODERNIZACION DEL VICEMINISTERIO DE VIVIENDA Y DESARROLLO URBANO</t>
  </si>
  <si>
    <t>Servicios de Auditoria Financiera y Operativa de Carácter Concurrente el Programa de Vivienda Fase I, correspondiente al Ejercicio 2008 - 2009</t>
  </si>
  <si>
    <t xml:space="preserve"> Monto Estimado $ 70,000.00</t>
  </si>
  <si>
    <t>Técnico en Estadísticas</t>
  </si>
  <si>
    <t xml:space="preserve"> Monto Estimado $ 18,000.00</t>
  </si>
  <si>
    <t>Vilma</t>
  </si>
  <si>
    <t>Especialista en Publicaciones y Promociones</t>
  </si>
  <si>
    <t>Coordinador de Mercado Formal</t>
  </si>
  <si>
    <t xml:space="preserve"> Monto Estimado $ 48,000.00</t>
  </si>
  <si>
    <t>EN PROCESO DE ELABORACION TDR</t>
  </si>
  <si>
    <t>II.5.4.5</t>
  </si>
  <si>
    <t xml:space="preserve">Asistencia Técnica en materia de procesos de Ahorro. </t>
  </si>
  <si>
    <t>II.5.4.6</t>
  </si>
  <si>
    <t>Asistencia  Técnica en materia de procesos de Crédito.</t>
  </si>
  <si>
    <t>II.5.4.7</t>
  </si>
  <si>
    <t>Auditoria Externa Financiera y Operativa con carácter de concurrente para el Programa, ejercicio 2007.</t>
  </si>
  <si>
    <t>II.5.4.8</t>
  </si>
  <si>
    <t xml:space="preserve">Propuesta de Anteproyecto de Marco Legal, Tecnico y Normativo  para el Diseño y Construcción de Viviendas por Pisos y Apartamentos. </t>
  </si>
  <si>
    <t>II.5.4.9</t>
  </si>
  <si>
    <t>Elaboración, Diseño y Promoción de la Normativa de Vivienda</t>
  </si>
  <si>
    <t>II.5.4.10</t>
  </si>
  <si>
    <t xml:space="preserve">Propuesta de Sostenibilidad  Financiera de Subsidios para la Vivienda. </t>
  </si>
  <si>
    <t>SBC</t>
  </si>
  <si>
    <t>II.5.4.44</t>
  </si>
  <si>
    <t xml:space="preserve"> Monto Estimado $ 20,000.00</t>
  </si>
  <si>
    <t>II.5.4.11</t>
  </si>
  <si>
    <t>Especialista en Infraestructura Tecnológica para el Programa de Vivienda Fase I</t>
  </si>
  <si>
    <t>II.5.4.12</t>
  </si>
  <si>
    <t>Coordinador de los Componentes de Mejoramiento de Barrios, Reconstrucción y Emergencia para el Programa de Vivienda Fase I.</t>
  </si>
  <si>
    <t>II.5.4.13</t>
  </si>
  <si>
    <t>Especialista Financiero II del Programa de Vivienda Fase I</t>
  </si>
  <si>
    <t xml:space="preserve"> Monto Estimado $ 27,600.00</t>
  </si>
  <si>
    <t>II.5.4.14</t>
  </si>
  <si>
    <t>Desarrollo e Implementación de la INTRANET del Viceministerio de Vivienda y Desarrollo Urbano.</t>
  </si>
  <si>
    <t xml:space="preserve"> Monto Estimado $ 0.00</t>
  </si>
  <si>
    <t>II.5.4.15</t>
  </si>
  <si>
    <t>Desarrollo e Implementación del Sistema Nacional de Información Territorial y mercado de tierras</t>
  </si>
  <si>
    <t xml:space="preserve"> Monto Estimado $ 175,000.00</t>
  </si>
  <si>
    <t>II.5.4.16</t>
  </si>
  <si>
    <t>Especialista en Gestión Territorial I, para las Zonas Norte y Oriente</t>
  </si>
  <si>
    <t>II.5.4.17</t>
  </si>
  <si>
    <t>Especialista en Formulación de Términos de Referencia y Documentos de Licitación para el Componente 5, del Programa de Vivienda Fase I</t>
  </si>
  <si>
    <t xml:space="preserve"> Monto Estimado $ 36,000.00</t>
  </si>
  <si>
    <t>II.5.4.18</t>
  </si>
  <si>
    <t>Coordinador Legal del Programa de Vivienda Fase I y Modernización del VMVDU</t>
  </si>
  <si>
    <t xml:space="preserve"> II TRIMESTRE 2008</t>
  </si>
  <si>
    <t>II.5.4.19</t>
  </si>
  <si>
    <t xml:space="preserve">Especialista en Desarrollo Tecnológico, Informático y Geográfico del Programa de Vivienda Fase I </t>
  </si>
  <si>
    <t>II TRIMESTRE     2008</t>
  </si>
  <si>
    <t xml:space="preserve"> Monto Estimado $ 24,000.00</t>
  </si>
  <si>
    <t>II.5.4.20</t>
  </si>
  <si>
    <t>Coordinador Administrativo Financiero del Programa de Vivienda Fase I</t>
  </si>
  <si>
    <t xml:space="preserve"> Monto Estimado $ 48,000.0</t>
  </si>
  <si>
    <t>II.5.4.21</t>
  </si>
  <si>
    <t>Especialista Financiero I del Programa de Vivienda, Fase I</t>
  </si>
  <si>
    <t xml:space="preserve"> Monto Estimado $ 31,200.00</t>
  </si>
  <si>
    <t>II.5.4.22</t>
  </si>
  <si>
    <t>Consultoría 22</t>
  </si>
  <si>
    <t>Coordinador General de Programa de Vivienda Fase I</t>
  </si>
  <si>
    <t xml:space="preserve"> Monto Estimado $ 49,500.00</t>
  </si>
  <si>
    <t>II.5.4.23</t>
  </si>
  <si>
    <t>Consultoría 23</t>
  </si>
  <si>
    <t>Especialista en Legalización de Tierras y Mercado de Lotificaciones para el Programa de Vivienda, Fase I</t>
  </si>
  <si>
    <t>II.5.4.24</t>
  </si>
  <si>
    <t>Consultoría 24</t>
  </si>
  <si>
    <t>Especialista en Asistencia Administrativa para la Coordinación General, para el Programa de Vivienda Fase I</t>
  </si>
  <si>
    <t xml:space="preserve"> Monto Estimado $ 9,600.00</t>
  </si>
  <si>
    <t>II.5.4.25</t>
  </si>
  <si>
    <t>Consultoría 25</t>
  </si>
  <si>
    <t>valiente</t>
  </si>
  <si>
    <t xml:space="preserve">Especialista Programador para el Desarrollo de Sistemas Informáticos para el Programa de Vivienda Fase I, Grupo II </t>
  </si>
  <si>
    <t xml:space="preserve"> Monto Estimado $ 16,200.00</t>
  </si>
  <si>
    <t>II.5.4.26</t>
  </si>
  <si>
    <t>Consultoría 26</t>
  </si>
  <si>
    <t>Especialista en Sistema de Información Geográfico para el Programa de Vivienda Fase I</t>
  </si>
  <si>
    <t>II.5.4.27</t>
  </si>
  <si>
    <t>Consultoría 27</t>
  </si>
  <si>
    <t xml:space="preserve">Especialista en Planificación, Monitoreo y Evaluación del Programa de Vivienda Fase I </t>
  </si>
  <si>
    <t>II.5.4.28</t>
  </si>
  <si>
    <t>Consultoría 28</t>
  </si>
  <si>
    <t xml:space="preserve">Especialista en Control de la Gestión del  Programa de Vivienda Fase I </t>
  </si>
  <si>
    <t>II.5.4.29</t>
  </si>
  <si>
    <t>Consultoría 29</t>
  </si>
  <si>
    <t>Especialista en Gestión Territorial I, para las Zona Centro - Occidente</t>
  </si>
  <si>
    <t>II.5.4.30</t>
  </si>
  <si>
    <t>Consultoría 30</t>
  </si>
  <si>
    <t>Especialista en Marcos Legal y Regulatorios para el Componente de Modernización del VMVDU del Programa de Vivienda Fase I</t>
  </si>
  <si>
    <t>II.5.4.31</t>
  </si>
  <si>
    <t>Consultoría 31</t>
  </si>
  <si>
    <t>Elaboración de propuesta de El Salvador ante MINURVI sobre "Juventud en la Ciudad"</t>
  </si>
  <si>
    <t>II.5.4.32</t>
  </si>
  <si>
    <t>Consultoría 32</t>
  </si>
  <si>
    <t>Elaboración de propuesta de El Salvador ante MINURVI para la Construcción de Ciudades Sostenibles y Competitivas, a través de las Políticas Públicas de Suelo</t>
  </si>
  <si>
    <t>II.5.4.33</t>
  </si>
  <si>
    <t>Consultoría 33</t>
  </si>
  <si>
    <t>Especialista en Sistemas de Información, Procesos de Calidad y Gobierno Electronico para el Programa de Vivienda Fase I</t>
  </si>
  <si>
    <t xml:space="preserve"> Monto Estimado $ 40,800.00</t>
  </si>
  <si>
    <t>II.5.4.34</t>
  </si>
  <si>
    <t>Consultoría 34</t>
  </si>
  <si>
    <t>Especialista en Asistencia Técnica y Administrativa para la Coordinación General, para el Programa de Vivienda Fase I</t>
  </si>
  <si>
    <t xml:space="preserve"> Monto Estimado $ 15,600.00</t>
  </si>
  <si>
    <t>II.5.4.35</t>
  </si>
  <si>
    <t>Consultoría 35</t>
  </si>
  <si>
    <t>Coordinador de los Componentes de Mercado Formal y Modernización del VMVDU, para el Programa de Vivienda Fase I</t>
  </si>
  <si>
    <t xml:space="preserve"> Monto Estimado $ 54,000.00</t>
  </si>
  <si>
    <t>II.5.4.36</t>
  </si>
  <si>
    <t>Consultoría 36</t>
  </si>
  <si>
    <t>Paty, Maira e Ivonne</t>
  </si>
  <si>
    <t>PEND</t>
  </si>
  <si>
    <t>Especialista  en  Organización y Promoción para la Gestión Territorial para el Viceministerio de Vivienda y Desarrollo Urbano</t>
  </si>
  <si>
    <t>Monto Estimado $ 9,600.00</t>
  </si>
  <si>
    <t>II.5.4.37</t>
  </si>
  <si>
    <t>Consultoría 37</t>
  </si>
  <si>
    <t>Especialista en Elaboración de Manuales de funciones, Procedimientos del VMVDU</t>
  </si>
  <si>
    <t>II.5.4.38</t>
  </si>
  <si>
    <t>Consultoría 38</t>
  </si>
  <si>
    <t xml:space="preserve">Especialista en Analisis y Desarrollo de Sistemas de Información para el Progama de Vivienda Fase I </t>
  </si>
  <si>
    <t>Monto Estimado $ 24,000.00</t>
  </si>
  <si>
    <t>II.5.4.39</t>
  </si>
  <si>
    <t>Consultoría 39</t>
  </si>
  <si>
    <t xml:space="preserve">Profesional de Desarrollo Informático de los Componentes de Mejoramiento de Barrios, Reconstrucción y Emergencia </t>
  </si>
  <si>
    <t>Monto Estimado $ 16,200.00</t>
  </si>
  <si>
    <t>II.5.4.40</t>
  </si>
  <si>
    <t>Consultoría 40</t>
  </si>
  <si>
    <t>Coordinador de los Componentes de Legalización de Tierras y Mercado de Lotificaciones para el Programa de Vivienda Fase I</t>
  </si>
  <si>
    <t>Monto Estimado $ 48,000.00</t>
  </si>
  <si>
    <t>II.5.4.41</t>
  </si>
  <si>
    <t>Consultoría 41</t>
  </si>
  <si>
    <t>Especialista en Seguimiento del Mercado de Lotificaciones para el Programa de Vivienda Fase I</t>
  </si>
  <si>
    <t>Monto Estimado $ 27,600.00</t>
  </si>
  <si>
    <t>II.5.4.42</t>
  </si>
  <si>
    <t>Consultoría 42</t>
  </si>
  <si>
    <t>Especialista en Sistema de Dibujo Asistido por Computadora</t>
  </si>
  <si>
    <t>II.5.4.43</t>
  </si>
  <si>
    <t>Consultoría 43</t>
  </si>
  <si>
    <t>Especialista en Legislación Urbanistica y Territorial para la Oficina Nacional de Desarrollo Territorial</t>
  </si>
  <si>
    <t>II.5.4.49</t>
  </si>
  <si>
    <t>II.5.4.50</t>
  </si>
  <si>
    <t>Consultoría 49</t>
  </si>
  <si>
    <t>Consultoría 50</t>
  </si>
  <si>
    <t>Monto Estimado $ 31,200.00</t>
  </si>
  <si>
    <t>Estructura Institucional del Sector Vivienda y de la Entidad rectora del Sector (VMVDU)</t>
  </si>
  <si>
    <t>II.6.4.22</t>
  </si>
  <si>
    <t xml:space="preserve">Especialista en Evaluación Ambiental </t>
  </si>
  <si>
    <t>Monto Estimado de $ 10,000.00</t>
  </si>
  <si>
    <t>II.5.1.10</t>
  </si>
  <si>
    <t>Bien 10</t>
  </si>
  <si>
    <t>II.4.3.5</t>
  </si>
  <si>
    <t>Servicios 5</t>
  </si>
  <si>
    <t>Monto Estimado $ 50,000.00</t>
  </si>
  <si>
    <t>IV   TRIMESTRE
2009</t>
  </si>
  <si>
    <t xml:space="preserve">Valúo de compensaciones, en el marco de la prueba piloto para regularización de lotificaciones de desarrollo progresivo </t>
  </si>
  <si>
    <t>II.1.4.22</t>
  </si>
  <si>
    <t>Especialista en Evaluaciòn Económica del Componente de Mejoramiento de Barrios</t>
  </si>
  <si>
    <t>II.4.4.15</t>
  </si>
  <si>
    <t>Monto Estimado $ 10,000.00</t>
  </si>
  <si>
    <t>II.5.1.11</t>
  </si>
  <si>
    <t>Bien 11</t>
  </si>
  <si>
    <t>Actualización y Mantenimietnto de Software para la captura, edición, analisis, tratamiento, diseño y publicación de información geografíca (ARCGIS)</t>
  </si>
  <si>
    <t>Adquisición de Licencias de MS Project y su respectiva  Capacitación para la Oficina de Programa de Vivienda</t>
  </si>
  <si>
    <t xml:space="preserve">Especialista Analista Programador I para el Desarrollo de Sistemas Informáticos para el Programa de Vivienda Fase I, </t>
  </si>
  <si>
    <t xml:space="preserve">Especialista Analista Programador II para el Desarrollo de Sistemas Informáticos para el Programa de Vivienda Fase I, </t>
  </si>
  <si>
    <t>II.1.4.23</t>
  </si>
  <si>
    <t>Especialista para el Diseño del Sistema de Ahorro y Financiamiento Habitacional SAFH, Componente de Emergencia  del Programa de Vivienda Fase I</t>
  </si>
  <si>
    <t>II.4.4.16</t>
  </si>
  <si>
    <t>II.4.4.17</t>
  </si>
  <si>
    <t>Coordinador Especialista para la Clasificación, Organización e Inventario de Archivo Físico para la GACTEC y Elaboración de una Base Sistematizada de Información de Permisos de Parcelación del VMVDU</t>
  </si>
  <si>
    <t>Monto Estimado $ 12,000.00</t>
  </si>
  <si>
    <t>Monto Estimado $ 25,200.00</t>
  </si>
  <si>
    <t>6 Técnicos para la Clasificación, Organización e Inventario de Archivo Físico para la GACTEC y Elaboración de una Base Sistematizada de Información de Permisos de Parcelación del VMVDU</t>
  </si>
  <si>
    <t>II.5.4.51</t>
  </si>
  <si>
    <t>Consultoría 51</t>
  </si>
  <si>
    <t xml:space="preserve">Director de Vivienda </t>
  </si>
  <si>
    <t>II.5.1.12</t>
  </si>
  <si>
    <t>Bien 12</t>
  </si>
  <si>
    <t>CONTRATADO  POR UN MONTO DE      $191,870.55</t>
  </si>
  <si>
    <t xml:space="preserve">Compra de Mobiliario de Oficina y Equipo Informático para el Despacho del Viceministro de Vivienda y Desarrollo Urbano </t>
  </si>
  <si>
    <t>Revisión, Actualizacón y Socialización de Propuesta de Ley Especial de Regulación y Regularización del Mercado de Lotificaciones  de Desarrollo Progresivo</t>
  </si>
  <si>
    <t xml:space="preserve">Elaboración de una Base Sistematizada de Información de Permisos de Parcelaciones de Desarrollo Progresivo del VMVDU </t>
  </si>
  <si>
    <t>II.4.3.6</t>
  </si>
  <si>
    <t>Servicios 6</t>
  </si>
  <si>
    <t>Servicio de Promoción, Diseño y Publicidad en Medios de Comunicación y Otras Formas Alternas, para la  ejecución de una estrategia integral de Difusión, Educación y  Socialización en Materia de Lotificaciones de Desarrollo Progresivo.</t>
  </si>
  <si>
    <t>II.4.4.18</t>
  </si>
  <si>
    <t>Consultoría para el Diseño e Implementación de una Estrategia Integral de Difusión, Educación y Socialización en Materia de Lotificaciones de Desarrollo Progresivo</t>
  </si>
  <si>
    <t>II.5.4.52</t>
  </si>
  <si>
    <t>Consultoria 52</t>
  </si>
  <si>
    <t>Especialista en Sector Financiero para el Diseño del Sistema de Ahorro y Financiamiento Habitacional, SAFH</t>
  </si>
  <si>
    <t>Consultoria 53</t>
  </si>
  <si>
    <t>II.5.4.53</t>
  </si>
  <si>
    <t>Especialista en Sector Productivo de Viviendas para el Diseño del Sistema de Ahorro y Financiamiento Habitacional SAFH</t>
  </si>
  <si>
    <t>II.5.4.54</t>
  </si>
  <si>
    <t>Especialista en Diseño Institucional para el Sistema de Ahorro y Financiamiento Habitacional SAFH</t>
  </si>
  <si>
    <t>II.5.4.55</t>
  </si>
  <si>
    <t>Especialista en Diseño del Subsidio para el Sistema de Ahorro y Financiamiento Habitacional SAFH</t>
  </si>
  <si>
    <t xml:space="preserve"> Monto Estimado $ 21,000.00</t>
  </si>
  <si>
    <t xml:space="preserve">EN PROCESO </t>
  </si>
  <si>
    <t>EJECUCION ESTE CONTRATO SERA RENOVADO HASTA EL 07 DE JULIO DE 2010</t>
  </si>
  <si>
    <t xml:space="preserve">EJECUCION ESTE CONTRATO SERA RENOVADO HASTA EL 07 DE JULIO  DE 2010 </t>
  </si>
  <si>
    <t xml:space="preserve">EJECUCION ESTE CONTRATO SERA RENOVADO HASTA EL 07 DE JULIO DE 2010 </t>
  </si>
  <si>
    <t xml:space="preserve">EJECUCION ESTE CONTRATO SERA RENOVADO HASTA JULIO DE 2010 </t>
  </si>
  <si>
    <t xml:space="preserve">EJECUCION ESTE CONTRATO SERA RENOVADO HASTA JUNIO DE 2010 </t>
  </si>
  <si>
    <t>II TRIMESTRE 
2007</t>
  </si>
  <si>
    <t>II TRIMESTRE       2007</t>
  </si>
  <si>
    <t>III Y II TRIMESTRE</t>
  </si>
  <si>
    <t xml:space="preserve"> II TRIMESTRE</t>
  </si>
  <si>
    <t xml:space="preserve">
II TRIMESTRE
2008  </t>
  </si>
  <si>
    <t>II TRIMESTRE   
2008</t>
  </si>
  <si>
    <t xml:space="preserve">II TRIMESTRE   </t>
  </si>
  <si>
    <t>II            TRIMESTRE</t>
  </si>
  <si>
    <t>II.4.4.19</t>
  </si>
  <si>
    <t>II.4.4.20</t>
  </si>
  <si>
    <t>II.4.4.21</t>
  </si>
  <si>
    <t>II.4.4.22</t>
  </si>
  <si>
    <t>II.4.4.23</t>
  </si>
  <si>
    <t>II.4.4.24</t>
  </si>
  <si>
    <t>Monto Estimado $ 3,390.00</t>
  </si>
  <si>
    <t xml:space="preserve">EJECUCION ESTE CONTRATO SERA RENOVADO HASTA MAYO DE 2010 </t>
  </si>
  <si>
    <t>EJECUCION ESTE CONTRATO SE RENOVARA HASTA MAYO DE 2010</t>
  </si>
  <si>
    <t>II.5.1.13</t>
  </si>
  <si>
    <t>II.5.1.14</t>
  </si>
  <si>
    <t>II.5.1.15</t>
  </si>
  <si>
    <t>Bien 15</t>
  </si>
  <si>
    <t>Bien 14</t>
  </si>
  <si>
    <t>Bien 13</t>
  </si>
  <si>
    <t xml:space="preserve">IV TRIMESTRE </t>
  </si>
  <si>
    <t xml:space="preserve"> Monto Estimado $ 49,000.00</t>
  </si>
  <si>
    <t>Adquisición de Hardware para Digitalización de Documentos y Software de Reconocimiento de Caracteres (OCR)</t>
  </si>
  <si>
    <t xml:space="preserve"> Monto Estimado $ 45,000.00</t>
  </si>
  <si>
    <t>Adquisición de Hardware para Digitalización de Planos y Software de Reconocimiento y Conversión de Imágenes Raster a Vector</t>
  </si>
  <si>
    <t xml:space="preserve"> Monto Estimado $ 39,000.00</t>
  </si>
  <si>
    <t>Consultoria 55</t>
  </si>
  <si>
    <t>Consultoria 54</t>
  </si>
  <si>
    <t>Monto Estimado $ 49,000.00</t>
  </si>
  <si>
    <t>DESCRIPCION DEL CONTRATO Y COSTO                                             ESTIMADO DE LA ADQUISICION</t>
  </si>
  <si>
    <t>Adquisición de Plataforma de Gestión de Información y Flujos de Trabajo Institucionales</t>
  </si>
  <si>
    <t>II.1.4.24</t>
  </si>
  <si>
    <t>Monto Estimado de $ 4,000.00</t>
  </si>
  <si>
    <t>II</t>
  </si>
  <si>
    <t>2 CONSULTORIAS FINALIZADAS Y 2 CONSULTORIAS RENOVADAS HASTA MAYO 2010</t>
  </si>
  <si>
    <t>FINALIZADAS</t>
  </si>
  <si>
    <t xml:space="preserve">FINALIZADA </t>
  </si>
  <si>
    <t>FINALIZADA</t>
  </si>
  <si>
    <t xml:space="preserve">Técnico  para la Clasificación, Organización e Inventario de Archivo Físico para la GACTEC y Elaboración de una Base Sistematizada de Información de Permisos de Parcelación del VMVDU ZONA ORIENTAL </t>
  </si>
  <si>
    <t>Técnico  para la Clasificación, Organización e Inventario de Archivo Físico para la GACTEC y Elaboración de una Base Sistematizada de Información de Permisos de Parcelación del VMVDU ZONA CENTRAL (PLANTEL LA LECHUZA)</t>
  </si>
  <si>
    <t>Técnico para la Clasificación, Organización e Inventario de Archivo Físico para la GACTEC y Elaboración de una Base Sistematizada de Información de Permisos de Parcelación del VMVDU ZONA CENTRAL (OFICINA GACTEC CNR)</t>
  </si>
  <si>
    <t>Técnico para la Clasificación, Organización e Inventario de Archivo Físico para la GACTEC y Elaboración de una Base Sistematizada de Información de Permisos de Parcelación del VMVDU ZONA CENTRAL (PLANTEL MONTECARMELO)</t>
  </si>
  <si>
    <t>Técnico para la Clasificación, Organización e Inventario de Archivo Físico para la GACTEC y Elaboración de una Base Sistematizada de Información de Permisos de Parcelación del VMVDU ZONA PARACENTRAL CNR</t>
  </si>
  <si>
    <t>Técnico para la Clasificación, Organización e Inventario de Archivo Físico para la GACTEC y Elaboración de una Base Sistematizada de Información de Permisos de Parcelación del VMVDU ZONA OCCIDENTAL</t>
  </si>
  <si>
    <t>1 CONSULTORIA FINALIZADA Y 2 CONSULTORIAS RENOVADAS HASTA MAYO 2010</t>
  </si>
  <si>
    <t>II.1.2.1.42</t>
  </si>
  <si>
    <t>IV TRIMESTRE     2009</t>
  </si>
  <si>
    <t>II TRIMESTRE 2010</t>
  </si>
  <si>
    <t>II.1.2.1.43</t>
  </si>
  <si>
    <t>II.1.2.1.44</t>
  </si>
  <si>
    <t>II.1.4.25</t>
  </si>
  <si>
    <t>II.1.4.26</t>
  </si>
  <si>
    <t>Supervision para proyecto NAO's,  NUEVO MEJICANOS, MEJICANOS, SAN SALVADOR</t>
  </si>
  <si>
    <t>II.1.1.1</t>
  </si>
  <si>
    <t>Proyecto de Componente de Mejoramiento de Barrios, consistente en el Suministro de Mobiliario para las Obras de Habilitación de Espacios Comunales: Casa Comunal y Guardería Infantil en Comunidad Un Rancho y Un Lucero, ubicada en el municipio de Ahuachapán, Departamento de Ahuachapán</t>
  </si>
  <si>
    <t>Costo Estimado  $30,000.00</t>
  </si>
  <si>
    <r>
      <t xml:space="preserve">Contratación de supervisión para un proyecto de Mejoramiento de Barrios  </t>
    </r>
    <r>
      <rPr>
        <b/>
        <sz val="9"/>
        <rFont val="Arial Narrow"/>
        <family val="2"/>
      </rPr>
      <t>COMUNIDAD SANTA ISABEL TRES DE MAYO,</t>
    </r>
    <r>
      <rPr>
        <sz val="9"/>
        <rFont val="Arial Narrow"/>
        <family val="2"/>
      </rPr>
      <t xml:space="preserve">  Nahuizalco, Sonsonate</t>
    </r>
  </si>
  <si>
    <r>
      <t xml:space="preserve">Contratación de supervisión para un proyecto  de Mejoramiento de Barrios </t>
    </r>
    <r>
      <rPr>
        <b/>
        <sz val="9"/>
        <rFont val="Arial Narrow"/>
        <family val="2"/>
      </rPr>
      <t>COMUNIDAD UN RANCHO Y UN LUCERO I, FASE II,</t>
    </r>
    <r>
      <rPr>
        <sz val="9"/>
        <rFont val="Arial Narrow"/>
        <family val="2"/>
      </rPr>
      <t xml:space="preserve">  Ahuachapán</t>
    </r>
  </si>
  <si>
    <r>
      <t xml:space="preserve">Contratación de supervisión para un proyecto  de Mejoramiento de Barrios  </t>
    </r>
    <r>
      <rPr>
        <b/>
        <sz val="9"/>
        <rFont val="Arial Narrow"/>
        <family val="2"/>
      </rPr>
      <t xml:space="preserve">COMUNIDAD LOS LETONA Y COLINDANTES, </t>
    </r>
    <r>
      <rPr>
        <sz val="9"/>
        <rFont val="Arial Narrow"/>
        <family val="2"/>
      </rPr>
      <t>San Martin, San Salvador.</t>
    </r>
  </si>
  <si>
    <t>Monto Estimado de $ 6,000.00</t>
  </si>
  <si>
    <t>PLAN DE ADQUISICIONES 2010</t>
  </si>
  <si>
    <r>
      <t xml:space="preserve">Proyecto de Mejoramiento de Barrios, consistente en obras de habilitación de espacios comunales: casa comunal y guardería infantil en </t>
    </r>
    <r>
      <rPr>
        <b/>
        <sz val="9"/>
        <rFont val="Arial Narrow"/>
        <family val="2"/>
      </rPr>
      <t>comunidad Un Rancho y Un Lucero, fase II,</t>
    </r>
    <r>
      <rPr>
        <sz val="9"/>
        <rFont val="Arial Narrow"/>
        <family val="2"/>
      </rPr>
      <t xml:space="preserve"> ubicada en el Municipio y Departamento de Ahuachapán.  FONA BID OB 14/2009</t>
    </r>
  </si>
  <si>
    <r>
      <t xml:space="preserve">Proyecto de Mejoramiento de Barrios, consistente en introducción de sistema de abastecimiento de agua potable, módulos sanitarios y sistema séptico, para disposición de excretas y aguas grises en </t>
    </r>
    <r>
      <rPr>
        <b/>
        <sz val="9"/>
        <rFont val="Arial Narrow"/>
        <family val="2"/>
      </rPr>
      <t>comunidad Los Letona y Colindantes</t>
    </r>
    <r>
      <rPr>
        <sz val="9"/>
        <rFont val="Arial Narrow"/>
        <family val="2"/>
      </rPr>
      <t>, ubicadas en el Municipio de San Martin, Departamento de San Salvador  FONA BID OB 15/2009</t>
    </r>
  </si>
  <si>
    <r>
      <t xml:space="preserve">Proyecto de Mejoramiento de Barrios, consistente en obras de rehabilitación de sistemas sépticos en comunidad </t>
    </r>
    <r>
      <rPr>
        <b/>
        <sz val="9"/>
        <rFont val="Arial Narrow"/>
        <family val="2"/>
      </rPr>
      <t>Santa Isabel 3 de Mayo,</t>
    </r>
    <r>
      <rPr>
        <sz val="9"/>
        <rFont val="Arial Narrow"/>
        <family val="2"/>
      </rPr>
      <t xml:space="preserve"> ubicada en el Municipio de Nahuizalco, Departamento de Sonsonate.  FONA BID OB 17/2009</t>
    </r>
  </si>
  <si>
    <t>CONSULTORIA PROGRAMADA PARA LA FASE II DEL PROGRAMA DE VIVIENDA</t>
  </si>
  <si>
    <t>Supervision para proyecto IN SITU,  EREGUAYQUIN, USULUTAN</t>
  </si>
  <si>
    <t>Supervision para proyecto IN SITU,  SANTO DOMINGO DE GUZMAN, SONSONATE</t>
  </si>
  <si>
    <t>Supervision para proyecto IN SITU,  SAN ESTEBAN CATARINA, SAN VICENTE</t>
  </si>
  <si>
    <t>Supervision para proyecto IN SITU,  SANTA CLARA, SAN VICENTE</t>
  </si>
  <si>
    <t>Supervision para proyecto IN SITU,  PARAISO DE OSORIO, LA PAZ</t>
  </si>
  <si>
    <t>Supervision para proyecto IN SITU,  CUISNAHUAT, SONSONATE</t>
  </si>
  <si>
    <t>Supervision para proyecto IN SITU,  CALUCO, SONSONATE</t>
  </si>
  <si>
    <t>Supervision para proyecto IN SITU,  ESTANZUELAS, USULUTAN</t>
  </si>
  <si>
    <t>Supervision para proyecto IN SITU,   NUEVA GRANADA, USULUTAN</t>
  </si>
  <si>
    <t>Supervision para proyecto IN SITU,  SAN AGUSTIN, USULUTAN</t>
  </si>
  <si>
    <t>II.5.1.16</t>
  </si>
  <si>
    <t>II.5.1.17</t>
  </si>
  <si>
    <t>II.5.1.18</t>
  </si>
  <si>
    <t>II.5.1.19</t>
  </si>
  <si>
    <t>II.5.1.20</t>
  </si>
  <si>
    <t>II.5.1.21</t>
  </si>
  <si>
    <t>Bien 21</t>
  </si>
  <si>
    <t>Bien 20</t>
  </si>
  <si>
    <t>Bien 19</t>
  </si>
  <si>
    <t>Bien 18</t>
  </si>
  <si>
    <t>Bien 17</t>
  </si>
  <si>
    <t>Bien 16</t>
  </si>
  <si>
    <t>Adquisición de Hardware para Digitalización de Documentos, Tramites y Correspondencia y  Software de Reconocimiento de Caracteres (OCR)</t>
  </si>
  <si>
    <t>Adquisición de Servidor y Plataforma de Virtualización  y Almacenamiento</t>
  </si>
  <si>
    <t xml:space="preserve"> Monto Estimado $ 40,000.00</t>
  </si>
  <si>
    <t>Adquisición de Hardware para Digitalización de Planos y Ploteo</t>
  </si>
  <si>
    <t>Adquisición de Software de Reconocimiento y Conversión de Imágenes Raster a Vector</t>
  </si>
  <si>
    <t xml:space="preserve"> Monto Estimado $ 3,600.00</t>
  </si>
  <si>
    <t>Bien 22</t>
  </si>
  <si>
    <t>II.5.1.22</t>
  </si>
  <si>
    <t>Sofware para publicación de mapas SIG en línea</t>
  </si>
  <si>
    <t>II.5.1.23</t>
  </si>
  <si>
    <t>Bien 23</t>
  </si>
  <si>
    <t>Adquisiciones de estantería y Archiveros para resguardo de Archivo Físico del VMVDU</t>
  </si>
  <si>
    <t>COMPRA NUEVA SOLICITADA POR LA ONDET</t>
  </si>
  <si>
    <t>II TRIMESTRE
2010</t>
  </si>
  <si>
    <t>II.5.1.24</t>
  </si>
  <si>
    <t>Bien 24</t>
  </si>
  <si>
    <t>ADJUDICADO</t>
  </si>
  <si>
    <t>EN PROCESO  (Se ajustan los montos debido a la reducción del plazo de ejecución)</t>
  </si>
  <si>
    <t>EN LIQUIDACION</t>
  </si>
  <si>
    <t>1,266,805.86</t>
  </si>
  <si>
    <t>II TRIMESTRE 
2010</t>
  </si>
  <si>
    <t xml:space="preserve">Adquisición de Cámaras Digitales  para la  ONDET </t>
  </si>
  <si>
    <t>Adquisición de GPS para la  ONDET y OFAH</t>
  </si>
  <si>
    <t xml:space="preserve"> Monto Estimado $ 4,000.00</t>
  </si>
  <si>
    <t>SUSPENDIDO (esta consultoria se llevará a cabo con fondos de la Cooperación Técnica)</t>
  </si>
  <si>
    <t>Adquisición de Proyectores de Cañon para la  ONDET y OFAH</t>
  </si>
  <si>
    <t>II.5.1.25</t>
  </si>
  <si>
    <t>Bien 25</t>
  </si>
  <si>
    <t>Adquisiciones de Licencias de Autocad</t>
  </si>
  <si>
    <t xml:space="preserve"> Monto Estimado $ 16,500.00</t>
  </si>
</sst>
</file>

<file path=xl/styles.xml><?xml version="1.0" encoding="utf-8"?>
<styleSheet xmlns="http://schemas.openxmlformats.org/spreadsheetml/2006/main">
  <numFmts count="2">
    <numFmt numFmtId="8" formatCode="&quot;$&quot;#,##0.00_);[Red]\(&quot;$&quot;#,##0.00\)"/>
    <numFmt numFmtId="44" formatCode="_(&quot;$&quot;* #,##0.00_);_(&quot;$&quot;* \(#,##0.00\);_(&quot;$&quot;* &quot;-&quot;??_);_(@_)"/>
  </numFmts>
  <fonts count="29">
    <font>
      <sz val="10"/>
      <name val="Arial"/>
    </font>
    <font>
      <sz val="10"/>
      <name val="Arial"/>
      <family val="2"/>
    </font>
    <font>
      <b/>
      <sz val="20"/>
      <name val="Arial Narrow"/>
      <family val="2"/>
    </font>
    <font>
      <b/>
      <sz val="11"/>
      <name val="Arial Narrow"/>
      <family val="2"/>
    </font>
    <font>
      <b/>
      <sz val="7"/>
      <name val="Arial Narrow"/>
      <family val="2"/>
    </font>
    <font>
      <b/>
      <sz val="10"/>
      <name val="Arial Narrow"/>
      <family val="2"/>
    </font>
    <font>
      <b/>
      <sz val="8"/>
      <name val="Arial Narrow"/>
      <family val="2"/>
    </font>
    <font>
      <b/>
      <sz val="6"/>
      <name val="Arial Narrow"/>
      <family val="2"/>
    </font>
    <font>
      <b/>
      <sz val="14"/>
      <name val="Arial Narrow"/>
      <family val="2"/>
    </font>
    <font>
      <sz val="14"/>
      <name val="Arial Narrow"/>
      <family val="2"/>
    </font>
    <font>
      <b/>
      <sz val="9"/>
      <name val="Arial Narrow"/>
      <family val="2"/>
    </font>
    <font>
      <sz val="9"/>
      <name val="Arial Narrow"/>
      <family val="2"/>
    </font>
    <font>
      <b/>
      <sz val="9"/>
      <color indexed="8"/>
      <name val="Arial Narrow"/>
      <family val="2"/>
    </font>
    <font>
      <sz val="9"/>
      <color indexed="8"/>
      <name val="Arial Narrow"/>
      <family val="2"/>
    </font>
    <font>
      <sz val="8"/>
      <color indexed="8"/>
      <name val="Arial Narrow"/>
      <family val="2"/>
    </font>
    <font>
      <sz val="8"/>
      <name val="Arial Narrow"/>
      <family val="2"/>
    </font>
    <font>
      <b/>
      <sz val="12"/>
      <name val="Arial Narrow"/>
      <family val="2"/>
    </font>
    <font>
      <sz val="7.5"/>
      <name val="Arial Narrow"/>
      <family val="2"/>
    </font>
    <font>
      <sz val="7"/>
      <name val="Arial Narrow"/>
      <family val="2"/>
    </font>
    <font>
      <sz val="14"/>
      <color indexed="18"/>
      <name val="Arial Narrow"/>
      <family val="2"/>
    </font>
    <font>
      <b/>
      <sz val="9"/>
      <color indexed="9"/>
      <name val="Arial Narrow"/>
      <family val="2"/>
    </font>
    <font>
      <sz val="9"/>
      <color indexed="9"/>
      <name val="Arial Narrow"/>
      <family val="2"/>
    </font>
    <font>
      <sz val="7"/>
      <color indexed="9"/>
      <name val="Arial Narrow"/>
      <family val="2"/>
    </font>
    <font>
      <sz val="9"/>
      <color indexed="10"/>
      <name val="Arial Narrow"/>
      <family val="2"/>
    </font>
    <font>
      <sz val="14"/>
      <color indexed="10"/>
      <name val="Arial Narrow"/>
      <family val="2"/>
    </font>
    <font>
      <sz val="9"/>
      <color indexed="18"/>
      <name val="Arial Narrow"/>
      <family val="2"/>
    </font>
    <font>
      <sz val="12"/>
      <name val="Arial Narrow"/>
      <family val="2"/>
    </font>
    <font>
      <b/>
      <i/>
      <sz val="9"/>
      <name val="Arial Narrow"/>
      <family val="2"/>
    </font>
    <font>
      <sz val="8"/>
      <name val="Arial"/>
      <family val="2"/>
    </font>
  </fonts>
  <fills count="1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27"/>
        <bgColor indexed="64"/>
      </patternFill>
    </fill>
    <fill>
      <patternFill patternType="solid">
        <fgColor indexed="22"/>
        <bgColor indexed="64"/>
      </patternFill>
    </fill>
    <fill>
      <patternFill patternType="solid">
        <fgColor indexed="65"/>
        <bgColor indexed="8"/>
      </patternFill>
    </fill>
    <fill>
      <patternFill patternType="solid">
        <fgColor indexed="65"/>
        <bgColor indexed="64"/>
      </patternFill>
    </fill>
    <fill>
      <patternFill patternType="solid">
        <fgColor indexed="45"/>
        <bgColor indexed="64"/>
      </patternFill>
    </fill>
    <fill>
      <patternFill patternType="solid">
        <fgColor indexed="22"/>
        <bgColor indexed="8"/>
      </patternFill>
    </fill>
    <fill>
      <patternFill patternType="solid">
        <fgColor indexed="47"/>
        <bgColor indexed="64"/>
      </patternFill>
    </fill>
    <fill>
      <patternFill patternType="solid">
        <fgColor indexed="9"/>
        <bgColor indexed="64"/>
      </patternFill>
    </fill>
    <fill>
      <patternFill patternType="solid">
        <fgColor indexed="9"/>
        <bgColor indexed="8"/>
      </patternFill>
    </fill>
    <fill>
      <patternFill patternType="solid">
        <fgColor indexed="42"/>
        <bgColor indexed="64"/>
      </patternFill>
    </fill>
    <fill>
      <patternFill patternType="solid">
        <fgColor theme="0"/>
        <bgColor indexed="8"/>
      </patternFill>
    </fill>
    <fill>
      <patternFill patternType="solid">
        <fgColor theme="0"/>
        <bgColor indexed="64"/>
      </patternFill>
    </fill>
    <fill>
      <patternFill patternType="solid">
        <fgColor theme="9" tint="0.39997558519241921"/>
        <bgColor indexed="64"/>
      </patternFill>
    </fill>
    <fill>
      <patternFill patternType="solid">
        <fgColor theme="9" tint="0.39997558519241921"/>
        <bgColor indexed="8"/>
      </patternFill>
    </fill>
  </fills>
  <borders count="44">
    <border>
      <left/>
      <right/>
      <top/>
      <bottom/>
      <diagonal/>
    </border>
    <border>
      <left style="double">
        <color indexed="64"/>
      </left>
      <right style="double">
        <color indexed="64"/>
      </right>
      <top style="double">
        <color indexed="64"/>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medium">
        <color indexed="64"/>
      </top>
      <bottom style="medium">
        <color indexed="64"/>
      </bottom>
      <diagonal/>
    </border>
    <border>
      <left/>
      <right/>
      <top style="double">
        <color indexed="64"/>
      </top>
      <bottom style="medium">
        <color indexed="64"/>
      </bottom>
      <diagonal/>
    </border>
    <border>
      <left/>
      <right style="double">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style="double">
        <color indexed="64"/>
      </right>
      <top/>
      <bottom style="medium">
        <color indexed="64"/>
      </bottom>
      <diagonal/>
    </border>
    <border>
      <left/>
      <right style="double">
        <color indexed="64"/>
      </right>
      <top/>
      <bottom style="medium">
        <color indexed="64"/>
      </bottom>
      <diagonal/>
    </border>
    <border>
      <left style="double">
        <color indexed="64"/>
      </left>
      <right style="double">
        <color indexed="64"/>
      </right>
      <top/>
      <bottom/>
      <diagonal/>
    </border>
    <border>
      <left/>
      <right style="double">
        <color indexed="64"/>
      </right>
      <top/>
      <bottom/>
      <diagonal/>
    </border>
    <border>
      <left style="double">
        <color indexed="64"/>
      </left>
      <right style="double">
        <color indexed="64"/>
      </right>
      <top style="medium">
        <color indexed="64"/>
      </top>
      <bottom/>
      <diagonal/>
    </border>
    <border>
      <left/>
      <right style="double">
        <color indexed="64"/>
      </right>
      <top/>
      <bottom style="medium">
        <color indexed="8"/>
      </bottom>
      <diagonal/>
    </border>
    <border>
      <left style="double">
        <color indexed="64"/>
      </left>
      <right style="double">
        <color indexed="64"/>
      </right>
      <top style="medium">
        <color indexed="64"/>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style="double">
        <color indexed="64"/>
      </right>
      <top style="thin">
        <color indexed="64"/>
      </top>
      <bottom style="thin">
        <color indexed="64"/>
      </bottom>
      <diagonal/>
    </border>
    <border>
      <left/>
      <right style="thin">
        <color indexed="64"/>
      </right>
      <top style="medium">
        <color indexed="64"/>
      </top>
      <bottom style="medium">
        <color indexed="64"/>
      </bottom>
      <diagonal/>
    </border>
    <border>
      <left style="double">
        <color indexed="64"/>
      </left>
      <right/>
      <top/>
      <bottom style="medium">
        <color indexed="64"/>
      </bottom>
      <diagonal/>
    </border>
    <border>
      <left/>
      <right/>
      <top/>
      <bottom style="medium">
        <color indexed="64"/>
      </bottom>
      <diagonal/>
    </border>
    <border>
      <left style="double">
        <color indexed="64"/>
      </left>
      <right style="double">
        <color indexed="64"/>
      </right>
      <top/>
      <bottom style="medium">
        <color indexed="8"/>
      </bottom>
      <diagonal/>
    </border>
    <border>
      <left style="double">
        <color indexed="64"/>
      </left>
      <right style="double">
        <color indexed="64"/>
      </right>
      <top/>
      <bottom style="thin">
        <color indexed="64"/>
      </bottom>
      <diagonal/>
    </border>
    <border>
      <left style="double">
        <color indexed="64"/>
      </left>
      <right/>
      <top/>
      <bottom/>
      <diagonal/>
    </border>
    <border>
      <left style="double">
        <color indexed="64"/>
      </left>
      <right style="double">
        <color indexed="64"/>
      </right>
      <top style="thick">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bottom style="double">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double">
        <color indexed="64"/>
      </left>
      <right style="double">
        <color indexed="64"/>
      </right>
      <top style="thick">
        <color indexed="64"/>
      </top>
      <bottom style="medium">
        <color indexed="64"/>
      </bottom>
      <diagonal/>
    </border>
    <border>
      <left style="medium">
        <color indexed="64"/>
      </left>
      <right style="double">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right/>
      <top/>
      <bottom style="double">
        <color indexed="64"/>
      </bottom>
      <diagonal/>
    </border>
    <border>
      <left style="double">
        <color indexed="64"/>
      </left>
      <right style="double">
        <color indexed="64"/>
      </right>
      <top style="thin">
        <color indexed="64"/>
      </top>
      <bottom/>
      <diagonal/>
    </border>
    <border>
      <left/>
      <right style="double">
        <color indexed="64"/>
      </right>
      <top/>
      <bottom style="thin">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10">
    <xf numFmtId="0" fontId="0" fillId="0" borderId="0" xfId="0"/>
    <xf numFmtId="0" fontId="6"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3" xfId="0" applyFont="1" applyFill="1" applyBorder="1" applyAlignment="1">
      <alignment horizontal="center" vertical="center" textRotation="90" wrapText="1"/>
    </xf>
    <xf numFmtId="0" fontId="6" fillId="2" borderId="3" xfId="0" applyFont="1" applyFill="1" applyBorder="1" applyAlignment="1">
      <alignment horizontal="center" vertical="center" wrapText="1"/>
    </xf>
    <xf numFmtId="0" fontId="8" fillId="3" borderId="4" xfId="0" applyFont="1" applyFill="1" applyBorder="1" applyAlignment="1">
      <alignment horizontal="center" wrapText="1"/>
    </xf>
    <xf numFmtId="0" fontId="9" fillId="4" borderId="5" xfId="0" applyFont="1" applyFill="1" applyBorder="1" applyAlignment="1">
      <alignment horizontal="center"/>
    </xf>
    <xf numFmtId="0" fontId="8" fillId="4" borderId="5" xfId="0" applyFont="1" applyFill="1" applyBorder="1" applyAlignment="1">
      <alignment horizontal="center" wrapText="1"/>
    </xf>
    <xf numFmtId="0" fontId="8" fillId="4" borderId="6" xfId="0" applyFont="1" applyFill="1" applyBorder="1" applyAlignment="1">
      <alignment horizontal="center" wrapText="1"/>
    </xf>
    <xf numFmtId="0" fontId="8" fillId="4" borderId="7" xfId="0" applyFont="1" applyFill="1" applyBorder="1" applyAlignment="1">
      <alignment horizontal="center" wrapText="1"/>
    </xf>
    <xf numFmtId="0" fontId="10" fillId="5" borderId="8" xfId="0" applyFont="1" applyFill="1" applyBorder="1" applyAlignment="1">
      <alignment horizontal="center" wrapText="1"/>
    </xf>
    <xf numFmtId="0" fontId="11" fillId="5" borderId="9" xfId="0" applyFont="1" applyFill="1" applyBorder="1" applyAlignment="1">
      <alignment wrapText="1"/>
    </xf>
    <xf numFmtId="0" fontId="10" fillId="5" borderId="9" xfId="0" applyFont="1" applyFill="1" applyBorder="1" applyAlignment="1">
      <alignment horizontal="center" vertical="top" wrapText="1"/>
    </xf>
    <xf numFmtId="0" fontId="11" fillId="5" borderId="9" xfId="0" applyFont="1" applyFill="1" applyBorder="1" applyAlignment="1">
      <alignment horizontal="center"/>
    </xf>
    <xf numFmtId="0" fontId="12" fillId="6" borderId="10" xfId="0" applyFont="1" applyFill="1" applyBorder="1" applyAlignment="1">
      <alignment horizontal="center" wrapText="1"/>
    </xf>
    <xf numFmtId="0" fontId="13" fillId="6" borderId="11" xfId="0" applyFont="1" applyFill="1" applyBorder="1" applyAlignment="1">
      <alignment wrapText="1"/>
    </xf>
    <xf numFmtId="0" fontId="13" fillId="6" borderId="11" xfId="0" applyFont="1" applyFill="1" applyBorder="1" applyAlignment="1">
      <alignment horizontal="justify" vertical="top" wrapText="1"/>
    </xf>
    <xf numFmtId="0" fontId="12" fillId="6" borderId="11" xfId="0" applyFont="1" applyFill="1" applyBorder="1" applyAlignment="1">
      <alignment horizontal="center" vertical="top" wrapText="1"/>
    </xf>
    <xf numFmtId="0" fontId="13" fillId="6" borderId="11" xfId="0" applyFont="1" applyFill="1" applyBorder="1" applyAlignment="1">
      <alignment horizontal="center"/>
    </xf>
    <xf numFmtId="0" fontId="13" fillId="6" borderId="11" xfId="0" applyFont="1" applyFill="1" applyBorder="1" applyAlignment="1">
      <alignment horizontal="center" wrapText="1"/>
    </xf>
    <xf numFmtId="0" fontId="14" fillId="6" borderId="12" xfId="0" applyFont="1" applyFill="1" applyBorder="1" applyAlignment="1">
      <alignment vertical="center"/>
    </xf>
    <xf numFmtId="0" fontId="13" fillId="6" borderId="10" xfId="0" applyFont="1" applyFill="1" applyBorder="1"/>
    <xf numFmtId="0" fontId="12" fillId="6" borderId="11" xfId="0" applyFont="1" applyFill="1" applyBorder="1" applyAlignment="1">
      <alignment horizontal="justify" vertical="top" wrapText="1"/>
    </xf>
    <xf numFmtId="8" fontId="12" fillId="6" borderId="11" xfId="0" applyNumberFormat="1" applyFont="1" applyFill="1" applyBorder="1" applyAlignment="1">
      <alignment horizontal="center" vertical="top" wrapText="1"/>
    </xf>
    <xf numFmtId="9" fontId="13" fillId="6" borderId="11" xfId="0" applyNumberFormat="1" applyFont="1" applyFill="1" applyBorder="1" applyAlignment="1">
      <alignment horizontal="center"/>
    </xf>
    <xf numFmtId="0" fontId="13" fillId="6" borderId="13" xfId="0" applyFont="1" applyFill="1" applyBorder="1" applyAlignment="1">
      <alignment horizontal="center" wrapText="1"/>
    </xf>
    <xf numFmtId="0" fontId="14" fillId="6" borderId="8" xfId="0" applyFont="1" applyFill="1" applyBorder="1" applyAlignment="1">
      <alignment vertical="center"/>
    </xf>
    <xf numFmtId="0" fontId="10" fillId="5" borderId="14" xfId="0" applyFont="1" applyFill="1" applyBorder="1" applyAlignment="1">
      <alignment horizontal="center" wrapText="1"/>
    </xf>
    <xf numFmtId="0" fontId="11" fillId="5" borderId="6" xfId="0" applyFont="1" applyFill="1" applyBorder="1" applyAlignment="1">
      <alignment wrapText="1"/>
    </xf>
    <xf numFmtId="0" fontId="10" fillId="5" borderId="6" xfId="0" applyFont="1" applyFill="1" applyBorder="1" applyAlignment="1">
      <alignment horizontal="center" vertical="top" wrapText="1"/>
    </xf>
    <xf numFmtId="0" fontId="11" fillId="5" borderId="6" xfId="0" applyFont="1" applyFill="1" applyBorder="1" applyAlignment="1">
      <alignment horizontal="center"/>
    </xf>
    <xf numFmtId="0" fontId="15" fillId="5" borderId="6" xfId="0" applyFont="1" applyFill="1" applyBorder="1" applyAlignment="1">
      <alignment horizontal="center"/>
    </xf>
    <xf numFmtId="0" fontId="10" fillId="7" borderId="10" xfId="0" applyFont="1" applyFill="1" applyBorder="1" applyAlignment="1">
      <alignment horizontal="center" wrapText="1"/>
    </xf>
    <xf numFmtId="0" fontId="11" fillId="7" borderId="11" xfId="0" applyFont="1" applyFill="1" applyBorder="1" applyAlignment="1">
      <alignment wrapText="1"/>
    </xf>
    <xf numFmtId="0" fontId="11" fillId="6" borderId="11" xfId="0" applyFont="1" applyFill="1" applyBorder="1" applyAlignment="1">
      <alignment horizontal="justify" vertical="top" wrapText="1"/>
    </xf>
    <xf numFmtId="0" fontId="10" fillId="6" borderId="11" xfId="0" applyFont="1" applyFill="1" applyBorder="1" applyAlignment="1">
      <alignment horizontal="center" vertical="top" wrapText="1"/>
    </xf>
    <xf numFmtId="0" fontId="11" fillId="6" borderId="11" xfId="0" applyFont="1" applyFill="1" applyBorder="1" applyAlignment="1">
      <alignment horizontal="center"/>
    </xf>
    <xf numFmtId="0" fontId="11" fillId="6" borderId="11" xfId="0" applyFont="1" applyFill="1" applyBorder="1" applyAlignment="1">
      <alignment horizontal="center" wrapText="1"/>
    </xf>
    <xf numFmtId="0" fontId="11" fillId="7" borderId="10" xfId="0" applyFont="1" applyFill="1" applyBorder="1"/>
    <xf numFmtId="0" fontId="10" fillId="6" borderId="11" xfId="0" applyFont="1" applyFill="1" applyBorder="1" applyAlignment="1">
      <alignment horizontal="justify" vertical="top" wrapText="1"/>
    </xf>
    <xf numFmtId="8" fontId="10" fillId="6" borderId="11" xfId="0" applyNumberFormat="1" applyFont="1" applyFill="1" applyBorder="1" applyAlignment="1">
      <alignment horizontal="center" vertical="top" wrapText="1"/>
    </xf>
    <xf numFmtId="9" fontId="11" fillId="6" borderId="11" xfId="0" applyNumberFormat="1" applyFont="1" applyFill="1" applyBorder="1" applyAlignment="1">
      <alignment horizontal="center"/>
    </xf>
    <xf numFmtId="0" fontId="11" fillId="6" borderId="13" xfId="0" applyFont="1" applyFill="1" applyBorder="1" applyAlignment="1">
      <alignment horizontal="center" wrapText="1"/>
    </xf>
    <xf numFmtId="0" fontId="15" fillId="5" borderId="6" xfId="0" applyFont="1" applyFill="1" applyBorder="1" applyAlignment="1">
      <alignment horizontal="left"/>
    </xf>
    <xf numFmtId="0" fontId="10" fillId="6" borderId="10" xfId="0" applyFont="1" applyFill="1" applyBorder="1" applyAlignment="1">
      <alignment horizontal="center" wrapText="1"/>
    </xf>
    <xf numFmtId="0" fontId="11" fillId="6" borderId="11" xfId="0" applyFont="1" applyFill="1" applyBorder="1" applyAlignment="1">
      <alignment wrapText="1"/>
    </xf>
    <xf numFmtId="0" fontId="15" fillId="6" borderId="11" xfId="0" applyFont="1" applyFill="1" applyBorder="1" applyAlignment="1">
      <alignment horizontal="center"/>
    </xf>
    <xf numFmtId="0" fontId="11" fillId="6" borderId="10" xfId="0" applyFont="1" applyFill="1" applyBorder="1"/>
    <xf numFmtId="0" fontId="15" fillId="6" borderId="11" xfId="0" applyFont="1" applyFill="1" applyBorder="1" applyAlignment="1">
      <alignment horizontal="left"/>
    </xf>
    <xf numFmtId="0" fontId="9" fillId="8" borderId="15" xfId="0" applyFont="1" applyFill="1" applyBorder="1" applyAlignment="1">
      <alignment horizontal="center"/>
    </xf>
    <xf numFmtId="0" fontId="9" fillId="8" borderId="16" xfId="0" applyFont="1" applyFill="1" applyBorder="1" applyAlignment="1">
      <alignment wrapText="1"/>
    </xf>
    <xf numFmtId="0" fontId="9" fillId="8" borderId="16" xfId="0" applyFont="1" applyFill="1" applyBorder="1" applyAlignment="1">
      <alignment horizontal="center"/>
    </xf>
    <xf numFmtId="0" fontId="9" fillId="8" borderId="0" xfId="0" applyFont="1" applyFill="1" applyBorder="1" applyAlignment="1">
      <alignment horizontal="center"/>
    </xf>
    <xf numFmtId="0" fontId="9" fillId="8" borderId="17" xfId="0" applyFont="1" applyFill="1" applyBorder="1" applyAlignment="1">
      <alignment horizontal="center"/>
    </xf>
    <xf numFmtId="0" fontId="10" fillId="5" borderId="9" xfId="0" applyFont="1" applyFill="1" applyBorder="1" applyAlignment="1">
      <alignment wrapText="1"/>
    </xf>
    <xf numFmtId="0" fontId="10" fillId="5" borderId="9" xfId="0" applyFont="1" applyFill="1" applyBorder="1" applyAlignment="1">
      <alignment horizontal="center" wrapText="1"/>
    </xf>
    <xf numFmtId="0" fontId="10" fillId="0" borderId="10" xfId="0" applyFont="1" applyFill="1" applyBorder="1" applyAlignment="1">
      <alignment horizontal="center" wrapText="1"/>
    </xf>
    <xf numFmtId="0" fontId="11" fillId="0" borderId="11" xfId="0" applyFont="1" applyFill="1" applyBorder="1" applyAlignment="1">
      <alignment wrapText="1"/>
    </xf>
    <xf numFmtId="0" fontId="10" fillId="0" borderId="11" xfId="0" applyFont="1" applyFill="1" applyBorder="1" applyAlignment="1">
      <alignment horizontal="center" vertical="top" wrapText="1"/>
    </xf>
    <xf numFmtId="0" fontId="11" fillId="0" borderId="11" xfId="0" applyFont="1" applyFill="1" applyBorder="1" applyAlignment="1">
      <alignment horizontal="center"/>
    </xf>
    <xf numFmtId="0" fontId="11" fillId="0" borderId="11" xfId="0" applyFont="1" applyFill="1" applyBorder="1" applyAlignment="1">
      <alignment horizontal="center" wrapText="1"/>
    </xf>
    <xf numFmtId="0" fontId="10" fillId="0" borderId="8" xfId="0" applyFont="1" applyFill="1" applyBorder="1" applyAlignment="1">
      <alignment horizontal="center" wrapText="1"/>
    </xf>
    <xf numFmtId="0" fontId="11" fillId="0" borderId="9" xfId="0" applyFont="1" applyFill="1" applyBorder="1" applyAlignment="1">
      <alignment wrapText="1"/>
    </xf>
    <xf numFmtId="0" fontId="10" fillId="0" borderId="9" xfId="0" applyFont="1" applyFill="1" applyBorder="1" applyAlignment="1">
      <alignment wrapText="1"/>
    </xf>
    <xf numFmtId="8" fontId="10" fillId="0" borderId="9" xfId="0" applyNumberFormat="1" applyFont="1" applyFill="1" applyBorder="1" applyAlignment="1">
      <alignment horizontal="center" vertical="top" wrapText="1"/>
    </xf>
    <xf numFmtId="0" fontId="11" fillId="0" borderId="9" xfId="0" applyFont="1" applyFill="1" applyBorder="1" applyAlignment="1">
      <alignment horizontal="center"/>
    </xf>
    <xf numFmtId="9" fontId="11" fillId="0" borderId="9" xfId="0" applyNumberFormat="1" applyFont="1" applyBorder="1" applyAlignment="1">
      <alignment horizontal="center"/>
    </xf>
    <xf numFmtId="0" fontId="11" fillId="0" borderId="9" xfId="0" applyFont="1" applyFill="1" applyBorder="1" applyAlignment="1">
      <alignment horizontal="center" wrapText="1"/>
    </xf>
    <xf numFmtId="0" fontId="18" fillId="5" borderId="9" xfId="0" applyFont="1" applyFill="1" applyBorder="1" applyAlignment="1">
      <alignment horizontal="center"/>
    </xf>
    <xf numFmtId="0" fontId="11" fillId="0" borderId="11" xfId="0" applyFont="1" applyBorder="1" applyAlignment="1">
      <alignment wrapText="1"/>
    </xf>
    <xf numFmtId="0" fontId="11" fillId="0" borderId="11" xfId="0" applyFont="1" applyBorder="1" applyAlignment="1">
      <alignment horizontal="center"/>
    </xf>
    <xf numFmtId="0" fontId="10" fillId="0" borderId="10" xfId="0" applyFont="1" applyFill="1" applyBorder="1" applyAlignment="1">
      <alignment wrapText="1"/>
    </xf>
    <xf numFmtId="0" fontId="10" fillId="0" borderId="11" xfId="0" applyFont="1" applyBorder="1" applyAlignment="1">
      <alignment wrapText="1"/>
    </xf>
    <xf numFmtId="8" fontId="10" fillId="0" borderId="9" xfId="0" applyNumberFormat="1" applyFont="1" applyBorder="1" applyAlignment="1">
      <alignment horizontal="center" vertical="top" wrapText="1"/>
    </xf>
    <xf numFmtId="0" fontId="11" fillId="0" borderId="9" xfId="0" applyFont="1" applyBorder="1" applyAlignment="1">
      <alignment horizontal="center"/>
    </xf>
    <xf numFmtId="0" fontId="10" fillId="5" borderId="6" xfId="0" applyFont="1" applyFill="1" applyBorder="1" applyAlignment="1">
      <alignment horizontal="center" wrapText="1"/>
    </xf>
    <xf numFmtId="0" fontId="10" fillId="6" borderId="12" xfId="0" applyFont="1" applyFill="1" applyBorder="1" applyAlignment="1">
      <alignment horizontal="center" wrapText="1"/>
    </xf>
    <xf numFmtId="0" fontId="11" fillId="6" borderId="17" xfId="0" applyFont="1" applyFill="1" applyBorder="1" applyAlignment="1">
      <alignment wrapText="1"/>
    </xf>
    <xf numFmtId="0" fontId="10" fillId="6" borderId="17" xfId="0" applyFont="1" applyFill="1" applyBorder="1" applyAlignment="1">
      <alignment horizontal="center" vertical="top" wrapText="1"/>
    </xf>
    <xf numFmtId="0" fontId="11" fillId="6" borderId="17" xfId="0" applyFont="1" applyFill="1" applyBorder="1" applyAlignment="1">
      <alignment horizontal="center"/>
    </xf>
    <xf numFmtId="0" fontId="11" fillId="6" borderId="12" xfId="0" applyFont="1" applyFill="1" applyBorder="1" applyAlignment="1">
      <alignment horizontal="center" wrapText="1"/>
    </xf>
    <xf numFmtId="0" fontId="11" fillId="6" borderId="17" xfId="0" applyFont="1" applyFill="1" applyBorder="1" applyAlignment="1">
      <alignment horizontal="center" wrapText="1"/>
    </xf>
    <xf numFmtId="0" fontId="10" fillId="6" borderId="8" xfId="0" applyFont="1" applyFill="1" applyBorder="1" applyAlignment="1">
      <alignment horizontal="center" wrapText="1"/>
    </xf>
    <xf numFmtId="0" fontId="11" fillId="6" borderId="9" xfId="0" applyFont="1" applyFill="1" applyBorder="1" applyAlignment="1">
      <alignment wrapText="1"/>
    </xf>
    <xf numFmtId="0" fontId="10" fillId="6" borderId="9" xfId="0" applyFont="1" applyFill="1" applyBorder="1" applyAlignment="1">
      <alignment wrapText="1"/>
    </xf>
    <xf numFmtId="8" fontId="10" fillId="6" borderId="9" xfId="0" applyNumberFormat="1" applyFont="1" applyFill="1" applyBorder="1" applyAlignment="1">
      <alignment horizontal="center" vertical="top" wrapText="1"/>
    </xf>
    <xf numFmtId="0" fontId="11" fillId="6" borderId="9" xfId="0" applyFont="1" applyFill="1" applyBorder="1" applyAlignment="1">
      <alignment horizontal="center"/>
    </xf>
    <xf numFmtId="9" fontId="11" fillId="6" borderId="9" xfId="0" applyNumberFormat="1" applyFont="1" applyFill="1" applyBorder="1" applyAlignment="1">
      <alignment horizontal="center"/>
    </xf>
    <xf numFmtId="0" fontId="11" fillId="6" borderId="8" xfId="0" applyFont="1" applyFill="1" applyBorder="1" applyAlignment="1">
      <alignment horizontal="center" wrapText="1"/>
    </xf>
    <xf numFmtId="0" fontId="11" fillId="6" borderId="9" xfId="0" applyFont="1" applyFill="1" applyBorder="1" applyAlignment="1">
      <alignment horizontal="center" wrapText="1"/>
    </xf>
    <xf numFmtId="0" fontId="15" fillId="5" borderId="9" xfId="0" applyFont="1" applyFill="1" applyBorder="1" applyAlignment="1">
      <alignment horizontal="center"/>
    </xf>
    <xf numFmtId="0" fontId="10" fillId="6" borderId="11" xfId="0" applyFont="1" applyFill="1" applyBorder="1" applyAlignment="1">
      <alignment wrapText="1"/>
    </xf>
    <xf numFmtId="0" fontId="11" fillId="6" borderId="10" xfId="0" applyFont="1" applyFill="1" applyBorder="1" applyAlignment="1">
      <alignment horizontal="center" wrapText="1"/>
    </xf>
    <xf numFmtId="0" fontId="9" fillId="8" borderId="7" xfId="0" applyFont="1" applyFill="1" applyBorder="1" applyAlignment="1">
      <alignment wrapText="1"/>
    </xf>
    <xf numFmtId="0" fontId="9" fillId="8" borderId="7" xfId="0" applyFont="1" applyFill="1" applyBorder="1" applyAlignment="1">
      <alignment horizontal="center"/>
    </xf>
    <xf numFmtId="0" fontId="9" fillId="8" borderId="6" xfId="0" applyFont="1" applyFill="1" applyBorder="1" applyAlignment="1">
      <alignment horizontal="center"/>
    </xf>
    <xf numFmtId="0" fontId="8" fillId="4" borderId="9" xfId="0" applyFont="1" applyFill="1" applyBorder="1" applyAlignment="1">
      <alignment horizontal="center" wrapText="1"/>
    </xf>
    <xf numFmtId="0" fontId="10" fillId="5" borderId="14" xfId="0" applyFont="1" applyFill="1" applyBorder="1" applyAlignment="1">
      <alignment horizontal="center" vertical="center" wrapText="1"/>
    </xf>
    <xf numFmtId="0" fontId="10" fillId="5" borderId="14" xfId="0" applyFont="1" applyFill="1" applyBorder="1" applyAlignment="1">
      <alignment wrapText="1"/>
    </xf>
    <xf numFmtId="0" fontId="11" fillId="5" borderId="14" xfId="0" applyFont="1" applyFill="1" applyBorder="1" applyAlignment="1">
      <alignment horizontal="center"/>
    </xf>
    <xf numFmtId="0" fontId="11" fillId="5" borderId="18" xfId="0" applyFont="1" applyFill="1" applyBorder="1" applyAlignment="1">
      <alignment horizontal="center"/>
    </xf>
    <xf numFmtId="0" fontId="11" fillId="6" borderId="10" xfId="0" applyFont="1" applyFill="1" applyBorder="1" applyAlignment="1">
      <alignment horizontal="center"/>
    </xf>
    <xf numFmtId="0" fontId="10" fillId="6" borderId="10" xfId="0" applyFont="1" applyFill="1" applyBorder="1" applyAlignment="1">
      <alignment wrapText="1"/>
    </xf>
    <xf numFmtId="8" fontId="10" fillId="6" borderId="10" xfId="0" applyNumberFormat="1" applyFont="1" applyFill="1" applyBorder="1" applyAlignment="1">
      <alignment horizontal="center" vertical="top" wrapText="1"/>
    </xf>
    <xf numFmtId="9" fontId="11" fillId="6" borderId="10" xfId="0" applyNumberFormat="1" applyFont="1" applyFill="1" applyBorder="1" applyAlignment="1">
      <alignment horizontal="center"/>
    </xf>
    <xf numFmtId="0" fontId="10" fillId="9" borderId="14" xfId="0" applyFont="1" applyFill="1" applyBorder="1" applyAlignment="1">
      <alignment horizontal="center" vertical="center" wrapText="1"/>
    </xf>
    <xf numFmtId="0" fontId="11" fillId="9" borderId="14" xfId="0" applyFont="1" applyFill="1" applyBorder="1"/>
    <xf numFmtId="0" fontId="10" fillId="9" borderId="14" xfId="0" applyFont="1" applyFill="1" applyBorder="1" applyAlignment="1">
      <alignment horizontal="center" wrapText="1"/>
    </xf>
    <xf numFmtId="0" fontId="11" fillId="9" borderId="14" xfId="0" applyFont="1" applyFill="1" applyBorder="1" applyAlignment="1">
      <alignment horizontal="center"/>
    </xf>
    <xf numFmtId="0" fontId="15" fillId="9" borderId="18" xfId="0" applyFont="1" applyFill="1" applyBorder="1" applyAlignment="1">
      <alignment horizontal="center"/>
    </xf>
    <xf numFmtId="0" fontId="11" fillId="6" borderId="0" xfId="0" applyFont="1" applyFill="1" applyBorder="1"/>
    <xf numFmtId="0" fontId="11" fillId="5" borderId="14" xfId="0" applyFont="1" applyFill="1" applyBorder="1"/>
    <xf numFmtId="0" fontId="15" fillId="5" borderId="14" xfId="0" applyFont="1" applyFill="1" applyBorder="1" applyAlignment="1">
      <alignment horizontal="center"/>
    </xf>
    <xf numFmtId="0" fontId="11" fillId="0" borderId="8" xfId="0" applyFont="1" applyFill="1" applyBorder="1" applyAlignment="1">
      <alignment horizontal="center"/>
    </xf>
    <xf numFmtId="0" fontId="11" fillId="0" borderId="8" xfId="0" applyFont="1" applyFill="1" applyBorder="1"/>
    <xf numFmtId="9" fontId="11" fillId="0" borderId="8" xfId="0" applyNumberFormat="1" applyFont="1" applyFill="1" applyBorder="1" applyAlignment="1">
      <alignment horizontal="center"/>
    </xf>
    <xf numFmtId="0" fontId="11" fillId="0" borderId="8" xfId="0" applyFont="1" applyFill="1" applyBorder="1" applyAlignment="1">
      <alignment horizontal="center" wrapText="1"/>
    </xf>
    <xf numFmtId="0" fontId="15" fillId="0" borderId="8" xfId="0" applyFont="1" applyFill="1" applyBorder="1" applyAlignment="1">
      <alignment horizontal="left" vertical="center" wrapText="1"/>
    </xf>
    <xf numFmtId="0" fontId="9" fillId="8" borderId="4" xfId="0" applyFont="1" applyFill="1" applyBorder="1" applyAlignment="1">
      <alignment horizontal="center"/>
    </xf>
    <xf numFmtId="0" fontId="8" fillId="10" borderId="8" xfId="0" applyFont="1" applyFill="1" applyBorder="1" applyAlignment="1">
      <alignment horizontal="center" wrapText="1"/>
    </xf>
    <xf numFmtId="0" fontId="8" fillId="10" borderId="9" xfId="0" applyFont="1" applyFill="1" applyBorder="1" applyAlignment="1">
      <alignment horizontal="center" wrapText="1"/>
    </xf>
    <xf numFmtId="0" fontId="8" fillId="10" borderId="9" xfId="0" applyFont="1" applyFill="1" applyBorder="1" applyAlignment="1">
      <alignment horizontal="right"/>
    </xf>
    <xf numFmtId="0" fontId="9" fillId="10" borderId="9" xfId="0" applyFont="1" applyFill="1" applyBorder="1" applyAlignment="1">
      <alignment horizontal="center"/>
    </xf>
    <xf numFmtId="0" fontId="9" fillId="4" borderId="7" xfId="0" applyFont="1" applyFill="1" applyBorder="1" applyAlignment="1">
      <alignment horizontal="center"/>
    </xf>
    <xf numFmtId="0" fontId="19" fillId="4" borderId="6" xfId="0" applyFont="1" applyFill="1" applyBorder="1" applyAlignment="1">
      <alignment horizontal="center"/>
    </xf>
    <xf numFmtId="0" fontId="20" fillId="5" borderId="6" xfId="0" applyFont="1" applyFill="1" applyBorder="1" applyAlignment="1">
      <alignment horizontal="center" wrapText="1"/>
    </xf>
    <xf numFmtId="0" fontId="10" fillId="5" borderId="9" xfId="0" applyFont="1" applyFill="1" applyBorder="1" applyAlignment="1">
      <alignment horizontal="center"/>
    </xf>
    <xf numFmtId="0" fontId="10" fillId="0" borderId="14" xfId="0" applyFont="1" applyFill="1" applyBorder="1" applyAlignment="1">
      <alignment horizontal="center" vertical="center" wrapText="1"/>
    </xf>
    <xf numFmtId="0" fontId="10" fillId="0" borderId="14" xfId="0" applyFont="1" applyBorder="1" applyAlignment="1">
      <alignment wrapText="1"/>
    </xf>
    <xf numFmtId="0" fontId="10" fillId="0" borderId="14" xfId="0" applyFont="1" applyFill="1" applyBorder="1" applyAlignment="1">
      <alignment vertical="center" wrapText="1"/>
    </xf>
    <xf numFmtId="8" fontId="11" fillId="6" borderId="14" xfId="0" applyNumberFormat="1" applyFont="1" applyFill="1" applyBorder="1" applyAlignment="1">
      <alignment horizontal="center" vertical="center" wrapText="1"/>
    </xf>
    <xf numFmtId="0" fontId="11" fillId="0" borderId="14" xfId="0" applyFont="1" applyBorder="1" applyAlignment="1">
      <alignment horizontal="center" vertical="center" wrapText="1"/>
    </xf>
    <xf numFmtId="0" fontId="11" fillId="0" borderId="14" xfId="0" applyFont="1" applyBorder="1" applyAlignment="1">
      <alignment horizontal="center" vertical="center"/>
    </xf>
    <xf numFmtId="9" fontId="11" fillId="0" borderId="14" xfId="0" applyNumberFormat="1" applyFont="1" applyBorder="1" applyAlignment="1">
      <alignment horizontal="center" vertical="center"/>
    </xf>
    <xf numFmtId="9" fontId="11" fillId="11" borderId="14" xfId="1" applyFont="1" applyFill="1" applyBorder="1" applyAlignment="1" applyProtection="1">
      <alignment horizontal="left" vertical="center" wrapText="1"/>
      <protection locked="0"/>
    </xf>
    <xf numFmtId="8" fontId="11" fillId="7" borderId="14" xfId="0" applyNumberFormat="1" applyFont="1" applyFill="1" applyBorder="1" applyAlignment="1">
      <alignment horizontal="center" vertical="center" wrapText="1"/>
    </xf>
    <xf numFmtId="0" fontId="11" fillId="0" borderId="14" xfId="0" applyFont="1" applyFill="1" applyBorder="1" applyAlignment="1">
      <alignment vertical="center" wrapText="1"/>
    </xf>
    <xf numFmtId="0" fontId="10" fillId="0" borderId="14" xfId="0" applyFont="1" applyBorder="1" applyAlignment="1">
      <alignment horizontal="justify" vertical="top" wrapText="1"/>
    </xf>
    <xf numFmtId="0" fontId="10" fillId="0" borderId="14" xfId="0" applyFont="1" applyFill="1" applyBorder="1" applyAlignment="1">
      <alignment horizontal="justify" vertical="top" wrapText="1"/>
    </xf>
    <xf numFmtId="8" fontId="11" fillId="0" borderId="14" xfId="0" applyNumberFormat="1" applyFont="1" applyBorder="1" applyAlignment="1">
      <alignment horizontal="center" vertical="center" wrapText="1"/>
    </xf>
    <xf numFmtId="0" fontId="10" fillId="6" borderId="14" xfId="0" applyFont="1" applyFill="1" applyBorder="1" applyAlignment="1">
      <alignment horizontal="center" vertical="center" wrapText="1"/>
    </xf>
    <xf numFmtId="0" fontId="10" fillId="6" borderId="14" xfId="0" applyFont="1" applyFill="1" applyBorder="1" applyAlignment="1">
      <alignment wrapText="1"/>
    </xf>
    <xf numFmtId="0" fontId="10" fillId="6" borderId="14" xfId="0" applyFont="1" applyFill="1" applyBorder="1" applyAlignment="1">
      <alignment horizontal="justify" vertical="top" wrapText="1"/>
    </xf>
    <xf numFmtId="0" fontId="11" fillId="6" borderId="14" xfId="0" applyFont="1" applyFill="1" applyBorder="1" applyAlignment="1">
      <alignment horizontal="center" vertical="center" wrapText="1"/>
    </xf>
    <xf numFmtId="0" fontId="11" fillId="6" borderId="14" xfId="0" applyFont="1" applyFill="1" applyBorder="1" applyAlignment="1">
      <alignment horizontal="center" vertical="center"/>
    </xf>
    <xf numFmtId="9" fontId="11" fillId="6" borderId="14" xfId="0" applyNumberFormat="1" applyFont="1" applyFill="1" applyBorder="1" applyAlignment="1">
      <alignment horizontal="center" vertical="center"/>
    </xf>
    <xf numFmtId="9" fontId="11" fillId="12" borderId="14" xfId="1" applyFont="1" applyFill="1" applyBorder="1" applyAlignment="1" applyProtection="1">
      <alignment horizontal="left" vertical="center" wrapText="1"/>
      <protection locked="0"/>
    </xf>
    <xf numFmtId="9" fontId="11" fillId="6" borderId="14" xfId="1" applyFont="1" applyFill="1" applyBorder="1" applyAlignment="1" applyProtection="1">
      <alignment horizontal="left" vertical="center" wrapText="1"/>
      <protection locked="0"/>
    </xf>
    <xf numFmtId="0" fontId="10" fillId="0" borderId="14" xfId="0" applyFont="1" applyFill="1" applyBorder="1" applyAlignment="1">
      <alignment horizontal="left" vertical="center"/>
    </xf>
    <xf numFmtId="0" fontId="11" fillId="0" borderId="14" xfId="0" applyFont="1" applyFill="1" applyBorder="1" applyAlignment="1">
      <alignment horizontal="justify" vertical="top" wrapText="1"/>
    </xf>
    <xf numFmtId="8" fontId="11" fillId="6" borderId="14" xfId="0" applyNumberFormat="1" applyFont="1" applyFill="1" applyBorder="1" applyAlignment="1">
      <alignment horizontal="center" vertical="top" wrapText="1"/>
    </xf>
    <xf numFmtId="0" fontId="11" fillId="6" borderId="14" xfId="0" applyFont="1" applyFill="1" applyBorder="1" applyAlignment="1">
      <alignment horizontal="center"/>
    </xf>
    <xf numFmtId="9" fontId="11" fillId="6" borderId="14" xfId="0" applyNumberFormat="1" applyFont="1" applyFill="1" applyBorder="1" applyAlignment="1">
      <alignment horizontal="center"/>
    </xf>
    <xf numFmtId="0" fontId="11" fillId="6" borderId="14" xfId="0" applyFont="1" applyFill="1" applyBorder="1" applyAlignment="1" applyProtection="1">
      <alignment horizontal="justify" vertical="center" wrapText="1"/>
      <protection locked="0"/>
    </xf>
    <xf numFmtId="8" fontId="11" fillId="6" borderId="6" xfId="0" applyNumberFormat="1" applyFont="1" applyFill="1" applyBorder="1" applyAlignment="1">
      <alignment horizontal="center" vertical="top" wrapText="1"/>
    </xf>
    <xf numFmtId="8" fontId="11" fillId="6" borderId="19" xfId="0" applyNumberFormat="1" applyFont="1" applyFill="1" applyBorder="1" applyAlignment="1">
      <alignment horizontal="center" vertical="top" wrapText="1"/>
    </xf>
    <xf numFmtId="0" fontId="9" fillId="8" borderId="20" xfId="0" applyFont="1" applyFill="1" applyBorder="1" applyAlignment="1">
      <alignment horizontal="center"/>
    </xf>
    <xf numFmtId="0" fontId="9" fillId="8" borderId="21" xfId="0" applyFont="1" applyFill="1" applyBorder="1" applyAlignment="1">
      <alignment horizontal="left" vertical="center" wrapText="1"/>
    </xf>
    <xf numFmtId="0" fontId="9" fillId="8" borderId="21" xfId="0" applyFont="1" applyFill="1" applyBorder="1" applyAlignment="1">
      <alignment horizontal="center" vertical="center"/>
    </xf>
    <xf numFmtId="9" fontId="9" fillId="8" borderId="21" xfId="0" applyNumberFormat="1" applyFont="1" applyFill="1" applyBorder="1" applyAlignment="1">
      <alignment horizontal="center" vertical="center"/>
    </xf>
    <xf numFmtId="0" fontId="9" fillId="8" borderId="9" xfId="0" applyFont="1" applyFill="1" applyBorder="1" applyAlignment="1">
      <alignment horizontal="center" vertical="center"/>
    </xf>
    <xf numFmtId="8" fontId="10" fillId="10" borderId="9" xfId="0" applyNumberFormat="1" applyFont="1" applyFill="1" applyBorder="1" applyAlignment="1">
      <alignment horizontal="center"/>
    </xf>
    <xf numFmtId="0" fontId="8" fillId="3" borderId="14" xfId="0" applyFont="1" applyFill="1" applyBorder="1" applyAlignment="1">
      <alignment horizontal="center" wrapText="1"/>
    </xf>
    <xf numFmtId="0" fontId="11" fillId="0" borderId="10" xfId="0" applyFont="1" applyFill="1" applyBorder="1" applyAlignment="1">
      <alignment horizontal="center"/>
    </xf>
    <xf numFmtId="0" fontId="10" fillId="0" borderId="11" xfId="0" applyFont="1" applyBorder="1" applyAlignment="1">
      <alignment horizontal="center" wrapText="1"/>
    </xf>
    <xf numFmtId="0" fontId="11" fillId="0" borderId="12" xfId="0" applyFont="1" applyBorder="1" applyAlignment="1">
      <alignment horizontal="center" wrapText="1"/>
    </xf>
    <xf numFmtId="0" fontId="11" fillId="0" borderId="11" xfId="0" applyFont="1" applyBorder="1" applyAlignment="1">
      <alignment horizontal="center" wrapText="1"/>
    </xf>
    <xf numFmtId="0" fontId="10" fillId="0" borderId="11" xfId="0" applyFont="1" applyBorder="1" applyAlignment="1">
      <alignment horizontal="justify" vertical="top" wrapText="1"/>
    </xf>
    <xf numFmtId="8" fontId="10" fillId="0" borderId="11" xfId="0" applyNumberFormat="1" applyFont="1" applyBorder="1" applyAlignment="1">
      <alignment horizontal="center" wrapText="1"/>
    </xf>
    <xf numFmtId="0" fontId="11" fillId="0" borderId="22" xfId="0" applyFont="1" applyBorder="1" applyAlignment="1">
      <alignment horizontal="center" wrapText="1"/>
    </xf>
    <xf numFmtId="0" fontId="11" fillId="0" borderId="13" xfId="0" applyFont="1" applyBorder="1" applyAlignment="1">
      <alignment horizontal="center" wrapText="1"/>
    </xf>
    <xf numFmtId="0" fontId="9" fillId="8" borderId="21" xfId="0" applyFont="1" applyFill="1" applyBorder="1" applyAlignment="1">
      <alignment horizontal="center"/>
    </xf>
    <xf numFmtId="0" fontId="11" fillId="0" borderId="0" xfId="0" applyFont="1" applyFill="1" applyBorder="1" applyAlignment="1">
      <alignment horizontal="justify" vertical="top" wrapText="1"/>
    </xf>
    <xf numFmtId="0" fontId="10" fillId="0" borderId="10" xfId="0" applyFont="1" applyBorder="1" applyAlignment="1">
      <alignment horizontal="center" wrapText="1"/>
    </xf>
    <xf numFmtId="0" fontId="10" fillId="0" borderId="9" xfId="0" applyFont="1" applyBorder="1" applyAlignment="1">
      <alignment wrapText="1"/>
    </xf>
    <xf numFmtId="0" fontId="10" fillId="0" borderId="21" xfId="0" applyFont="1" applyBorder="1" applyAlignment="1">
      <alignment horizontal="justify" vertical="top" wrapText="1"/>
    </xf>
    <xf numFmtId="8" fontId="10" fillId="0" borderId="8" xfId="0" applyNumberFormat="1" applyFont="1" applyBorder="1" applyAlignment="1">
      <alignment horizontal="center" wrapText="1"/>
    </xf>
    <xf numFmtId="0" fontId="11" fillId="0" borderId="9" xfId="0" applyFont="1" applyBorder="1" applyAlignment="1">
      <alignment horizontal="center" wrapText="1"/>
    </xf>
    <xf numFmtId="0" fontId="11" fillId="0" borderId="8" xfId="0" applyFont="1" applyBorder="1" applyAlignment="1">
      <alignment horizontal="center"/>
    </xf>
    <xf numFmtId="0" fontId="11" fillId="0" borderId="8" xfId="0" applyFont="1" applyBorder="1" applyAlignment="1">
      <alignment horizontal="center" wrapText="1"/>
    </xf>
    <xf numFmtId="0" fontId="9" fillId="8" borderId="21" xfId="0" applyFont="1" applyFill="1" applyBorder="1" applyAlignment="1">
      <alignment wrapText="1"/>
    </xf>
    <xf numFmtId="0" fontId="9" fillId="8" borderId="9" xfId="0" applyFont="1" applyFill="1" applyBorder="1" applyAlignment="1">
      <alignment horizontal="center"/>
    </xf>
    <xf numFmtId="0" fontId="11" fillId="5" borderId="9" xfId="0" applyFont="1" applyFill="1" applyBorder="1"/>
    <xf numFmtId="0" fontId="11" fillId="5" borderId="9" xfId="0" applyFont="1" applyFill="1" applyBorder="1" applyAlignment="1">
      <alignment horizontal="center" wrapText="1"/>
    </xf>
    <xf numFmtId="0" fontId="11" fillId="0" borderId="11" xfId="0" applyFont="1" applyFill="1" applyBorder="1"/>
    <xf numFmtId="0" fontId="11" fillId="0" borderId="9" xfId="0" applyFont="1" applyFill="1" applyBorder="1"/>
    <xf numFmtId="9" fontId="11" fillId="0" borderId="9" xfId="0" applyNumberFormat="1" applyFont="1" applyFill="1" applyBorder="1" applyAlignment="1">
      <alignment horizontal="center"/>
    </xf>
    <xf numFmtId="0" fontId="11" fillId="6" borderId="11" xfId="0" applyFont="1" applyFill="1" applyBorder="1"/>
    <xf numFmtId="0" fontId="11" fillId="6" borderId="8" xfId="0" applyFont="1" applyFill="1" applyBorder="1" applyAlignment="1">
      <alignment horizontal="center"/>
    </xf>
    <xf numFmtId="0" fontId="11" fillId="6" borderId="9" xfId="0" applyFont="1" applyFill="1" applyBorder="1"/>
    <xf numFmtId="0" fontId="15" fillId="6" borderId="8" xfId="0" applyFont="1" applyFill="1" applyBorder="1" applyAlignment="1">
      <alignment horizontal="justify" vertical="center"/>
    </xf>
    <xf numFmtId="8" fontId="10" fillId="0" borderId="10" xfId="0" applyNumberFormat="1" applyFont="1" applyBorder="1" applyAlignment="1">
      <alignment horizontal="center" wrapText="1"/>
    </xf>
    <xf numFmtId="0" fontId="11" fillId="0" borderId="11" xfId="0" applyFont="1" applyBorder="1"/>
    <xf numFmtId="0" fontId="11" fillId="0" borderId="9" xfId="0" applyFont="1" applyBorder="1"/>
    <xf numFmtId="8" fontId="16" fillId="10" borderId="9" xfId="0" applyNumberFormat="1" applyFont="1" applyFill="1" applyBorder="1" applyAlignment="1">
      <alignment horizontal="center"/>
    </xf>
    <xf numFmtId="0" fontId="8" fillId="3" borderId="20" xfId="0" applyFont="1" applyFill="1" applyBorder="1" applyAlignment="1">
      <alignment horizontal="center" wrapText="1"/>
    </xf>
    <xf numFmtId="0" fontId="9" fillId="4" borderId="7" xfId="0" applyFont="1" applyFill="1" applyBorder="1" applyAlignment="1">
      <alignment horizontal="center" wrapText="1"/>
    </xf>
    <xf numFmtId="0" fontId="10" fillId="5" borderId="14" xfId="0" applyFont="1" applyFill="1" applyBorder="1" applyAlignment="1">
      <alignment horizontal="center"/>
    </xf>
    <xf numFmtId="0" fontId="10" fillId="0" borderId="10" xfId="0" applyFont="1" applyFill="1" applyBorder="1" applyAlignment="1">
      <alignment horizontal="center" vertical="center" wrapText="1"/>
    </xf>
    <xf numFmtId="0" fontId="11" fillId="0" borderId="11" xfId="0" applyFont="1" applyFill="1" applyBorder="1" applyAlignment="1">
      <alignment horizontal="justify" vertical="top" wrapText="1"/>
    </xf>
    <xf numFmtId="0" fontId="11" fillId="0" borderId="10" xfId="0" applyFont="1" applyFill="1" applyBorder="1" applyAlignment="1">
      <alignment horizontal="center" wrapText="1"/>
    </xf>
    <xf numFmtId="10" fontId="11" fillId="0" borderId="10" xfId="0" applyNumberFormat="1" applyFont="1" applyFill="1" applyBorder="1" applyAlignment="1">
      <alignment horizontal="center"/>
    </xf>
    <xf numFmtId="0" fontId="11" fillId="0" borderId="10" xfId="0" applyFont="1" applyFill="1" applyBorder="1" applyAlignment="1">
      <alignment horizontal="center" vertical="center" wrapText="1"/>
    </xf>
    <xf numFmtId="0" fontId="15" fillId="0" borderId="10" xfId="0" applyFont="1" applyFill="1" applyBorder="1" applyAlignment="1">
      <alignment horizontal="left"/>
    </xf>
    <xf numFmtId="0" fontId="10" fillId="0" borderId="10" xfId="0" applyFont="1" applyFill="1" applyBorder="1"/>
    <xf numFmtId="8" fontId="10" fillId="0" borderId="10" xfId="0" applyNumberFormat="1" applyFont="1" applyFill="1" applyBorder="1" applyAlignment="1">
      <alignment horizontal="center"/>
    </xf>
    <xf numFmtId="0" fontId="11" fillId="0" borderId="10" xfId="0" applyFont="1" applyFill="1" applyBorder="1" applyAlignment="1">
      <alignment horizontal="center" vertical="center"/>
    </xf>
    <xf numFmtId="9" fontId="11" fillId="0" borderId="10" xfId="0" applyNumberFormat="1" applyFont="1" applyFill="1" applyBorder="1" applyAlignment="1">
      <alignment horizontal="center"/>
    </xf>
    <xf numFmtId="0" fontId="11" fillId="5" borderId="14" xfId="0" applyFont="1" applyFill="1" applyBorder="1" applyAlignment="1">
      <alignment horizontal="center" vertical="center" wrapText="1"/>
    </xf>
    <xf numFmtId="0" fontId="15" fillId="5" borderId="14" xfId="0" applyFont="1" applyFill="1" applyBorder="1" applyAlignment="1">
      <alignment horizontal="left"/>
    </xf>
    <xf numFmtId="0" fontId="11" fillId="0" borderId="10" xfId="0" applyFont="1" applyFill="1" applyBorder="1" applyAlignment="1">
      <alignment wrapText="1"/>
    </xf>
    <xf numFmtId="8" fontId="10" fillId="0" borderId="10" xfId="0" applyNumberFormat="1" applyFont="1" applyFill="1" applyBorder="1" applyAlignment="1">
      <alignment horizontal="center" wrapText="1"/>
    </xf>
    <xf numFmtId="10" fontId="11" fillId="5" borderId="14" xfId="0" applyNumberFormat="1" applyFont="1" applyFill="1" applyBorder="1" applyAlignment="1">
      <alignment horizontal="center"/>
    </xf>
    <xf numFmtId="17" fontId="11" fillId="5" borderId="14" xfId="0" applyNumberFormat="1" applyFont="1" applyFill="1" applyBorder="1" applyAlignment="1">
      <alignment horizontal="center"/>
    </xf>
    <xf numFmtId="0" fontId="6" fillId="5" borderId="14" xfId="0" applyFont="1" applyFill="1" applyBorder="1" applyAlignment="1">
      <alignment horizontal="left" vertical="center" wrapText="1"/>
    </xf>
    <xf numFmtId="0" fontId="10" fillId="6" borderId="10" xfId="0" applyFont="1" applyFill="1" applyBorder="1" applyAlignment="1">
      <alignment horizontal="center" vertical="center" wrapText="1"/>
    </xf>
    <xf numFmtId="0" fontId="11" fillId="6" borderId="10" xfId="0" applyFont="1" applyFill="1" applyBorder="1" applyAlignment="1">
      <alignment wrapText="1"/>
    </xf>
    <xf numFmtId="10" fontId="11" fillId="6" borderId="10" xfId="0" applyNumberFormat="1" applyFont="1" applyFill="1" applyBorder="1" applyAlignment="1">
      <alignment horizontal="center"/>
    </xf>
    <xf numFmtId="0" fontId="11" fillId="6" borderId="10" xfId="0" applyFont="1" applyFill="1" applyBorder="1" applyAlignment="1">
      <alignment horizontal="center" vertical="center" wrapText="1"/>
    </xf>
    <xf numFmtId="0" fontId="10" fillId="6" borderId="10" xfId="0" applyFont="1" applyFill="1" applyBorder="1"/>
    <xf numFmtId="8" fontId="10" fillId="6" borderId="10" xfId="0" applyNumberFormat="1" applyFont="1" applyFill="1" applyBorder="1" applyAlignment="1">
      <alignment horizontal="center"/>
    </xf>
    <xf numFmtId="0" fontId="11" fillId="6" borderId="10" xfId="0" applyFont="1" applyFill="1" applyBorder="1" applyAlignment="1">
      <alignment horizontal="center" vertical="center"/>
    </xf>
    <xf numFmtId="0" fontId="10" fillId="0" borderId="23" xfId="0" applyFont="1" applyFill="1" applyBorder="1" applyAlignment="1">
      <alignment wrapText="1"/>
    </xf>
    <xf numFmtId="0" fontId="10" fillId="0" borderId="23" xfId="0" applyFont="1" applyFill="1" applyBorder="1" applyAlignment="1">
      <alignment horizontal="center" vertical="center" wrapText="1"/>
    </xf>
    <xf numFmtId="0" fontId="10" fillId="0" borderId="23" xfId="0" applyFont="1" applyFill="1" applyBorder="1"/>
    <xf numFmtId="8" fontId="10" fillId="0" borderId="23" xfId="0" applyNumberFormat="1" applyFont="1" applyFill="1" applyBorder="1" applyAlignment="1">
      <alignment horizontal="center"/>
    </xf>
    <xf numFmtId="0" fontId="11" fillId="0" borderId="23" xfId="0" applyFont="1" applyFill="1" applyBorder="1" applyAlignment="1">
      <alignment horizontal="center"/>
    </xf>
    <xf numFmtId="0" fontId="11" fillId="0" borderId="23" xfId="0" applyFont="1" applyFill="1" applyBorder="1" applyAlignment="1">
      <alignment horizontal="center" vertical="center"/>
    </xf>
    <xf numFmtId="9" fontId="11" fillId="0" borderId="23" xfId="0" applyNumberFormat="1" applyFont="1" applyFill="1" applyBorder="1" applyAlignment="1">
      <alignment horizontal="center"/>
    </xf>
    <xf numFmtId="0" fontId="11" fillId="0" borderId="23" xfId="0" applyFont="1" applyFill="1" applyBorder="1" applyAlignment="1">
      <alignment horizontal="center" vertical="center" wrapText="1"/>
    </xf>
    <xf numFmtId="0" fontId="15" fillId="0" borderId="23" xfId="0" applyFont="1" applyFill="1" applyBorder="1" applyAlignment="1">
      <alignment horizontal="left"/>
    </xf>
    <xf numFmtId="0" fontId="15" fillId="6" borderId="10" xfId="0" applyFont="1" applyFill="1" applyBorder="1" applyAlignment="1">
      <alignment horizontal="left"/>
    </xf>
    <xf numFmtId="0" fontId="15" fillId="6" borderId="11" xfId="0" applyFont="1" applyFill="1" applyBorder="1" applyAlignment="1">
      <alignment horizontal="left" wrapText="1"/>
    </xf>
    <xf numFmtId="0" fontId="15" fillId="6" borderId="8" xfId="0" applyFont="1" applyFill="1" applyBorder="1" applyAlignment="1">
      <alignment horizontal="left" wrapText="1"/>
    </xf>
    <xf numFmtId="0" fontId="11" fillId="6" borderId="0" xfId="0" applyFont="1" applyFill="1" applyBorder="1" applyAlignment="1">
      <alignment horizontal="center" wrapText="1"/>
    </xf>
    <xf numFmtId="0" fontId="11" fillId="6" borderId="22" xfId="0" applyFont="1" applyFill="1" applyBorder="1" applyAlignment="1">
      <alignment horizontal="center" wrapText="1"/>
    </xf>
    <xf numFmtId="0" fontId="11" fillId="6" borderId="20" xfId="0" applyFont="1" applyFill="1" applyBorder="1" applyAlignment="1">
      <alignment horizontal="center" wrapText="1"/>
    </xf>
    <xf numFmtId="0" fontId="11" fillId="7" borderId="11" xfId="0" applyFont="1" applyFill="1" applyBorder="1" applyAlignment="1">
      <alignment horizontal="justify" vertical="top" wrapText="1"/>
    </xf>
    <xf numFmtId="0" fontId="10" fillId="7" borderId="11" xfId="0" applyFont="1" applyFill="1" applyBorder="1" applyAlignment="1">
      <alignment horizontal="center" vertical="top" wrapText="1"/>
    </xf>
    <xf numFmtId="0" fontId="11" fillId="7" borderId="11" xfId="0" applyFont="1" applyFill="1" applyBorder="1" applyAlignment="1">
      <alignment horizontal="center"/>
    </xf>
    <xf numFmtId="0" fontId="11" fillId="7" borderId="11" xfId="0" applyFont="1" applyFill="1" applyBorder="1" applyAlignment="1">
      <alignment horizontal="center" wrapText="1"/>
    </xf>
    <xf numFmtId="0" fontId="11" fillId="7" borderId="8" xfId="0" applyFont="1" applyFill="1" applyBorder="1"/>
    <xf numFmtId="0" fontId="11" fillId="7" borderId="9" xfId="0" applyFont="1" applyFill="1" applyBorder="1" applyAlignment="1">
      <alignment wrapText="1"/>
    </xf>
    <xf numFmtId="0" fontId="10" fillId="7" borderId="11" xfId="0" applyFont="1" applyFill="1" applyBorder="1" applyAlignment="1">
      <alignment horizontal="justify" vertical="top" wrapText="1"/>
    </xf>
    <xf numFmtId="8" fontId="10" fillId="7" borderId="9" xfId="0" applyNumberFormat="1" applyFont="1" applyFill="1" applyBorder="1" applyAlignment="1">
      <alignment horizontal="center" vertical="top" wrapText="1"/>
    </xf>
    <xf numFmtId="0" fontId="11" fillId="7" borderId="9" xfId="0" applyFont="1" applyFill="1" applyBorder="1" applyAlignment="1">
      <alignment horizontal="center"/>
    </xf>
    <xf numFmtId="9" fontId="11" fillId="7" borderId="9" xfId="0" applyNumberFormat="1" applyFont="1" applyFill="1" applyBorder="1" applyAlignment="1">
      <alignment horizontal="center"/>
    </xf>
    <xf numFmtId="0" fontId="11" fillId="7" borderId="8" xfId="0" applyFont="1" applyFill="1" applyBorder="1" applyAlignment="1">
      <alignment horizontal="center" wrapText="1"/>
    </xf>
    <xf numFmtId="0" fontId="11" fillId="7" borderId="9" xfId="0" applyFont="1" applyFill="1" applyBorder="1" applyAlignment="1">
      <alignment horizontal="center" wrapText="1"/>
    </xf>
    <xf numFmtId="0" fontId="11" fillId="6" borderId="12" xfId="0" applyFont="1" applyFill="1" applyBorder="1" applyAlignment="1">
      <alignment vertical="top" wrapText="1"/>
    </xf>
    <xf numFmtId="0" fontId="11" fillId="6" borderId="11" xfId="0" applyFont="1" applyFill="1" applyBorder="1" applyAlignment="1">
      <alignment horizontal="center" vertical="top" wrapText="1"/>
    </xf>
    <xf numFmtId="0" fontId="15" fillId="6" borderId="12" xfId="0" applyFont="1" applyFill="1" applyBorder="1" applyAlignment="1">
      <alignment horizontal="left"/>
    </xf>
    <xf numFmtId="0" fontId="11" fillId="6" borderId="8" xfId="0" applyFont="1" applyFill="1" applyBorder="1"/>
    <xf numFmtId="0" fontId="11" fillId="6" borderId="12" xfId="0" applyFont="1" applyFill="1" applyBorder="1"/>
    <xf numFmtId="0" fontId="11" fillId="6" borderId="12" xfId="0" applyFont="1" applyFill="1" applyBorder="1" applyAlignment="1">
      <alignment wrapText="1"/>
    </xf>
    <xf numFmtId="0" fontId="11" fillId="6" borderId="12" xfId="0" applyFont="1" applyFill="1" applyBorder="1" applyAlignment="1">
      <alignment horizontal="justify" vertical="top" wrapText="1"/>
    </xf>
    <xf numFmtId="0" fontId="10" fillId="6" borderId="12" xfId="0" applyFont="1" applyFill="1" applyBorder="1" applyAlignment="1">
      <alignment horizontal="center" vertical="top" wrapText="1"/>
    </xf>
    <xf numFmtId="0" fontId="11" fillId="6" borderId="12" xfId="0" applyFont="1" applyFill="1" applyBorder="1" applyAlignment="1">
      <alignment horizontal="center"/>
    </xf>
    <xf numFmtId="0" fontId="10" fillId="5" borderId="14" xfId="0" applyFont="1" applyFill="1" applyBorder="1" applyAlignment="1">
      <alignment horizontal="center" vertical="top" wrapText="1"/>
    </xf>
    <xf numFmtId="0" fontId="11" fillId="7" borderId="10" xfId="0" applyFont="1" applyFill="1" applyBorder="1" applyAlignment="1">
      <alignment wrapText="1"/>
    </xf>
    <xf numFmtId="0" fontId="11" fillId="7" borderId="10" xfId="0" applyFont="1" applyFill="1" applyBorder="1" applyAlignment="1">
      <alignment horizontal="center"/>
    </xf>
    <xf numFmtId="8" fontId="10" fillId="7" borderId="11" xfId="0" applyNumberFormat="1" applyFont="1" applyFill="1" applyBorder="1" applyAlignment="1">
      <alignment horizontal="center" vertical="top" wrapText="1"/>
    </xf>
    <xf numFmtId="9" fontId="11" fillId="6" borderId="8" xfId="0" applyNumberFormat="1" applyFont="1" applyFill="1" applyBorder="1" applyAlignment="1">
      <alignment horizontal="center"/>
    </xf>
    <xf numFmtId="9" fontId="11" fillId="7" borderId="11" xfId="0" applyNumberFormat="1" applyFont="1" applyFill="1" applyBorder="1" applyAlignment="1">
      <alignment horizontal="center"/>
    </xf>
    <xf numFmtId="0" fontId="15" fillId="7" borderId="11" xfId="0" applyFont="1" applyFill="1" applyBorder="1" applyAlignment="1">
      <alignment horizontal="center"/>
    </xf>
    <xf numFmtId="0" fontId="11" fillId="5" borderId="6" xfId="0" applyFont="1" applyFill="1" applyBorder="1" applyAlignment="1"/>
    <xf numFmtId="0" fontId="10" fillId="6" borderId="9" xfId="0" applyFont="1" applyFill="1" applyBorder="1" applyAlignment="1">
      <alignment horizontal="justify" vertical="top" wrapText="1"/>
    </xf>
    <xf numFmtId="0" fontId="10" fillId="5" borderId="6" xfId="0" applyFont="1" applyFill="1" applyBorder="1" applyAlignment="1">
      <alignment horizontal="center"/>
    </xf>
    <xf numFmtId="0" fontId="10" fillId="0" borderId="14" xfId="0" applyFont="1" applyFill="1" applyBorder="1" applyAlignment="1">
      <alignment horizontal="center" wrapText="1"/>
    </xf>
    <xf numFmtId="0" fontId="20" fillId="0" borderId="14" xfId="0" applyFont="1" applyBorder="1" applyAlignment="1">
      <alignment wrapText="1"/>
    </xf>
    <xf numFmtId="0" fontId="11" fillId="11" borderId="14" xfId="0" applyFont="1" applyFill="1" applyBorder="1" applyAlignment="1">
      <alignment horizontal="justify" vertical="top" wrapText="1"/>
    </xf>
    <xf numFmtId="8" fontId="11" fillId="0" borderId="14" xfId="0" applyNumberFormat="1" applyFont="1" applyBorder="1" applyAlignment="1">
      <alignment horizontal="center" vertical="top" wrapText="1"/>
    </xf>
    <xf numFmtId="0" fontId="11" fillId="0" borderId="14" xfId="0" applyFont="1" applyBorder="1" applyAlignment="1">
      <alignment horizontal="center"/>
    </xf>
    <xf numFmtId="9" fontId="11" fillId="0" borderId="14" xfId="0" applyNumberFormat="1" applyFont="1" applyBorder="1" applyAlignment="1">
      <alignment horizontal="center"/>
    </xf>
    <xf numFmtId="8" fontId="15" fillId="0" borderId="14" xfId="0" applyNumberFormat="1" applyFont="1" applyBorder="1" applyAlignment="1">
      <alignment horizontal="left" vertical="top" wrapText="1"/>
    </xf>
    <xf numFmtId="0" fontId="11" fillId="0" borderId="14" xfId="0" applyFont="1" applyBorder="1" applyAlignment="1">
      <alignment horizontal="justify" vertical="top" wrapText="1"/>
    </xf>
    <xf numFmtId="0" fontId="10" fillId="6" borderId="14" xfId="0" applyFont="1" applyFill="1" applyBorder="1" applyAlignment="1">
      <alignment horizontal="center" wrapText="1"/>
    </xf>
    <xf numFmtId="0" fontId="20" fillId="6" borderId="14" xfId="0" applyFont="1" applyFill="1" applyBorder="1" applyAlignment="1">
      <alignment wrapText="1"/>
    </xf>
    <xf numFmtId="0" fontId="11" fillId="6" borderId="14" xfId="0" applyFont="1" applyFill="1" applyBorder="1" applyAlignment="1">
      <alignment horizontal="justify" vertical="top" wrapText="1"/>
    </xf>
    <xf numFmtId="0" fontId="11" fillId="0" borderId="14" xfId="0" applyFont="1" applyFill="1" applyBorder="1" applyAlignment="1">
      <alignment horizontal="center" wrapText="1"/>
    </xf>
    <xf numFmtId="8" fontId="15" fillId="0" borderId="14" xfId="0" applyNumberFormat="1" applyFont="1" applyBorder="1" applyAlignment="1">
      <alignment vertical="top" wrapText="1"/>
    </xf>
    <xf numFmtId="0" fontId="11" fillId="5" borderId="17" xfId="0" applyFont="1" applyFill="1" applyBorder="1" applyAlignment="1">
      <alignment horizontal="center"/>
    </xf>
    <xf numFmtId="0" fontId="20" fillId="0" borderId="10" xfId="0" applyFont="1" applyBorder="1" applyAlignment="1">
      <alignment wrapText="1"/>
    </xf>
    <xf numFmtId="0" fontId="11" fillId="0" borderId="10" xfId="0" applyFont="1" applyBorder="1" applyAlignment="1">
      <alignment horizontal="center"/>
    </xf>
    <xf numFmtId="0" fontId="11" fillId="0" borderId="24" xfId="0" applyFont="1" applyBorder="1" applyAlignment="1">
      <alignment horizontal="center"/>
    </xf>
    <xf numFmtId="8" fontId="11" fillId="0" borderId="25" xfId="0" applyNumberFormat="1" applyFont="1" applyBorder="1" applyAlignment="1">
      <alignment horizontal="center" wrapText="1"/>
    </xf>
    <xf numFmtId="0" fontId="15" fillId="0" borderId="11" xfId="0" applyFont="1" applyBorder="1" applyAlignment="1">
      <alignment horizontal="left"/>
    </xf>
    <xf numFmtId="0" fontId="21" fillId="6" borderId="10" xfId="0" applyFont="1" applyFill="1" applyBorder="1" applyAlignment="1">
      <alignment horizontal="center"/>
    </xf>
    <xf numFmtId="0" fontId="20" fillId="0" borderId="11" xfId="0" applyFont="1" applyBorder="1" applyAlignment="1">
      <alignment wrapText="1"/>
    </xf>
    <xf numFmtId="0" fontId="10" fillId="0" borderId="9" xfId="0" applyFont="1" applyBorder="1" applyAlignment="1">
      <alignment horizontal="justify" vertical="top" wrapText="1"/>
    </xf>
    <xf numFmtId="8" fontId="10" fillId="0" borderId="9" xfId="0" applyNumberFormat="1" applyFont="1" applyBorder="1" applyAlignment="1">
      <alignment horizontal="center" wrapText="1"/>
    </xf>
    <xf numFmtId="0" fontId="15" fillId="0" borderId="9" xfId="0" applyFont="1" applyBorder="1" applyAlignment="1">
      <alignment horizontal="left"/>
    </xf>
    <xf numFmtId="0" fontId="11" fillId="5" borderId="11" xfId="0" applyFont="1" applyFill="1" applyBorder="1" applyAlignment="1">
      <alignment horizontal="center"/>
    </xf>
    <xf numFmtId="0" fontId="15" fillId="5" borderId="9" xfId="0" applyFont="1" applyFill="1" applyBorder="1" applyAlignment="1">
      <alignment horizontal="left"/>
    </xf>
    <xf numFmtId="8" fontId="11" fillId="0" borderId="12" xfId="0" applyNumberFormat="1" applyFont="1" applyBorder="1" applyAlignment="1">
      <alignment horizontal="center" wrapText="1"/>
    </xf>
    <xf numFmtId="0" fontId="20" fillId="6" borderId="10" xfId="0" applyFont="1" applyFill="1" applyBorder="1" applyAlignment="1">
      <alignment wrapText="1"/>
    </xf>
    <xf numFmtId="0" fontId="11" fillId="6" borderId="10" xfId="0" applyFont="1" applyFill="1" applyBorder="1" applyAlignment="1">
      <alignment horizontal="left" wrapText="1"/>
    </xf>
    <xf numFmtId="8" fontId="11" fillId="0" borderId="10" xfId="0" applyNumberFormat="1" applyFont="1" applyBorder="1" applyAlignment="1">
      <alignment horizontal="center" wrapText="1"/>
    </xf>
    <xf numFmtId="0" fontId="20" fillId="6" borderId="9" xfId="0" applyFont="1" applyFill="1" applyBorder="1" applyAlignment="1">
      <alignment wrapText="1"/>
    </xf>
    <xf numFmtId="8" fontId="10" fillId="6" borderId="9" xfId="0" applyNumberFormat="1" applyFont="1" applyFill="1" applyBorder="1" applyAlignment="1">
      <alignment horizontal="center" wrapText="1"/>
    </xf>
    <xf numFmtId="0" fontId="15" fillId="6" borderId="9" xfId="0" applyFont="1" applyFill="1" applyBorder="1" applyAlignment="1">
      <alignment horizontal="left"/>
    </xf>
    <xf numFmtId="0" fontId="20" fillId="0" borderId="12" xfId="0" applyFont="1" applyBorder="1" applyAlignment="1">
      <alignment wrapText="1"/>
    </xf>
    <xf numFmtId="0" fontId="11" fillId="0" borderId="12" xfId="0" applyFont="1" applyBorder="1" applyAlignment="1">
      <alignment horizontal="center"/>
    </xf>
    <xf numFmtId="8" fontId="11" fillId="0" borderId="12" xfId="0" applyNumberFormat="1" applyFont="1" applyBorder="1" applyAlignment="1">
      <alignment horizontal="center" vertical="top" wrapText="1"/>
    </xf>
    <xf numFmtId="0" fontId="11" fillId="0" borderId="10" xfId="0" applyFont="1" applyBorder="1" applyAlignment="1">
      <alignment horizontal="center" wrapText="1"/>
    </xf>
    <xf numFmtId="0" fontId="20" fillId="0" borderId="9" xfId="0" applyFont="1" applyBorder="1" applyAlignment="1">
      <alignment wrapText="1"/>
    </xf>
    <xf numFmtId="0" fontId="20" fillId="5" borderId="9" xfId="0" applyFont="1" applyFill="1" applyBorder="1" applyAlignment="1">
      <alignment horizontal="center" wrapText="1"/>
    </xf>
    <xf numFmtId="0" fontId="20" fillId="0" borderId="12" xfId="0" applyFont="1" applyFill="1" applyBorder="1" applyAlignment="1">
      <alignment horizontal="left" vertical="justify" wrapText="1"/>
    </xf>
    <xf numFmtId="0" fontId="11" fillId="0" borderId="17" xfId="0" applyFont="1" applyBorder="1" applyAlignment="1">
      <alignment wrapText="1"/>
    </xf>
    <xf numFmtId="0" fontId="10" fillId="0" borderId="17" xfId="0" applyFont="1" applyBorder="1" applyAlignment="1">
      <alignment horizontal="center" wrapText="1"/>
    </xf>
    <xf numFmtId="0" fontId="11" fillId="0" borderId="17" xfId="0" applyFont="1" applyBorder="1" applyAlignment="1">
      <alignment horizontal="center" wrapText="1"/>
    </xf>
    <xf numFmtId="0" fontId="11" fillId="0" borderId="17" xfId="0" applyFont="1" applyBorder="1" applyAlignment="1">
      <alignment horizontal="center"/>
    </xf>
    <xf numFmtId="0" fontId="20" fillId="6" borderId="11" xfId="0" applyFont="1" applyFill="1" applyBorder="1" applyAlignment="1">
      <alignment wrapText="1"/>
    </xf>
    <xf numFmtId="0" fontId="10" fillId="6" borderId="11" xfId="0" applyFont="1" applyFill="1" applyBorder="1" applyAlignment="1">
      <alignment horizontal="center" wrapText="1"/>
    </xf>
    <xf numFmtId="0" fontId="20" fillId="0" borderId="17" xfId="0" applyFont="1" applyBorder="1" applyAlignment="1">
      <alignment wrapText="1"/>
    </xf>
    <xf numFmtId="0" fontId="21" fillId="0" borderId="9" xfId="0" applyFont="1" applyBorder="1"/>
    <xf numFmtId="0" fontId="23" fillId="6" borderId="10" xfId="0" applyFont="1" applyFill="1" applyBorder="1" applyAlignment="1">
      <alignment horizontal="center"/>
    </xf>
    <xf numFmtId="0" fontId="10" fillId="0" borderId="6" xfId="0" applyFont="1" applyFill="1" applyBorder="1" applyAlignment="1">
      <alignment horizontal="center" wrapText="1"/>
    </xf>
    <xf numFmtId="0" fontId="11" fillId="0" borderId="14" xfId="0" applyFont="1" applyBorder="1" applyAlignment="1">
      <alignment horizontal="center" wrapText="1"/>
    </xf>
    <xf numFmtId="8" fontId="11" fillId="0" borderId="14" xfId="0" applyNumberFormat="1" applyFont="1" applyBorder="1" applyAlignment="1">
      <alignment horizontal="left" vertical="top" wrapText="1"/>
    </xf>
    <xf numFmtId="0" fontId="10" fillId="6" borderId="6" xfId="0" applyFont="1" applyFill="1" applyBorder="1" applyAlignment="1">
      <alignment horizontal="center" wrapText="1"/>
    </xf>
    <xf numFmtId="0" fontId="11" fillId="6" borderId="14" xfId="0" applyFont="1" applyFill="1" applyBorder="1" applyAlignment="1">
      <alignment horizontal="center" wrapText="1"/>
    </xf>
    <xf numFmtId="8" fontId="11" fillId="6" borderId="14" xfId="0" applyNumberFormat="1" applyFont="1" applyFill="1" applyBorder="1" applyAlignment="1">
      <alignment horizontal="left" vertical="top" wrapText="1"/>
    </xf>
    <xf numFmtId="0" fontId="10" fillId="5" borderId="8" xfId="0" applyFont="1" applyFill="1" applyBorder="1" applyAlignment="1">
      <alignment horizontal="center" vertical="top" wrapText="1"/>
    </xf>
    <xf numFmtId="0" fontId="11" fillId="5" borderId="9" xfId="0" applyFont="1" applyFill="1" applyBorder="1" applyAlignment="1">
      <alignment horizontal="right"/>
    </xf>
    <xf numFmtId="0" fontId="10" fillId="5" borderId="21" xfId="0" applyFont="1" applyFill="1" applyBorder="1" applyAlignment="1">
      <alignment horizontal="center" vertical="top" wrapText="1"/>
    </xf>
    <xf numFmtId="0" fontId="10" fillId="0" borderId="10" xfId="0" applyFont="1" applyFill="1" applyBorder="1" applyAlignment="1">
      <alignment horizontal="center" vertical="top" wrapText="1"/>
    </xf>
    <xf numFmtId="0" fontId="11" fillId="0" borderId="11" xfId="0" applyFont="1" applyBorder="1" applyAlignment="1">
      <alignment horizontal="right"/>
    </xf>
    <xf numFmtId="0" fontId="11" fillId="0" borderId="0" xfId="0" applyFont="1" applyBorder="1" applyAlignment="1">
      <alignment wrapText="1"/>
    </xf>
    <xf numFmtId="0" fontId="10" fillId="0" borderId="10" xfId="0" applyFont="1" applyBorder="1" applyAlignment="1">
      <alignment horizontal="center" vertical="top" wrapText="1"/>
    </xf>
    <xf numFmtId="0" fontId="11" fillId="0" borderId="11" xfId="0" applyFont="1" applyBorder="1" applyAlignment="1">
      <alignment horizontal="left"/>
    </xf>
    <xf numFmtId="0" fontId="10" fillId="0" borderId="0" xfId="0" applyFont="1" applyBorder="1" applyAlignment="1">
      <alignment horizontal="justify" vertical="top" wrapText="1"/>
    </xf>
    <xf numFmtId="8" fontId="10" fillId="6" borderId="8" xfId="0" applyNumberFormat="1" applyFont="1" applyFill="1" applyBorder="1" applyAlignment="1">
      <alignment horizontal="center" vertical="top" wrapText="1"/>
    </xf>
    <xf numFmtId="0" fontId="11" fillId="0" borderId="9" xfId="0" applyFont="1" applyBorder="1" applyAlignment="1">
      <alignment horizontal="left" vertical="top" wrapText="1"/>
    </xf>
    <xf numFmtId="0" fontId="11" fillId="5" borderId="6" xfId="0" applyFont="1" applyFill="1" applyBorder="1" applyAlignment="1">
      <alignment horizontal="right"/>
    </xf>
    <xf numFmtId="0" fontId="11" fillId="5" borderId="9" xfId="0" applyFont="1" applyFill="1" applyBorder="1" applyAlignment="1">
      <alignment horizontal="left"/>
    </xf>
    <xf numFmtId="0" fontId="10" fillId="5" borderId="21" xfId="0" applyFont="1" applyFill="1" applyBorder="1" applyAlignment="1">
      <alignment horizontal="center"/>
    </xf>
    <xf numFmtId="0" fontId="11" fillId="5" borderId="14" xfId="0" applyFont="1" applyFill="1" applyBorder="1" applyAlignment="1">
      <alignment horizontal="center" wrapText="1"/>
    </xf>
    <xf numFmtId="0" fontId="11" fillId="6" borderId="0" xfId="0" applyFont="1" applyFill="1" applyBorder="1" applyAlignment="1">
      <alignment wrapText="1"/>
    </xf>
    <xf numFmtId="0" fontId="10" fillId="6" borderId="10" xfId="0" applyFont="1" applyFill="1" applyBorder="1" applyAlignment="1">
      <alignment horizontal="center" vertical="top" wrapText="1"/>
    </xf>
    <xf numFmtId="0" fontId="10" fillId="6" borderId="21" xfId="0" applyFont="1" applyFill="1" applyBorder="1" applyAlignment="1">
      <alignment wrapText="1"/>
    </xf>
    <xf numFmtId="0" fontId="10" fillId="9" borderId="8" xfId="0" applyFont="1" applyFill="1" applyBorder="1" applyAlignment="1">
      <alignment horizontal="center" wrapText="1"/>
    </xf>
    <xf numFmtId="0" fontId="11" fillId="9" borderId="9" xfId="0" applyFont="1" applyFill="1" applyBorder="1"/>
    <xf numFmtId="0" fontId="10" fillId="9" borderId="21" xfId="0" applyFont="1" applyFill="1" applyBorder="1" applyAlignment="1">
      <alignment horizontal="center"/>
    </xf>
    <xf numFmtId="0" fontId="11" fillId="9" borderId="8" xfId="0" applyFont="1" applyFill="1" applyBorder="1" applyAlignment="1">
      <alignment horizontal="center" wrapText="1"/>
    </xf>
    <xf numFmtId="0" fontId="11" fillId="9" borderId="9" xfId="0" applyFont="1" applyFill="1" applyBorder="1" applyAlignment="1">
      <alignment horizontal="center" wrapText="1"/>
    </xf>
    <xf numFmtId="0" fontId="11" fillId="9" borderId="9" xfId="0" applyFont="1" applyFill="1" applyBorder="1" applyAlignment="1">
      <alignment horizontal="center"/>
    </xf>
    <xf numFmtId="0" fontId="11" fillId="9" borderId="6" xfId="0" applyFont="1" applyFill="1" applyBorder="1"/>
    <xf numFmtId="0" fontId="10" fillId="9" borderId="7" xfId="0" applyFont="1" applyFill="1" applyBorder="1" applyAlignment="1">
      <alignment horizontal="center"/>
    </xf>
    <xf numFmtId="0" fontId="11" fillId="9" borderId="6" xfId="0" applyFont="1" applyFill="1" applyBorder="1" applyAlignment="1">
      <alignment horizontal="center"/>
    </xf>
    <xf numFmtId="0" fontId="11" fillId="9" borderId="6" xfId="0" applyFont="1" applyFill="1" applyBorder="1" applyAlignment="1">
      <alignment horizontal="left"/>
    </xf>
    <xf numFmtId="0" fontId="11" fillId="9" borderId="9" xfId="0" applyFont="1" applyFill="1" applyBorder="1" applyAlignment="1">
      <alignment horizontal="left"/>
    </xf>
    <xf numFmtId="0" fontId="10" fillId="9" borderId="14" xfId="0" applyFont="1" applyFill="1" applyBorder="1" applyAlignment="1">
      <alignment horizontal="center" vertical="top" wrapText="1"/>
    </xf>
    <xf numFmtId="0" fontId="10" fillId="6" borderId="8" xfId="0" applyFont="1" applyFill="1" applyBorder="1" applyAlignment="1">
      <alignment wrapText="1"/>
    </xf>
    <xf numFmtId="0" fontId="24" fillId="8" borderId="20" xfId="0" applyFont="1" applyFill="1" applyBorder="1" applyAlignment="1">
      <alignment wrapText="1"/>
    </xf>
    <xf numFmtId="0" fontId="8" fillId="8" borderId="21" xfId="0" applyFont="1" applyFill="1" applyBorder="1" applyAlignment="1">
      <alignment horizontal="justify" vertical="top" wrapText="1"/>
    </xf>
    <xf numFmtId="0" fontId="23" fillId="0" borderId="10" xfId="0" applyFont="1" applyFill="1" applyBorder="1" applyAlignment="1">
      <alignment horizontal="center"/>
    </xf>
    <xf numFmtId="0" fontId="11" fillId="0" borderId="10" xfId="0" applyFont="1" applyBorder="1"/>
    <xf numFmtId="0" fontId="11" fillId="0" borderId="10" xfId="0" applyFont="1" applyBorder="1" applyAlignment="1">
      <alignment wrapText="1"/>
    </xf>
    <xf numFmtId="0" fontId="11" fillId="0" borderId="8" xfId="0" applyFont="1" applyBorder="1"/>
    <xf numFmtId="0" fontId="10" fillId="0" borderId="8" xfId="0" applyFont="1" applyBorder="1" applyAlignment="1">
      <alignment wrapText="1"/>
    </xf>
    <xf numFmtId="0" fontId="11" fillId="5" borderId="8" xfId="0" applyFont="1" applyFill="1" applyBorder="1"/>
    <xf numFmtId="0" fontId="11" fillId="5" borderId="8" xfId="0" applyFont="1" applyFill="1" applyBorder="1" applyAlignment="1">
      <alignment horizontal="center"/>
    </xf>
    <xf numFmtId="8" fontId="10" fillId="6" borderId="10" xfId="0" applyNumberFormat="1" applyFont="1" applyFill="1" applyBorder="1" applyAlignment="1">
      <alignment horizontal="center" wrapText="1"/>
    </xf>
    <xf numFmtId="0" fontId="10" fillId="5" borderId="26" xfId="0" applyFont="1" applyFill="1" applyBorder="1" applyAlignment="1">
      <alignment horizontal="center" wrapText="1"/>
    </xf>
    <xf numFmtId="8" fontId="10" fillId="6" borderId="8" xfId="0" applyNumberFormat="1" applyFont="1" applyFill="1" applyBorder="1" applyAlignment="1">
      <alignment horizontal="center" wrapText="1"/>
    </xf>
    <xf numFmtId="0" fontId="11" fillId="6" borderId="11" xfId="0" applyFont="1" applyFill="1" applyBorder="1" applyAlignment="1">
      <alignment horizontal="left"/>
    </xf>
    <xf numFmtId="0" fontId="11" fillId="5" borderId="6" xfId="0" applyFont="1" applyFill="1" applyBorder="1" applyAlignment="1">
      <alignment horizontal="left"/>
    </xf>
    <xf numFmtId="0" fontId="11" fillId="7" borderId="8" xfId="0" applyFont="1" applyFill="1" applyBorder="1" applyAlignment="1">
      <alignment horizontal="center"/>
    </xf>
    <xf numFmtId="0" fontId="10" fillId="7" borderId="8" xfId="0" applyFont="1" applyFill="1" applyBorder="1" applyAlignment="1">
      <alignment wrapText="1"/>
    </xf>
    <xf numFmtId="0" fontId="11" fillId="7" borderId="13" xfId="0" applyFont="1" applyFill="1" applyBorder="1" applyAlignment="1">
      <alignment horizontal="center" wrapText="1"/>
    </xf>
    <xf numFmtId="0" fontId="11" fillId="5" borderId="8" xfId="0" applyFont="1" applyFill="1" applyBorder="1" applyAlignment="1">
      <alignment wrapText="1"/>
    </xf>
    <xf numFmtId="0" fontId="11" fillId="6" borderId="8" xfId="0" applyFont="1" applyFill="1" applyBorder="1" applyAlignment="1">
      <alignment wrapText="1"/>
    </xf>
    <xf numFmtId="0" fontId="11" fillId="5" borderId="21" xfId="0" applyFont="1" applyFill="1" applyBorder="1" applyAlignment="1">
      <alignment horizontal="center"/>
    </xf>
    <xf numFmtId="0" fontId="11" fillId="5" borderId="27" xfId="0" applyFont="1" applyFill="1" applyBorder="1" applyAlignment="1">
      <alignment horizontal="center"/>
    </xf>
    <xf numFmtId="8" fontId="10" fillId="6" borderId="10" xfId="0" applyNumberFormat="1" applyFont="1" applyFill="1" applyBorder="1" applyAlignment="1">
      <alignment vertical="top" wrapText="1"/>
    </xf>
    <xf numFmtId="0" fontId="11" fillId="5" borderId="14" xfId="0" applyFont="1" applyFill="1" applyBorder="1" applyAlignment="1"/>
    <xf numFmtId="8" fontId="10" fillId="7" borderId="10" xfId="0" applyNumberFormat="1" applyFont="1" applyFill="1" applyBorder="1" applyAlignment="1">
      <alignment horizontal="center" wrapText="1"/>
    </xf>
    <xf numFmtId="0" fontId="23" fillId="7" borderId="10" xfId="0" applyFont="1" applyFill="1" applyBorder="1" applyAlignment="1">
      <alignment horizontal="center"/>
    </xf>
    <xf numFmtId="0" fontId="11" fillId="5" borderId="8" xfId="0" applyFont="1" applyFill="1" applyBorder="1" applyAlignment="1">
      <alignment horizontal="left"/>
    </xf>
    <xf numFmtId="2" fontId="10" fillId="6" borderId="10" xfId="0" applyNumberFormat="1" applyFont="1" applyFill="1" applyBorder="1" applyAlignment="1">
      <alignment horizontal="center" wrapText="1"/>
    </xf>
    <xf numFmtId="0" fontId="21" fillId="7" borderId="12" xfId="0" applyFont="1" applyFill="1" applyBorder="1" applyAlignment="1">
      <alignment horizontal="center"/>
    </xf>
    <xf numFmtId="0" fontId="11" fillId="7" borderId="12" xfId="0" applyFont="1" applyFill="1" applyBorder="1"/>
    <xf numFmtId="0" fontId="11" fillId="7" borderId="12" xfId="0" applyFont="1" applyFill="1" applyBorder="1" applyAlignment="1">
      <alignment wrapText="1"/>
    </xf>
    <xf numFmtId="0" fontId="10" fillId="7" borderId="12" xfId="0" applyFont="1" applyFill="1" applyBorder="1" applyAlignment="1">
      <alignment horizontal="center" wrapText="1"/>
    </xf>
    <xf numFmtId="0" fontId="11" fillId="7" borderId="12" xfId="0" applyFont="1" applyFill="1" applyBorder="1" applyAlignment="1">
      <alignment horizontal="center"/>
    </xf>
    <xf numFmtId="0" fontId="11" fillId="7" borderId="17" xfId="0" applyFont="1" applyFill="1" applyBorder="1" applyAlignment="1">
      <alignment horizontal="center"/>
    </xf>
    <xf numFmtId="0" fontId="11" fillId="7" borderId="17" xfId="0" applyFont="1" applyFill="1" applyBorder="1" applyAlignment="1">
      <alignment horizontal="center" wrapText="1"/>
    </xf>
    <xf numFmtId="0" fontId="15" fillId="7" borderId="9" xfId="0" applyFont="1" applyFill="1" applyBorder="1" applyAlignment="1">
      <alignment horizontal="left"/>
    </xf>
    <xf numFmtId="1" fontId="10" fillId="7" borderId="10" xfId="0" applyNumberFormat="1" applyFont="1" applyFill="1" applyBorder="1" applyAlignment="1">
      <alignment horizontal="center" wrapText="1"/>
    </xf>
    <xf numFmtId="0" fontId="15" fillId="7" borderId="11" xfId="0" applyFont="1" applyFill="1" applyBorder="1" applyAlignment="1">
      <alignment horizontal="left"/>
    </xf>
    <xf numFmtId="8" fontId="10" fillId="7" borderId="8" xfId="0" applyNumberFormat="1" applyFont="1" applyFill="1" applyBorder="1" applyAlignment="1">
      <alignment horizontal="center" vertical="top" wrapText="1"/>
    </xf>
    <xf numFmtId="0" fontId="10" fillId="5" borderId="28" xfId="0" applyFont="1" applyFill="1" applyBorder="1" applyAlignment="1">
      <alignment horizontal="center" wrapText="1"/>
    </xf>
    <xf numFmtId="0" fontId="10" fillId="5" borderId="8" xfId="0" applyFont="1" applyFill="1" applyBorder="1" applyAlignment="1">
      <alignment horizontal="center"/>
    </xf>
    <xf numFmtId="0" fontId="20" fillId="7" borderId="10" xfId="0" applyFont="1" applyFill="1" applyBorder="1" applyAlignment="1">
      <alignment horizontal="center" wrapText="1"/>
    </xf>
    <xf numFmtId="0" fontId="20" fillId="7" borderId="10" xfId="0" applyFont="1" applyFill="1" applyBorder="1" applyAlignment="1">
      <alignment wrapText="1"/>
    </xf>
    <xf numFmtId="0" fontId="11" fillId="6" borderId="10" xfId="0" applyFont="1" applyFill="1" applyBorder="1" applyAlignment="1">
      <alignment vertical="top" wrapText="1"/>
    </xf>
    <xf numFmtId="0" fontId="11" fillId="7" borderId="10" xfId="0" applyFont="1" applyFill="1" applyBorder="1" applyAlignment="1">
      <alignment horizontal="center" wrapText="1"/>
    </xf>
    <xf numFmtId="0" fontId="10" fillId="7" borderId="8" xfId="0" applyFont="1" applyFill="1" applyBorder="1" applyAlignment="1">
      <alignment horizontal="justify" vertical="top" wrapText="1"/>
    </xf>
    <xf numFmtId="9" fontId="11" fillId="7" borderId="8" xfId="0" applyNumberFormat="1" applyFont="1" applyFill="1" applyBorder="1" applyAlignment="1">
      <alignment horizontal="center"/>
    </xf>
    <xf numFmtId="0" fontId="20" fillId="6" borderId="10" xfId="0" applyFont="1" applyFill="1" applyBorder="1" applyAlignment="1">
      <alignment horizontal="center" wrapText="1"/>
    </xf>
    <xf numFmtId="0" fontId="10" fillId="6" borderId="8" xfId="0" applyFont="1" applyFill="1" applyBorder="1" applyAlignment="1">
      <alignment horizontal="justify" vertical="top" wrapText="1"/>
    </xf>
    <xf numFmtId="0" fontId="11" fillId="5" borderId="14" xfId="0" applyFont="1" applyFill="1" applyBorder="1" applyAlignment="1">
      <alignment horizontal="left"/>
    </xf>
    <xf numFmtId="0" fontId="10" fillId="0" borderId="10" xfId="0" applyFont="1" applyBorder="1" applyAlignment="1">
      <alignment wrapText="1"/>
    </xf>
    <xf numFmtId="0" fontId="11" fillId="0" borderId="12" xfId="0" applyFont="1" applyBorder="1" applyAlignment="1">
      <alignment wrapText="1"/>
    </xf>
    <xf numFmtId="9" fontId="11" fillId="0" borderId="8" xfId="0" applyNumberFormat="1" applyFont="1" applyBorder="1" applyAlignment="1">
      <alignment horizontal="center"/>
    </xf>
    <xf numFmtId="0" fontId="11" fillId="0" borderId="8" xfId="0" applyFont="1" applyBorder="1" applyAlignment="1">
      <alignment horizontal="left"/>
    </xf>
    <xf numFmtId="0" fontId="11" fillId="0" borderId="12" xfId="0" applyFont="1" applyBorder="1"/>
    <xf numFmtId="0" fontId="10" fillId="0" borderId="12" xfId="0" applyFont="1" applyBorder="1" applyAlignment="1">
      <alignment horizontal="center" wrapText="1"/>
    </xf>
    <xf numFmtId="0" fontId="21" fillId="0" borderId="10" xfId="0" applyFont="1" applyFill="1" applyBorder="1" applyAlignment="1">
      <alignment horizontal="center" wrapText="1"/>
    </xf>
    <xf numFmtId="8" fontId="10" fillId="0" borderId="8" xfId="0" applyNumberFormat="1" applyFont="1" applyFill="1" applyBorder="1" applyAlignment="1">
      <alignment horizontal="center" wrapText="1"/>
    </xf>
    <xf numFmtId="0" fontId="11" fillId="5" borderId="8" xfId="0" applyFont="1" applyFill="1" applyBorder="1" applyAlignment="1">
      <alignment horizontal="center" wrapText="1"/>
    </xf>
    <xf numFmtId="0" fontId="11" fillId="0" borderId="10" xfId="0" applyFont="1" applyBorder="1" applyAlignment="1">
      <alignment horizontal="left"/>
    </xf>
    <xf numFmtId="0" fontId="23" fillId="0" borderId="10" xfId="0" applyFont="1" applyFill="1" applyBorder="1"/>
    <xf numFmtId="0" fontId="21" fillId="0" borderId="8" xfId="0" applyFont="1" applyFill="1" applyBorder="1"/>
    <xf numFmtId="0" fontId="11" fillId="0" borderId="14" xfId="0" applyFont="1" applyFill="1" applyBorder="1"/>
    <xf numFmtId="0" fontId="11" fillId="0" borderId="14" xfId="0" applyFont="1" applyBorder="1" applyAlignment="1">
      <alignment wrapText="1"/>
    </xf>
    <xf numFmtId="0" fontId="23" fillId="0" borderId="8" xfId="0" applyFont="1" applyFill="1" applyBorder="1"/>
    <xf numFmtId="0" fontId="10" fillId="0" borderId="8" xfId="0" applyFont="1" applyBorder="1" applyAlignment="1">
      <alignment horizontal="justify" vertical="top" wrapText="1"/>
    </xf>
    <xf numFmtId="8" fontId="10" fillId="0" borderId="10" xfId="0" applyNumberFormat="1" applyFont="1" applyFill="1" applyBorder="1" applyAlignment="1">
      <alignment horizontal="center" vertical="top" wrapText="1"/>
    </xf>
    <xf numFmtId="9" fontId="11" fillId="0" borderId="10" xfId="0" applyNumberFormat="1" applyFont="1" applyBorder="1" applyAlignment="1">
      <alignment horizontal="center"/>
    </xf>
    <xf numFmtId="0" fontId="11" fillId="0" borderId="10" xfId="0" applyFont="1" applyFill="1" applyBorder="1"/>
    <xf numFmtId="0" fontId="11" fillId="0" borderId="10" xfId="0" applyFont="1" applyFill="1" applyBorder="1" applyAlignment="1">
      <alignment horizontal="left"/>
    </xf>
    <xf numFmtId="0" fontId="11" fillId="0" borderId="12" xfId="0" applyFont="1" applyFill="1" applyBorder="1" applyAlignment="1">
      <alignment horizontal="center"/>
    </xf>
    <xf numFmtId="0" fontId="11" fillId="0" borderId="12" xfId="0" applyFont="1" applyFill="1" applyBorder="1"/>
    <xf numFmtId="0" fontId="10" fillId="0" borderId="8" xfId="0" applyFont="1" applyFill="1" applyBorder="1" applyAlignment="1">
      <alignment wrapText="1"/>
    </xf>
    <xf numFmtId="8" fontId="10" fillId="0" borderId="8" xfId="0" applyNumberFormat="1" applyFont="1" applyFill="1" applyBorder="1" applyAlignment="1">
      <alignment horizontal="center" vertical="top" wrapText="1"/>
    </xf>
    <xf numFmtId="0" fontId="10" fillId="0" borderId="24" xfId="0" applyFont="1" applyFill="1" applyBorder="1" applyAlignment="1">
      <alignment horizontal="left" vertical="center"/>
    </xf>
    <xf numFmtId="0" fontId="11" fillId="0" borderId="11" xfId="0" applyFont="1" applyFill="1" applyBorder="1" applyAlignment="1">
      <alignment horizontal="center" vertical="center"/>
    </xf>
    <xf numFmtId="0" fontId="25" fillId="0" borderId="10" xfId="0" applyFont="1" applyFill="1" applyBorder="1" applyAlignment="1">
      <alignment horizontal="center"/>
    </xf>
    <xf numFmtId="0" fontId="10" fillId="0" borderId="0" xfId="0" applyFont="1" applyFill="1" applyBorder="1" applyAlignment="1">
      <alignment wrapText="1"/>
    </xf>
    <xf numFmtId="0" fontId="11" fillId="0" borderId="8" xfId="0" applyFont="1" applyFill="1" applyBorder="1" applyAlignment="1">
      <alignment wrapText="1"/>
    </xf>
    <xf numFmtId="0" fontId="11" fillId="6" borderId="12" xfId="0" applyFont="1" applyFill="1" applyBorder="1" applyAlignment="1"/>
    <xf numFmtId="0" fontId="11" fillId="6" borderId="8" xfId="0" applyFont="1" applyFill="1" applyBorder="1" applyAlignment="1"/>
    <xf numFmtId="0" fontId="26" fillId="8" borderId="4" xfId="0" applyFont="1" applyFill="1" applyBorder="1" applyAlignment="1">
      <alignment horizontal="center"/>
    </xf>
    <xf numFmtId="0" fontId="26" fillId="8" borderId="7" xfId="0" applyFont="1" applyFill="1" applyBorder="1" applyAlignment="1">
      <alignment wrapText="1"/>
    </xf>
    <xf numFmtId="0" fontId="11" fillId="8" borderId="7" xfId="0" applyFont="1" applyFill="1" applyBorder="1" applyAlignment="1">
      <alignment horizontal="center"/>
    </xf>
    <xf numFmtId="0" fontId="11" fillId="8" borderId="6" xfId="0" applyFont="1" applyFill="1" applyBorder="1" applyAlignment="1">
      <alignment horizontal="center"/>
    </xf>
    <xf numFmtId="0" fontId="16" fillId="10" borderId="8" xfId="0" applyFont="1" applyFill="1" applyBorder="1" applyAlignment="1">
      <alignment horizontal="center" wrapText="1"/>
    </xf>
    <xf numFmtId="0" fontId="16" fillId="10" borderId="9" xfId="0" applyFont="1" applyFill="1" applyBorder="1" applyAlignment="1">
      <alignment horizontal="center" wrapText="1"/>
    </xf>
    <xf numFmtId="0" fontId="16" fillId="10" borderId="9" xfId="0" applyFont="1" applyFill="1" applyBorder="1" applyAlignment="1">
      <alignment horizontal="right"/>
    </xf>
    <xf numFmtId="8" fontId="5" fillId="10" borderId="9" xfId="0" applyNumberFormat="1" applyFont="1" applyFill="1" applyBorder="1" applyAlignment="1">
      <alignment horizontal="center"/>
    </xf>
    <xf numFmtId="0" fontId="16" fillId="10" borderId="3" xfId="0" applyFont="1" applyFill="1" applyBorder="1" applyAlignment="1">
      <alignment horizontal="center" wrapText="1"/>
    </xf>
    <xf numFmtId="0" fontId="16" fillId="10" borderId="29" xfId="0" applyFont="1" applyFill="1" applyBorder="1" applyAlignment="1">
      <alignment horizontal="center" wrapText="1"/>
    </xf>
    <xf numFmtId="0" fontId="16" fillId="10" borderId="29" xfId="0" applyFont="1" applyFill="1" applyBorder="1" applyAlignment="1">
      <alignment horizontal="right"/>
    </xf>
    <xf numFmtId="8" fontId="10" fillId="10" borderId="29" xfId="0" applyNumberFormat="1" applyFont="1" applyFill="1" applyBorder="1" applyAlignment="1">
      <alignment horizontal="center"/>
    </xf>
    <xf numFmtId="0" fontId="11" fillId="10" borderId="29" xfId="0" applyFont="1" applyFill="1" applyBorder="1" applyAlignment="1">
      <alignment horizontal="center"/>
    </xf>
    <xf numFmtId="0" fontId="27" fillId="0" borderId="0" xfId="0" applyFont="1"/>
    <xf numFmtId="0" fontId="11" fillId="0" borderId="0" xfId="0" applyFont="1"/>
    <xf numFmtId="0" fontId="27" fillId="0" borderId="0" xfId="0" applyFont="1" applyAlignment="1"/>
    <xf numFmtId="0" fontId="11" fillId="0" borderId="0" xfId="0" applyFont="1" applyFill="1"/>
    <xf numFmtId="0" fontId="11" fillId="0" borderId="0" xfId="0" applyFont="1" applyBorder="1"/>
    <xf numFmtId="0" fontId="11" fillId="0" borderId="0" xfId="0" applyFont="1" applyFill="1" applyBorder="1"/>
    <xf numFmtId="0" fontId="11" fillId="0" borderId="30" xfId="0" applyFont="1" applyFill="1" applyBorder="1"/>
    <xf numFmtId="0" fontId="11" fillId="11" borderId="0" xfId="0" applyFont="1" applyFill="1"/>
    <xf numFmtId="0" fontId="11" fillId="0" borderId="31" xfId="0" applyFont="1" applyBorder="1"/>
    <xf numFmtId="0" fontId="11" fillId="0" borderId="0" xfId="0" applyFont="1" applyFill="1" applyAlignment="1">
      <alignment horizontal="justify" vertical="top"/>
    </xf>
    <xf numFmtId="0" fontId="11" fillId="0" borderId="30" xfId="0" applyFont="1" applyBorder="1"/>
    <xf numFmtId="0" fontId="11" fillId="0" borderId="32" xfId="0" applyFont="1" applyBorder="1"/>
    <xf numFmtId="0" fontId="11" fillId="0" borderId="31" xfId="0" applyFont="1" applyFill="1" applyBorder="1"/>
    <xf numFmtId="0" fontId="11" fillId="0" borderId="0" xfId="0" applyFont="1" applyFill="1" applyAlignment="1">
      <alignment horizontal="center"/>
    </xf>
    <xf numFmtId="0" fontId="11" fillId="0" borderId="33" xfId="0" applyFont="1" applyBorder="1" applyAlignment="1">
      <alignment horizontal="justify" vertical="top" wrapText="1"/>
    </xf>
    <xf numFmtId="0" fontId="11" fillId="6" borderId="33" xfId="0" applyFont="1" applyFill="1" applyBorder="1" applyAlignment="1">
      <alignment horizontal="justify" vertical="top" wrapText="1"/>
    </xf>
    <xf numFmtId="8" fontId="10" fillId="0" borderId="14" xfId="0" applyNumberFormat="1" applyFont="1" applyBorder="1" applyAlignment="1">
      <alignment horizontal="center" vertical="top" wrapText="1"/>
    </xf>
    <xf numFmtId="8" fontId="10" fillId="6" borderId="14" xfId="0" applyNumberFormat="1" applyFont="1" applyFill="1" applyBorder="1" applyAlignment="1">
      <alignment horizontal="center" vertical="top" wrapText="1"/>
    </xf>
    <xf numFmtId="0" fontId="10" fillId="6" borderId="0" xfId="0" applyFont="1" applyFill="1" applyBorder="1" applyAlignment="1">
      <alignment wrapText="1"/>
    </xf>
    <xf numFmtId="0" fontId="10" fillId="5" borderId="34" xfId="0" applyFont="1" applyFill="1" applyBorder="1" applyAlignment="1">
      <alignment horizontal="center" wrapText="1"/>
    </xf>
    <xf numFmtId="0" fontId="11" fillId="6" borderId="10" xfId="0" applyFont="1" applyFill="1" applyBorder="1" applyAlignment="1">
      <alignment horizontal="justify" vertical="top"/>
    </xf>
    <xf numFmtId="0" fontId="11" fillId="6" borderId="11" xfId="0" applyFont="1" applyFill="1" applyBorder="1" applyAlignment="1">
      <alignment horizontal="justify" vertical="top"/>
    </xf>
    <xf numFmtId="0" fontId="11" fillId="6" borderId="17" xfId="0" applyFont="1" applyFill="1" applyBorder="1" applyAlignment="1">
      <alignment horizontal="left"/>
    </xf>
    <xf numFmtId="0" fontId="11" fillId="6" borderId="9" xfId="0" applyFont="1" applyFill="1" applyBorder="1" applyAlignment="1">
      <alignment horizontal="left"/>
    </xf>
    <xf numFmtId="0" fontId="15" fillId="6" borderId="8" xfId="0" applyFont="1" applyFill="1" applyBorder="1" applyAlignment="1">
      <alignment horizontal="left"/>
    </xf>
    <xf numFmtId="0" fontId="10" fillId="5" borderId="35" xfId="0" applyFont="1" applyFill="1" applyBorder="1" applyAlignment="1">
      <alignment horizontal="center" wrapText="1"/>
    </xf>
    <xf numFmtId="0" fontId="11" fillId="5" borderId="28" xfId="0" applyFont="1" applyFill="1" applyBorder="1" applyAlignment="1">
      <alignment horizontal="center"/>
    </xf>
    <xf numFmtId="0" fontId="8" fillId="4" borderId="21" xfId="0" applyFont="1" applyFill="1" applyBorder="1" applyAlignment="1">
      <alignment horizontal="center" wrapText="1"/>
    </xf>
    <xf numFmtId="0" fontId="11" fillId="14" borderId="11" xfId="0" applyFont="1" applyFill="1" applyBorder="1" applyAlignment="1">
      <alignment wrapText="1"/>
    </xf>
    <xf numFmtId="0" fontId="15" fillId="6" borderId="12" xfId="0" applyFont="1" applyFill="1" applyBorder="1" applyAlignment="1">
      <alignment vertical="center"/>
    </xf>
    <xf numFmtId="0" fontId="15" fillId="6" borderId="10" xfId="0" applyFont="1" applyFill="1" applyBorder="1" applyAlignment="1">
      <alignment vertical="center"/>
    </xf>
    <xf numFmtId="0" fontId="11" fillId="14" borderId="10" xfId="0" applyFont="1" applyFill="1" applyBorder="1" applyAlignment="1">
      <alignment horizontal="left" vertical="top" wrapText="1"/>
    </xf>
    <xf numFmtId="0" fontId="11" fillId="6" borderId="22" xfId="0" applyFont="1" applyFill="1" applyBorder="1" applyAlignment="1">
      <alignment wrapText="1"/>
    </xf>
    <xf numFmtId="0" fontId="11" fillId="14" borderId="10" xfId="0" applyFont="1" applyFill="1" applyBorder="1" applyAlignment="1">
      <alignment vertical="top" wrapText="1"/>
    </xf>
    <xf numFmtId="0" fontId="15" fillId="6" borderId="12" xfId="0" applyFont="1" applyFill="1" applyBorder="1" applyAlignment="1">
      <alignment wrapText="1"/>
    </xf>
    <xf numFmtId="0" fontId="15" fillId="6" borderId="10" xfId="0" applyFont="1" applyFill="1" applyBorder="1" applyAlignment="1">
      <alignment wrapText="1"/>
    </xf>
    <xf numFmtId="0" fontId="10" fillId="9" borderId="36" xfId="0" applyFont="1" applyFill="1" applyBorder="1" applyAlignment="1">
      <alignment horizontal="center" wrapText="1"/>
    </xf>
    <xf numFmtId="0" fontId="19" fillId="4" borderId="21" xfId="0" applyFont="1" applyFill="1" applyBorder="1" applyAlignment="1">
      <alignment horizontal="center"/>
    </xf>
    <xf numFmtId="0" fontId="9" fillId="4" borderId="21" xfId="0" applyFont="1" applyFill="1" applyBorder="1" applyAlignment="1">
      <alignment horizontal="center"/>
    </xf>
    <xf numFmtId="0" fontId="19" fillId="4" borderId="9" xfId="0" applyFont="1" applyFill="1" applyBorder="1" applyAlignment="1">
      <alignment horizontal="center"/>
    </xf>
    <xf numFmtId="0" fontId="8" fillId="10" borderId="32" xfId="0" applyFont="1" applyFill="1" applyBorder="1" applyAlignment="1">
      <alignment horizontal="center" wrapText="1"/>
    </xf>
    <xf numFmtId="0" fontId="9" fillId="10" borderId="32" xfId="0" applyFont="1" applyFill="1" applyBorder="1" applyAlignment="1">
      <alignment horizontal="center"/>
    </xf>
    <xf numFmtId="0" fontId="9" fillId="10" borderId="32" xfId="0" applyFont="1" applyFill="1" applyBorder="1" applyAlignment="1">
      <alignment horizontal="center" wrapText="1"/>
    </xf>
    <xf numFmtId="0" fontId="8" fillId="8" borderId="16" xfId="0" applyFont="1" applyFill="1" applyBorder="1" applyAlignment="1">
      <alignment horizontal="justify" vertical="top" wrapText="1"/>
    </xf>
    <xf numFmtId="8" fontId="16" fillId="8" borderId="14" xfId="0" applyNumberFormat="1" applyFont="1" applyFill="1" applyBorder="1" applyAlignment="1">
      <alignment horizontal="center" vertical="top" wrapText="1"/>
    </xf>
    <xf numFmtId="0" fontId="8" fillId="8" borderId="7" xfId="0" applyFont="1" applyFill="1" applyBorder="1" applyAlignment="1">
      <alignment horizontal="justify" vertical="top" wrapText="1"/>
    </xf>
    <xf numFmtId="0" fontId="11" fillId="0" borderId="20" xfId="0" applyFont="1" applyFill="1" applyBorder="1"/>
    <xf numFmtId="0" fontId="8" fillId="10" borderId="21" xfId="0" applyFont="1" applyFill="1" applyBorder="1" applyAlignment="1">
      <alignment horizontal="right"/>
    </xf>
    <xf numFmtId="8" fontId="10" fillId="0" borderId="14" xfId="0" applyNumberFormat="1" applyFont="1" applyFill="1" applyBorder="1" applyAlignment="1">
      <alignment horizontal="center"/>
    </xf>
    <xf numFmtId="8" fontId="5" fillId="10" borderId="8" xfId="0" applyNumberFormat="1" applyFont="1" applyFill="1" applyBorder="1" applyAlignment="1">
      <alignment horizontal="center"/>
    </xf>
    <xf numFmtId="0" fontId="9" fillId="10" borderId="37" xfId="0" applyFont="1" applyFill="1" applyBorder="1" applyAlignment="1">
      <alignment horizontal="center"/>
    </xf>
    <xf numFmtId="8" fontId="5" fillId="8" borderId="14" xfId="0" applyNumberFormat="1" applyFont="1" applyFill="1" applyBorder="1" applyAlignment="1">
      <alignment horizontal="center"/>
    </xf>
    <xf numFmtId="8" fontId="9" fillId="10" borderId="21" xfId="0" applyNumberFormat="1" applyFont="1" applyFill="1" applyBorder="1" applyAlignment="1">
      <alignment horizontal="center"/>
    </xf>
    <xf numFmtId="0" fontId="9" fillId="10" borderId="6" xfId="0" applyFont="1" applyFill="1" applyBorder="1" applyAlignment="1">
      <alignment horizontal="center"/>
    </xf>
    <xf numFmtId="0" fontId="9" fillId="10" borderId="7" xfId="0" applyFont="1" applyFill="1" applyBorder="1" applyAlignment="1">
      <alignment horizontal="center"/>
    </xf>
    <xf numFmtId="0" fontId="8" fillId="10" borderId="7" xfId="0" applyFont="1" applyFill="1" applyBorder="1" applyAlignment="1">
      <alignment horizontal="center" wrapText="1"/>
    </xf>
    <xf numFmtId="8" fontId="5" fillId="8" borderId="14" xfId="0" applyNumberFormat="1" applyFont="1" applyFill="1" applyBorder="1" applyAlignment="1">
      <alignment horizontal="center" vertical="top" wrapText="1"/>
    </xf>
    <xf numFmtId="8" fontId="3" fillId="8" borderId="14" xfId="0" applyNumberFormat="1" applyFont="1" applyFill="1" applyBorder="1" applyAlignment="1">
      <alignment horizontal="center" vertical="top" wrapText="1"/>
    </xf>
    <xf numFmtId="0" fontId="19" fillId="4" borderId="7" xfId="0" applyFont="1" applyFill="1" applyBorder="1" applyAlignment="1">
      <alignment horizontal="center"/>
    </xf>
    <xf numFmtId="0" fontId="9" fillId="10" borderId="21" xfId="0" applyFont="1" applyFill="1" applyBorder="1" applyAlignment="1">
      <alignment horizontal="center"/>
    </xf>
    <xf numFmtId="0" fontId="9" fillId="10" borderId="21" xfId="0" applyFont="1" applyFill="1" applyBorder="1" applyAlignment="1">
      <alignment horizontal="center" wrapText="1"/>
    </xf>
    <xf numFmtId="8" fontId="10" fillId="8" borderId="14" xfId="0" applyNumberFormat="1" applyFont="1" applyFill="1" applyBorder="1" applyAlignment="1">
      <alignment horizontal="center" vertical="top" wrapText="1"/>
    </xf>
    <xf numFmtId="0" fontId="11" fillId="14" borderId="10" xfId="0" applyFont="1" applyFill="1" applyBorder="1" applyAlignment="1">
      <alignment horizontal="center" wrapText="1"/>
    </xf>
    <xf numFmtId="0" fontId="10" fillId="14" borderId="10" xfId="0" applyFont="1" applyFill="1" applyBorder="1" applyAlignment="1">
      <alignment horizontal="center" wrapText="1"/>
    </xf>
    <xf numFmtId="0" fontId="11" fillId="14" borderId="10" xfId="0" applyFont="1" applyFill="1" applyBorder="1" applyAlignment="1">
      <alignment horizontal="center"/>
    </xf>
    <xf numFmtId="0" fontId="11" fillId="14" borderId="12" xfId="0" applyFont="1" applyFill="1" applyBorder="1" applyAlignment="1">
      <alignment wrapText="1"/>
    </xf>
    <xf numFmtId="0" fontId="10" fillId="14" borderId="8" xfId="0" applyFont="1" applyFill="1" applyBorder="1" applyAlignment="1">
      <alignment horizontal="justify" vertical="top" wrapText="1"/>
    </xf>
    <xf numFmtId="8" fontId="10" fillId="14" borderId="10" xfId="0" applyNumberFormat="1" applyFont="1" applyFill="1" applyBorder="1" applyAlignment="1">
      <alignment horizontal="center" wrapText="1"/>
    </xf>
    <xf numFmtId="0" fontId="11" fillId="14" borderId="8" xfId="0" applyFont="1" applyFill="1" applyBorder="1" applyAlignment="1">
      <alignment horizontal="center" wrapText="1"/>
    </xf>
    <xf numFmtId="9" fontId="11" fillId="14" borderId="8" xfId="0" applyNumberFormat="1" applyFont="1" applyFill="1" applyBorder="1" applyAlignment="1">
      <alignment horizontal="center"/>
    </xf>
    <xf numFmtId="0" fontId="11" fillId="14" borderId="8" xfId="0" applyFont="1" applyFill="1" applyBorder="1" applyAlignment="1">
      <alignment horizontal="center"/>
    </xf>
    <xf numFmtId="0" fontId="11" fillId="14" borderId="22" xfId="0" applyFont="1" applyFill="1" applyBorder="1" applyAlignment="1">
      <alignment horizontal="center" wrapText="1"/>
    </xf>
    <xf numFmtId="0" fontId="15" fillId="14" borderId="8" xfId="0" applyFont="1" applyFill="1" applyBorder="1" applyAlignment="1">
      <alignment horizontal="left"/>
    </xf>
    <xf numFmtId="0" fontId="16" fillId="8" borderId="7" xfId="0" applyFont="1" applyFill="1" applyBorder="1" applyAlignment="1">
      <alignment horizontal="justify" vertical="top" wrapText="1"/>
    </xf>
    <xf numFmtId="0" fontId="11" fillId="10" borderId="21" xfId="0" applyFont="1" applyFill="1" applyBorder="1" applyAlignment="1">
      <alignment horizontal="center"/>
    </xf>
    <xf numFmtId="0" fontId="11" fillId="10" borderId="41" xfId="0" applyFont="1" applyFill="1" applyBorder="1" applyAlignment="1">
      <alignment horizontal="center"/>
    </xf>
    <xf numFmtId="0" fontId="10" fillId="10" borderId="7" xfId="0" applyFont="1" applyFill="1" applyBorder="1" applyAlignment="1">
      <alignment horizontal="center" wrapText="1"/>
    </xf>
    <xf numFmtId="0" fontId="10" fillId="10" borderId="41" xfId="0" applyFont="1" applyFill="1" applyBorder="1" applyAlignment="1">
      <alignment horizontal="center" wrapText="1"/>
    </xf>
    <xf numFmtId="0" fontId="11" fillId="10" borderId="7" xfId="0" applyFont="1" applyFill="1" applyBorder="1" applyAlignment="1">
      <alignment horizontal="center"/>
    </xf>
    <xf numFmtId="0" fontId="11" fillId="10" borderId="21" xfId="0" applyFont="1" applyFill="1" applyBorder="1" applyAlignment="1">
      <alignment horizontal="center" wrapText="1"/>
    </xf>
    <xf numFmtId="0" fontId="11" fillId="10" borderId="41" xfId="0" applyFont="1" applyFill="1" applyBorder="1" applyAlignment="1">
      <alignment horizontal="center" wrapText="1"/>
    </xf>
    <xf numFmtId="0" fontId="11" fillId="10" borderId="6" xfId="0" applyFont="1" applyFill="1" applyBorder="1" applyAlignment="1">
      <alignment horizontal="center"/>
    </xf>
    <xf numFmtId="0" fontId="10" fillId="9" borderId="26" xfId="0" applyFont="1" applyFill="1" applyBorder="1" applyAlignment="1">
      <alignment horizontal="center" wrapText="1"/>
    </xf>
    <xf numFmtId="0" fontId="9" fillId="8" borderId="7" xfId="0" applyFont="1" applyFill="1" applyBorder="1" applyAlignment="1">
      <alignment horizontal="center" vertical="center"/>
    </xf>
    <xf numFmtId="0" fontId="9" fillId="8" borderId="28" xfId="0" applyFont="1" applyFill="1" applyBorder="1" applyAlignment="1">
      <alignment horizontal="center"/>
    </xf>
    <xf numFmtId="0" fontId="11" fillId="6" borderId="10" xfId="0" applyFont="1" applyFill="1" applyBorder="1" applyAlignment="1">
      <alignment horizontal="center" wrapText="1"/>
    </xf>
    <xf numFmtId="0" fontId="11" fillId="6" borderId="10" xfId="0" applyFont="1" applyFill="1" applyBorder="1" applyAlignment="1">
      <alignment horizontal="center"/>
    </xf>
    <xf numFmtId="0" fontId="11" fillId="0" borderId="12" xfId="0" applyFont="1" applyBorder="1" applyAlignment="1">
      <alignment horizontal="center" wrapText="1"/>
    </xf>
    <xf numFmtId="0" fontId="11" fillId="0" borderId="10" xfId="0" applyFont="1" applyBorder="1" applyAlignment="1">
      <alignment horizontal="center" wrapText="1"/>
    </xf>
    <xf numFmtId="0" fontId="11" fillId="0" borderId="10" xfId="0" applyFont="1" applyFill="1" applyBorder="1" applyAlignment="1">
      <alignment horizontal="center"/>
    </xf>
    <xf numFmtId="0" fontId="11" fillId="6" borderId="12" xfId="0" applyFont="1" applyFill="1" applyBorder="1" applyAlignment="1">
      <alignment horizontal="center"/>
    </xf>
    <xf numFmtId="0" fontId="10" fillId="14" borderId="11" xfId="0" applyFont="1" applyFill="1" applyBorder="1" applyAlignment="1">
      <alignment horizontal="center" vertical="top" wrapText="1"/>
    </xf>
    <xf numFmtId="0" fontId="11" fillId="14" borderId="11" xfId="0" applyFont="1" applyFill="1" applyBorder="1" applyAlignment="1">
      <alignment horizontal="center"/>
    </xf>
    <xf numFmtId="0" fontId="11" fillId="14" borderId="11" xfId="0" applyFont="1" applyFill="1" applyBorder="1" applyAlignment="1">
      <alignment horizontal="center" wrapText="1"/>
    </xf>
    <xf numFmtId="0" fontId="10" fillId="14" borderId="11" xfId="0" applyFont="1" applyFill="1" applyBorder="1" applyAlignment="1">
      <alignment wrapText="1"/>
    </xf>
    <xf numFmtId="9" fontId="11" fillId="14" borderId="11" xfId="0" applyNumberFormat="1" applyFont="1" applyFill="1" applyBorder="1" applyAlignment="1">
      <alignment horizontal="center"/>
    </xf>
    <xf numFmtId="0" fontId="11" fillId="14" borderId="9" xfId="0" applyFont="1" applyFill="1" applyBorder="1" applyAlignment="1">
      <alignment horizontal="center" wrapText="1"/>
    </xf>
    <xf numFmtId="0" fontId="11" fillId="14" borderId="11" xfId="0" applyFont="1" applyFill="1" applyBorder="1"/>
    <xf numFmtId="0" fontId="11" fillId="14" borderId="9" xfId="0" applyFont="1" applyFill="1" applyBorder="1"/>
    <xf numFmtId="0" fontId="10" fillId="14" borderId="9" xfId="0" applyFont="1" applyFill="1" applyBorder="1" applyAlignment="1">
      <alignment wrapText="1"/>
    </xf>
    <xf numFmtId="8" fontId="10" fillId="14" borderId="9" xfId="0" applyNumberFormat="1" applyFont="1" applyFill="1" applyBorder="1" applyAlignment="1">
      <alignment horizontal="center" vertical="top" wrapText="1"/>
    </xf>
    <xf numFmtId="9" fontId="11" fillId="14" borderId="9" xfId="0" applyNumberFormat="1" applyFont="1" applyFill="1" applyBorder="1" applyAlignment="1">
      <alignment horizontal="center"/>
    </xf>
    <xf numFmtId="0" fontId="11" fillId="14" borderId="9" xfId="0" applyFont="1" applyFill="1" applyBorder="1" applyAlignment="1">
      <alignment horizontal="center"/>
    </xf>
    <xf numFmtId="0" fontId="11" fillId="14" borderId="10" xfId="0" applyFont="1" applyFill="1" applyBorder="1" applyAlignment="1">
      <alignment wrapText="1"/>
    </xf>
    <xf numFmtId="0" fontId="11" fillId="14" borderId="13" xfId="0" applyFont="1" applyFill="1" applyBorder="1" applyAlignment="1">
      <alignment horizontal="center" wrapText="1"/>
    </xf>
    <xf numFmtId="0" fontId="11" fillId="14" borderId="8" xfId="0" applyFont="1" applyFill="1" applyBorder="1" applyAlignment="1">
      <alignment wrapText="1"/>
    </xf>
    <xf numFmtId="0" fontId="11" fillId="14" borderId="22" xfId="0" applyFont="1" applyFill="1" applyBorder="1" applyAlignment="1">
      <alignment wrapText="1"/>
    </xf>
    <xf numFmtId="0" fontId="20" fillId="14" borderId="10" xfId="0" applyFont="1" applyFill="1" applyBorder="1" applyAlignment="1">
      <alignment horizontal="center" wrapText="1"/>
    </xf>
    <xf numFmtId="0" fontId="20" fillId="14" borderId="10" xfId="0" applyFont="1" applyFill="1" applyBorder="1" applyAlignment="1">
      <alignment wrapText="1"/>
    </xf>
    <xf numFmtId="0" fontId="10" fillId="14" borderId="8" xfId="0" applyFont="1" applyFill="1" applyBorder="1" applyAlignment="1">
      <alignment wrapText="1"/>
    </xf>
    <xf numFmtId="8" fontId="10" fillId="14" borderId="8" xfId="0" applyNumberFormat="1" applyFont="1" applyFill="1" applyBorder="1" applyAlignment="1">
      <alignment horizontal="center" wrapText="1"/>
    </xf>
    <xf numFmtId="0" fontId="11" fillId="14" borderId="12" xfId="0" applyFont="1" applyFill="1" applyBorder="1" applyAlignment="1">
      <alignment horizontal="center"/>
    </xf>
    <xf numFmtId="0" fontId="10" fillId="14" borderId="0" xfId="0" applyFont="1" applyFill="1" applyBorder="1" applyAlignment="1">
      <alignment wrapText="1"/>
    </xf>
    <xf numFmtId="0" fontId="11" fillId="14" borderId="17" xfId="0" applyFont="1" applyFill="1" applyBorder="1" applyAlignment="1">
      <alignment horizontal="justify" vertical="top" wrapText="1"/>
    </xf>
    <xf numFmtId="0" fontId="11" fillId="14" borderId="12" xfId="0" applyFont="1" applyFill="1" applyBorder="1" applyAlignment="1">
      <alignment horizontal="center" wrapText="1"/>
    </xf>
    <xf numFmtId="9" fontId="11" fillId="14" borderId="12" xfId="0" applyNumberFormat="1" applyFont="1" applyFill="1" applyBorder="1" applyAlignment="1">
      <alignment horizontal="center"/>
    </xf>
    <xf numFmtId="0" fontId="11" fillId="14" borderId="0" xfId="0" applyFont="1" applyFill="1" applyBorder="1" applyAlignment="1">
      <alignment horizontal="center"/>
    </xf>
    <xf numFmtId="0" fontId="10" fillId="14" borderId="21" xfId="0" applyFont="1" applyFill="1" applyBorder="1" applyAlignment="1">
      <alignment wrapText="1"/>
    </xf>
    <xf numFmtId="0" fontId="10" fillId="14" borderId="9" xfId="0" applyFont="1" applyFill="1" applyBorder="1" applyAlignment="1">
      <alignment horizontal="justify" vertical="top" wrapText="1"/>
    </xf>
    <xf numFmtId="0" fontId="11" fillId="14" borderId="21" xfId="0" applyFont="1" applyFill="1" applyBorder="1" applyAlignment="1">
      <alignment horizontal="center"/>
    </xf>
    <xf numFmtId="0" fontId="11" fillId="14" borderId="0" xfId="0" applyFont="1" applyFill="1" applyBorder="1" applyAlignment="1">
      <alignment horizontal="justify" vertical="top" wrapText="1"/>
    </xf>
    <xf numFmtId="8" fontId="10" fillId="14" borderId="12" xfId="0" applyNumberFormat="1" applyFont="1" applyFill="1" applyBorder="1" applyAlignment="1">
      <alignment horizontal="center" wrapText="1"/>
    </xf>
    <xf numFmtId="0" fontId="11" fillId="14" borderId="17" xfId="0" applyFont="1" applyFill="1" applyBorder="1" applyAlignment="1">
      <alignment horizontal="center" wrapText="1"/>
    </xf>
    <xf numFmtId="0" fontId="10" fillId="14" borderId="0" xfId="0" applyFont="1" applyFill="1" applyBorder="1" applyAlignment="1">
      <alignment horizontal="justify" vertical="top" wrapText="1"/>
    </xf>
    <xf numFmtId="9" fontId="11" fillId="14" borderId="10" xfId="0" applyNumberFormat="1" applyFont="1" applyFill="1" applyBorder="1" applyAlignment="1">
      <alignment horizontal="center"/>
    </xf>
    <xf numFmtId="0" fontId="11" fillId="9" borderId="10" xfId="0" applyFont="1" applyFill="1" applyBorder="1" applyAlignment="1">
      <alignment horizontal="center" wrapText="1"/>
    </xf>
    <xf numFmtId="0" fontId="15" fillId="14" borderId="10" xfId="0" applyFont="1" applyFill="1" applyBorder="1" applyAlignment="1">
      <alignment horizontal="left"/>
    </xf>
    <xf numFmtId="0" fontId="11" fillId="6" borderId="8" xfId="0" applyFont="1" applyFill="1" applyBorder="1" applyAlignment="1">
      <alignment horizontal="center" wrapText="1"/>
    </xf>
    <xf numFmtId="0" fontId="11" fillId="6" borderId="10" xfId="0" applyFont="1" applyFill="1" applyBorder="1" applyAlignment="1">
      <alignment horizontal="center" wrapText="1"/>
    </xf>
    <xf numFmtId="0" fontId="11" fillId="6" borderId="10" xfId="0" applyFont="1" applyFill="1" applyBorder="1" applyAlignment="1">
      <alignment horizontal="left" wrapText="1"/>
    </xf>
    <xf numFmtId="44" fontId="11" fillId="0" borderId="0" xfId="2" applyFont="1" applyFill="1"/>
    <xf numFmtId="44" fontId="9" fillId="8" borderId="4" xfId="2" applyFont="1" applyFill="1" applyBorder="1"/>
    <xf numFmtId="44" fontId="9" fillId="8" borderId="7" xfId="2" applyFont="1" applyFill="1" applyBorder="1" applyAlignment="1">
      <alignment wrapText="1"/>
    </xf>
    <xf numFmtId="44" fontId="8" fillId="8" borderId="7" xfId="2" applyFont="1" applyFill="1" applyBorder="1" applyAlignment="1">
      <alignment horizontal="justify" vertical="top" wrapText="1"/>
    </xf>
    <xf numFmtId="44" fontId="16" fillId="8" borderId="14" xfId="2" applyFont="1" applyFill="1" applyBorder="1" applyAlignment="1">
      <alignment horizontal="center" vertical="top" wrapText="1"/>
    </xf>
    <xf numFmtId="44" fontId="9" fillId="8" borderId="7" xfId="2" applyFont="1" applyFill="1" applyBorder="1" applyAlignment="1">
      <alignment horizontal="center"/>
    </xf>
    <xf numFmtId="44" fontId="9" fillId="8" borderId="6" xfId="2" applyFont="1" applyFill="1" applyBorder="1" applyAlignment="1">
      <alignment horizontal="center"/>
    </xf>
    <xf numFmtId="44" fontId="11" fillId="0" borderId="0" xfId="2" applyFont="1" applyBorder="1"/>
    <xf numFmtId="0" fontId="4" fillId="2" borderId="3" xfId="0" applyFont="1" applyFill="1" applyBorder="1" applyAlignment="1">
      <alignment horizontal="center" vertical="center" wrapText="1"/>
    </xf>
    <xf numFmtId="0" fontId="11" fillId="14" borderId="8" xfId="0" applyFont="1" applyFill="1" applyBorder="1" applyAlignment="1">
      <alignment horizontal="center"/>
    </xf>
    <xf numFmtId="0" fontId="23" fillId="14" borderId="10" xfId="0" applyFont="1" applyFill="1" applyBorder="1" applyAlignment="1">
      <alignment horizontal="center"/>
    </xf>
    <xf numFmtId="0" fontId="21" fillId="14" borderId="8" xfId="0" applyFont="1" applyFill="1" applyBorder="1" applyAlignment="1">
      <alignment horizontal="center"/>
    </xf>
    <xf numFmtId="0" fontId="20" fillId="14" borderId="9" xfId="0" applyFont="1" applyFill="1" applyBorder="1" applyAlignment="1">
      <alignment wrapText="1"/>
    </xf>
    <xf numFmtId="8" fontId="10" fillId="14" borderId="9" xfId="0" applyNumberFormat="1" applyFont="1" applyFill="1" applyBorder="1" applyAlignment="1">
      <alignment horizontal="center" wrapText="1"/>
    </xf>
    <xf numFmtId="0" fontId="20" fillId="15" borderId="17" xfId="0" applyFont="1" applyFill="1" applyBorder="1" applyAlignment="1">
      <alignment wrapText="1"/>
    </xf>
    <xf numFmtId="0" fontId="11" fillId="15" borderId="17" xfId="0" applyFont="1" applyFill="1" applyBorder="1" applyAlignment="1">
      <alignment wrapText="1"/>
    </xf>
    <xf numFmtId="0" fontId="10" fillId="15" borderId="17" xfId="0" applyFont="1" applyFill="1" applyBorder="1" applyAlignment="1">
      <alignment horizontal="center" wrapText="1"/>
    </xf>
    <xf numFmtId="0" fontId="11" fillId="15" borderId="17" xfId="0" applyFont="1" applyFill="1" applyBorder="1" applyAlignment="1">
      <alignment horizontal="center" wrapText="1"/>
    </xf>
    <xf numFmtId="0" fontId="11" fillId="15" borderId="17" xfId="0" applyFont="1" applyFill="1" applyBorder="1" applyAlignment="1">
      <alignment horizontal="center"/>
    </xf>
    <xf numFmtId="0" fontId="20" fillId="15" borderId="9" xfId="0" applyFont="1" applyFill="1" applyBorder="1" applyAlignment="1">
      <alignment wrapText="1"/>
    </xf>
    <xf numFmtId="0" fontId="10" fillId="15" borderId="9" xfId="0" applyFont="1" applyFill="1" applyBorder="1" applyAlignment="1">
      <alignment horizontal="justify" vertical="top" wrapText="1"/>
    </xf>
    <xf numFmtId="8" fontId="10" fillId="15" borderId="9" xfId="0" applyNumberFormat="1" applyFont="1" applyFill="1" applyBorder="1" applyAlignment="1">
      <alignment horizontal="center" wrapText="1"/>
    </xf>
    <xf numFmtId="0" fontId="11" fillId="15" borderId="9" xfId="0" applyFont="1" applyFill="1" applyBorder="1" applyAlignment="1">
      <alignment horizontal="center" wrapText="1"/>
    </xf>
    <xf numFmtId="0" fontId="11" fillId="15" borderId="9" xfId="0" applyFont="1" applyFill="1" applyBorder="1" applyAlignment="1">
      <alignment horizontal="center"/>
    </xf>
    <xf numFmtId="9" fontId="11" fillId="15" borderId="9" xfId="0" applyNumberFormat="1" applyFont="1" applyFill="1" applyBorder="1" applyAlignment="1">
      <alignment horizontal="center"/>
    </xf>
    <xf numFmtId="0" fontId="10" fillId="15" borderId="10" xfId="0" applyFont="1" applyFill="1" applyBorder="1" applyAlignment="1">
      <alignment horizontal="center" wrapText="1"/>
    </xf>
    <xf numFmtId="0" fontId="11" fillId="15" borderId="11" xfId="0" applyFont="1" applyFill="1" applyBorder="1" applyAlignment="1">
      <alignment wrapText="1"/>
    </xf>
    <xf numFmtId="0" fontId="10" fillId="15" borderId="11" xfId="0" applyFont="1" applyFill="1" applyBorder="1" applyAlignment="1">
      <alignment horizontal="center" vertical="top" wrapText="1"/>
    </xf>
    <xf numFmtId="0" fontId="11" fillId="15" borderId="11" xfId="0" applyFont="1" applyFill="1" applyBorder="1" applyAlignment="1">
      <alignment horizontal="center"/>
    </xf>
    <xf numFmtId="0" fontId="11" fillId="15" borderId="11" xfId="0" applyFont="1" applyFill="1" applyBorder="1" applyAlignment="1">
      <alignment horizontal="center" wrapText="1"/>
    </xf>
    <xf numFmtId="0" fontId="10" fillId="15" borderId="10" xfId="0" applyFont="1" applyFill="1" applyBorder="1" applyAlignment="1">
      <alignment wrapText="1"/>
    </xf>
    <xf numFmtId="0" fontId="10" fillId="15" borderId="11" xfId="0" applyFont="1" applyFill="1" applyBorder="1" applyAlignment="1">
      <alignment wrapText="1"/>
    </xf>
    <xf numFmtId="8" fontId="10" fillId="15" borderId="9" xfId="0" applyNumberFormat="1" applyFont="1" applyFill="1" applyBorder="1" applyAlignment="1">
      <alignment horizontal="center" vertical="top" wrapText="1"/>
    </xf>
    <xf numFmtId="0" fontId="11" fillId="14" borderId="17" xfId="0" applyFont="1" applyFill="1" applyBorder="1" applyAlignment="1">
      <alignment wrapText="1"/>
    </xf>
    <xf numFmtId="0" fontId="10" fillId="15" borderId="8" xfId="0" applyFont="1" applyFill="1" applyBorder="1" applyAlignment="1">
      <alignment horizontal="center" wrapText="1"/>
    </xf>
    <xf numFmtId="0" fontId="11" fillId="15" borderId="9" xfId="0" applyFont="1" applyFill="1" applyBorder="1" applyAlignment="1">
      <alignment wrapText="1"/>
    </xf>
    <xf numFmtId="0" fontId="10" fillId="15" borderId="9" xfId="0" applyFont="1" applyFill="1" applyBorder="1" applyAlignment="1">
      <alignment wrapText="1"/>
    </xf>
    <xf numFmtId="0" fontId="15" fillId="15" borderId="11" xfId="0" applyFont="1" applyFill="1" applyBorder="1" applyAlignment="1">
      <alignment horizontal="left" vertical="top" wrapText="1"/>
    </xf>
    <xf numFmtId="0" fontId="11" fillId="14" borderId="42" xfId="0" applyFont="1" applyFill="1" applyBorder="1" applyAlignment="1">
      <alignment horizontal="center"/>
    </xf>
    <xf numFmtId="8" fontId="10" fillId="14" borderId="8" xfId="0" applyNumberFormat="1" applyFont="1" applyFill="1" applyBorder="1" applyAlignment="1">
      <alignment horizontal="center" vertical="top" wrapText="1"/>
    </xf>
    <xf numFmtId="0" fontId="11" fillId="14" borderId="12" xfId="0" applyFont="1" applyFill="1" applyBorder="1"/>
    <xf numFmtId="0" fontId="10" fillId="14" borderId="12" xfId="0" applyFont="1" applyFill="1" applyBorder="1" applyAlignment="1">
      <alignment horizontal="center" wrapText="1"/>
    </xf>
    <xf numFmtId="0" fontId="11" fillId="14" borderId="17" xfId="0" applyFont="1" applyFill="1" applyBorder="1" applyAlignment="1">
      <alignment horizontal="center"/>
    </xf>
    <xf numFmtId="0" fontId="11" fillId="14" borderId="8" xfId="0" applyFont="1" applyFill="1" applyBorder="1"/>
    <xf numFmtId="8" fontId="10" fillId="15" borderId="10" xfId="0" applyNumberFormat="1" applyFont="1" applyFill="1" applyBorder="1" applyAlignment="1">
      <alignment horizontal="center" wrapText="1"/>
    </xf>
    <xf numFmtId="8" fontId="10" fillId="15" borderId="8" xfId="0" applyNumberFormat="1" applyFont="1" applyFill="1" applyBorder="1" applyAlignment="1">
      <alignment horizontal="center" wrapText="1"/>
    </xf>
    <xf numFmtId="8" fontId="10" fillId="15" borderId="8" xfId="0" applyNumberFormat="1" applyFont="1" applyFill="1" applyBorder="1" applyAlignment="1">
      <alignment horizontal="center" vertical="top" wrapText="1"/>
    </xf>
    <xf numFmtId="0" fontId="11" fillId="0" borderId="8" xfId="0" applyFont="1" applyFill="1" applyBorder="1" applyAlignment="1">
      <alignment horizontal="left"/>
    </xf>
    <xf numFmtId="0" fontId="11" fillId="14" borderId="8" xfId="0" applyFont="1" applyFill="1" applyBorder="1" applyAlignment="1">
      <alignment horizontal="center" wrapText="1"/>
    </xf>
    <xf numFmtId="0" fontId="11" fillId="14" borderId="10" xfId="0" applyFont="1" applyFill="1" applyBorder="1" applyAlignment="1">
      <alignment horizontal="center" wrapText="1"/>
    </xf>
    <xf numFmtId="0" fontId="15" fillId="6" borderId="10" xfId="0" applyFont="1" applyFill="1" applyBorder="1" applyAlignment="1">
      <alignment horizontal="left"/>
    </xf>
    <xf numFmtId="0" fontId="11" fillId="7" borderId="10" xfId="0" applyFont="1" applyFill="1" applyBorder="1" applyAlignment="1">
      <alignment wrapText="1"/>
    </xf>
    <xf numFmtId="0" fontId="12" fillId="14" borderId="10" xfId="0" applyFont="1" applyFill="1" applyBorder="1" applyAlignment="1">
      <alignment horizontal="center" wrapText="1"/>
    </xf>
    <xf numFmtId="0" fontId="13" fillId="14" borderId="11" xfId="0" applyFont="1" applyFill="1" applyBorder="1" applyAlignment="1">
      <alignment wrapText="1"/>
    </xf>
    <xf numFmtId="0" fontId="11" fillId="14" borderId="11" xfId="0" applyFont="1" applyFill="1" applyBorder="1" applyAlignment="1">
      <alignment horizontal="justify" vertical="top" wrapText="1"/>
    </xf>
    <xf numFmtId="0" fontId="12" fillId="14" borderId="11" xfId="0" applyFont="1" applyFill="1" applyBorder="1" applyAlignment="1">
      <alignment horizontal="center" vertical="top" wrapText="1"/>
    </xf>
    <xf numFmtId="0" fontId="13" fillId="14" borderId="11" xfId="0" applyFont="1" applyFill="1" applyBorder="1" applyAlignment="1">
      <alignment horizontal="center"/>
    </xf>
    <xf numFmtId="0" fontId="13" fillId="14" borderId="11" xfId="0" applyFont="1" applyFill="1" applyBorder="1" applyAlignment="1">
      <alignment horizontal="center" wrapText="1"/>
    </xf>
    <xf numFmtId="0" fontId="14" fillId="14" borderId="12" xfId="0" applyFont="1" applyFill="1" applyBorder="1" applyAlignment="1">
      <alignment vertical="center"/>
    </xf>
    <xf numFmtId="0" fontId="13" fillId="14" borderId="10" xfId="0" applyFont="1" applyFill="1" applyBorder="1"/>
    <xf numFmtId="0" fontId="12" fillId="14" borderId="11" xfId="0" applyFont="1" applyFill="1" applyBorder="1" applyAlignment="1">
      <alignment horizontal="justify" vertical="top" wrapText="1"/>
    </xf>
    <xf numFmtId="8" fontId="12" fillId="14" borderId="11" xfId="0" applyNumberFormat="1" applyFont="1" applyFill="1" applyBorder="1" applyAlignment="1">
      <alignment horizontal="center" vertical="top" wrapText="1"/>
    </xf>
    <xf numFmtId="9" fontId="13" fillId="14" borderId="11" xfId="0" applyNumberFormat="1" applyFont="1" applyFill="1" applyBorder="1" applyAlignment="1">
      <alignment horizontal="center"/>
    </xf>
    <xf numFmtId="0" fontId="13" fillId="14" borderId="13" xfId="0" applyFont="1" applyFill="1" applyBorder="1" applyAlignment="1">
      <alignment horizontal="center" wrapText="1"/>
    </xf>
    <xf numFmtId="0" fontId="14" fillId="14" borderId="8" xfId="0" applyFont="1" applyFill="1" applyBorder="1" applyAlignment="1">
      <alignment vertical="center"/>
    </xf>
    <xf numFmtId="0" fontId="10" fillId="14" borderId="14" xfId="0" applyFont="1" applyFill="1" applyBorder="1" applyAlignment="1">
      <alignment horizontal="center" vertical="center" wrapText="1"/>
    </xf>
    <xf numFmtId="0" fontId="10" fillId="14" borderId="14" xfId="0" applyFont="1" applyFill="1" applyBorder="1" applyAlignment="1">
      <alignment wrapText="1"/>
    </xf>
    <xf numFmtId="0" fontId="11" fillId="14" borderId="14" xfId="0" applyFont="1" applyFill="1" applyBorder="1" applyAlignment="1">
      <alignment horizontal="justify" vertical="top" wrapText="1"/>
    </xf>
    <xf numFmtId="0" fontId="11" fillId="14" borderId="14" xfId="0" applyFont="1" applyFill="1" applyBorder="1" applyAlignment="1">
      <alignment horizontal="center" vertical="center" wrapText="1"/>
    </xf>
    <xf numFmtId="0" fontId="11" fillId="14" borderId="14" xfId="0" applyFont="1" applyFill="1" applyBorder="1" applyAlignment="1">
      <alignment horizontal="center" vertical="center"/>
    </xf>
    <xf numFmtId="9" fontId="11" fillId="14" borderId="14" xfId="0" applyNumberFormat="1" applyFont="1" applyFill="1" applyBorder="1" applyAlignment="1">
      <alignment horizontal="center" vertical="center"/>
    </xf>
    <xf numFmtId="0" fontId="10" fillId="15" borderId="11" xfId="0" applyFont="1" applyFill="1" applyBorder="1" applyAlignment="1">
      <alignment horizontal="center" wrapText="1"/>
    </xf>
    <xf numFmtId="0" fontId="11" fillId="15" borderId="12" xfId="0" applyFont="1" applyFill="1" applyBorder="1" applyAlignment="1">
      <alignment horizontal="justify" vertical="top" wrapText="1"/>
    </xf>
    <xf numFmtId="0" fontId="11" fillId="14" borderId="10" xfId="0" applyFont="1" applyFill="1" applyBorder="1" applyAlignment="1">
      <alignment horizontal="left" wrapText="1"/>
    </xf>
    <xf numFmtId="0" fontId="11" fillId="14" borderId="8" xfId="0" applyFont="1" applyFill="1" applyBorder="1" applyAlignment="1">
      <alignment horizontal="left" wrapText="1"/>
    </xf>
    <xf numFmtId="0" fontId="10" fillId="15" borderId="43" xfId="0" applyFont="1" applyFill="1" applyBorder="1" applyAlignment="1">
      <alignment horizontal="center" wrapText="1"/>
    </xf>
    <xf numFmtId="0" fontId="10" fillId="15" borderId="14" xfId="0" applyFont="1" applyFill="1" applyBorder="1" applyAlignment="1">
      <alignment horizontal="center" wrapText="1"/>
    </xf>
    <xf numFmtId="0" fontId="11" fillId="15" borderId="14" xfId="0" applyFont="1" applyFill="1" applyBorder="1"/>
    <xf numFmtId="0" fontId="11" fillId="14" borderId="33" xfId="0" applyFont="1" applyFill="1" applyBorder="1" applyAlignment="1">
      <alignment horizontal="justify" vertical="top" wrapText="1"/>
    </xf>
    <xf numFmtId="8" fontId="10" fillId="14" borderId="14" xfId="0" applyNumberFormat="1" applyFont="1" applyFill="1" applyBorder="1" applyAlignment="1">
      <alignment horizontal="center" vertical="top" wrapText="1"/>
    </xf>
    <xf numFmtId="0" fontId="11" fillId="15" borderId="14" xfId="0" applyFont="1" applyFill="1" applyBorder="1" applyAlignment="1">
      <alignment horizontal="center"/>
    </xf>
    <xf numFmtId="9" fontId="11" fillId="15" borderId="14" xfId="0" applyNumberFormat="1" applyFont="1" applyFill="1" applyBorder="1" applyAlignment="1">
      <alignment horizontal="center"/>
    </xf>
    <xf numFmtId="0" fontId="11" fillId="15" borderId="14" xfId="0" applyFont="1" applyFill="1" applyBorder="1" applyAlignment="1">
      <alignment horizontal="center" wrapText="1"/>
    </xf>
    <xf numFmtId="0" fontId="11" fillId="15" borderId="14" xfId="0" applyFont="1" applyFill="1" applyBorder="1" applyAlignment="1">
      <alignment wrapText="1"/>
    </xf>
    <xf numFmtId="0" fontId="11" fillId="6" borderId="10" xfId="0" applyFont="1" applyFill="1" applyBorder="1" applyAlignment="1">
      <alignment horizontal="left" wrapText="1"/>
    </xf>
    <xf numFmtId="0" fontId="15" fillId="15" borderId="12" xfId="0" applyFont="1" applyFill="1" applyBorder="1" applyAlignment="1">
      <alignment vertical="center"/>
    </xf>
    <xf numFmtId="0" fontId="10" fillId="15" borderId="23" xfId="0" applyFont="1" applyFill="1" applyBorder="1" applyAlignment="1">
      <alignment horizontal="center" wrapText="1"/>
    </xf>
    <xf numFmtId="0" fontId="11" fillId="15" borderId="43" xfId="0" applyFont="1" applyFill="1" applyBorder="1" applyAlignment="1">
      <alignment wrapText="1"/>
    </xf>
    <xf numFmtId="0" fontId="10" fillId="15" borderId="43" xfId="0" applyFont="1" applyFill="1" applyBorder="1" applyAlignment="1">
      <alignment wrapText="1"/>
    </xf>
    <xf numFmtId="8" fontId="10" fillId="15" borderId="43" xfId="0" applyNumberFormat="1" applyFont="1" applyFill="1" applyBorder="1" applyAlignment="1">
      <alignment horizontal="center" vertical="top" wrapText="1"/>
    </xf>
    <xf numFmtId="0" fontId="11" fillId="15" borderId="43" xfId="0" applyFont="1" applyFill="1" applyBorder="1" applyAlignment="1">
      <alignment horizontal="center"/>
    </xf>
    <xf numFmtId="9" fontId="11" fillId="15" borderId="43" xfId="0" applyNumberFormat="1" applyFont="1" applyFill="1" applyBorder="1" applyAlignment="1">
      <alignment horizontal="center"/>
    </xf>
    <xf numFmtId="0" fontId="11" fillId="15" borderId="43" xfId="0" applyFont="1" applyFill="1" applyBorder="1" applyAlignment="1">
      <alignment horizontal="center" wrapText="1"/>
    </xf>
    <xf numFmtId="0" fontId="15" fillId="15" borderId="23" xfId="0" applyFont="1" applyFill="1" applyBorder="1" applyAlignment="1">
      <alignment vertical="center"/>
    </xf>
    <xf numFmtId="0" fontId="10" fillId="16" borderId="10" xfId="0" applyFont="1" applyFill="1" applyBorder="1" applyAlignment="1">
      <alignment horizontal="center" wrapText="1"/>
    </xf>
    <xf numFmtId="0" fontId="11" fillId="16" borderId="11" xfId="0" applyFont="1" applyFill="1" applyBorder="1" applyAlignment="1">
      <alignment wrapText="1"/>
    </xf>
    <xf numFmtId="0" fontId="11" fillId="17" borderId="17" xfId="0" applyFont="1" applyFill="1" applyBorder="1" applyAlignment="1">
      <alignment wrapText="1"/>
    </xf>
    <xf numFmtId="0" fontId="10" fillId="16" borderId="11" xfId="0" applyFont="1" applyFill="1" applyBorder="1" applyAlignment="1">
      <alignment horizontal="center" vertical="top" wrapText="1"/>
    </xf>
    <xf numFmtId="0" fontId="11" fillId="16" borderId="11" xfId="0" applyFont="1" applyFill="1" applyBorder="1" applyAlignment="1">
      <alignment horizontal="center"/>
    </xf>
    <xf numFmtId="0" fontId="11" fillId="16" borderId="11" xfId="0" applyFont="1" applyFill="1" applyBorder="1" applyAlignment="1">
      <alignment horizontal="center" wrapText="1"/>
    </xf>
    <xf numFmtId="0" fontId="10" fillId="16" borderId="23" xfId="0" applyFont="1" applyFill="1" applyBorder="1" applyAlignment="1">
      <alignment horizontal="center" wrapText="1"/>
    </xf>
    <xf numFmtId="0" fontId="11" fillId="16" borderId="43" xfId="0" applyFont="1" applyFill="1" applyBorder="1" applyAlignment="1">
      <alignment wrapText="1"/>
    </xf>
    <xf numFmtId="0" fontId="10" fillId="16" borderId="43" xfId="0" applyFont="1" applyFill="1" applyBorder="1" applyAlignment="1">
      <alignment wrapText="1"/>
    </xf>
    <xf numFmtId="8" fontId="10" fillId="16" borderId="43" xfId="0" applyNumberFormat="1" applyFont="1" applyFill="1" applyBorder="1" applyAlignment="1">
      <alignment horizontal="center" vertical="top" wrapText="1"/>
    </xf>
    <xf numFmtId="0" fontId="11" fillId="16" borderId="43" xfId="0" applyFont="1" applyFill="1" applyBorder="1" applyAlignment="1">
      <alignment horizontal="center"/>
    </xf>
    <xf numFmtId="9" fontId="11" fillId="16" borderId="43" xfId="0" applyNumberFormat="1" applyFont="1" applyFill="1" applyBorder="1" applyAlignment="1">
      <alignment horizontal="center"/>
    </xf>
    <xf numFmtId="0" fontId="11" fillId="16" borderId="43" xfId="0" applyFont="1" applyFill="1" applyBorder="1" applyAlignment="1">
      <alignment horizontal="center" wrapText="1"/>
    </xf>
    <xf numFmtId="0" fontId="15" fillId="16" borderId="23" xfId="0" applyFont="1" applyFill="1" applyBorder="1" applyAlignment="1">
      <alignment vertical="center"/>
    </xf>
    <xf numFmtId="0" fontId="11" fillId="17" borderId="11" xfId="0" applyFont="1" applyFill="1" applyBorder="1" applyAlignment="1">
      <alignment wrapText="1"/>
    </xf>
    <xf numFmtId="0" fontId="15" fillId="16" borderId="10" xfId="0" applyFont="1" applyFill="1" applyBorder="1" applyAlignment="1">
      <alignment vertical="center"/>
    </xf>
    <xf numFmtId="0" fontId="15" fillId="16" borderId="12" xfId="0" applyFont="1" applyFill="1" applyBorder="1" applyAlignment="1">
      <alignment vertical="center" wrapText="1"/>
    </xf>
    <xf numFmtId="0" fontId="11" fillId="17" borderId="12" xfId="0" applyFont="1" applyFill="1" applyBorder="1" applyAlignment="1">
      <alignment horizontal="center"/>
    </xf>
    <xf numFmtId="0" fontId="10" fillId="17" borderId="0" xfId="0" applyFont="1" applyFill="1" applyBorder="1" applyAlignment="1">
      <alignment wrapText="1"/>
    </xf>
    <xf numFmtId="0" fontId="11" fillId="17" borderId="0" xfId="0" applyFont="1" applyFill="1" applyBorder="1" applyAlignment="1">
      <alignment horizontal="justify" vertical="top" wrapText="1"/>
    </xf>
    <xf numFmtId="8" fontId="10" fillId="17" borderId="12" xfId="0" applyNumberFormat="1" applyFont="1" applyFill="1" applyBorder="1" applyAlignment="1">
      <alignment horizontal="center" wrapText="1"/>
    </xf>
    <xf numFmtId="0" fontId="11" fillId="17" borderId="17" xfId="0" applyFont="1" applyFill="1" applyBorder="1" applyAlignment="1">
      <alignment horizontal="center" wrapText="1"/>
    </xf>
    <xf numFmtId="9" fontId="11" fillId="17" borderId="12" xfId="0" applyNumberFormat="1" applyFont="1" applyFill="1" applyBorder="1" applyAlignment="1">
      <alignment horizontal="center"/>
    </xf>
    <xf numFmtId="0" fontId="11" fillId="17" borderId="0" xfId="0" applyFont="1" applyFill="1" applyBorder="1" applyAlignment="1">
      <alignment horizontal="center"/>
    </xf>
    <xf numFmtId="0" fontId="11" fillId="17" borderId="10" xfId="0" applyFont="1" applyFill="1" applyBorder="1" applyAlignment="1">
      <alignment horizontal="center"/>
    </xf>
    <xf numFmtId="0" fontId="11" fillId="17" borderId="10" xfId="0" applyFont="1" applyFill="1" applyBorder="1" applyAlignment="1">
      <alignment horizontal="center" wrapText="1"/>
    </xf>
    <xf numFmtId="0" fontId="10" fillId="17" borderId="0" xfId="0" applyFont="1" applyFill="1" applyBorder="1" applyAlignment="1">
      <alignment horizontal="justify" vertical="top" wrapText="1"/>
    </xf>
    <xf numFmtId="8" fontId="10" fillId="17" borderId="10" xfId="0" applyNumberFormat="1" applyFont="1" applyFill="1" applyBorder="1" applyAlignment="1">
      <alignment horizontal="center" wrapText="1"/>
    </xf>
    <xf numFmtId="0" fontId="11" fillId="17" borderId="11" xfId="0" applyFont="1" applyFill="1" applyBorder="1" applyAlignment="1">
      <alignment horizontal="center" wrapText="1"/>
    </xf>
    <xf numFmtId="9" fontId="11" fillId="17" borderId="10" xfId="0" applyNumberFormat="1" applyFont="1" applyFill="1" applyBorder="1" applyAlignment="1">
      <alignment horizontal="center"/>
    </xf>
    <xf numFmtId="0" fontId="11" fillId="17" borderId="11" xfId="0" applyFont="1" applyFill="1" applyBorder="1"/>
    <xf numFmtId="0" fontId="10" fillId="17" borderId="11" xfId="0" applyFont="1" applyFill="1" applyBorder="1" applyAlignment="1">
      <alignment horizontal="center" vertical="top" wrapText="1"/>
    </xf>
    <xf numFmtId="0" fontId="11" fillId="17" borderId="11" xfId="0" applyFont="1" applyFill="1" applyBorder="1" applyAlignment="1">
      <alignment horizontal="center"/>
    </xf>
    <xf numFmtId="0" fontId="11" fillId="17" borderId="10" xfId="0" applyFont="1" applyFill="1" applyBorder="1" applyAlignment="1">
      <alignment wrapText="1"/>
    </xf>
    <xf numFmtId="0" fontId="11" fillId="17" borderId="8" xfId="0" applyFont="1" applyFill="1" applyBorder="1" applyAlignment="1">
      <alignment horizontal="center"/>
    </xf>
    <xf numFmtId="0" fontId="10" fillId="17" borderId="9" xfId="0" applyFont="1" applyFill="1" applyBorder="1" applyAlignment="1">
      <alignment wrapText="1"/>
    </xf>
    <xf numFmtId="8" fontId="10" fillId="17" borderId="9" xfId="0" applyNumberFormat="1" applyFont="1" applyFill="1" applyBorder="1" applyAlignment="1">
      <alignment horizontal="center" vertical="top" wrapText="1"/>
    </xf>
    <xf numFmtId="0" fontId="11" fillId="17" borderId="8" xfId="0" applyFont="1" applyFill="1" applyBorder="1" applyAlignment="1">
      <alignment horizontal="center" wrapText="1"/>
    </xf>
    <xf numFmtId="9" fontId="11" fillId="17" borderId="9" xfId="0" applyNumberFormat="1" applyFont="1" applyFill="1" applyBorder="1" applyAlignment="1">
      <alignment horizontal="center"/>
    </xf>
    <xf numFmtId="0" fontId="11" fillId="17" borderId="9" xfId="0" applyFont="1" applyFill="1" applyBorder="1" applyAlignment="1">
      <alignment horizontal="center"/>
    </xf>
    <xf numFmtId="0" fontId="11" fillId="17" borderId="22" xfId="0" applyFont="1" applyFill="1" applyBorder="1" applyAlignment="1">
      <alignment wrapText="1"/>
    </xf>
    <xf numFmtId="0" fontId="11" fillId="17" borderId="13" xfId="0" applyFont="1" applyFill="1" applyBorder="1" applyAlignment="1">
      <alignment horizontal="center" wrapText="1"/>
    </xf>
    <xf numFmtId="8" fontId="10" fillId="17" borderId="42" xfId="0" applyNumberFormat="1" applyFont="1" applyFill="1" applyBorder="1" applyAlignment="1">
      <alignment horizontal="center" vertical="top" wrapText="1"/>
    </xf>
    <xf numFmtId="0" fontId="10" fillId="17" borderId="14" xfId="0" applyFont="1" applyFill="1" applyBorder="1" applyAlignment="1">
      <alignment horizontal="center" wrapText="1"/>
    </xf>
    <xf numFmtId="0" fontId="20" fillId="17" borderId="14" xfId="0" applyFont="1" applyFill="1" applyBorder="1" applyAlignment="1">
      <alignment wrapText="1"/>
    </xf>
    <xf numFmtId="0" fontId="11" fillId="17" borderId="14" xfId="0" applyFont="1" applyFill="1" applyBorder="1" applyAlignment="1">
      <alignment wrapText="1"/>
    </xf>
    <xf numFmtId="0" fontId="11" fillId="17" borderId="14" xfId="0" applyFont="1" applyFill="1" applyBorder="1" applyAlignment="1">
      <alignment horizontal="center"/>
    </xf>
    <xf numFmtId="9" fontId="11" fillId="17" borderId="14" xfId="0" applyNumberFormat="1" applyFont="1" applyFill="1" applyBorder="1" applyAlignment="1">
      <alignment horizontal="center"/>
    </xf>
    <xf numFmtId="0" fontId="11" fillId="17" borderId="14" xfId="0" applyFont="1" applyFill="1" applyBorder="1" applyAlignment="1">
      <alignment horizontal="center" wrapText="1"/>
    </xf>
    <xf numFmtId="0" fontId="15" fillId="17" borderId="8" xfId="0" applyFont="1" applyFill="1" applyBorder="1" applyAlignment="1">
      <alignment horizontal="left"/>
    </xf>
    <xf numFmtId="8" fontId="11" fillId="17" borderId="14" xfId="0" applyNumberFormat="1" applyFont="1" applyFill="1" applyBorder="1" applyAlignment="1">
      <alignment horizontal="center" vertical="center" wrapText="1"/>
    </xf>
    <xf numFmtId="8" fontId="10" fillId="17" borderId="11" xfId="0" applyNumberFormat="1" applyFont="1" applyFill="1" applyBorder="1" applyAlignment="1">
      <alignment horizontal="center" vertical="top" wrapText="1"/>
    </xf>
    <xf numFmtId="9" fontId="11" fillId="17" borderId="14" xfId="1" applyFont="1" applyFill="1" applyBorder="1" applyAlignment="1" applyProtection="1">
      <alignment horizontal="left" vertical="center" wrapText="1"/>
      <protection locked="0"/>
    </xf>
    <xf numFmtId="0" fontId="15" fillId="16" borderId="10" xfId="0" applyFont="1" applyFill="1" applyBorder="1" applyAlignment="1">
      <alignment vertical="center" wrapText="1"/>
    </xf>
    <xf numFmtId="0" fontId="15" fillId="14" borderId="12" xfId="0" applyFont="1" applyFill="1" applyBorder="1" applyAlignment="1">
      <alignment horizontal="left" vertical="top" wrapText="1"/>
    </xf>
    <xf numFmtId="0" fontId="15" fillId="14" borderId="8" xfId="0" applyFont="1" applyFill="1" applyBorder="1" applyAlignment="1">
      <alignment horizontal="left" vertical="top" wrapText="1"/>
    </xf>
    <xf numFmtId="0" fontId="15" fillId="14" borderId="12" xfId="0" applyFont="1" applyFill="1" applyBorder="1" applyAlignment="1">
      <alignment horizontal="left" wrapText="1"/>
    </xf>
    <xf numFmtId="0" fontId="15" fillId="14" borderId="8" xfId="0" applyFont="1" applyFill="1" applyBorder="1" applyAlignment="1">
      <alignment horizontal="left" wrapText="1"/>
    </xf>
    <xf numFmtId="0" fontId="15" fillId="14" borderId="10" xfId="0" applyFont="1" applyFill="1" applyBorder="1" applyAlignment="1">
      <alignment horizontal="left" wrapText="1"/>
    </xf>
    <xf numFmtId="0" fontId="2" fillId="5" borderId="0" xfId="0" applyFont="1" applyFill="1" applyAlignment="1">
      <alignment horizontal="center"/>
    </xf>
    <xf numFmtId="0" fontId="3" fillId="0" borderId="0" xfId="0" applyFont="1" applyFill="1" applyAlignment="1">
      <alignment horizont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1" xfId="0" applyFont="1" applyFill="1" applyBorder="1" applyAlignment="1">
      <alignment horizontal="center" vertical="center" textRotation="90" wrapText="1"/>
    </xf>
    <xf numFmtId="0" fontId="6" fillId="2" borderId="3" xfId="0" applyFont="1" applyFill="1" applyBorder="1" applyAlignment="1">
      <alignment horizontal="center" vertical="center" textRotation="90" wrapText="1"/>
    </xf>
    <xf numFmtId="0" fontId="7"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0" fillId="0" borderId="3" xfId="0" applyBorder="1" applyAlignment="1">
      <alignment horizontal="center" vertical="center"/>
    </xf>
    <xf numFmtId="0" fontId="8" fillId="13" borderId="4" xfId="0" applyFont="1" applyFill="1" applyBorder="1" applyAlignment="1">
      <alignment horizontal="center" wrapText="1"/>
    </xf>
    <xf numFmtId="0" fontId="8" fillId="13" borderId="7" xfId="0" applyFont="1" applyFill="1" applyBorder="1" applyAlignment="1">
      <alignment horizontal="center" wrapText="1"/>
    </xf>
    <xf numFmtId="0" fontId="8" fillId="13" borderId="6" xfId="0" applyFont="1" applyFill="1" applyBorder="1" applyAlignment="1">
      <alignment horizontal="center" wrapText="1"/>
    </xf>
    <xf numFmtId="0" fontId="17" fillId="0" borderId="12" xfId="0" applyFont="1" applyFill="1" applyBorder="1" applyAlignment="1">
      <alignment horizontal="justify" vertical="center"/>
    </xf>
    <xf numFmtId="0" fontId="17" fillId="0" borderId="8" xfId="0" applyFont="1" applyFill="1" applyBorder="1" applyAlignment="1">
      <alignment horizontal="justify" vertical="center"/>
    </xf>
    <xf numFmtId="0" fontId="15" fillId="15" borderId="12" xfId="0" applyFont="1" applyFill="1" applyBorder="1" applyAlignment="1">
      <alignment horizontal="justify" vertical="center"/>
    </xf>
    <xf numFmtId="0" fontId="15" fillId="15" borderId="8" xfId="0" applyFont="1" applyFill="1" applyBorder="1" applyAlignment="1">
      <alignment horizontal="justify" vertical="center"/>
    </xf>
    <xf numFmtId="0" fontId="11" fillId="6" borderId="12" xfId="0" applyFont="1" applyFill="1" applyBorder="1" applyAlignment="1">
      <alignment horizontal="center" wrapText="1"/>
    </xf>
    <xf numFmtId="0" fontId="11" fillId="6" borderId="8" xfId="0" applyFont="1" applyFill="1" applyBorder="1" applyAlignment="1">
      <alignment horizontal="center" wrapText="1"/>
    </xf>
    <xf numFmtId="0" fontId="15" fillId="6" borderId="12" xfId="0" applyFont="1" applyFill="1" applyBorder="1" applyAlignment="1">
      <alignment horizontal="justify" vertical="center"/>
    </xf>
    <xf numFmtId="0" fontId="15" fillId="6" borderId="8" xfId="0" applyFont="1" applyFill="1" applyBorder="1" applyAlignment="1">
      <alignment horizontal="justify" vertical="center"/>
    </xf>
    <xf numFmtId="0" fontId="8" fillId="4" borderId="5" xfId="0" applyFont="1" applyFill="1" applyBorder="1"/>
    <xf numFmtId="0" fontId="8" fillId="4" borderId="4" xfId="0" applyFont="1" applyFill="1" applyBorder="1" applyAlignment="1">
      <alignment horizontal="center" wrapText="1"/>
    </xf>
    <xf numFmtId="0" fontId="8" fillId="4" borderId="7" xfId="0" applyFont="1" applyFill="1" applyBorder="1" applyAlignment="1">
      <alignment horizontal="center" wrapText="1"/>
    </xf>
    <xf numFmtId="0" fontId="8" fillId="4" borderId="6" xfId="0" applyFont="1" applyFill="1" applyBorder="1" applyAlignment="1">
      <alignment horizontal="center" wrapText="1"/>
    </xf>
    <xf numFmtId="0" fontId="13" fillId="6" borderId="12" xfId="0" applyFont="1" applyFill="1" applyBorder="1" applyAlignment="1">
      <alignment horizontal="center" wrapText="1"/>
    </xf>
    <xf numFmtId="0" fontId="13" fillId="6" borderId="22" xfId="0" applyFont="1" applyFill="1" applyBorder="1" applyAlignment="1">
      <alignment horizontal="center" wrapText="1"/>
    </xf>
    <xf numFmtId="0" fontId="15" fillId="6" borderId="12" xfId="0" applyFont="1" applyFill="1" applyBorder="1" applyAlignment="1">
      <alignment horizontal="left" vertical="center" wrapText="1"/>
    </xf>
    <xf numFmtId="0" fontId="15" fillId="6" borderId="8" xfId="0" applyFont="1" applyFill="1" applyBorder="1" applyAlignment="1">
      <alignment horizontal="left" vertical="center" wrapText="1"/>
    </xf>
    <xf numFmtId="0" fontId="8" fillId="4" borderId="20" xfId="0" applyFont="1" applyFill="1" applyBorder="1" applyAlignment="1">
      <alignment horizontal="center" wrapText="1"/>
    </xf>
    <xf numFmtId="0" fontId="8" fillId="4" borderId="21" xfId="0" applyFont="1" applyFill="1" applyBorder="1" applyAlignment="1">
      <alignment horizontal="center" wrapText="1"/>
    </xf>
    <xf numFmtId="0" fontId="8" fillId="4" borderId="9" xfId="0" applyFont="1" applyFill="1" applyBorder="1" applyAlignment="1">
      <alignment horizontal="center" wrapText="1"/>
    </xf>
    <xf numFmtId="0" fontId="15" fillId="6" borderId="10" xfId="0" applyFont="1" applyFill="1" applyBorder="1" applyAlignment="1">
      <alignment horizontal="justify" vertical="center"/>
    </xf>
    <xf numFmtId="0" fontId="11" fillId="6" borderId="10" xfId="0" applyFont="1" applyFill="1" applyBorder="1" applyAlignment="1">
      <alignment horizontal="center" wrapText="1"/>
    </xf>
    <xf numFmtId="0" fontId="11" fillId="6" borderId="10" xfId="0" applyFont="1" applyFill="1" applyBorder="1" applyAlignment="1">
      <alignment horizontal="center"/>
    </xf>
    <xf numFmtId="0" fontId="14" fillId="6" borderId="12" xfId="0" applyFont="1" applyFill="1" applyBorder="1" applyAlignment="1">
      <alignment horizontal="justify" vertical="center"/>
    </xf>
    <xf numFmtId="0" fontId="14" fillId="6" borderId="8" xfId="0" applyFont="1" applyFill="1" applyBorder="1" applyAlignment="1">
      <alignment horizontal="justify" vertical="center"/>
    </xf>
    <xf numFmtId="0" fontId="8" fillId="4" borderId="7" xfId="0" applyFont="1" applyFill="1" applyBorder="1"/>
    <xf numFmtId="0" fontId="8" fillId="4" borderId="4" xfId="0" applyFont="1" applyFill="1" applyBorder="1" applyAlignment="1">
      <alignment wrapText="1"/>
    </xf>
    <xf numFmtId="0" fontId="8" fillId="4" borderId="6" xfId="0" applyFont="1" applyFill="1" applyBorder="1" applyAlignment="1">
      <alignment wrapText="1"/>
    </xf>
    <xf numFmtId="0" fontId="14" fillId="6" borderId="10" xfId="0" applyFont="1" applyFill="1" applyBorder="1" applyAlignment="1">
      <alignment horizontal="justify" vertical="center"/>
    </xf>
    <xf numFmtId="0" fontId="11" fillId="6" borderId="8" xfId="0" applyFont="1" applyFill="1" applyBorder="1" applyAlignment="1">
      <alignment horizontal="center"/>
    </xf>
    <xf numFmtId="0" fontId="11" fillId="0" borderId="12" xfId="0" applyFont="1" applyBorder="1" applyAlignment="1">
      <alignment horizontal="center" wrapText="1"/>
    </xf>
    <xf numFmtId="0" fontId="11" fillId="0" borderId="8" xfId="0" applyFont="1" applyBorder="1" applyAlignment="1">
      <alignment horizontal="center"/>
    </xf>
    <xf numFmtId="0" fontId="15" fillId="0" borderId="12" xfId="0" applyFont="1" applyFill="1" applyBorder="1" applyAlignment="1">
      <alignment horizontal="justify" vertical="center"/>
    </xf>
    <xf numFmtId="0" fontId="15" fillId="0" borderId="8" xfId="0" applyFont="1" applyFill="1" applyBorder="1" applyAlignment="1">
      <alignment horizontal="justify" vertical="center"/>
    </xf>
    <xf numFmtId="0" fontId="11" fillId="14" borderId="12" xfId="0" applyFont="1" applyFill="1" applyBorder="1" applyAlignment="1">
      <alignment horizontal="center" wrapText="1"/>
    </xf>
    <xf numFmtId="0" fontId="11" fillId="14" borderId="8" xfId="0" applyFont="1" applyFill="1" applyBorder="1" applyAlignment="1">
      <alignment horizontal="center"/>
    </xf>
    <xf numFmtId="0" fontId="15" fillId="14" borderId="12" xfId="0" applyFont="1" applyFill="1" applyBorder="1" applyAlignment="1">
      <alignment horizontal="justify" vertical="center"/>
    </xf>
    <xf numFmtId="0" fontId="15" fillId="14" borderId="8" xfId="0" applyFont="1" applyFill="1" applyBorder="1" applyAlignment="1">
      <alignment horizontal="justify" vertical="center"/>
    </xf>
    <xf numFmtId="0" fontId="11" fillId="0" borderId="22" xfId="0" applyFont="1" applyBorder="1" applyAlignment="1">
      <alignment horizontal="center" wrapText="1"/>
    </xf>
    <xf numFmtId="0" fontId="15" fillId="0" borderId="12" xfId="0" applyFont="1" applyBorder="1" applyAlignment="1">
      <alignment horizontal="justify" vertical="center"/>
    </xf>
    <xf numFmtId="0" fontId="15" fillId="0" borderId="8" xfId="0" applyFont="1" applyBorder="1" applyAlignment="1">
      <alignment horizontal="justify" vertical="center"/>
    </xf>
    <xf numFmtId="0" fontId="11" fillId="0" borderId="8" xfId="0" applyFont="1" applyBorder="1" applyAlignment="1">
      <alignment horizontal="center" wrapText="1"/>
    </xf>
    <xf numFmtId="0" fontId="15" fillId="6" borderId="12" xfId="0" applyFont="1" applyFill="1" applyBorder="1" applyAlignment="1">
      <alignment vertical="center" wrapText="1"/>
    </xf>
    <xf numFmtId="0" fontId="15" fillId="6" borderId="8" xfId="0" applyFont="1" applyFill="1" applyBorder="1" applyAlignment="1">
      <alignment vertical="center" wrapText="1"/>
    </xf>
    <xf numFmtId="0" fontId="15" fillId="14" borderId="12" xfId="0" applyFont="1" applyFill="1" applyBorder="1" applyAlignment="1">
      <alignment horizontal="justify"/>
    </xf>
    <xf numFmtId="0" fontId="15" fillId="14" borderId="8" xfId="0" applyFont="1" applyFill="1" applyBorder="1" applyAlignment="1">
      <alignment horizontal="justify"/>
    </xf>
    <xf numFmtId="0" fontId="11" fillId="0" borderId="12" xfId="0" applyFont="1" applyFill="1" applyBorder="1" applyAlignment="1">
      <alignment horizontal="center" wrapText="1"/>
    </xf>
    <xf numFmtId="0" fontId="11" fillId="0" borderId="8" xfId="0" applyFont="1" applyFill="1" applyBorder="1" applyAlignment="1">
      <alignment horizontal="center"/>
    </xf>
    <xf numFmtId="0" fontId="8" fillId="4" borderId="7" xfId="0" applyFont="1" applyFill="1" applyBorder="1" applyAlignment="1">
      <alignment wrapText="1"/>
    </xf>
    <xf numFmtId="0" fontId="11" fillId="7" borderId="10" xfId="0" applyFont="1" applyFill="1" applyBorder="1" applyAlignment="1">
      <alignment horizontal="center"/>
    </xf>
    <xf numFmtId="0" fontId="15" fillId="7" borderId="10" xfId="0" applyFont="1" applyFill="1" applyBorder="1" applyAlignment="1">
      <alignment horizontal="left" vertical="center"/>
    </xf>
    <xf numFmtId="0" fontId="15" fillId="6" borderId="10" xfId="0" applyFont="1" applyFill="1" applyBorder="1" applyAlignment="1">
      <alignment horizontal="left" wrapText="1"/>
    </xf>
    <xf numFmtId="0" fontId="11" fillId="6" borderId="22" xfId="0" applyFont="1" applyFill="1" applyBorder="1" applyAlignment="1">
      <alignment horizontal="center" wrapText="1"/>
    </xf>
    <xf numFmtId="0" fontId="18" fillId="7" borderId="12" xfId="0" applyFont="1" applyFill="1" applyBorder="1" applyAlignment="1">
      <alignment horizontal="left" vertical="center" wrapText="1"/>
    </xf>
    <xf numFmtId="0" fontId="18" fillId="7" borderId="8" xfId="0" applyFont="1" applyFill="1" applyBorder="1" applyAlignment="1">
      <alignment horizontal="left" vertical="center" wrapText="1"/>
    </xf>
    <xf numFmtId="0" fontId="15" fillId="6" borderId="12" xfId="0" applyFont="1" applyFill="1" applyBorder="1" applyAlignment="1">
      <alignment horizontal="left" vertical="center"/>
    </xf>
    <xf numFmtId="0" fontId="15" fillId="6" borderId="10" xfId="0" applyFont="1" applyFill="1" applyBorder="1" applyAlignment="1">
      <alignment horizontal="left" vertical="center"/>
    </xf>
    <xf numFmtId="0" fontId="11" fillId="6" borderId="12" xfId="0" applyFont="1" applyFill="1" applyBorder="1" applyAlignment="1">
      <alignment horizontal="center"/>
    </xf>
    <xf numFmtId="0" fontId="15" fillId="6" borderId="12" xfId="0" applyFont="1" applyFill="1" applyBorder="1" applyAlignment="1">
      <alignment horizontal="left"/>
    </xf>
    <xf numFmtId="0" fontId="15" fillId="6" borderId="10" xfId="0" applyFont="1" applyFill="1" applyBorder="1" applyAlignment="1">
      <alignment horizontal="left"/>
    </xf>
    <xf numFmtId="0" fontId="11" fillId="7" borderId="10" xfId="0" applyFont="1" applyFill="1" applyBorder="1" applyAlignment="1">
      <alignment wrapText="1"/>
    </xf>
    <xf numFmtId="0" fontId="11" fillId="7" borderId="10" xfId="0" applyFont="1" applyFill="1" applyBorder="1" applyAlignment="1">
      <alignment horizontal="justify" vertical="top" wrapText="1"/>
    </xf>
    <xf numFmtId="0" fontId="10" fillId="7" borderId="10" xfId="0" applyFont="1" applyFill="1" applyBorder="1" applyAlignment="1">
      <alignment horizontal="center" vertical="top" wrapText="1"/>
    </xf>
    <xf numFmtId="0" fontId="21" fillId="6" borderId="12" xfId="0" applyFont="1" applyFill="1" applyBorder="1" applyAlignment="1">
      <alignment horizontal="center"/>
    </xf>
    <xf numFmtId="0" fontId="21" fillId="6" borderId="10" xfId="0" applyFont="1" applyFill="1" applyBorder="1" applyAlignment="1">
      <alignment horizontal="center"/>
    </xf>
    <xf numFmtId="0" fontId="21" fillId="6" borderId="8" xfId="0" applyFont="1" applyFill="1" applyBorder="1" applyAlignment="1">
      <alignment horizontal="center"/>
    </xf>
    <xf numFmtId="0" fontId="20" fillId="6" borderId="12" xfId="0" applyFont="1" applyFill="1" applyBorder="1" applyAlignment="1">
      <alignment wrapText="1"/>
    </xf>
    <xf numFmtId="0" fontId="20" fillId="6" borderId="10" xfId="0" applyFont="1" applyFill="1" applyBorder="1" applyAlignment="1">
      <alignment wrapText="1"/>
    </xf>
    <xf numFmtId="0" fontId="11" fillId="6" borderId="12" xfId="0" applyFont="1" applyFill="1" applyBorder="1" applyAlignment="1">
      <alignment horizontal="left" wrapText="1"/>
    </xf>
    <xf numFmtId="0" fontId="11" fillId="6" borderId="10" xfId="0" applyFont="1" applyFill="1" applyBorder="1" applyAlignment="1">
      <alignment horizontal="left" wrapText="1"/>
    </xf>
    <xf numFmtId="0" fontId="10" fillId="6" borderId="39" xfId="0" applyFont="1" applyFill="1" applyBorder="1" applyAlignment="1">
      <alignment horizontal="center" wrapText="1"/>
    </xf>
    <xf numFmtId="0" fontId="10" fillId="6" borderId="40" xfId="0" applyFont="1" applyFill="1" applyBorder="1" applyAlignment="1">
      <alignment horizontal="center" wrapText="1"/>
    </xf>
    <xf numFmtId="0" fontId="11" fillId="7" borderId="10" xfId="0" applyFont="1" applyFill="1" applyBorder="1"/>
    <xf numFmtId="0" fontId="15" fillId="6" borderId="8" xfId="0" applyFont="1" applyFill="1" applyBorder="1" applyAlignment="1">
      <alignment horizontal="left" wrapText="1"/>
    </xf>
    <xf numFmtId="0" fontId="21" fillId="0" borderId="12" xfId="0" applyFont="1" applyFill="1" applyBorder="1" applyAlignment="1">
      <alignment horizontal="center"/>
    </xf>
    <xf numFmtId="0" fontId="21" fillId="0" borderId="10" xfId="0" applyFont="1" applyFill="1" applyBorder="1" applyAlignment="1">
      <alignment horizontal="center"/>
    </xf>
    <xf numFmtId="0" fontId="21" fillId="0" borderId="8" xfId="0" applyFont="1" applyFill="1" applyBorder="1" applyAlignment="1">
      <alignment horizontal="center"/>
    </xf>
    <xf numFmtId="0" fontId="20" fillId="0" borderId="12" xfId="0" applyFont="1" applyBorder="1" applyAlignment="1">
      <alignment wrapText="1"/>
    </xf>
    <xf numFmtId="0" fontId="20" fillId="0" borderId="10" xfId="0" applyFont="1" applyBorder="1" applyAlignment="1">
      <alignment wrapText="1"/>
    </xf>
    <xf numFmtId="0" fontId="11" fillId="0" borderId="12" xfId="0" applyFont="1" applyBorder="1" applyAlignment="1">
      <alignment horizontal="left" wrapText="1"/>
    </xf>
    <xf numFmtId="0" fontId="11" fillId="0" borderId="10" xfId="0" applyFont="1" applyBorder="1" applyAlignment="1">
      <alignment horizontal="left" wrapText="1"/>
    </xf>
    <xf numFmtId="0" fontId="10" fillId="0" borderId="39" xfId="0" applyFont="1" applyBorder="1" applyAlignment="1">
      <alignment horizontal="center" wrapText="1"/>
    </xf>
    <xf numFmtId="0" fontId="10" fillId="0" borderId="40" xfId="0" applyFont="1" applyBorder="1" applyAlignment="1">
      <alignment horizontal="center" wrapText="1"/>
    </xf>
    <xf numFmtId="0" fontId="11" fillId="0" borderId="10" xfId="0" applyFont="1" applyBorder="1" applyAlignment="1">
      <alignment horizontal="center" wrapText="1"/>
    </xf>
    <xf numFmtId="0" fontId="11" fillId="0" borderId="12" xfId="0" applyFont="1" applyBorder="1" applyAlignment="1">
      <alignment horizontal="center"/>
    </xf>
    <xf numFmtId="0" fontId="11" fillId="0" borderId="10" xfId="0" applyFont="1" applyBorder="1" applyAlignment="1">
      <alignment horizontal="center"/>
    </xf>
    <xf numFmtId="0" fontId="11" fillId="0" borderId="15" xfId="0" applyFont="1" applyBorder="1" applyAlignment="1">
      <alignment horizontal="center"/>
    </xf>
    <xf numFmtId="0" fontId="15" fillId="15" borderId="12" xfId="0" applyFont="1" applyFill="1" applyBorder="1" applyAlignment="1">
      <alignment horizontal="left" vertical="top" wrapText="1"/>
    </xf>
    <xf numFmtId="0" fontId="15" fillId="15" borderId="10" xfId="0" applyFont="1" applyFill="1" applyBorder="1" applyAlignment="1">
      <alignment horizontal="left" vertical="top" wrapText="1"/>
    </xf>
    <xf numFmtId="0" fontId="21" fillId="0" borderId="12" xfId="0" applyFont="1" applyFill="1" applyBorder="1" applyAlignment="1">
      <alignment horizontal="center" wrapText="1"/>
    </xf>
    <xf numFmtId="0" fontId="21" fillId="0" borderId="8" xfId="0" applyFont="1" applyFill="1" applyBorder="1" applyAlignment="1">
      <alignment horizontal="center" wrapText="1"/>
    </xf>
    <xf numFmtId="0" fontId="15" fillId="15" borderId="8" xfId="0" applyFont="1" applyFill="1" applyBorder="1" applyAlignment="1">
      <alignment horizontal="left" vertical="top" wrapText="1"/>
    </xf>
    <xf numFmtId="0" fontId="21" fillId="15" borderId="12" xfId="0" applyFont="1" applyFill="1" applyBorder="1" applyAlignment="1">
      <alignment horizontal="center"/>
    </xf>
    <xf numFmtId="0" fontId="21" fillId="15" borderId="8" xfId="0" applyFont="1" applyFill="1" applyBorder="1" applyAlignment="1">
      <alignment horizontal="center"/>
    </xf>
    <xf numFmtId="0" fontId="22" fillId="0" borderId="12" xfId="0" applyFont="1" applyFill="1" applyBorder="1" applyAlignment="1">
      <alignment horizontal="center" wrapText="1"/>
    </xf>
    <xf numFmtId="0" fontId="22" fillId="0" borderId="8" xfId="0" applyFont="1" applyFill="1" applyBorder="1" applyAlignment="1">
      <alignment horizontal="center" wrapText="1"/>
    </xf>
    <xf numFmtId="0" fontId="15" fillId="6" borderId="12" xfId="0" applyFont="1" applyFill="1" applyBorder="1" applyAlignment="1">
      <alignment horizontal="left" vertical="top" wrapText="1"/>
    </xf>
    <xf numFmtId="0" fontId="15" fillId="6" borderId="10" xfId="0" applyFont="1" applyFill="1" applyBorder="1" applyAlignment="1">
      <alignment horizontal="left" vertical="top" wrapText="1"/>
    </xf>
    <xf numFmtId="0" fontId="11" fillId="6" borderId="8" xfId="0" applyFont="1" applyFill="1" applyBorder="1" applyAlignment="1">
      <alignment horizontal="left" wrapText="1"/>
    </xf>
    <xf numFmtId="0" fontId="11" fillId="6" borderId="12" xfId="0" applyFont="1" applyFill="1" applyBorder="1" applyAlignment="1">
      <alignment horizontal="justify" wrapText="1"/>
    </xf>
    <xf numFmtId="0" fontId="11" fillId="6" borderId="10" xfId="0" applyFont="1" applyFill="1" applyBorder="1" applyAlignment="1">
      <alignment horizontal="justify" wrapText="1"/>
    </xf>
    <xf numFmtId="0" fontId="11" fillId="14" borderId="12" xfId="0" applyFont="1" applyFill="1" applyBorder="1" applyAlignment="1">
      <alignment horizontal="center"/>
    </xf>
    <xf numFmtId="0" fontId="11" fillId="14" borderId="10" xfId="0" applyFont="1" applyFill="1" applyBorder="1" applyAlignment="1">
      <alignment horizontal="center"/>
    </xf>
    <xf numFmtId="0" fontId="11" fillId="14" borderId="12" xfId="0" applyFont="1" applyFill="1" applyBorder="1" applyAlignment="1">
      <alignment horizontal="justify" wrapText="1"/>
    </xf>
    <xf numFmtId="0" fontId="11" fillId="14" borderId="10" xfId="0" applyFont="1" applyFill="1" applyBorder="1" applyAlignment="1">
      <alignment horizontal="justify" wrapText="1"/>
    </xf>
    <xf numFmtId="0" fontId="10" fillId="6" borderId="12" xfId="0" applyFont="1" applyFill="1" applyBorder="1" applyAlignment="1">
      <alignment horizontal="center" wrapText="1"/>
    </xf>
    <xf numFmtId="0" fontId="10" fillId="6" borderId="10" xfId="0" applyFont="1" applyFill="1" applyBorder="1" applyAlignment="1">
      <alignment horizontal="center" wrapText="1"/>
    </xf>
    <xf numFmtId="0" fontId="15" fillId="7" borderId="12" xfId="0" applyFont="1" applyFill="1" applyBorder="1" applyAlignment="1">
      <alignment horizontal="left" vertical="top" wrapText="1"/>
    </xf>
    <xf numFmtId="0" fontId="15" fillId="7" borderId="10" xfId="0" applyFont="1" applyFill="1" applyBorder="1" applyAlignment="1">
      <alignment horizontal="left" vertical="top" wrapText="1"/>
    </xf>
    <xf numFmtId="0" fontId="20" fillId="14" borderId="12" xfId="0" applyFont="1" applyFill="1" applyBorder="1" applyAlignment="1">
      <alignment wrapText="1"/>
    </xf>
    <xf numFmtId="0" fontId="20" fillId="14" borderId="10" xfId="0" applyFont="1" applyFill="1" applyBorder="1" applyAlignment="1">
      <alignment wrapText="1"/>
    </xf>
    <xf numFmtId="0" fontId="10" fillId="14" borderId="39" xfId="0" applyFont="1" applyFill="1" applyBorder="1" applyAlignment="1">
      <alignment horizontal="center" wrapText="1"/>
    </xf>
    <xf numFmtId="0" fontId="10" fillId="14" borderId="40" xfId="0" applyFont="1" applyFill="1" applyBorder="1" applyAlignment="1">
      <alignment horizontal="center" wrapText="1"/>
    </xf>
    <xf numFmtId="0" fontId="11" fillId="14" borderId="10" xfId="0" applyFont="1" applyFill="1" applyBorder="1" applyAlignment="1">
      <alignment horizontal="center" wrapText="1"/>
    </xf>
    <xf numFmtId="0" fontId="15" fillId="6" borderId="12" xfId="0" applyFont="1" applyFill="1" applyBorder="1" applyAlignment="1">
      <alignment horizontal="left" vertical="distributed"/>
    </xf>
    <xf numFmtId="0" fontId="15" fillId="6" borderId="8" xfId="0" applyFont="1" applyFill="1" applyBorder="1" applyAlignment="1">
      <alignment horizontal="left" vertical="distributed"/>
    </xf>
    <xf numFmtId="0" fontId="11" fillId="17" borderId="12" xfId="0" applyFont="1" applyFill="1" applyBorder="1" applyAlignment="1">
      <alignment horizontal="center" vertical="top" wrapText="1"/>
    </xf>
    <xf numFmtId="0" fontId="11" fillId="17" borderId="8" xfId="0" applyFont="1" applyFill="1" applyBorder="1" applyAlignment="1">
      <alignment horizontal="center" vertical="top" wrapText="1"/>
    </xf>
    <xf numFmtId="0" fontId="11" fillId="14" borderId="8" xfId="0" applyFont="1" applyFill="1" applyBorder="1" applyAlignment="1">
      <alignment horizontal="center" wrapText="1"/>
    </xf>
    <xf numFmtId="0" fontId="11" fillId="7" borderId="12" xfId="0" applyFont="1" applyFill="1" applyBorder="1" applyAlignment="1">
      <alignment horizontal="center" wrapText="1"/>
    </xf>
    <xf numFmtId="0" fontId="11" fillId="7" borderId="22" xfId="0" applyFont="1" applyFill="1" applyBorder="1" applyAlignment="1">
      <alignment horizontal="center" wrapText="1"/>
    </xf>
    <xf numFmtId="0" fontId="11" fillId="6" borderId="12" xfId="0" applyFont="1" applyFill="1" applyBorder="1" applyAlignment="1">
      <alignment horizontal="left" vertical="distributed"/>
    </xf>
    <xf numFmtId="0" fontId="11" fillId="6" borderId="8" xfId="0" applyFont="1" applyFill="1" applyBorder="1" applyAlignment="1">
      <alignment horizontal="left" vertical="distributed"/>
    </xf>
    <xf numFmtId="9" fontId="11" fillId="6" borderId="10" xfId="0" applyNumberFormat="1" applyFont="1" applyFill="1" applyBorder="1" applyAlignment="1">
      <alignment horizontal="center"/>
    </xf>
    <xf numFmtId="9" fontId="11" fillId="6" borderId="8" xfId="0" applyNumberFormat="1" applyFont="1" applyFill="1" applyBorder="1" applyAlignment="1">
      <alignment horizontal="center"/>
    </xf>
    <xf numFmtId="0" fontId="11" fillId="6" borderId="10" xfId="0" applyFont="1" applyFill="1" applyBorder="1"/>
    <xf numFmtId="0" fontId="11" fillId="6" borderId="8" xfId="0" applyFont="1" applyFill="1" applyBorder="1"/>
    <xf numFmtId="0" fontId="10" fillId="6" borderId="10" xfId="0" applyFont="1" applyFill="1" applyBorder="1" applyAlignment="1">
      <alignment horizontal="left" wrapText="1"/>
    </xf>
    <xf numFmtId="0" fontId="10" fillId="6" borderId="8" xfId="0" applyFont="1" applyFill="1" applyBorder="1" applyAlignment="1">
      <alignment horizontal="left" wrapText="1"/>
    </xf>
    <xf numFmtId="0" fontId="15" fillId="6" borderId="8" xfId="0" applyFont="1" applyFill="1" applyBorder="1" applyAlignment="1">
      <alignment horizontal="left" vertical="center"/>
    </xf>
    <xf numFmtId="0" fontId="11" fillId="6" borderId="12" xfId="0" applyFont="1" applyFill="1" applyBorder="1" applyAlignment="1">
      <alignment horizontal="center" vertical="top" wrapText="1"/>
    </xf>
    <xf numFmtId="0" fontId="11" fillId="6" borderId="22" xfId="0" applyFont="1" applyFill="1" applyBorder="1" applyAlignment="1">
      <alignment horizontal="center" vertical="top" wrapText="1"/>
    </xf>
    <xf numFmtId="0" fontId="11" fillId="7" borderId="8" xfId="0" applyFont="1" applyFill="1" applyBorder="1" applyAlignment="1">
      <alignment horizontal="center" wrapText="1"/>
    </xf>
    <xf numFmtId="0" fontId="15" fillId="6" borderId="12" xfId="0" applyFont="1" applyFill="1" applyBorder="1" applyAlignment="1">
      <alignment horizontal="left" wrapText="1"/>
    </xf>
    <xf numFmtId="0" fontId="8" fillId="13" borderId="20" xfId="0" applyFont="1" applyFill="1" applyBorder="1" applyAlignment="1">
      <alignment horizontal="center" wrapText="1"/>
    </xf>
    <xf numFmtId="0" fontId="11" fillId="15" borderId="12" xfId="0" applyFont="1" applyFill="1" applyBorder="1" applyAlignment="1">
      <alignment horizontal="left" wrapText="1"/>
    </xf>
    <xf numFmtId="0" fontId="11" fillId="15" borderId="10" xfId="0" applyFont="1" applyFill="1" applyBorder="1" applyAlignment="1">
      <alignment horizontal="left" wrapText="1"/>
    </xf>
    <xf numFmtId="0" fontId="11" fillId="15" borderId="8" xfId="0" applyFont="1" applyFill="1" applyBorder="1" applyAlignment="1">
      <alignment horizontal="left" wrapText="1"/>
    </xf>
    <xf numFmtId="0" fontId="15" fillId="7" borderId="12" xfId="0" applyFont="1" applyFill="1" applyBorder="1" applyAlignment="1">
      <alignment horizontal="left" wrapText="1"/>
    </xf>
    <xf numFmtId="0" fontId="15" fillId="7" borderId="8" xfId="0" applyFont="1" applyFill="1" applyBorder="1" applyAlignment="1">
      <alignment horizontal="left" wrapText="1"/>
    </xf>
    <xf numFmtId="0" fontId="11" fillId="0" borderId="12" xfId="0" applyFont="1" applyBorder="1" applyAlignment="1">
      <alignment wrapText="1"/>
    </xf>
    <xf numFmtId="0" fontId="11" fillId="0" borderId="10" xfId="0" applyFont="1" applyBorder="1" applyAlignment="1">
      <alignment wrapText="1"/>
    </xf>
    <xf numFmtId="0" fontId="10" fillId="0" borderId="12" xfId="0" applyFont="1" applyBorder="1" applyAlignment="1">
      <alignment horizontal="center" wrapText="1"/>
    </xf>
    <xf numFmtId="0" fontId="10" fillId="0" borderId="10" xfId="0" applyFont="1" applyBorder="1" applyAlignment="1">
      <alignment horizontal="center" wrapText="1"/>
    </xf>
    <xf numFmtId="0" fontId="0" fillId="15" borderId="8" xfId="0" applyFill="1" applyBorder="1" applyAlignment="1">
      <alignment horizontal="left" wrapText="1"/>
    </xf>
    <xf numFmtId="0" fontId="21" fillId="0" borderId="10" xfId="0" applyFont="1" applyFill="1" applyBorder="1" applyAlignment="1">
      <alignment horizontal="center" wrapText="1"/>
    </xf>
    <xf numFmtId="0" fontId="11" fillId="0" borderId="12" xfId="0" applyFont="1" applyBorder="1"/>
    <xf numFmtId="0" fontId="11" fillId="0" borderId="10" xfId="0" applyFont="1" applyBorder="1"/>
    <xf numFmtId="0" fontId="15" fillId="14" borderId="10" xfId="0" applyFont="1" applyFill="1" applyBorder="1" applyAlignment="1">
      <alignment horizontal="left" vertical="top" wrapText="1"/>
    </xf>
    <xf numFmtId="0" fontId="11" fillId="6" borderId="10" xfId="0" applyFont="1" applyFill="1" applyBorder="1" applyAlignment="1">
      <alignment horizontal="left"/>
    </xf>
    <xf numFmtId="0" fontId="11" fillId="0" borderId="10" xfId="0" applyFont="1" applyFill="1" applyBorder="1" applyAlignment="1">
      <alignment horizontal="center" wrapText="1"/>
    </xf>
    <xf numFmtId="0" fontId="11" fillId="0" borderId="10" xfId="0" applyFont="1" applyFill="1" applyBorder="1" applyAlignment="1">
      <alignment horizontal="center"/>
    </xf>
    <xf numFmtId="0" fontId="11" fillId="0" borderId="10" xfId="0" applyFont="1" applyFill="1" applyBorder="1" applyAlignment="1">
      <alignment horizontal="left"/>
    </xf>
    <xf numFmtId="0" fontId="8" fillId="3" borderId="38" xfId="0" applyFont="1" applyFill="1" applyBorder="1" applyAlignment="1">
      <alignment horizontal="center" wrapText="1"/>
    </xf>
    <xf numFmtId="0" fontId="8" fillId="3" borderId="32" xfId="0" applyFont="1" applyFill="1" applyBorder="1" applyAlignment="1">
      <alignment horizontal="center" wrapText="1"/>
    </xf>
    <xf numFmtId="0" fontId="8" fillId="3" borderId="37" xfId="0" applyFont="1" applyFill="1" applyBorder="1" applyAlignment="1">
      <alignment horizontal="center" wrapText="1"/>
    </xf>
    <xf numFmtId="0" fontId="27" fillId="0" borderId="0" xfId="0" applyFont="1"/>
    <xf numFmtId="0" fontId="11" fillId="0" borderId="12" xfId="0" applyFont="1" applyFill="1" applyBorder="1" applyAlignment="1">
      <alignment horizontal="left"/>
    </xf>
    <xf numFmtId="0" fontId="11" fillId="0" borderId="8" xfId="0" applyFont="1" applyFill="1" applyBorder="1" applyAlignment="1">
      <alignment horizontal="left"/>
    </xf>
    <xf numFmtId="0" fontId="20" fillId="17" borderId="10" xfId="0" applyFont="1" applyFill="1" applyBorder="1" applyAlignment="1">
      <alignment horizontal="center" wrapText="1"/>
    </xf>
    <xf numFmtId="0" fontId="20" fillId="17" borderId="10" xfId="0" applyFont="1" applyFill="1" applyBorder="1" applyAlignment="1">
      <alignment wrapText="1"/>
    </xf>
    <xf numFmtId="0" fontId="11" fillId="17" borderId="10" xfId="0" applyFont="1" applyFill="1" applyBorder="1" applyAlignment="1">
      <alignment vertical="top" wrapText="1"/>
    </xf>
    <xf numFmtId="0" fontId="10" fillId="17" borderId="10" xfId="0" applyFont="1" applyFill="1" applyBorder="1" applyAlignment="1">
      <alignment horizontal="center" wrapText="1"/>
    </xf>
    <xf numFmtId="0" fontId="10" fillId="17" borderId="8" xfId="0" applyFont="1" applyFill="1" applyBorder="1" applyAlignment="1">
      <alignment wrapText="1"/>
    </xf>
    <xf numFmtId="0" fontId="10" fillId="17" borderId="8" xfId="0" applyFont="1" applyFill="1" applyBorder="1" applyAlignment="1">
      <alignment horizontal="justify" vertical="top" wrapText="1"/>
    </xf>
    <xf numFmtId="9" fontId="11" fillId="17" borderId="8" xfId="0" applyNumberFormat="1" applyFont="1" applyFill="1" applyBorder="1" applyAlignment="1">
      <alignment horizontal="center"/>
    </xf>
    <xf numFmtId="0" fontId="11" fillId="17" borderId="22" xfId="0" applyFont="1" applyFill="1" applyBorder="1" applyAlignment="1">
      <alignment horizontal="center" wrapText="1"/>
    </xf>
  </cellXfs>
  <cellStyles count="3">
    <cellStyle name="Moneda" xfId="2" builtinId="4"/>
    <cellStyle name="Normal" xfId="0" builtinId="0"/>
    <cellStyle name="Porcentual"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861"/>
  <sheetViews>
    <sheetView tabSelected="1" view="pageBreakPreview" topLeftCell="A511" zoomScale="80" zoomScaleNormal="60" zoomScaleSheetLayoutView="80" zoomScalePageLayoutView="30" workbookViewId="0">
      <selection activeCell="C519" sqref="C519"/>
    </sheetView>
  </sheetViews>
  <sheetFormatPr baseColWidth="10" defaultRowHeight="13.5"/>
  <cols>
    <col min="1" max="1" width="12.28515625" style="460" customWidth="1"/>
    <col min="2" max="2" width="1" style="448" hidden="1" customWidth="1"/>
    <col min="3" max="3" width="45.5703125" style="448" customWidth="1"/>
    <col min="4" max="4" width="17.140625" style="448" customWidth="1"/>
    <col min="5" max="5" width="5.5703125" style="448" customWidth="1"/>
    <col min="6" max="6" width="8.28515625" style="448" customWidth="1"/>
    <col min="7" max="7" width="5.7109375" style="448" customWidth="1"/>
    <col min="8" max="8" width="6.5703125" style="448" customWidth="1"/>
    <col min="9" max="9" width="8.5703125" style="448" customWidth="1"/>
    <col min="10" max="10" width="14.5703125" style="448" customWidth="1"/>
    <col min="11" max="11" width="12.7109375" style="448" customWidth="1"/>
    <col min="12" max="12" width="20.85546875" style="448" customWidth="1"/>
    <col min="13" max="16" width="0" style="448" hidden="1" customWidth="1"/>
    <col min="17" max="20" width="11.42578125" style="448" hidden="1" customWidth="1"/>
    <col min="21" max="21" width="0" style="448" hidden="1" customWidth="1"/>
    <col min="22" max="22" width="0.28515625" style="448" hidden="1" customWidth="1"/>
    <col min="23" max="24" width="11.42578125" style="448" hidden="1" customWidth="1"/>
    <col min="25" max="16384" width="11.42578125" style="448"/>
  </cols>
  <sheetData>
    <row r="1" spans="1:12" ht="21.75" customHeight="1">
      <c r="A1" s="730" t="s">
        <v>1093</v>
      </c>
      <c r="B1" s="730"/>
      <c r="C1" s="730"/>
      <c r="D1" s="730"/>
      <c r="E1" s="730"/>
      <c r="F1" s="730"/>
      <c r="G1" s="730"/>
      <c r="H1" s="730"/>
      <c r="I1" s="730"/>
      <c r="J1" s="730"/>
      <c r="K1" s="730"/>
      <c r="L1" s="730"/>
    </row>
    <row r="2" spans="1:12" ht="18.75" customHeight="1">
      <c r="A2" s="731" t="s">
        <v>208</v>
      </c>
      <c r="B2" s="731"/>
      <c r="C2" s="731"/>
      <c r="D2" s="731"/>
      <c r="E2" s="731"/>
      <c r="F2" s="731"/>
      <c r="G2" s="731"/>
      <c r="H2" s="731"/>
      <c r="I2" s="731"/>
      <c r="J2" s="731"/>
      <c r="K2" s="731"/>
      <c r="L2" s="731"/>
    </row>
    <row r="3" spans="1:12" ht="17.25" thickBot="1">
      <c r="A3" s="731" t="s">
        <v>209</v>
      </c>
      <c r="B3" s="731"/>
      <c r="C3" s="731"/>
      <c r="D3" s="731"/>
      <c r="E3" s="731"/>
      <c r="F3" s="731"/>
      <c r="G3" s="731"/>
      <c r="H3" s="731"/>
      <c r="I3" s="731"/>
      <c r="J3" s="731"/>
      <c r="K3" s="731"/>
      <c r="L3" s="731"/>
    </row>
    <row r="4" spans="1:12" ht="27" customHeight="1" thickTop="1" thickBot="1">
      <c r="A4" s="732" t="s">
        <v>210</v>
      </c>
      <c r="B4" s="734" t="s">
        <v>1062</v>
      </c>
      <c r="C4" s="734"/>
      <c r="D4" s="1"/>
      <c r="E4" s="736" t="s">
        <v>211</v>
      </c>
      <c r="F4" s="736" t="s">
        <v>212</v>
      </c>
      <c r="G4" s="738" t="s">
        <v>213</v>
      </c>
      <c r="H4" s="738"/>
      <c r="I4" s="2" t="s">
        <v>214</v>
      </c>
      <c r="J4" s="739" t="s">
        <v>215</v>
      </c>
      <c r="K4" s="739"/>
      <c r="L4" s="734" t="s">
        <v>216</v>
      </c>
    </row>
    <row r="5" spans="1:12" ht="81" customHeight="1" thickTop="1" thickBot="1">
      <c r="A5" s="733"/>
      <c r="B5" s="735"/>
      <c r="C5" s="735"/>
      <c r="D5" s="3" t="s">
        <v>217</v>
      </c>
      <c r="E5" s="737"/>
      <c r="F5" s="737"/>
      <c r="G5" s="4" t="s">
        <v>218</v>
      </c>
      <c r="H5" s="4" t="s">
        <v>219</v>
      </c>
      <c r="I5" s="4" t="s">
        <v>220</v>
      </c>
      <c r="J5" s="585" t="s">
        <v>221</v>
      </c>
      <c r="K5" s="585" t="s">
        <v>222</v>
      </c>
      <c r="L5" s="740"/>
    </row>
    <row r="6" spans="1:12" ht="19.5" thickTop="1" thickBot="1">
      <c r="A6" s="5"/>
      <c r="B6" s="752" t="s">
        <v>223</v>
      </c>
      <c r="C6" s="752"/>
      <c r="D6" s="6"/>
      <c r="E6" s="7"/>
      <c r="F6" s="7"/>
      <c r="G6" s="7"/>
      <c r="H6" s="7"/>
      <c r="I6" s="7"/>
      <c r="J6" s="7"/>
      <c r="K6" s="7"/>
      <c r="L6" s="8"/>
    </row>
    <row r="7" spans="1:12" ht="16.5" customHeight="1" thickBot="1">
      <c r="A7" s="753" t="s">
        <v>224</v>
      </c>
      <c r="B7" s="754"/>
      <c r="C7" s="754"/>
      <c r="D7" s="754"/>
      <c r="E7" s="754"/>
      <c r="F7" s="754"/>
      <c r="G7" s="754"/>
      <c r="H7" s="754"/>
      <c r="I7" s="754"/>
      <c r="J7" s="754"/>
      <c r="K7" s="754"/>
      <c r="L7" s="755"/>
    </row>
    <row r="8" spans="1:12" ht="18.75" customHeight="1" thickBot="1">
      <c r="A8" s="741" t="s">
        <v>225</v>
      </c>
      <c r="B8" s="742"/>
      <c r="C8" s="742"/>
      <c r="D8" s="742"/>
      <c r="E8" s="742"/>
      <c r="F8" s="742"/>
      <c r="G8" s="742"/>
      <c r="H8" s="742"/>
      <c r="I8" s="742"/>
      <c r="J8" s="742"/>
      <c r="K8" s="742"/>
      <c r="L8" s="743"/>
    </row>
    <row r="9" spans="1:12" s="450" customFormat="1" ht="14.25" thickBot="1">
      <c r="A9" s="10" t="s">
        <v>226</v>
      </c>
      <c r="B9" s="11" t="s">
        <v>227</v>
      </c>
      <c r="C9" s="12" t="s">
        <v>228</v>
      </c>
      <c r="D9" s="12"/>
      <c r="E9" s="13"/>
      <c r="F9" s="13"/>
      <c r="G9" s="13" t="s">
        <v>227</v>
      </c>
      <c r="H9" s="13" t="s">
        <v>227</v>
      </c>
      <c r="I9" s="13" t="s">
        <v>227</v>
      </c>
      <c r="J9" s="13"/>
      <c r="K9" s="13"/>
      <c r="L9" s="13"/>
    </row>
    <row r="10" spans="1:12" s="450" customFormat="1" ht="37.5" customHeight="1">
      <c r="A10" s="14" t="s">
        <v>227</v>
      </c>
      <c r="B10" s="15"/>
      <c r="C10" s="16" t="s">
        <v>229</v>
      </c>
      <c r="D10" s="17"/>
      <c r="E10" s="18"/>
      <c r="F10" s="18"/>
      <c r="G10" s="18"/>
      <c r="H10" s="18"/>
      <c r="I10" s="18"/>
      <c r="J10" s="756" t="s">
        <v>230</v>
      </c>
      <c r="K10" s="19" t="s">
        <v>240</v>
      </c>
      <c r="L10" s="20" t="s">
        <v>227</v>
      </c>
    </row>
    <row r="11" spans="1:12" s="450" customFormat="1" ht="14.25" thickBot="1">
      <c r="A11" s="21"/>
      <c r="B11" s="15"/>
      <c r="C11" s="22" t="s">
        <v>232</v>
      </c>
      <c r="D11" s="23">
        <v>0</v>
      </c>
      <c r="E11" s="18" t="s">
        <v>233</v>
      </c>
      <c r="F11" s="18" t="s">
        <v>234</v>
      </c>
      <c r="G11" s="24">
        <v>0</v>
      </c>
      <c r="H11" s="24">
        <v>1</v>
      </c>
      <c r="I11" s="18" t="s">
        <v>235</v>
      </c>
      <c r="J11" s="757"/>
      <c r="K11" s="25">
        <v>2008</v>
      </c>
      <c r="L11" s="26" t="s">
        <v>236</v>
      </c>
    </row>
    <row r="12" spans="1:12" ht="14.25" customHeight="1" thickBot="1">
      <c r="A12" s="27" t="s">
        <v>237</v>
      </c>
      <c r="B12" s="28"/>
      <c r="C12" s="29" t="s">
        <v>238</v>
      </c>
      <c r="D12" s="29"/>
      <c r="E12" s="30"/>
      <c r="F12" s="30"/>
      <c r="G12" s="30"/>
      <c r="H12" s="30"/>
      <c r="I12" s="30"/>
      <c r="J12" s="13"/>
      <c r="K12" s="13"/>
      <c r="L12" s="31"/>
    </row>
    <row r="13" spans="1:12" ht="37.5" customHeight="1">
      <c r="A13" s="32"/>
      <c r="B13" s="33"/>
      <c r="C13" s="34" t="s">
        <v>239</v>
      </c>
      <c r="D13" s="35"/>
      <c r="E13" s="36"/>
      <c r="F13" s="36"/>
      <c r="G13" s="36"/>
      <c r="H13" s="36"/>
      <c r="I13" s="36"/>
      <c r="J13" s="37" t="s">
        <v>240</v>
      </c>
      <c r="K13" s="37" t="s">
        <v>240</v>
      </c>
      <c r="L13" s="758" t="s">
        <v>249</v>
      </c>
    </row>
    <row r="14" spans="1:12" ht="15" customHeight="1" thickBot="1">
      <c r="A14" s="38"/>
      <c r="B14" s="33"/>
      <c r="C14" s="39" t="s">
        <v>241</v>
      </c>
      <c r="D14" s="40">
        <v>0</v>
      </c>
      <c r="E14" s="36" t="s">
        <v>242</v>
      </c>
      <c r="F14" s="36" t="s">
        <v>234</v>
      </c>
      <c r="G14" s="41">
        <v>0.85</v>
      </c>
      <c r="H14" s="41">
        <v>0.15</v>
      </c>
      <c r="I14" s="36" t="s">
        <v>235</v>
      </c>
      <c r="J14" s="42">
        <v>2008</v>
      </c>
      <c r="K14" s="42">
        <v>2009</v>
      </c>
      <c r="L14" s="759"/>
    </row>
    <row r="15" spans="1:12" ht="15" customHeight="1" thickBot="1">
      <c r="A15" s="27" t="s">
        <v>243</v>
      </c>
      <c r="B15" s="28" t="s">
        <v>227</v>
      </c>
      <c r="C15" s="29" t="s">
        <v>244</v>
      </c>
      <c r="D15" s="29"/>
      <c r="E15" s="30"/>
      <c r="F15" s="30"/>
      <c r="G15" s="30" t="s">
        <v>227</v>
      </c>
      <c r="H15" s="30" t="s">
        <v>227</v>
      </c>
      <c r="I15" s="30" t="s">
        <v>227</v>
      </c>
      <c r="J15" s="13"/>
      <c r="K15" s="13"/>
      <c r="L15" s="43"/>
    </row>
    <row r="16" spans="1:12" ht="15" customHeight="1">
      <c r="A16" s="44"/>
      <c r="B16" s="45"/>
      <c r="C16" s="34" t="s">
        <v>245</v>
      </c>
      <c r="D16" s="35"/>
      <c r="E16" s="36"/>
      <c r="F16" s="36"/>
      <c r="G16" s="36"/>
      <c r="H16" s="36"/>
      <c r="I16" s="36"/>
      <c r="J16" s="37" t="s">
        <v>246</v>
      </c>
      <c r="K16" s="37" t="s">
        <v>240</v>
      </c>
      <c r="L16" s="46"/>
    </row>
    <row r="17" spans="1:12" ht="15" customHeight="1" thickBot="1">
      <c r="A17" s="47"/>
      <c r="B17" s="45"/>
      <c r="C17" s="39" t="s">
        <v>247</v>
      </c>
      <c r="D17" s="40">
        <v>0</v>
      </c>
      <c r="E17" s="36" t="s">
        <v>248</v>
      </c>
      <c r="F17" s="36" t="s">
        <v>234</v>
      </c>
      <c r="G17" s="41">
        <v>0.76</v>
      </c>
      <c r="H17" s="41">
        <v>0.24</v>
      </c>
      <c r="I17" s="36" t="s">
        <v>235</v>
      </c>
      <c r="J17" s="42">
        <v>2007</v>
      </c>
      <c r="K17" s="42">
        <v>2008</v>
      </c>
      <c r="L17" s="48" t="s">
        <v>249</v>
      </c>
    </row>
    <row r="18" spans="1:12" ht="19.5" customHeight="1" thickBot="1">
      <c r="A18" s="49"/>
      <c r="B18" s="50"/>
      <c r="C18" s="490" t="s">
        <v>250</v>
      </c>
      <c r="D18" s="491">
        <f>SUM(D10:D17)</f>
        <v>0</v>
      </c>
      <c r="E18" s="51"/>
      <c r="F18" s="51"/>
      <c r="G18" s="51"/>
      <c r="H18" s="51"/>
      <c r="I18" s="51"/>
      <c r="J18" s="52"/>
      <c r="K18" s="52"/>
      <c r="L18" s="53"/>
    </row>
    <row r="19" spans="1:12" ht="19.5" customHeight="1" thickBot="1">
      <c r="A19" s="753" t="s">
        <v>251</v>
      </c>
      <c r="B19" s="754"/>
      <c r="C19" s="754"/>
      <c r="D19" s="754"/>
      <c r="E19" s="754"/>
      <c r="F19" s="754"/>
      <c r="G19" s="754"/>
      <c r="H19" s="754"/>
      <c r="I19" s="754"/>
      <c r="J19" s="754"/>
      <c r="K19" s="754"/>
      <c r="L19" s="755"/>
    </row>
    <row r="20" spans="1:12" ht="19.5" customHeight="1" thickBot="1">
      <c r="A20" s="741" t="s">
        <v>315</v>
      </c>
      <c r="B20" s="742"/>
      <c r="C20" s="742"/>
      <c r="D20" s="742"/>
      <c r="E20" s="742"/>
      <c r="F20" s="742"/>
      <c r="G20" s="742"/>
      <c r="H20" s="742"/>
      <c r="I20" s="742"/>
      <c r="J20" s="742"/>
      <c r="K20" s="742"/>
      <c r="L20" s="743"/>
    </row>
    <row r="21" spans="1:12" ht="19.5" customHeight="1" thickBot="1">
      <c r="A21" s="10" t="s">
        <v>1086</v>
      </c>
      <c r="B21" s="11" t="s">
        <v>227</v>
      </c>
      <c r="C21" s="12" t="s">
        <v>228</v>
      </c>
      <c r="D21" s="12"/>
      <c r="E21" s="13"/>
      <c r="F21" s="13"/>
      <c r="G21" s="13" t="s">
        <v>227</v>
      </c>
      <c r="H21" s="13" t="s">
        <v>227</v>
      </c>
      <c r="I21" s="13" t="s">
        <v>227</v>
      </c>
      <c r="J21" s="13"/>
      <c r="K21" s="13"/>
      <c r="L21" s="13"/>
    </row>
    <row r="22" spans="1:12" ht="79.5" customHeight="1">
      <c r="A22" s="629" t="s">
        <v>227</v>
      </c>
      <c r="B22" s="630"/>
      <c r="C22" s="631" t="s">
        <v>1087</v>
      </c>
      <c r="D22" s="632"/>
      <c r="E22" s="633"/>
      <c r="F22" s="633"/>
      <c r="G22" s="633"/>
      <c r="H22" s="633"/>
      <c r="I22" s="633"/>
      <c r="J22" s="634" t="s">
        <v>231</v>
      </c>
      <c r="K22" s="634" t="s">
        <v>240</v>
      </c>
      <c r="L22" s="635" t="s">
        <v>227</v>
      </c>
    </row>
    <row r="23" spans="1:12" ht="19.5" customHeight="1" thickBot="1">
      <c r="A23" s="636"/>
      <c r="B23" s="630"/>
      <c r="C23" s="637" t="s">
        <v>1088</v>
      </c>
      <c r="D23" s="638">
        <v>30000</v>
      </c>
      <c r="E23" s="633" t="s">
        <v>233</v>
      </c>
      <c r="F23" s="633" t="s">
        <v>234</v>
      </c>
      <c r="G23" s="639">
        <v>0</v>
      </c>
      <c r="H23" s="639">
        <v>1</v>
      </c>
      <c r="I23" s="633" t="s">
        <v>235</v>
      </c>
      <c r="J23" s="640">
        <v>2009</v>
      </c>
      <c r="K23" s="640">
        <v>2010</v>
      </c>
      <c r="L23" s="641" t="s">
        <v>260</v>
      </c>
    </row>
    <row r="24" spans="1:12" ht="19.5" customHeight="1" thickBot="1">
      <c r="A24" s="49"/>
      <c r="B24" s="50"/>
      <c r="C24" s="490" t="s">
        <v>250</v>
      </c>
      <c r="D24" s="491">
        <f>SUM(D23:D23)</f>
        <v>30000</v>
      </c>
      <c r="E24" s="51"/>
      <c r="F24" s="51"/>
      <c r="G24" s="51"/>
      <c r="H24" s="51"/>
      <c r="I24" s="51"/>
      <c r="J24" s="52"/>
      <c r="K24" s="52"/>
      <c r="L24" s="53"/>
    </row>
    <row r="25" spans="1:12" ht="17.25" customHeight="1" thickBot="1">
      <c r="A25" s="753" t="s">
        <v>251</v>
      </c>
      <c r="B25" s="754"/>
      <c r="C25" s="754"/>
      <c r="D25" s="754"/>
      <c r="E25" s="754"/>
      <c r="F25" s="754"/>
      <c r="G25" s="754"/>
      <c r="H25" s="754"/>
      <c r="I25" s="754"/>
      <c r="J25" s="754"/>
      <c r="K25" s="754"/>
      <c r="L25" s="755"/>
    </row>
    <row r="26" spans="1:12" ht="19.5" customHeight="1" thickBot="1">
      <c r="A26" s="741" t="s">
        <v>252</v>
      </c>
      <c r="B26" s="742"/>
      <c r="C26" s="742"/>
      <c r="D26" s="742"/>
      <c r="E26" s="742"/>
      <c r="F26" s="742"/>
      <c r="G26" s="742"/>
      <c r="H26" s="742"/>
      <c r="I26" s="742"/>
      <c r="J26" s="742"/>
      <c r="K26" s="742"/>
      <c r="L26" s="743"/>
    </row>
    <row r="27" spans="1:12" ht="14.25" thickBot="1">
      <c r="A27" s="10" t="s">
        <v>253</v>
      </c>
      <c r="B27" s="54"/>
      <c r="C27" s="55" t="s">
        <v>254</v>
      </c>
      <c r="D27" s="55"/>
      <c r="E27" s="13"/>
      <c r="F27" s="13"/>
      <c r="G27" s="13"/>
      <c r="H27" s="13"/>
      <c r="I27" s="13"/>
      <c r="J27" s="13"/>
      <c r="K27" s="13"/>
      <c r="L27" s="13"/>
    </row>
    <row r="28" spans="1:12" s="450" customFormat="1" ht="15.75" customHeight="1">
      <c r="A28" s="56" t="s">
        <v>227</v>
      </c>
      <c r="B28" s="57"/>
      <c r="C28" s="57" t="s">
        <v>255</v>
      </c>
      <c r="D28" s="58"/>
      <c r="E28" s="59" t="s">
        <v>227</v>
      </c>
      <c r="F28" s="59" t="s">
        <v>227</v>
      </c>
      <c r="G28" s="59" t="s">
        <v>227</v>
      </c>
      <c r="H28" s="59" t="s">
        <v>227</v>
      </c>
      <c r="I28" s="59" t="s">
        <v>256</v>
      </c>
      <c r="J28" s="60" t="s">
        <v>533</v>
      </c>
      <c r="K28" s="60" t="s">
        <v>582</v>
      </c>
      <c r="L28" s="744" t="s">
        <v>1004</v>
      </c>
    </row>
    <row r="29" spans="1:12" s="450" customFormat="1" ht="14.25" thickBot="1">
      <c r="A29" s="61"/>
      <c r="B29" s="62"/>
      <c r="C29" s="63" t="s">
        <v>257</v>
      </c>
      <c r="D29" s="85">
        <v>191870.55</v>
      </c>
      <c r="E29" s="65" t="s">
        <v>242</v>
      </c>
      <c r="F29" s="65" t="s">
        <v>234</v>
      </c>
      <c r="G29" s="66">
        <v>0.7</v>
      </c>
      <c r="H29" s="66">
        <v>0.3</v>
      </c>
      <c r="I29" s="65" t="s">
        <v>235</v>
      </c>
      <c r="J29" s="67">
        <v>2008</v>
      </c>
      <c r="K29" s="67">
        <v>2009</v>
      </c>
      <c r="L29" s="745"/>
    </row>
    <row r="30" spans="1:12" ht="14.25" thickBot="1">
      <c r="A30" s="10" t="s">
        <v>258</v>
      </c>
      <c r="B30" s="11"/>
      <c r="C30" s="55" t="s">
        <v>238</v>
      </c>
      <c r="D30" s="12"/>
      <c r="E30" s="13"/>
      <c r="F30" s="13"/>
      <c r="G30" s="13"/>
      <c r="H30" s="13"/>
      <c r="I30" s="13"/>
      <c r="J30" s="13"/>
      <c r="K30" s="13"/>
      <c r="L30" s="68"/>
    </row>
    <row r="31" spans="1:12" s="450" customFormat="1" ht="27">
      <c r="A31" s="602"/>
      <c r="B31" s="603"/>
      <c r="C31" s="603" t="s">
        <v>259</v>
      </c>
      <c r="D31" s="604"/>
      <c r="E31" s="605" t="s">
        <v>227</v>
      </c>
      <c r="F31" s="605" t="s">
        <v>227</v>
      </c>
      <c r="G31" s="605" t="s">
        <v>227</v>
      </c>
      <c r="H31" s="605" t="s">
        <v>227</v>
      </c>
      <c r="I31" s="605" t="s">
        <v>227</v>
      </c>
      <c r="J31" s="606" t="s">
        <v>533</v>
      </c>
      <c r="K31" s="606" t="s">
        <v>240</v>
      </c>
      <c r="L31" s="746" t="s">
        <v>537</v>
      </c>
    </row>
    <row r="32" spans="1:12" s="450" customFormat="1" ht="15" customHeight="1" thickBot="1">
      <c r="A32" s="607"/>
      <c r="B32" s="603"/>
      <c r="C32" s="608" t="s">
        <v>261</v>
      </c>
      <c r="D32" s="609">
        <v>0</v>
      </c>
      <c r="E32" s="600" t="s">
        <v>233</v>
      </c>
      <c r="F32" s="600" t="s">
        <v>234</v>
      </c>
      <c r="G32" s="601">
        <v>0.76</v>
      </c>
      <c r="H32" s="601">
        <v>0.24</v>
      </c>
      <c r="I32" s="600" t="s">
        <v>235</v>
      </c>
      <c r="J32" s="599">
        <v>2008</v>
      </c>
      <c r="K32" s="599">
        <v>2009</v>
      </c>
      <c r="L32" s="747"/>
    </row>
    <row r="33" spans="1:12" ht="14.25" thickBot="1">
      <c r="A33" s="27" t="s">
        <v>262</v>
      </c>
      <c r="B33" s="28"/>
      <c r="C33" s="75" t="s">
        <v>244</v>
      </c>
      <c r="D33" s="12"/>
      <c r="E33" s="13"/>
      <c r="F33" s="13"/>
      <c r="G33" s="13"/>
      <c r="H33" s="13"/>
      <c r="I33" s="13"/>
      <c r="J33" s="13"/>
      <c r="K33" s="13"/>
      <c r="L33" s="31"/>
    </row>
    <row r="34" spans="1:12" s="450" customFormat="1" ht="27" customHeight="1">
      <c r="A34" s="76"/>
      <c r="B34" s="77"/>
      <c r="C34" s="77" t="s">
        <v>263</v>
      </c>
      <c r="D34" s="78"/>
      <c r="E34" s="79" t="s">
        <v>227</v>
      </c>
      <c r="F34" s="79" t="s">
        <v>227</v>
      </c>
      <c r="G34" s="79" t="s">
        <v>227</v>
      </c>
      <c r="H34" s="79" t="s">
        <v>256</v>
      </c>
      <c r="I34" s="79" t="s">
        <v>227</v>
      </c>
      <c r="J34" s="748" t="s">
        <v>230</v>
      </c>
      <c r="K34" s="81" t="s">
        <v>240</v>
      </c>
      <c r="L34" s="750" t="s">
        <v>264</v>
      </c>
    </row>
    <row r="35" spans="1:12" s="450" customFormat="1" ht="14.25" thickBot="1">
      <c r="A35" s="82"/>
      <c r="B35" s="83"/>
      <c r="C35" s="84" t="s">
        <v>265</v>
      </c>
      <c r="D35" s="85">
        <v>0</v>
      </c>
      <c r="E35" s="86" t="s">
        <v>233</v>
      </c>
      <c r="F35" s="86" t="s">
        <v>234</v>
      </c>
      <c r="G35" s="87">
        <v>0.87</v>
      </c>
      <c r="H35" s="87">
        <v>0.13</v>
      </c>
      <c r="I35" s="86" t="s">
        <v>235</v>
      </c>
      <c r="J35" s="749"/>
      <c r="K35" s="89">
        <v>2008</v>
      </c>
      <c r="L35" s="751"/>
    </row>
    <row r="36" spans="1:12" ht="14.25" thickBot="1">
      <c r="A36" s="10" t="s">
        <v>266</v>
      </c>
      <c r="B36" s="11"/>
      <c r="C36" s="55" t="s">
        <v>267</v>
      </c>
      <c r="D36" s="12"/>
      <c r="E36" s="13"/>
      <c r="F36" s="13"/>
      <c r="G36" s="13"/>
      <c r="H36" s="13"/>
      <c r="I36" s="13"/>
      <c r="J36" s="13"/>
      <c r="K36" s="13"/>
      <c r="L36" s="90"/>
    </row>
    <row r="37" spans="1:12" s="450" customFormat="1" ht="40.5">
      <c r="A37" s="602"/>
      <c r="B37" s="603"/>
      <c r="C37" s="610" t="s">
        <v>268</v>
      </c>
      <c r="D37" s="604"/>
      <c r="E37" s="605" t="s">
        <v>227</v>
      </c>
      <c r="F37" s="605" t="s">
        <v>227</v>
      </c>
      <c r="G37" s="605" t="s">
        <v>227</v>
      </c>
      <c r="H37" s="605" t="s">
        <v>227</v>
      </c>
      <c r="I37" s="605" t="s">
        <v>256</v>
      </c>
      <c r="J37" s="606" t="s">
        <v>269</v>
      </c>
      <c r="K37" s="606" t="s">
        <v>240</v>
      </c>
      <c r="L37" s="746" t="s">
        <v>537</v>
      </c>
    </row>
    <row r="38" spans="1:12" s="450" customFormat="1" ht="14.25" thickBot="1">
      <c r="A38" s="611"/>
      <c r="B38" s="612"/>
      <c r="C38" s="613" t="s">
        <v>270</v>
      </c>
      <c r="D38" s="609">
        <v>0</v>
      </c>
      <c r="E38" s="600" t="s">
        <v>248</v>
      </c>
      <c r="F38" s="600" t="s">
        <v>271</v>
      </c>
      <c r="G38" s="601">
        <v>0.87</v>
      </c>
      <c r="H38" s="601">
        <v>0.13</v>
      </c>
      <c r="I38" s="600" t="s">
        <v>235</v>
      </c>
      <c r="J38" s="599">
        <v>2009</v>
      </c>
      <c r="K38" s="599">
        <v>2009</v>
      </c>
      <c r="L38" s="747"/>
    </row>
    <row r="39" spans="1:12" ht="14.25" thickBot="1">
      <c r="A39" s="10" t="s">
        <v>272</v>
      </c>
      <c r="B39" s="11"/>
      <c r="C39" s="55" t="s">
        <v>273</v>
      </c>
      <c r="D39" s="12"/>
      <c r="E39" s="13"/>
      <c r="F39" s="13"/>
      <c r="G39" s="13"/>
      <c r="H39" s="13"/>
      <c r="I39" s="13"/>
      <c r="J39" s="13"/>
      <c r="K39" s="13"/>
      <c r="L39" s="90"/>
    </row>
    <row r="40" spans="1:12" s="450" customFormat="1" ht="27">
      <c r="A40" s="76"/>
      <c r="B40" s="77"/>
      <c r="C40" s="77" t="s">
        <v>274</v>
      </c>
      <c r="D40" s="78"/>
      <c r="E40" s="79" t="s">
        <v>227</v>
      </c>
      <c r="F40" s="79" t="s">
        <v>227</v>
      </c>
      <c r="G40" s="79" t="s">
        <v>227</v>
      </c>
      <c r="H40" s="79" t="s">
        <v>227</v>
      </c>
      <c r="I40" s="79" t="s">
        <v>256</v>
      </c>
      <c r="J40" s="748" t="s">
        <v>230</v>
      </c>
      <c r="K40" s="81" t="s">
        <v>240</v>
      </c>
      <c r="L40" s="750" t="s">
        <v>249</v>
      </c>
    </row>
    <row r="41" spans="1:12" s="450" customFormat="1" ht="14.25" thickBot="1">
      <c r="A41" s="44"/>
      <c r="B41" s="45"/>
      <c r="C41" s="91" t="s">
        <v>275</v>
      </c>
      <c r="D41" s="40">
        <v>0</v>
      </c>
      <c r="E41" s="36" t="s">
        <v>276</v>
      </c>
      <c r="F41" s="36" t="s">
        <v>271</v>
      </c>
      <c r="G41" s="41">
        <v>0.87</v>
      </c>
      <c r="H41" s="41">
        <v>0.13</v>
      </c>
      <c r="I41" s="36" t="s">
        <v>235</v>
      </c>
      <c r="J41" s="764"/>
      <c r="K41" s="37">
        <v>2008</v>
      </c>
      <c r="L41" s="763"/>
    </row>
    <row r="42" spans="1:12" ht="14.25" thickBot="1">
      <c r="A42" s="27" t="s">
        <v>277</v>
      </c>
      <c r="B42" s="28"/>
      <c r="C42" s="75" t="s">
        <v>278</v>
      </c>
      <c r="D42" s="29"/>
      <c r="E42" s="30"/>
      <c r="F42" s="30"/>
      <c r="G42" s="30"/>
      <c r="H42" s="30"/>
      <c r="I42" s="30"/>
      <c r="J42" s="30"/>
      <c r="K42" s="30"/>
      <c r="L42" s="31"/>
    </row>
    <row r="43" spans="1:12" s="450" customFormat="1" ht="27">
      <c r="A43" s="44"/>
      <c r="B43" s="45"/>
      <c r="C43" s="45" t="s">
        <v>279</v>
      </c>
      <c r="D43" s="35"/>
      <c r="E43" s="36" t="s">
        <v>227</v>
      </c>
      <c r="F43" s="36" t="s">
        <v>227</v>
      </c>
      <c r="G43" s="36" t="s">
        <v>227</v>
      </c>
      <c r="H43" s="36" t="s">
        <v>227</v>
      </c>
      <c r="I43" s="36" t="s">
        <v>256</v>
      </c>
      <c r="J43" s="748" t="s">
        <v>230</v>
      </c>
      <c r="K43" s="37" t="s">
        <v>240</v>
      </c>
      <c r="L43" s="750" t="s">
        <v>280</v>
      </c>
    </row>
    <row r="44" spans="1:12" s="450" customFormat="1" ht="14.25" thickBot="1">
      <c r="A44" s="44"/>
      <c r="B44" s="45"/>
      <c r="C44" s="91" t="s">
        <v>281</v>
      </c>
      <c r="D44" s="40">
        <v>0</v>
      </c>
      <c r="E44" s="36" t="s">
        <v>233</v>
      </c>
      <c r="F44" s="36" t="s">
        <v>271</v>
      </c>
      <c r="G44" s="41">
        <v>0.87</v>
      </c>
      <c r="H44" s="41">
        <v>0.13</v>
      </c>
      <c r="I44" s="36" t="s">
        <v>235</v>
      </c>
      <c r="J44" s="764"/>
      <c r="K44" s="37">
        <v>2008</v>
      </c>
      <c r="L44" s="763"/>
    </row>
    <row r="45" spans="1:12" s="450" customFormat="1" ht="15" customHeight="1" thickBot="1">
      <c r="A45" s="27" t="s">
        <v>282</v>
      </c>
      <c r="B45" s="28"/>
      <c r="C45" s="75" t="s">
        <v>283</v>
      </c>
      <c r="D45" s="29"/>
      <c r="E45" s="30"/>
      <c r="F45" s="30"/>
      <c r="G45" s="30"/>
      <c r="H45" s="30"/>
      <c r="I45" s="30"/>
      <c r="J45" s="30"/>
      <c r="K45" s="30"/>
      <c r="L45" s="31"/>
    </row>
    <row r="46" spans="1:12" s="450" customFormat="1">
      <c r="A46" s="44"/>
      <c r="B46" s="45"/>
      <c r="C46" s="45" t="s">
        <v>284</v>
      </c>
      <c r="D46" s="35"/>
      <c r="E46" s="36" t="s">
        <v>227</v>
      </c>
      <c r="F46" s="36" t="s">
        <v>227</v>
      </c>
      <c r="G46" s="36" t="s">
        <v>227</v>
      </c>
      <c r="H46" s="36" t="s">
        <v>227</v>
      </c>
      <c r="I46" s="36" t="s">
        <v>256</v>
      </c>
      <c r="J46" s="37" t="s">
        <v>269</v>
      </c>
      <c r="K46" s="37" t="s">
        <v>240</v>
      </c>
      <c r="L46" s="750" t="s">
        <v>537</v>
      </c>
    </row>
    <row r="47" spans="1:12" s="450" customFormat="1" ht="15" customHeight="1" thickBot="1">
      <c r="A47" s="44"/>
      <c r="B47" s="45"/>
      <c r="C47" s="91" t="s">
        <v>286</v>
      </c>
      <c r="D47" s="40">
        <v>0</v>
      </c>
      <c r="E47" s="36" t="s">
        <v>233</v>
      </c>
      <c r="F47" s="36" t="s">
        <v>271</v>
      </c>
      <c r="G47" s="41">
        <v>0.87</v>
      </c>
      <c r="H47" s="41">
        <v>0.13</v>
      </c>
      <c r="I47" s="36" t="s">
        <v>235</v>
      </c>
      <c r="J47" s="89">
        <v>2009</v>
      </c>
      <c r="K47" s="37">
        <v>2009</v>
      </c>
      <c r="L47" s="763"/>
    </row>
    <row r="48" spans="1:12" s="450" customFormat="1" ht="14.25" customHeight="1" thickBot="1">
      <c r="A48" s="27" t="s">
        <v>287</v>
      </c>
      <c r="B48" s="28"/>
      <c r="C48" s="75" t="s">
        <v>288</v>
      </c>
      <c r="D48" s="29"/>
      <c r="E48" s="30"/>
      <c r="F48" s="30"/>
      <c r="G48" s="30"/>
      <c r="H48" s="30"/>
      <c r="I48" s="30"/>
      <c r="J48" s="30"/>
      <c r="K48" s="30"/>
      <c r="L48" s="31"/>
    </row>
    <row r="49" spans="1:12" s="450" customFormat="1" ht="27">
      <c r="A49" s="44"/>
      <c r="B49" s="45"/>
      <c r="C49" s="45" t="s">
        <v>289</v>
      </c>
      <c r="D49" s="35"/>
      <c r="E49" s="36" t="s">
        <v>227</v>
      </c>
      <c r="F49" s="36" t="s">
        <v>227</v>
      </c>
      <c r="G49" s="36" t="s">
        <v>227</v>
      </c>
      <c r="H49" s="36" t="s">
        <v>227</v>
      </c>
      <c r="I49" s="36" t="s">
        <v>256</v>
      </c>
      <c r="J49" s="37" t="s">
        <v>269</v>
      </c>
      <c r="K49" s="37" t="s">
        <v>240</v>
      </c>
      <c r="L49" s="750" t="s">
        <v>236</v>
      </c>
    </row>
    <row r="50" spans="1:12" s="450" customFormat="1" ht="14.25" thickBot="1">
      <c r="A50" s="44"/>
      <c r="B50" s="45"/>
      <c r="C50" s="91" t="s">
        <v>290</v>
      </c>
      <c r="D50" s="40">
        <v>0</v>
      </c>
      <c r="E50" s="36" t="s">
        <v>248</v>
      </c>
      <c r="F50" s="36" t="s">
        <v>271</v>
      </c>
      <c r="G50" s="41">
        <v>0.87</v>
      </c>
      <c r="H50" s="41">
        <v>0.13</v>
      </c>
      <c r="I50" s="36" t="s">
        <v>235</v>
      </c>
      <c r="J50" s="89">
        <v>2009</v>
      </c>
      <c r="K50" s="37">
        <v>2009</v>
      </c>
      <c r="L50" s="763"/>
    </row>
    <row r="51" spans="1:12" s="450" customFormat="1" ht="12.75" customHeight="1" thickBot="1">
      <c r="A51" s="27" t="s">
        <v>178</v>
      </c>
      <c r="B51" s="28"/>
      <c r="C51" s="75" t="s">
        <v>179</v>
      </c>
      <c r="D51" s="29"/>
      <c r="E51" s="30"/>
      <c r="F51" s="30"/>
      <c r="G51" s="30"/>
      <c r="H51" s="30"/>
      <c r="I51" s="30"/>
      <c r="J51" s="30"/>
      <c r="K51" s="30"/>
      <c r="L51" s="31"/>
    </row>
    <row r="52" spans="1:12" s="450" customFormat="1">
      <c r="A52" s="44"/>
      <c r="B52" s="45"/>
      <c r="C52" s="45" t="s">
        <v>177</v>
      </c>
      <c r="D52" s="35"/>
      <c r="E52" s="36" t="s">
        <v>227</v>
      </c>
      <c r="F52" s="36" t="s">
        <v>227</v>
      </c>
      <c r="G52" s="36" t="s">
        <v>227</v>
      </c>
      <c r="H52" s="36" t="s">
        <v>227</v>
      </c>
      <c r="I52" s="36" t="s">
        <v>256</v>
      </c>
      <c r="J52" s="37" t="s">
        <v>269</v>
      </c>
      <c r="K52" s="37" t="s">
        <v>240</v>
      </c>
      <c r="L52" s="750" t="s">
        <v>249</v>
      </c>
    </row>
    <row r="53" spans="1:12" s="450" customFormat="1" ht="14.25" thickBot="1">
      <c r="A53" s="44"/>
      <c r="B53" s="45"/>
      <c r="C53" s="91" t="s">
        <v>180</v>
      </c>
      <c r="D53" s="40">
        <v>993.2</v>
      </c>
      <c r="E53" s="36" t="s">
        <v>233</v>
      </c>
      <c r="F53" s="36" t="s">
        <v>271</v>
      </c>
      <c r="G53" s="41">
        <v>0.87</v>
      </c>
      <c r="H53" s="41">
        <v>0.13</v>
      </c>
      <c r="I53" s="36" t="s">
        <v>235</v>
      </c>
      <c r="J53" s="89">
        <v>2009</v>
      </c>
      <c r="K53" s="37">
        <v>2009</v>
      </c>
      <c r="L53" s="763"/>
    </row>
    <row r="54" spans="1:12" s="450" customFormat="1" ht="15" customHeight="1" thickBot="1">
      <c r="A54" s="27" t="s">
        <v>974</v>
      </c>
      <c r="B54" s="28"/>
      <c r="C54" s="75" t="s">
        <v>975</v>
      </c>
      <c r="D54" s="29"/>
      <c r="E54" s="30"/>
      <c r="F54" s="30"/>
      <c r="G54" s="30"/>
      <c r="H54" s="30"/>
      <c r="I54" s="30"/>
      <c r="J54" s="30"/>
      <c r="K54" s="30"/>
      <c r="L54" s="31"/>
    </row>
    <row r="55" spans="1:12" s="450" customFormat="1" ht="27">
      <c r="A55" s="44"/>
      <c r="B55" s="45"/>
      <c r="C55" s="475" t="s">
        <v>988</v>
      </c>
      <c r="D55" s="35"/>
      <c r="E55" s="36" t="s">
        <v>227</v>
      </c>
      <c r="F55" s="36" t="s">
        <v>227</v>
      </c>
      <c r="G55" s="36" t="s">
        <v>227</v>
      </c>
      <c r="H55" s="36" t="s">
        <v>227</v>
      </c>
      <c r="I55" s="36" t="s">
        <v>256</v>
      </c>
      <c r="J55" s="37" t="s">
        <v>533</v>
      </c>
      <c r="K55" s="37" t="s">
        <v>240</v>
      </c>
      <c r="L55" s="476" t="s">
        <v>1136</v>
      </c>
    </row>
    <row r="56" spans="1:12" s="450" customFormat="1" ht="14.25" thickBot="1">
      <c r="A56" s="44"/>
      <c r="B56" s="45"/>
      <c r="C56" s="91" t="s">
        <v>188</v>
      </c>
      <c r="D56" s="722">
        <v>4687.3500000000004</v>
      </c>
      <c r="E56" s="36" t="s">
        <v>233</v>
      </c>
      <c r="F56" s="36" t="s">
        <v>271</v>
      </c>
      <c r="G56" s="41">
        <v>0.87</v>
      </c>
      <c r="H56" s="41">
        <v>0.13</v>
      </c>
      <c r="I56" s="36" t="s">
        <v>235</v>
      </c>
      <c r="J56" s="89">
        <v>2009</v>
      </c>
      <c r="K56" s="37">
        <v>2010</v>
      </c>
      <c r="L56" s="477" t="s">
        <v>227</v>
      </c>
    </row>
    <row r="57" spans="1:12" s="450" customFormat="1" ht="13.5" customHeight="1" thickBot="1">
      <c r="A57" s="27" t="s">
        <v>985</v>
      </c>
      <c r="B57" s="28"/>
      <c r="C57" s="75" t="s">
        <v>986</v>
      </c>
      <c r="D57" s="29"/>
      <c r="E57" s="30"/>
      <c r="F57" s="30"/>
      <c r="G57" s="30"/>
      <c r="H57" s="30"/>
      <c r="I57" s="30"/>
      <c r="J57" s="30"/>
      <c r="K57" s="30"/>
      <c r="L57" s="31"/>
    </row>
    <row r="58" spans="1:12" s="450" customFormat="1" ht="40.5">
      <c r="A58" s="44"/>
      <c r="B58" s="45"/>
      <c r="C58" s="475" t="s">
        <v>987</v>
      </c>
      <c r="D58" s="35"/>
      <c r="E58" s="36" t="s">
        <v>227</v>
      </c>
      <c r="F58" s="36" t="s">
        <v>227</v>
      </c>
      <c r="G58" s="36" t="s">
        <v>227</v>
      </c>
      <c r="H58" s="36" t="s">
        <v>227</v>
      </c>
      <c r="I58" s="36" t="s">
        <v>256</v>
      </c>
      <c r="J58" s="37" t="s">
        <v>533</v>
      </c>
      <c r="K58" s="37" t="s">
        <v>240</v>
      </c>
      <c r="L58" s="254" t="s">
        <v>227</v>
      </c>
    </row>
    <row r="59" spans="1:12" s="450" customFormat="1" ht="14.25" customHeight="1" thickBot="1">
      <c r="A59" s="44"/>
      <c r="B59" s="45"/>
      <c r="C59" s="91" t="s">
        <v>286</v>
      </c>
      <c r="D59" s="40">
        <v>0</v>
      </c>
      <c r="E59" s="36" t="s">
        <v>248</v>
      </c>
      <c r="F59" s="36" t="s">
        <v>271</v>
      </c>
      <c r="G59" s="542">
        <v>0.73</v>
      </c>
      <c r="H59" s="542">
        <v>0.27</v>
      </c>
      <c r="I59" s="539" t="s">
        <v>235</v>
      </c>
      <c r="J59" s="89">
        <v>2009</v>
      </c>
      <c r="K59" s="37">
        <v>2009</v>
      </c>
      <c r="L59" s="471" t="s">
        <v>236</v>
      </c>
    </row>
    <row r="60" spans="1:12" s="450" customFormat="1" ht="15.75" customHeight="1" thickBot="1">
      <c r="A60" s="27" t="s">
        <v>1002</v>
      </c>
      <c r="B60" s="28"/>
      <c r="C60" s="75" t="s">
        <v>1003</v>
      </c>
      <c r="D60" s="29"/>
      <c r="E60" s="30"/>
      <c r="F60" s="30"/>
      <c r="G60" s="30"/>
      <c r="H60" s="30"/>
      <c r="I60" s="30"/>
      <c r="J60" s="30"/>
      <c r="K60" s="30"/>
      <c r="L60" s="31"/>
    </row>
    <row r="61" spans="1:12" s="450" customFormat="1" ht="27">
      <c r="A61" s="510"/>
      <c r="B61" s="475"/>
      <c r="C61" s="475" t="s">
        <v>1005</v>
      </c>
      <c r="D61" s="538"/>
      <c r="E61" s="539" t="s">
        <v>227</v>
      </c>
      <c r="F61" s="539" t="s">
        <v>227</v>
      </c>
      <c r="G61" s="539" t="s">
        <v>227</v>
      </c>
      <c r="H61" s="539" t="s">
        <v>227</v>
      </c>
      <c r="I61" s="539" t="s">
        <v>256</v>
      </c>
      <c r="J61" s="540" t="s">
        <v>533</v>
      </c>
      <c r="K61" s="540" t="s">
        <v>240</v>
      </c>
      <c r="L61" s="512"/>
    </row>
    <row r="62" spans="1:12" s="450" customFormat="1" ht="16.5" customHeight="1" thickBot="1">
      <c r="A62" s="510"/>
      <c r="B62" s="475"/>
      <c r="C62" s="541" t="s">
        <v>301</v>
      </c>
      <c r="D62" s="722">
        <v>14481.5</v>
      </c>
      <c r="E62" s="539" t="s">
        <v>233</v>
      </c>
      <c r="F62" s="539" t="s">
        <v>271</v>
      </c>
      <c r="G62" s="542">
        <v>0.87</v>
      </c>
      <c r="H62" s="542">
        <v>0.13</v>
      </c>
      <c r="I62" s="539" t="s">
        <v>235</v>
      </c>
      <c r="J62" s="540">
        <v>2009</v>
      </c>
      <c r="K62" s="540">
        <v>2010</v>
      </c>
      <c r="L62" s="573" t="s">
        <v>1136</v>
      </c>
    </row>
    <row r="63" spans="1:12" s="450" customFormat="1" ht="16.5" customHeight="1" thickBot="1">
      <c r="A63" s="27" t="s">
        <v>1047</v>
      </c>
      <c r="B63" s="28"/>
      <c r="C63" s="75" t="s">
        <v>1052</v>
      </c>
      <c r="D63" s="29"/>
      <c r="E63" s="30"/>
      <c r="F63" s="30"/>
      <c r="G63" s="30"/>
      <c r="H63" s="30"/>
      <c r="I63" s="30"/>
      <c r="J63" s="30"/>
      <c r="K63" s="30"/>
      <c r="L63" s="31"/>
    </row>
    <row r="64" spans="1:12" s="450" customFormat="1" ht="30" customHeight="1">
      <c r="A64" s="602"/>
      <c r="B64" s="603"/>
      <c r="C64" s="610" t="s">
        <v>1063</v>
      </c>
      <c r="D64" s="604"/>
      <c r="E64" s="605" t="s">
        <v>227</v>
      </c>
      <c r="F64" s="605" t="s">
        <v>227</v>
      </c>
      <c r="G64" s="605" t="s">
        <v>227</v>
      </c>
      <c r="H64" s="605" t="s">
        <v>227</v>
      </c>
      <c r="I64" s="605" t="s">
        <v>256</v>
      </c>
      <c r="J64" s="606" t="s">
        <v>1053</v>
      </c>
      <c r="K64" s="606" t="s">
        <v>573</v>
      </c>
      <c r="L64" s="746" t="s">
        <v>537</v>
      </c>
    </row>
    <row r="65" spans="1:12" s="450" customFormat="1" ht="16.5" customHeight="1" thickBot="1">
      <c r="A65" s="611"/>
      <c r="B65" s="612"/>
      <c r="C65" s="613" t="s">
        <v>1054</v>
      </c>
      <c r="D65" s="609">
        <v>0</v>
      </c>
      <c r="E65" s="600" t="s">
        <v>233</v>
      </c>
      <c r="F65" s="600" t="s">
        <v>271</v>
      </c>
      <c r="G65" s="601">
        <v>0.87</v>
      </c>
      <c r="H65" s="601">
        <v>0.13</v>
      </c>
      <c r="I65" s="600" t="s">
        <v>235</v>
      </c>
      <c r="J65" s="599">
        <v>2009</v>
      </c>
      <c r="K65" s="599">
        <v>2010</v>
      </c>
      <c r="L65" s="747"/>
    </row>
    <row r="66" spans="1:12" s="450" customFormat="1" ht="13.5" customHeight="1" thickBot="1">
      <c r="A66" s="10" t="s">
        <v>1048</v>
      </c>
      <c r="B66" s="11"/>
      <c r="C66" s="55" t="s">
        <v>1051</v>
      </c>
      <c r="D66" s="12"/>
      <c r="E66" s="13"/>
      <c r="F66" s="13"/>
      <c r="G66" s="13"/>
      <c r="H66" s="13"/>
      <c r="I66" s="13"/>
      <c r="J66" s="13"/>
      <c r="K66" s="13"/>
      <c r="L66" s="90"/>
    </row>
    <row r="67" spans="1:12" s="450" customFormat="1" ht="33.75" customHeight="1">
      <c r="A67" s="602"/>
      <c r="B67" s="603"/>
      <c r="C67" s="610" t="s">
        <v>1055</v>
      </c>
      <c r="D67" s="604"/>
      <c r="E67" s="605"/>
      <c r="F67" s="605" t="s">
        <v>227</v>
      </c>
      <c r="G67" s="605" t="s">
        <v>227</v>
      </c>
      <c r="H67" s="605" t="s">
        <v>227</v>
      </c>
      <c r="I67" s="605" t="s">
        <v>256</v>
      </c>
      <c r="J67" s="606" t="s">
        <v>1053</v>
      </c>
      <c r="K67" s="606" t="s">
        <v>573</v>
      </c>
      <c r="L67" s="746" t="s">
        <v>537</v>
      </c>
    </row>
    <row r="68" spans="1:12" s="450" customFormat="1" ht="16.5" customHeight="1" thickBot="1">
      <c r="A68" s="611"/>
      <c r="B68" s="612"/>
      <c r="C68" s="613" t="s">
        <v>1058</v>
      </c>
      <c r="D68" s="609">
        <v>0</v>
      </c>
      <c r="E68" s="600" t="s">
        <v>233</v>
      </c>
      <c r="F68" s="600" t="s">
        <v>271</v>
      </c>
      <c r="G68" s="601">
        <v>0.87</v>
      </c>
      <c r="H68" s="601">
        <v>0.13</v>
      </c>
      <c r="I68" s="600" t="s">
        <v>235</v>
      </c>
      <c r="J68" s="599">
        <v>2009</v>
      </c>
      <c r="K68" s="599">
        <v>2010</v>
      </c>
      <c r="L68" s="747"/>
    </row>
    <row r="69" spans="1:12" s="577" customFormat="1" ht="16.5" customHeight="1" thickBot="1">
      <c r="A69" s="27" t="s">
        <v>1049</v>
      </c>
      <c r="B69" s="28"/>
      <c r="C69" s="75" t="s">
        <v>1050</v>
      </c>
      <c r="D69" s="29"/>
      <c r="E69" s="30"/>
      <c r="F69" s="30"/>
      <c r="G69" s="30"/>
      <c r="H69" s="30"/>
      <c r="I69" s="30"/>
      <c r="J69" s="30"/>
      <c r="K69" s="30"/>
      <c r="L69" s="31"/>
    </row>
    <row r="70" spans="1:12" s="577" customFormat="1" ht="42.75" customHeight="1">
      <c r="A70" s="602"/>
      <c r="B70" s="603"/>
      <c r="C70" s="610" t="s">
        <v>1057</v>
      </c>
      <c r="D70" s="604"/>
      <c r="E70" s="605" t="s">
        <v>227</v>
      </c>
      <c r="F70" s="605" t="s">
        <v>227</v>
      </c>
      <c r="G70" s="605" t="s">
        <v>227</v>
      </c>
      <c r="H70" s="605" t="s">
        <v>227</v>
      </c>
      <c r="I70" s="605" t="s">
        <v>256</v>
      </c>
      <c r="J70" s="606" t="s">
        <v>1053</v>
      </c>
      <c r="K70" s="606" t="s">
        <v>573</v>
      </c>
      <c r="L70" s="662" t="s">
        <v>537</v>
      </c>
    </row>
    <row r="71" spans="1:12" s="577" customFormat="1" ht="12.75" customHeight="1" thickBot="1">
      <c r="A71" s="663"/>
      <c r="B71" s="664"/>
      <c r="C71" s="665" t="s">
        <v>1056</v>
      </c>
      <c r="D71" s="666">
        <v>0</v>
      </c>
      <c r="E71" s="667" t="s">
        <v>233</v>
      </c>
      <c r="F71" s="667" t="s">
        <v>271</v>
      </c>
      <c r="G71" s="668">
        <v>0.87</v>
      </c>
      <c r="H71" s="668">
        <v>0.13</v>
      </c>
      <c r="I71" s="667" t="s">
        <v>235</v>
      </c>
      <c r="J71" s="669">
        <v>2009</v>
      </c>
      <c r="K71" s="669">
        <v>2010</v>
      </c>
      <c r="L71" s="670"/>
    </row>
    <row r="72" spans="1:12" s="577" customFormat="1" ht="12.75" customHeight="1" thickBot="1">
      <c r="A72" s="27" t="s">
        <v>1108</v>
      </c>
      <c r="B72" s="28"/>
      <c r="C72" s="75" t="s">
        <v>1119</v>
      </c>
      <c r="D72" s="29"/>
      <c r="E72" s="30"/>
      <c r="F72" s="30"/>
      <c r="G72" s="30"/>
      <c r="H72" s="30"/>
      <c r="I72" s="30"/>
      <c r="J72" s="30"/>
      <c r="K72" s="30"/>
      <c r="L72" s="31"/>
    </row>
    <row r="73" spans="1:12" s="577" customFormat="1" ht="41.25" customHeight="1">
      <c r="A73" s="671"/>
      <c r="B73" s="672"/>
      <c r="C73" s="673" t="s">
        <v>1120</v>
      </c>
      <c r="D73" s="674"/>
      <c r="E73" s="675" t="s">
        <v>227</v>
      </c>
      <c r="F73" s="675" t="s">
        <v>227</v>
      </c>
      <c r="G73" s="675" t="s">
        <v>227</v>
      </c>
      <c r="H73" s="675" t="s">
        <v>227</v>
      </c>
      <c r="I73" s="675" t="s">
        <v>256</v>
      </c>
      <c r="J73" s="676" t="s">
        <v>1053</v>
      </c>
      <c r="K73" s="676" t="s">
        <v>573</v>
      </c>
      <c r="L73" s="687" t="s">
        <v>1132</v>
      </c>
    </row>
    <row r="74" spans="1:12" s="577" customFormat="1" ht="12.75" customHeight="1" thickBot="1">
      <c r="A74" s="677"/>
      <c r="B74" s="678"/>
      <c r="C74" s="679" t="s">
        <v>28</v>
      </c>
      <c r="D74" s="680">
        <v>30000</v>
      </c>
      <c r="E74" s="681" t="s">
        <v>233</v>
      </c>
      <c r="F74" s="681" t="s">
        <v>271</v>
      </c>
      <c r="G74" s="682">
        <v>0.64</v>
      </c>
      <c r="H74" s="682">
        <v>0.36</v>
      </c>
      <c r="I74" s="681" t="s">
        <v>235</v>
      </c>
      <c r="J74" s="683">
        <v>2009</v>
      </c>
      <c r="K74" s="683">
        <v>2010</v>
      </c>
      <c r="L74" s="684"/>
    </row>
    <row r="75" spans="1:12" s="577" customFormat="1" ht="12.75" customHeight="1" thickBot="1">
      <c r="A75" s="27" t="s">
        <v>1109</v>
      </c>
      <c r="B75" s="28"/>
      <c r="C75" s="75" t="s">
        <v>1118</v>
      </c>
      <c r="D75" s="29"/>
      <c r="E75" s="30"/>
      <c r="F75" s="30"/>
      <c r="G75" s="30"/>
      <c r="H75" s="30"/>
      <c r="I75" s="30"/>
      <c r="J75" s="30"/>
      <c r="K75" s="30"/>
      <c r="L75" s="31"/>
    </row>
    <row r="76" spans="1:12" s="577" customFormat="1" ht="36.75" customHeight="1">
      <c r="A76" s="671"/>
      <c r="B76" s="672"/>
      <c r="C76" s="673" t="s">
        <v>1121</v>
      </c>
      <c r="D76" s="674"/>
      <c r="E76" s="675" t="s">
        <v>227</v>
      </c>
      <c r="F76" s="675" t="s">
        <v>227</v>
      </c>
      <c r="G76" s="675" t="s">
        <v>227</v>
      </c>
      <c r="H76" s="675" t="s">
        <v>227</v>
      </c>
      <c r="I76" s="675" t="s">
        <v>256</v>
      </c>
      <c r="J76" s="676" t="s">
        <v>1053</v>
      </c>
      <c r="K76" s="676" t="s">
        <v>573</v>
      </c>
      <c r="L76" s="687" t="s">
        <v>1132</v>
      </c>
    </row>
    <row r="77" spans="1:12" s="577" customFormat="1" ht="12.75" customHeight="1" thickBot="1">
      <c r="A77" s="677"/>
      <c r="B77" s="678"/>
      <c r="C77" s="679" t="s">
        <v>1122</v>
      </c>
      <c r="D77" s="680">
        <v>40000</v>
      </c>
      <c r="E77" s="681" t="s">
        <v>233</v>
      </c>
      <c r="F77" s="681" t="s">
        <v>271</v>
      </c>
      <c r="G77" s="682">
        <v>0.64</v>
      </c>
      <c r="H77" s="682">
        <v>0.36</v>
      </c>
      <c r="I77" s="681" t="s">
        <v>235</v>
      </c>
      <c r="J77" s="683">
        <v>2009</v>
      </c>
      <c r="K77" s="683">
        <v>2010</v>
      </c>
      <c r="L77" s="684"/>
    </row>
    <row r="78" spans="1:12" s="577" customFormat="1" ht="12.75" customHeight="1" thickBot="1">
      <c r="A78" s="27" t="s">
        <v>1110</v>
      </c>
      <c r="B78" s="28"/>
      <c r="C78" s="75" t="s">
        <v>1117</v>
      </c>
      <c r="D78" s="29"/>
      <c r="E78" s="30"/>
      <c r="F78" s="30"/>
      <c r="G78" s="30"/>
      <c r="H78" s="30"/>
      <c r="I78" s="30"/>
      <c r="J78" s="30"/>
      <c r="K78" s="30"/>
      <c r="L78" s="31"/>
    </row>
    <row r="79" spans="1:12" s="577" customFormat="1" ht="36.75" customHeight="1">
      <c r="A79" s="671"/>
      <c r="B79" s="672"/>
      <c r="C79" s="673" t="s">
        <v>1123</v>
      </c>
      <c r="D79" s="674"/>
      <c r="E79" s="675" t="s">
        <v>227</v>
      </c>
      <c r="F79" s="675" t="s">
        <v>227</v>
      </c>
      <c r="G79" s="675" t="s">
        <v>227</v>
      </c>
      <c r="H79" s="675" t="s">
        <v>227</v>
      </c>
      <c r="I79" s="675" t="s">
        <v>256</v>
      </c>
      <c r="J79" s="676" t="s">
        <v>1053</v>
      </c>
      <c r="K79" s="676" t="s">
        <v>573</v>
      </c>
      <c r="L79" s="687" t="s">
        <v>1132</v>
      </c>
    </row>
    <row r="80" spans="1:12" s="577" customFormat="1" ht="14.25" customHeight="1" thickBot="1">
      <c r="A80" s="677"/>
      <c r="B80" s="678"/>
      <c r="C80" s="679" t="s">
        <v>1122</v>
      </c>
      <c r="D80" s="680">
        <v>40000</v>
      </c>
      <c r="E80" s="681" t="s">
        <v>233</v>
      </c>
      <c r="F80" s="681" t="s">
        <v>271</v>
      </c>
      <c r="G80" s="682">
        <v>0.64</v>
      </c>
      <c r="H80" s="682">
        <v>0.36</v>
      </c>
      <c r="I80" s="681" t="s">
        <v>235</v>
      </c>
      <c r="J80" s="683">
        <v>2009</v>
      </c>
      <c r="K80" s="683">
        <v>2010</v>
      </c>
      <c r="L80" s="684"/>
    </row>
    <row r="81" spans="1:12" s="577" customFormat="1" ht="12.75" customHeight="1" thickBot="1">
      <c r="A81" s="27" t="s">
        <v>1111</v>
      </c>
      <c r="B81" s="28"/>
      <c r="C81" s="75" t="s">
        <v>1116</v>
      </c>
      <c r="D81" s="29"/>
      <c r="E81" s="30"/>
      <c r="F81" s="30"/>
      <c r="G81" s="30"/>
      <c r="H81" s="30"/>
      <c r="I81" s="30"/>
      <c r="J81" s="30"/>
      <c r="K81" s="30"/>
      <c r="L81" s="31"/>
    </row>
    <row r="82" spans="1:12" s="577" customFormat="1" ht="40.5" customHeight="1">
      <c r="A82" s="671"/>
      <c r="B82" s="672"/>
      <c r="C82" s="673" t="s">
        <v>1124</v>
      </c>
      <c r="D82" s="674"/>
      <c r="E82" s="675" t="s">
        <v>227</v>
      </c>
      <c r="F82" s="675" t="s">
        <v>227</v>
      </c>
      <c r="G82" s="675" t="s">
        <v>227</v>
      </c>
      <c r="H82" s="675" t="s">
        <v>227</v>
      </c>
      <c r="I82" s="675" t="s">
        <v>256</v>
      </c>
      <c r="J82" s="676" t="s">
        <v>1053</v>
      </c>
      <c r="K82" s="676" t="s">
        <v>573</v>
      </c>
      <c r="L82" s="687" t="s">
        <v>1132</v>
      </c>
    </row>
    <row r="83" spans="1:12" s="577" customFormat="1" ht="17.25" customHeight="1" thickBot="1">
      <c r="A83" s="677"/>
      <c r="B83" s="678"/>
      <c r="C83" s="679" t="s">
        <v>151</v>
      </c>
      <c r="D83" s="680">
        <v>10000</v>
      </c>
      <c r="E83" s="681" t="s">
        <v>233</v>
      </c>
      <c r="F83" s="681" t="s">
        <v>271</v>
      </c>
      <c r="G83" s="682">
        <v>0.64</v>
      </c>
      <c r="H83" s="682">
        <v>0.36</v>
      </c>
      <c r="I83" s="681" t="s">
        <v>235</v>
      </c>
      <c r="J83" s="683">
        <v>2009</v>
      </c>
      <c r="K83" s="683">
        <v>2010</v>
      </c>
      <c r="L83" s="684"/>
    </row>
    <row r="84" spans="1:12" s="577" customFormat="1" ht="12.75" customHeight="1" thickBot="1">
      <c r="A84" s="27" t="s">
        <v>1112</v>
      </c>
      <c r="B84" s="28"/>
      <c r="C84" s="75" t="s">
        <v>1115</v>
      </c>
      <c r="D84" s="29"/>
      <c r="E84" s="30"/>
      <c r="F84" s="30"/>
      <c r="G84" s="30"/>
      <c r="H84" s="30"/>
      <c r="I84" s="30"/>
      <c r="J84" s="30"/>
      <c r="K84" s="30"/>
      <c r="L84" s="31"/>
    </row>
    <row r="85" spans="1:12" s="577" customFormat="1" ht="36.75" customHeight="1">
      <c r="A85" s="671"/>
      <c r="B85" s="672"/>
      <c r="C85" s="673" t="s">
        <v>1141</v>
      </c>
      <c r="D85" s="674"/>
      <c r="E85" s="675" t="s">
        <v>227</v>
      </c>
      <c r="F85" s="675" t="s">
        <v>227</v>
      </c>
      <c r="G85" s="675" t="s">
        <v>227</v>
      </c>
      <c r="H85" s="675" t="s">
        <v>227</v>
      </c>
      <c r="I85" s="675" t="s">
        <v>256</v>
      </c>
      <c r="J85" s="676" t="s">
        <v>1053</v>
      </c>
      <c r="K85" s="676" t="s">
        <v>573</v>
      </c>
      <c r="L85" s="687" t="s">
        <v>1132</v>
      </c>
    </row>
    <row r="86" spans="1:12" s="577" customFormat="1" ht="21" customHeight="1" thickBot="1">
      <c r="A86" s="677"/>
      <c r="B86" s="678"/>
      <c r="C86" s="679" t="s">
        <v>1125</v>
      </c>
      <c r="D86" s="680">
        <v>3600</v>
      </c>
      <c r="E86" s="681" t="s">
        <v>233</v>
      </c>
      <c r="F86" s="681" t="s">
        <v>271</v>
      </c>
      <c r="G86" s="682">
        <v>0.64</v>
      </c>
      <c r="H86" s="682">
        <v>0.36</v>
      </c>
      <c r="I86" s="681" t="s">
        <v>235</v>
      </c>
      <c r="J86" s="683">
        <v>2009</v>
      </c>
      <c r="K86" s="683">
        <v>2010</v>
      </c>
      <c r="L86" s="684"/>
    </row>
    <row r="87" spans="1:12" s="577" customFormat="1" ht="13.5" customHeight="1" thickBot="1">
      <c r="A87" s="27" t="s">
        <v>1113</v>
      </c>
      <c r="B87" s="28"/>
      <c r="C87" s="75" t="s">
        <v>1114</v>
      </c>
      <c r="D87" s="29"/>
      <c r="E87" s="30"/>
      <c r="F87" s="30"/>
      <c r="G87" s="30"/>
      <c r="H87" s="30"/>
      <c r="I87" s="30"/>
      <c r="J87" s="30"/>
      <c r="K87" s="30"/>
      <c r="L87" s="31"/>
    </row>
    <row r="88" spans="1:12" s="577" customFormat="1" ht="41.25" customHeight="1">
      <c r="A88" s="671"/>
      <c r="B88" s="672"/>
      <c r="C88" s="673" t="s">
        <v>1145</v>
      </c>
      <c r="D88" s="674"/>
      <c r="E88" s="675" t="s">
        <v>227</v>
      </c>
      <c r="F88" s="675" t="s">
        <v>227</v>
      </c>
      <c r="G88" s="675" t="s">
        <v>227</v>
      </c>
      <c r="H88" s="675" t="s">
        <v>227</v>
      </c>
      <c r="I88" s="675" t="s">
        <v>256</v>
      </c>
      <c r="J88" s="676" t="s">
        <v>1053</v>
      </c>
      <c r="K88" s="676" t="s">
        <v>573</v>
      </c>
      <c r="L88" s="687" t="s">
        <v>1132</v>
      </c>
    </row>
    <row r="89" spans="1:12" s="577" customFormat="1" ht="21" customHeight="1" thickBot="1">
      <c r="A89" s="677"/>
      <c r="B89" s="678"/>
      <c r="C89" s="679" t="s">
        <v>1143</v>
      </c>
      <c r="D89" s="680">
        <v>4000</v>
      </c>
      <c r="E89" s="681" t="s">
        <v>233</v>
      </c>
      <c r="F89" s="681" t="s">
        <v>271</v>
      </c>
      <c r="G89" s="682">
        <v>0.64</v>
      </c>
      <c r="H89" s="682">
        <v>0.36</v>
      </c>
      <c r="I89" s="681" t="s">
        <v>235</v>
      </c>
      <c r="J89" s="683">
        <v>2009</v>
      </c>
      <c r="K89" s="683">
        <v>2010</v>
      </c>
      <c r="L89" s="684"/>
    </row>
    <row r="90" spans="1:12" s="577" customFormat="1" ht="12.75" customHeight="1" thickBot="1">
      <c r="A90" s="27" t="s">
        <v>1127</v>
      </c>
      <c r="B90" s="28"/>
      <c r="C90" s="75" t="s">
        <v>1126</v>
      </c>
      <c r="D90" s="29"/>
      <c r="E90" s="30"/>
      <c r="F90" s="30"/>
      <c r="G90" s="30"/>
      <c r="H90" s="30"/>
      <c r="I90" s="30"/>
      <c r="J90" s="30"/>
      <c r="K90" s="30"/>
      <c r="L90" s="31"/>
    </row>
    <row r="91" spans="1:12" s="577" customFormat="1" ht="39" customHeight="1">
      <c r="A91" s="671"/>
      <c r="B91" s="672"/>
      <c r="C91" s="673" t="s">
        <v>1142</v>
      </c>
      <c r="D91" s="674"/>
      <c r="E91" s="675" t="s">
        <v>227</v>
      </c>
      <c r="F91" s="675" t="s">
        <v>227</v>
      </c>
      <c r="G91" s="675" t="s">
        <v>227</v>
      </c>
      <c r="H91" s="675" t="s">
        <v>227</v>
      </c>
      <c r="I91" s="675" t="s">
        <v>256</v>
      </c>
      <c r="J91" s="676" t="s">
        <v>1053</v>
      </c>
      <c r="K91" s="676" t="s">
        <v>573</v>
      </c>
      <c r="L91" s="687" t="s">
        <v>1132</v>
      </c>
    </row>
    <row r="92" spans="1:12" s="577" customFormat="1" ht="15.75" customHeight="1" thickBot="1">
      <c r="A92" s="677"/>
      <c r="B92" s="678"/>
      <c r="C92" s="679" t="s">
        <v>1056</v>
      </c>
      <c r="D92" s="680">
        <v>45000</v>
      </c>
      <c r="E92" s="681" t="s">
        <v>233</v>
      </c>
      <c r="F92" s="681" t="s">
        <v>271</v>
      </c>
      <c r="G92" s="682">
        <v>0.64</v>
      </c>
      <c r="H92" s="682">
        <v>0.36</v>
      </c>
      <c r="I92" s="681" t="s">
        <v>235</v>
      </c>
      <c r="J92" s="683">
        <v>2009</v>
      </c>
      <c r="K92" s="683">
        <v>2010</v>
      </c>
      <c r="L92" s="684"/>
    </row>
    <row r="93" spans="1:12" s="577" customFormat="1" ht="12.75" customHeight="1" thickBot="1">
      <c r="A93" s="27" t="s">
        <v>1129</v>
      </c>
      <c r="B93" s="28"/>
      <c r="C93" s="75" t="s">
        <v>1130</v>
      </c>
      <c r="D93" s="29"/>
      <c r="E93" s="30"/>
      <c r="F93" s="30"/>
      <c r="G93" s="30"/>
      <c r="H93" s="30"/>
      <c r="I93" s="30"/>
      <c r="J93" s="30"/>
      <c r="K93" s="30"/>
      <c r="L93" s="31"/>
    </row>
    <row r="94" spans="1:12" s="577" customFormat="1" ht="39.75" customHeight="1">
      <c r="A94" s="671"/>
      <c r="B94" s="672"/>
      <c r="C94" s="673" t="s">
        <v>1128</v>
      </c>
      <c r="D94" s="674"/>
      <c r="E94" s="675" t="s">
        <v>227</v>
      </c>
      <c r="F94" s="675" t="s">
        <v>227</v>
      </c>
      <c r="G94" s="675" t="s">
        <v>227</v>
      </c>
      <c r="H94" s="675" t="s">
        <v>227</v>
      </c>
      <c r="I94" s="675" t="s">
        <v>256</v>
      </c>
      <c r="J94" s="676" t="s">
        <v>1053</v>
      </c>
      <c r="K94" s="676" t="s">
        <v>573</v>
      </c>
      <c r="L94" s="687" t="s">
        <v>1132</v>
      </c>
    </row>
    <row r="95" spans="1:12" s="577" customFormat="1" ht="15.75" customHeight="1" thickBot="1">
      <c r="A95" s="671"/>
      <c r="B95" s="672"/>
      <c r="C95" s="679" t="s">
        <v>517</v>
      </c>
      <c r="D95" s="680">
        <v>25000</v>
      </c>
      <c r="E95" s="681" t="s">
        <v>233</v>
      </c>
      <c r="F95" s="681" t="s">
        <v>271</v>
      </c>
      <c r="G95" s="682">
        <v>0.64</v>
      </c>
      <c r="H95" s="682">
        <v>0.36</v>
      </c>
      <c r="I95" s="681" t="s">
        <v>235</v>
      </c>
      <c r="J95" s="683">
        <v>2009</v>
      </c>
      <c r="K95" s="683">
        <v>2010</v>
      </c>
      <c r="L95" s="686"/>
    </row>
    <row r="96" spans="1:12" s="577" customFormat="1" ht="15.75" customHeight="1" thickBot="1">
      <c r="A96" s="27" t="s">
        <v>1134</v>
      </c>
      <c r="B96" s="28"/>
      <c r="C96" s="75" t="s">
        <v>1135</v>
      </c>
      <c r="D96" s="29"/>
      <c r="E96" s="30"/>
      <c r="F96" s="30"/>
      <c r="G96" s="30"/>
      <c r="H96" s="30"/>
      <c r="I96" s="30"/>
      <c r="J96" s="30"/>
      <c r="K96" s="30"/>
      <c r="L96" s="31"/>
    </row>
    <row r="97" spans="1:12" s="577" customFormat="1" ht="39" customHeight="1">
      <c r="A97" s="671"/>
      <c r="B97" s="672"/>
      <c r="C97" s="673" t="s">
        <v>1131</v>
      </c>
      <c r="D97" s="674"/>
      <c r="E97" s="675" t="s">
        <v>227</v>
      </c>
      <c r="F97" s="675" t="s">
        <v>227</v>
      </c>
      <c r="G97" s="675" t="s">
        <v>227</v>
      </c>
      <c r="H97" s="675" t="s">
        <v>227</v>
      </c>
      <c r="I97" s="675" t="s">
        <v>256</v>
      </c>
      <c r="J97" s="676" t="s">
        <v>1053</v>
      </c>
      <c r="K97" s="676" t="s">
        <v>573</v>
      </c>
      <c r="L97" s="687" t="s">
        <v>1132</v>
      </c>
    </row>
    <row r="98" spans="1:12" s="577" customFormat="1" ht="16.5" customHeight="1" thickBot="1">
      <c r="A98" s="671"/>
      <c r="B98" s="672"/>
      <c r="C98" s="679" t="s">
        <v>853</v>
      </c>
      <c r="D98" s="680">
        <v>20000</v>
      </c>
      <c r="E98" s="681" t="s">
        <v>233</v>
      </c>
      <c r="F98" s="681" t="s">
        <v>271</v>
      </c>
      <c r="G98" s="682">
        <v>0.64</v>
      </c>
      <c r="H98" s="682">
        <v>0.36</v>
      </c>
      <c r="I98" s="681" t="s">
        <v>235</v>
      </c>
      <c r="J98" s="683">
        <v>2009</v>
      </c>
      <c r="K98" s="683">
        <v>2010</v>
      </c>
      <c r="L98" s="724"/>
    </row>
    <row r="99" spans="1:12" s="577" customFormat="1" ht="16.5" customHeight="1" thickBot="1">
      <c r="A99" s="27" t="s">
        <v>1146</v>
      </c>
      <c r="B99" s="28"/>
      <c r="C99" s="75" t="s">
        <v>1147</v>
      </c>
      <c r="D99" s="29"/>
      <c r="E99" s="30"/>
      <c r="F99" s="30"/>
      <c r="G99" s="30"/>
      <c r="H99" s="30"/>
      <c r="I99" s="30"/>
      <c r="J99" s="30"/>
      <c r="K99" s="30"/>
      <c r="L99" s="31"/>
    </row>
    <row r="100" spans="1:12" s="577" customFormat="1" ht="38.25" customHeight="1">
      <c r="A100" s="671"/>
      <c r="B100" s="672"/>
      <c r="C100" s="673" t="s">
        <v>1148</v>
      </c>
      <c r="D100" s="674"/>
      <c r="E100" s="675" t="s">
        <v>227</v>
      </c>
      <c r="F100" s="675" t="s">
        <v>227</v>
      </c>
      <c r="G100" s="675" t="s">
        <v>227</v>
      </c>
      <c r="H100" s="675" t="s">
        <v>227</v>
      </c>
      <c r="I100" s="675" t="s">
        <v>256</v>
      </c>
      <c r="J100" s="676" t="s">
        <v>1053</v>
      </c>
      <c r="K100" s="676" t="s">
        <v>573</v>
      </c>
      <c r="L100" s="687" t="s">
        <v>1132</v>
      </c>
    </row>
    <row r="101" spans="1:12" s="577" customFormat="1" ht="16.5" customHeight="1" thickBot="1">
      <c r="A101" s="671"/>
      <c r="B101" s="672"/>
      <c r="C101" s="679" t="s">
        <v>1149</v>
      </c>
      <c r="D101" s="680">
        <v>16500</v>
      </c>
      <c r="E101" s="681" t="s">
        <v>233</v>
      </c>
      <c r="F101" s="681" t="s">
        <v>271</v>
      </c>
      <c r="G101" s="682">
        <v>0.64</v>
      </c>
      <c r="H101" s="682">
        <v>0.36</v>
      </c>
      <c r="I101" s="681" t="s">
        <v>235</v>
      </c>
      <c r="J101" s="683">
        <v>2009</v>
      </c>
      <c r="K101" s="683">
        <v>2010</v>
      </c>
      <c r="L101" s="724"/>
    </row>
    <row r="102" spans="1:12" s="584" customFormat="1" ht="21" customHeight="1" thickBot="1">
      <c r="A102" s="578"/>
      <c r="B102" s="579"/>
      <c r="C102" s="580" t="s">
        <v>291</v>
      </c>
      <c r="D102" s="581">
        <f>SUM(D28:D101)</f>
        <v>446132.6</v>
      </c>
      <c r="E102" s="582"/>
      <c r="F102" s="582"/>
      <c r="G102" s="582"/>
      <c r="H102" s="582"/>
      <c r="I102" s="582"/>
      <c r="J102" s="582"/>
      <c r="K102" s="582"/>
      <c r="L102" s="583"/>
    </row>
    <row r="103" spans="1:12" s="451" customFormat="1" ht="19.5" customHeight="1" thickBot="1">
      <c r="A103" s="760" t="s">
        <v>292</v>
      </c>
      <c r="B103" s="761"/>
      <c r="C103" s="761"/>
      <c r="D103" s="761"/>
      <c r="E103" s="761"/>
      <c r="F103" s="761"/>
      <c r="G103" s="761"/>
      <c r="H103" s="761"/>
      <c r="I103" s="761"/>
      <c r="J103" s="761"/>
      <c r="K103" s="761"/>
      <c r="L103" s="762"/>
    </row>
    <row r="104" spans="1:12" ht="21" customHeight="1" thickBot="1">
      <c r="A104" s="741" t="s">
        <v>293</v>
      </c>
      <c r="B104" s="742"/>
      <c r="C104" s="742"/>
      <c r="D104" s="742"/>
      <c r="E104" s="742"/>
      <c r="F104" s="742"/>
      <c r="G104" s="742"/>
      <c r="H104" s="742"/>
      <c r="I104" s="742"/>
      <c r="J104" s="742"/>
      <c r="K104" s="742"/>
      <c r="L104" s="743"/>
    </row>
    <row r="105" spans="1:12" ht="14.25" thickBot="1">
      <c r="A105" s="97" t="s">
        <v>294</v>
      </c>
      <c r="B105" s="98"/>
      <c r="C105" s="27" t="s">
        <v>254</v>
      </c>
      <c r="D105" s="27"/>
      <c r="E105" s="99"/>
      <c r="F105" s="99"/>
      <c r="G105" s="99"/>
      <c r="H105" s="99"/>
      <c r="I105" s="99"/>
      <c r="J105" s="99"/>
      <c r="K105" s="99"/>
      <c r="L105" s="100"/>
    </row>
    <row r="106" spans="1:12" s="450" customFormat="1" ht="13.5" customHeight="1">
      <c r="A106" s="101"/>
      <c r="B106" s="47"/>
      <c r="C106" s="47" t="s">
        <v>295</v>
      </c>
      <c r="D106" s="101"/>
      <c r="E106" s="101"/>
      <c r="F106" s="101"/>
      <c r="G106" s="101"/>
      <c r="H106" s="101"/>
      <c r="I106" s="101"/>
      <c r="J106" s="764" t="s">
        <v>230</v>
      </c>
      <c r="K106" s="37" t="s">
        <v>240</v>
      </c>
      <c r="L106" s="766" t="s">
        <v>236</v>
      </c>
    </row>
    <row r="107" spans="1:12" s="450" customFormat="1" ht="14.25" thickBot="1">
      <c r="A107" s="101"/>
      <c r="B107" s="47"/>
      <c r="C107" s="102" t="s">
        <v>296</v>
      </c>
      <c r="D107" s="103">
        <v>0</v>
      </c>
      <c r="E107" s="101" t="s">
        <v>233</v>
      </c>
      <c r="F107" s="101" t="s">
        <v>234</v>
      </c>
      <c r="G107" s="104">
        <v>0.87</v>
      </c>
      <c r="H107" s="104">
        <v>0.13</v>
      </c>
      <c r="I107" s="101" t="s">
        <v>235</v>
      </c>
      <c r="J107" s="765"/>
      <c r="K107" s="37">
        <v>2008</v>
      </c>
      <c r="L107" s="767"/>
    </row>
    <row r="108" spans="1:12" ht="12.75" customHeight="1" thickBot="1">
      <c r="A108" s="105" t="s">
        <v>297</v>
      </c>
      <c r="B108" s="106"/>
      <c r="C108" s="107" t="s">
        <v>238</v>
      </c>
      <c r="D108" s="107"/>
      <c r="E108" s="108"/>
      <c r="F108" s="108"/>
      <c r="G108" s="108"/>
      <c r="H108" s="108"/>
      <c r="I108" s="108"/>
      <c r="J108" s="108"/>
      <c r="K108" s="108"/>
      <c r="L108" s="109"/>
    </row>
    <row r="109" spans="1:12" s="450" customFormat="1" ht="13.5" customHeight="1">
      <c r="A109" s="101"/>
      <c r="B109" s="47"/>
      <c r="C109" s="47" t="s">
        <v>298</v>
      </c>
      <c r="D109" s="101"/>
      <c r="E109" s="101"/>
      <c r="F109" s="101"/>
      <c r="G109" s="101"/>
      <c r="H109" s="101"/>
      <c r="I109" s="101"/>
      <c r="J109" s="764" t="s">
        <v>230</v>
      </c>
      <c r="K109" s="37" t="s">
        <v>240</v>
      </c>
      <c r="L109" s="766" t="s">
        <v>236</v>
      </c>
    </row>
    <row r="110" spans="1:12" s="450" customFormat="1" ht="14.25" thickBot="1">
      <c r="A110" s="101"/>
      <c r="B110" s="47"/>
      <c r="C110" s="102" t="s">
        <v>296</v>
      </c>
      <c r="D110" s="103">
        <v>0</v>
      </c>
      <c r="E110" s="101" t="s">
        <v>233</v>
      </c>
      <c r="F110" s="101" t="s">
        <v>234</v>
      </c>
      <c r="G110" s="104">
        <v>0.87</v>
      </c>
      <c r="H110" s="104">
        <v>0.13</v>
      </c>
      <c r="I110" s="101" t="s">
        <v>235</v>
      </c>
      <c r="J110" s="765"/>
      <c r="K110" s="37">
        <v>2008</v>
      </c>
      <c r="L110" s="767"/>
    </row>
    <row r="111" spans="1:12" ht="14.25" thickBot="1">
      <c r="A111" s="105" t="s">
        <v>299</v>
      </c>
      <c r="B111" s="106"/>
      <c r="C111" s="107" t="s">
        <v>244</v>
      </c>
      <c r="D111" s="107"/>
      <c r="E111" s="108"/>
      <c r="F111" s="108"/>
      <c r="G111" s="108"/>
      <c r="H111" s="108"/>
      <c r="I111" s="108"/>
      <c r="J111" s="108"/>
      <c r="K111" s="108"/>
      <c r="L111" s="109"/>
    </row>
    <row r="112" spans="1:12" s="452" customFormat="1">
      <c r="A112" s="101"/>
      <c r="B112" s="47"/>
      <c r="C112" s="47" t="s">
        <v>300</v>
      </c>
      <c r="D112" s="101"/>
      <c r="E112" s="101"/>
      <c r="F112" s="101"/>
      <c r="G112" s="101"/>
      <c r="H112" s="101"/>
      <c r="I112" s="101"/>
      <c r="J112" s="764" t="s">
        <v>230</v>
      </c>
      <c r="K112" s="37" t="s">
        <v>240</v>
      </c>
      <c r="L112" s="766" t="s">
        <v>236</v>
      </c>
    </row>
    <row r="113" spans="1:12" s="452" customFormat="1" ht="14.25" thickBot="1">
      <c r="A113" s="101"/>
      <c r="B113" s="47"/>
      <c r="C113" s="102" t="s">
        <v>301</v>
      </c>
      <c r="D113" s="103">
        <v>0</v>
      </c>
      <c r="E113" s="101" t="s">
        <v>233</v>
      </c>
      <c r="F113" s="101" t="s">
        <v>234</v>
      </c>
      <c r="G113" s="104">
        <v>0.87</v>
      </c>
      <c r="H113" s="104">
        <v>0.13</v>
      </c>
      <c r="I113" s="101" t="s">
        <v>235</v>
      </c>
      <c r="J113" s="765"/>
      <c r="K113" s="37">
        <v>2008</v>
      </c>
      <c r="L113" s="767"/>
    </row>
    <row r="114" spans="1:12" ht="14.25" thickBot="1">
      <c r="A114" s="105" t="s">
        <v>302</v>
      </c>
      <c r="B114" s="106"/>
      <c r="C114" s="107" t="s">
        <v>267</v>
      </c>
      <c r="D114" s="107"/>
      <c r="E114" s="108"/>
      <c r="F114" s="108"/>
      <c r="G114" s="108"/>
      <c r="H114" s="108"/>
      <c r="I114" s="108"/>
      <c r="J114" s="108"/>
      <c r="K114" s="108"/>
      <c r="L114" s="109" t="s">
        <v>227</v>
      </c>
    </row>
    <row r="115" spans="1:12" s="452" customFormat="1" ht="12.75" customHeight="1">
      <c r="A115" s="101"/>
      <c r="B115" s="47"/>
      <c r="C115" s="110" t="s">
        <v>303</v>
      </c>
      <c r="D115" s="103"/>
      <c r="E115" s="101"/>
      <c r="F115" s="101"/>
      <c r="G115" s="101"/>
      <c r="H115" s="101"/>
      <c r="I115" s="101"/>
      <c r="J115" s="764" t="s">
        <v>230</v>
      </c>
      <c r="K115" s="37" t="s">
        <v>240</v>
      </c>
      <c r="L115" s="766" t="s">
        <v>236</v>
      </c>
    </row>
    <row r="116" spans="1:12" s="453" customFormat="1" ht="14.25" thickBot="1">
      <c r="A116" s="101"/>
      <c r="B116" s="47"/>
      <c r="C116" s="102" t="s">
        <v>304</v>
      </c>
      <c r="D116" s="103">
        <v>0</v>
      </c>
      <c r="E116" s="101" t="s">
        <v>233</v>
      </c>
      <c r="F116" s="101" t="s">
        <v>234</v>
      </c>
      <c r="G116" s="104">
        <v>0.87</v>
      </c>
      <c r="H116" s="104">
        <v>0.13</v>
      </c>
      <c r="I116" s="101" t="s">
        <v>235</v>
      </c>
      <c r="J116" s="765"/>
      <c r="K116" s="37">
        <v>2008</v>
      </c>
      <c r="L116" s="767"/>
    </row>
    <row r="117" spans="1:12" ht="14.25" thickBot="1">
      <c r="A117" s="105" t="s">
        <v>305</v>
      </c>
      <c r="B117" s="106"/>
      <c r="C117" s="107" t="s">
        <v>273</v>
      </c>
      <c r="D117" s="107"/>
      <c r="E117" s="108"/>
      <c r="F117" s="108"/>
      <c r="G117" s="108"/>
      <c r="H117" s="108"/>
      <c r="I117" s="108"/>
      <c r="J117" s="108"/>
      <c r="K117" s="108"/>
      <c r="L117" s="109"/>
    </row>
    <row r="118" spans="1:12" s="452" customFormat="1" ht="13.5" customHeight="1">
      <c r="A118" s="101"/>
      <c r="B118" s="47"/>
      <c r="C118" s="47" t="s">
        <v>306</v>
      </c>
      <c r="D118" s="101"/>
      <c r="E118" s="101"/>
      <c r="F118" s="101"/>
      <c r="G118" s="101"/>
      <c r="H118" s="101"/>
      <c r="I118" s="101"/>
      <c r="J118" s="764" t="s">
        <v>230</v>
      </c>
      <c r="K118" s="37" t="s">
        <v>240</v>
      </c>
      <c r="L118" s="766" t="s">
        <v>236</v>
      </c>
    </row>
    <row r="119" spans="1:12" s="452" customFormat="1" ht="14.25" thickBot="1">
      <c r="A119" s="101"/>
      <c r="B119" s="47"/>
      <c r="C119" s="102" t="s">
        <v>307</v>
      </c>
      <c r="D119" s="103">
        <v>0</v>
      </c>
      <c r="E119" s="101" t="s">
        <v>233</v>
      </c>
      <c r="F119" s="101" t="s">
        <v>234</v>
      </c>
      <c r="G119" s="104">
        <v>0.87</v>
      </c>
      <c r="H119" s="104">
        <v>0.13</v>
      </c>
      <c r="I119" s="101" t="s">
        <v>235</v>
      </c>
      <c r="J119" s="765"/>
      <c r="K119" s="37">
        <v>2008</v>
      </c>
      <c r="L119" s="771"/>
    </row>
    <row r="120" spans="1:12" ht="14.25" thickBot="1">
      <c r="A120" s="97" t="s">
        <v>308</v>
      </c>
      <c r="B120" s="111"/>
      <c r="C120" s="27" t="s">
        <v>278</v>
      </c>
      <c r="D120" s="27"/>
      <c r="E120" s="99"/>
      <c r="F120" s="99"/>
      <c r="G120" s="99"/>
      <c r="H120" s="99"/>
      <c r="I120" s="99"/>
      <c r="J120" s="99"/>
      <c r="K120" s="99"/>
      <c r="L120" s="112"/>
    </row>
    <row r="121" spans="1:12" s="452" customFormat="1" ht="26.25" customHeight="1" thickBot="1">
      <c r="A121" s="113"/>
      <c r="B121" s="114"/>
      <c r="C121" s="493" t="s">
        <v>309</v>
      </c>
      <c r="D121" s="495">
        <v>0</v>
      </c>
      <c r="E121" s="65" t="s">
        <v>276</v>
      </c>
      <c r="F121" s="113" t="s">
        <v>310</v>
      </c>
      <c r="G121" s="115">
        <v>0.87</v>
      </c>
      <c r="H121" s="115">
        <v>0.13</v>
      </c>
      <c r="I121" s="113" t="s">
        <v>235</v>
      </c>
      <c r="J121" s="116" t="s">
        <v>230</v>
      </c>
      <c r="K121" s="67" t="s">
        <v>311</v>
      </c>
      <c r="L121" s="117" t="s">
        <v>236</v>
      </c>
    </row>
    <row r="122" spans="1:12" ht="18.75" customHeight="1" thickBot="1">
      <c r="A122" s="118"/>
      <c r="B122" s="93"/>
      <c r="C122" s="492" t="s">
        <v>312</v>
      </c>
      <c r="D122" s="491">
        <f>SUM(D106:D121)</f>
        <v>0</v>
      </c>
      <c r="E122" s="51"/>
      <c r="F122" s="51"/>
      <c r="G122" s="51"/>
      <c r="H122" s="51"/>
      <c r="I122" s="51"/>
      <c r="J122" s="51"/>
      <c r="K122" s="51"/>
      <c r="L122" s="53"/>
    </row>
    <row r="123" spans="1:12" ht="18.75" thickBot="1">
      <c r="A123" s="119"/>
      <c r="B123" s="120"/>
      <c r="C123" s="494" t="s">
        <v>313</v>
      </c>
      <c r="D123" s="496">
        <f>+D122+D102+D24+D18</f>
        <v>476132.6</v>
      </c>
      <c r="E123" s="488"/>
      <c r="F123" s="487"/>
      <c r="G123" s="488"/>
      <c r="H123" s="488"/>
      <c r="I123" s="489"/>
      <c r="J123" s="488"/>
      <c r="K123" s="488"/>
      <c r="L123" s="497"/>
    </row>
    <row r="124" spans="1:12" ht="18.75" thickBot="1">
      <c r="A124" s="5"/>
      <c r="B124" s="768" t="s">
        <v>314</v>
      </c>
      <c r="C124" s="768"/>
      <c r="D124" s="123"/>
      <c r="E124" s="474"/>
      <c r="F124" s="484"/>
      <c r="G124" s="474"/>
      <c r="H124" s="485"/>
      <c r="I124" s="474"/>
      <c r="J124" s="484"/>
      <c r="K124" s="484"/>
      <c r="L124" s="486"/>
    </row>
    <row r="125" spans="1:12" ht="18" customHeight="1" thickBot="1">
      <c r="A125" s="753" t="s">
        <v>251</v>
      </c>
      <c r="B125" s="754"/>
      <c r="C125" s="754"/>
      <c r="D125" s="754"/>
      <c r="E125" s="754"/>
      <c r="F125" s="754"/>
      <c r="G125" s="754"/>
      <c r="H125" s="754"/>
      <c r="I125" s="754"/>
      <c r="J125" s="754"/>
      <c r="K125" s="754"/>
      <c r="L125" s="755"/>
    </row>
    <row r="126" spans="1:12" ht="21" customHeight="1" thickBot="1">
      <c r="A126" s="741" t="s">
        <v>315</v>
      </c>
      <c r="B126" s="742"/>
      <c r="C126" s="742"/>
      <c r="D126" s="742"/>
      <c r="E126" s="742"/>
      <c r="F126" s="742"/>
      <c r="G126" s="742"/>
      <c r="H126" s="742"/>
      <c r="I126" s="742"/>
      <c r="J126" s="742"/>
      <c r="K126" s="742"/>
      <c r="L126" s="743"/>
    </row>
    <row r="127" spans="1:12" ht="17.25" customHeight="1" thickBot="1">
      <c r="A127" s="27" t="s">
        <v>316</v>
      </c>
      <c r="B127" s="125"/>
      <c r="C127" s="126" t="s">
        <v>317</v>
      </c>
      <c r="D127" s="75"/>
      <c r="E127" s="30"/>
      <c r="F127" s="30"/>
      <c r="G127" s="13"/>
      <c r="H127" s="13"/>
      <c r="I127" s="30"/>
      <c r="J127" s="13"/>
      <c r="K127" s="13"/>
      <c r="L127" s="13"/>
    </row>
    <row r="128" spans="1:12" ht="34.5" customHeight="1" thickBot="1">
      <c r="A128" s="127" t="s">
        <v>318</v>
      </c>
      <c r="B128" s="128"/>
      <c r="C128" s="129" t="s">
        <v>321</v>
      </c>
      <c r="D128" s="130">
        <v>594293.16</v>
      </c>
      <c r="E128" s="131" t="s">
        <v>248</v>
      </c>
      <c r="F128" s="132" t="s">
        <v>234</v>
      </c>
      <c r="G128" s="133">
        <v>0.87</v>
      </c>
      <c r="H128" s="133">
        <v>0.13</v>
      </c>
      <c r="I128" s="132" t="s">
        <v>235</v>
      </c>
      <c r="J128" s="131" t="s">
        <v>322</v>
      </c>
      <c r="K128" s="131" t="s">
        <v>1133</v>
      </c>
      <c r="L128" s="134" t="s">
        <v>1138</v>
      </c>
    </row>
    <row r="129" spans="1:12" ht="30" customHeight="1" thickBot="1">
      <c r="A129" s="127" t="s">
        <v>325</v>
      </c>
      <c r="B129" s="128"/>
      <c r="C129" s="129" t="s">
        <v>326</v>
      </c>
      <c r="D129" s="130">
        <v>715000</v>
      </c>
      <c r="E129" s="131" t="s">
        <v>248</v>
      </c>
      <c r="F129" s="132" t="s">
        <v>234</v>
      </c>
      <c r="G129" s="133">
        <v>0.87</v>
      </c>
      <c r="H129" s="133">
        <v>0.13</v>
      </c>
      <c r="I129" s="132" t="s">
        <v>235</v>
      </c>
      <c r="J129" s="131" t="s">
        <v>322</v>
      </c>
      <c r="K129" s="131" t="s">
        <v>1133</v>
      </c>
      <c r="L129" s="134" t="s">
        <v>1138</v>
      </c>
    </row>
    <row r="130" spans="1:12" ht="39.75" customHeight="1" thickBot="1">
      <c r="A130" s="127" t="s">
        <v>328</v>
      </c>
      <c r="B130" s="128"/>
      <c r="C130" s="129" t="s">
        <v>329</v>
      </c>
      <c r="D130" s="135">
        <v>0</v>
      </c>
      <c r="E130" s="131" t="s">
        <v>248</v>
      </c>
      <c r="F130" s="132" t="s">
        <v>234</v>
      </c>
      <c r="G130" s="133">
        <v>0.87</v>
      </c>
      <c r="H130" s="133">
        <v>0.13</v>
      </c>
      <c r="I130" s="132" t="s">
        <v>235</v>
      </c>
      <c r="J130" s="131" t="s">
        <v>330</v>
      </c>
      <c r="K130" s="131" t="s">
        <v>322</v>
      </c>
      <c r="L130" s="134" t="s">
        <v>249</v>
      </c>
    </row>
    <row r="131" spans="1:12" ht="27" customHeight="1" thickBot="1">
      <c r="A131" s="127" t="s">
        <v>331</v>
      </c>
      <c r="B131" s="128"/>
      <c r="C131" s="136" t="s">
        <v>332</v>
      </c>
      <c r="D131" s="135">
        <v>0</v>
      </c>
      <c r="E131" s="131" t="s">
        <v>248</v>
      </c>
      <c r="F131" s="132" t="s">
        <v>234</v>
      </c>
      <c r="G131" s="133">
        <v>0.87</v>
      </c>
      <c r="H131" s="133">
        <v>0.13</v>
      </c>
      <c r="I131" s="132" t="s">
        <v>235</v>
      </c>
      <c r="J131" s="131" t="s">
        <v>330</v>
      </c>
      <c r="K131" s="131" t="s">
        <v>327</v>
      </c>
      <c r="L131" s="134" t="s">
        <v>264</v>
      </c>
    </row>
    <row r="132" spans="1:12" ht="30" customHeight="1" thickBot="1">
      <c r="A132" s="127" t="s">
        <v>333</v>
      </c>
      <c r="B132" s="128"/>
      <c r="C132" s="136" t="s">
        <v>334</v>
      </c>
      <c r="D132" s="130">
        <v>871097.98</v>
      </c>
      <c r="E132" s="131" t="s">
        <v>248</v>
      </c>
      <c r="F132" s="132" t="s">
        <v>234</v>
      </c>
      <c r="G132" s="133">
        <v>0.87</v>
      </c>
      <c r="H132" s="133">
        <v>0.13</v>
      </c>
      <c r="I132" s="132" t="s">
        <v>235</v>
      </c>
      <c r="J132" s="131" t="s">
        <v>322</v>
      </c>
      <c r="K132" s="131" t="s">
        <v>1133</v>
      </c>
      <c r="L132" s="134" t="s">
        <v>1138</v>
      </c>
    </row>
    <row r="133" spans="1:12" ht="30" customHeight="1" thickBot="1">
      <c r="A133" s="127" t="s">
        <v>336</v>
      </c>
      <c r="B133" s="128"/>
      <c r="C133" s="129" t="s">
        <v>337</v>
      </c>
      <c r="D133" s="135">
        <v>738703.35</v>
      </c>
      <c r="E133" s="131" t="s">
        <v>248</v>
      </c>
      <c r="F133" s="132" t="s">
        <v>234</v>
      </c>
      <c r="G133" s="133">
        <v>0.87</v>
      </c>
      <c r="H133" s="133">
        <v>0.13</v>
      </c>
      <c r="I133" s="132" t="s">
        <v>235</v>
      </c>
      <c r="J133" s="131" t="s">
        <v>322</v>
      </c>
      <c r="K133" s="131" t="s">
        <v>1133</v>
      </c>
      <c r="L133" s="134" t="s">
        <v>1138</v>
      </c>
    </row>
    <row r="134" spans="1:12" ht="38.25" customHeight="1" thickBot="1">
      <c r="A134" s="127" t="s">
        <v>338</v>
      </c>
      <c r="B134" s="128"/>
      <c r="C134" s="129" t="s">
        <v>339</v>
      </c>
      <c r="D134" s="130">
        <v>324376.21999999997</v>
      </c>
      <c r="E134" s="131" t="s">
        <v>248</v>
      </c>
      <c r="F134" s="132" t="s">
        <v>234</v>
      </c>
      <c r="G134" s="133">
        <v>0.87</v>
      </c>
      <c r="H134" s="133">
        <v>0.13</v>
      </c>
      <c r="I134" s="132" t="s">
        <v>235</v>
      </c>
      <c r="J134" s="131" t="s">
        <v>340</v>
      </c>
      <c r="K134" s="131" t="s">
        <v>1133</v>
      </c>
      <c r="L134" s="134" t="s">
        <v>1138</v>
      </c>
    </row>
    <row r="135" spans="1:12" ht="35.25" customHeight="1" thickBot="1">
      <c r="A135" s="127" t="s">
        <v>342</v>
      </c>
      <c r="B135" s="128"/>
      <c r="C135" s="137" t="s">
        <v>343</v>
      </c>
      <c r="D135" s="135">
        <v>775000</v>
      </c>
      <c r="E135" s="131" t="s">
        <v>248</v>
      </c>
      <c r="F135" s="132" t="s">
        <v>234</v>
      </c>
      <c r="G135" s="133">
        <v>0.87</v>
      </c>
      <c r="H135" s="133">
        <v>0.13</v>
      </c>
      <c r="I135" s="132" t="s">
        <v>235</v>
      </c>
      <c r="J135" s="131" t="s">
        <v>1030</v>
      </c>
      <c r="K135" s="131" t="s">
        <v>1133</v>
      </c>
      <c r="L135" s="134" t="s">
        <v>1138</v>
      </c>
    </row>
    <row r="136" spans="1:12" ht="42" customHeight="1" thickBot="1">
      <c r="A136" s="127" t="s">
        <v>344</v>
      </c>
      <c r="B136" s="128"/>
      <c r="C136" s="138" t="s">
        <v>345</v>
      </c>
      <c r="D136" s="130" t="s">
        <v>1139</v>
      </c>
      <c r="E136" s="131" t="s">
        <v>242</v>
      </c>
      <c r="F136" s="132" t="s">
        <v>234</v>
      </c>
      <c r="G136" s="133">
        <v>0.87</v>
      </c>
      <c r="H136" s="133">
        <v>0.13</v>
      </c>
      <c r="I136" s="132" t="s">
        <v>235</v>
      </c>
      <c r="J136" s="131" t="s">
        <v>340</v>
      </c>
      <c r="K136" s="131" t="s">
        <v>1133</v>
      </c>
      <c r="L136" s="134" t="s">
        <v>1138</v>
      </c>
    </row>
    <row r="137" spans="1:12" ht="29.25" customHeight="1" thickBot="1">
      <c r="A137" s="127" t="s">
        <v>347</v>
      </c>
      <c r="B137" s="128"/>
      <c r="C137" s="138" t="s">
        <v>348</v>
      </c>
      <c r="D137" s="130">
        <v>0</v>
      </c>
      <c r="E137" s="131" t="s">
        <v>248</v>
      </c>
      <c r="F137" s="132" t="s">
        <v>234</v>
      </c>
      <c r="G137" s="133">
        <v>0.87</v>
      </c>
      <c r="H137" s="133">
        <v>0.13</v>
      </c>
      <c r="I137" s="132" t="s">
        <v>235</v>
      </c>
      <c r="J137" s="131" t="s">
        <v>322</v>
      </c>
      <c r="K137" s="131" t="s">
        <v>323</v>
      </c>
      <c r="L137" s="134" t="s">
        <v>249</v>
      </c>
    </row>
    <row r="138" spans="1:12" ht="30" customHeight="1" thickBot="1">
      <c r="A138" s="127" t="s">
        <v>349</v>
      </c>
      <c r="B138" s="128"/>
      <c r="C138" s="138" t="s">
        <v>350</v>
      </c>
      <c r="D138" s="130">
        <v>223406.86</v>
      </c>
      <c r="E138" s="131" t="s">
        <v>248</v>
      </c>
      <c r="F138" s="132" t="s">
        <v>234</v>
      </c>
      <c r="G138" s="133">
        <v>0.87</v>
      </c>
      <c r="H138" s="133">
        <v>0.13</v>
      </c>
      <c r="I138" s="132" t="s">
        <v>235</v>
      </c>
      <c r="J138" s="131" t="s">
        <v>340</v>
      </c>
      <c r="K138" s="131" t="s">
        <v>1133</v>
      </c>
      <c r="L138" s="134" t="s">
        <v>1138</v>
      </c>
    </row>
    <row r="139" spans="1:12" ht="30" customHeight="1" thickBot="1">
      <c r="A139" s="127" t="s">
        <v>351</v>
      </c>
      <c r="B139" s="128"/>
      <c r="C139" s="138" t="s">
        <v>352</v>
      </c>
      <c r="D139" s="130">
        <v>0</v>
      </c>
      <c r="E139" s="131" t="s">
        <v>248</v>
      </c>
      <c r="F139" s="132" t="s">
        <v>234</v>
      </c>
      <c r="G139" s="133">
        <v>0.87</v>
      </c>
      <c r="H139" s="133">
        <v>0.13</v>
      </c>
      <c r="I139" s="132" t="s">
        <v>235</v>
      </c>
      <c r="J139" s="131" t="s">
        <v>322</v>
      </c>
      <c r="K139" s="131" t="s">
        <v>323</v>
      </c>
      <c r="L139" s="134" t="s">
        <v>249</v>
      </c>
    </row>
    <row r="140" spans="1:12" ht="29.25" customHeight="1" thickBot="1">
      <c r="A140" s="127" t="s">
        <v>353</v>
      </c>
      <c r="B140" s="128"/>
      <c r="C140" s="138" t="s">
        <v>354</v>
      </c>
      <c r="D140" s="130">
        <v>440033.97</v>
      </c>
      <c r="E140" s="131" t="s">
        <v>248</v>
      </c>
      <c r="F140" s="132" t="s">
        <v>234</v>
      </c>
      <c r="G140" s="133">
        <v>0.87</v>
      </c>
      <c r="H140" s="133">
        <v>0.13</v>
      </c>
      <c r="I140" s="132" t="s">
        <v>235</v>
      </c>
      <c r="J140" s="131" t="s">
        <v>322</v>
      </c>
      <c r="K140" s="131" t="s">
        <v>1133</v>
      </c>
      <c r="L140" s="134" t="s">
        <v>1138</v>
      </c>
    </row>
    <row r="141" spans="1:12" ht="29.25" customHeight="1" thickBot="1">
      <c r="A141" s="127" t="s">
        <v>355</v>
      </c>
      <c r="B141" s="128"/>
      <c r="C141" s="137" t="s">
        <v>356</v>
      </c>
      <c r="D141" s="130">
        <v>527903.04</v>
      </c>
      <c r="E141" s="131" t="s">
        <v>248</v>
      </c>
      <c r="F141" s="132" t="s">
        <v>234</v>
      </c>
      <c r="G141" s="133">
        <v>0.87</v>
      </c>
      <c r="H141" s="133">
        <v>0.13</v>
      </c>
      <c r="I141" s="132" t="s">
        <v>235</v>
      </c>
      <c r="J141" s="131" t="s">
        <v>340</v>
      </c>
      <c r="K141" s="131" t="s">
        <v>1133</v>
      </c>
      <c r="L141" s="134" t="s">
        <v>1138</v>
      </c>
    </row>
    <row r="142" spans="1:12" ht="30" customHeight="1" thickBot="1">
      <c r="A142" s="127" t="s">
        <v>357</v>
      </c>
      <c r="B142" s="128"/>
      <c r="C142" s="137" t="s">
        <v>358</v>
      </c>
      <c r="D142" s="130">
        <v>0</v>
      </c>
      <c r="E142" s="131" t="s">
        <v>248</v>
      </c>
      <c r="F142" s="132" t="s">
        <v>234</v>
      </c>
      <c r="G142" s="133">
        <v>0.87</v>
      </c>
      <c r="H142" s="133">
        <v>0.13</v>
      </c>
      <c r="I142" s="132" t="s">
        <v>235</v>
      </c>
      <c r="J142" s="131" t="s">
        <v>340</v>
      </c>
      <c r="K142" s="131" t="s">
        <v>346</v>
      </c>
      <c r="L142" s="134" t="s">
        <v>249</v>
      </c>
    </row>
    <row r="143" spans="1:12" ht="30.75" customHeight="1" thickBot="1">
      <c r="A143" s="127" t="s">
        <v>359</v>
      </c>
      <c r="B143" s="128"/>
      <c r="C143" s="137" t="s">
        <v>360</v>
      </c>
      <c r="D143" s="135">
        <v>640229.5</v>
      </c>
      <c r="E143" s="131" t="s">
        <v>248</v>
      </c>
      <c r="F143" s="132" t="s">
        <v>234</v>
      </c>
      <c r="G143" s="133">
        <v>0.87</v>
      </c>
      <c r="H143" s="133">
        <v>0.13</v>
      </c>
      <c r="I143" s="132" t="s">
        <v>235</v>
      </c>
      <c r="J143" s="131" t="s">
        <v>340</v>
      </c>
      <c r="K143" s="131" t="s">
        <v>1133</v>
      </c>
      <c r="L143" s="134" t="s">
        <v>1138</v>
      </c>
    </row>
    <row r="144" spans="1:12" ht="29.25" customHeight="1" thickBot="1">
      <c r="A144" s="127" t="s">
        <v>361</v>
      </c>
      <c r="B144" s="128"/>
      <c r="C144" s="137" t="s">
        <v>362</v>
      </c>
      <c r="D144" s="135">
        <v>774573.64</v>
      </c>
      <c r="E144" s="131" t="s">
        <v>248</v>
      </c>
      <c r="F144" s="132" t="s">
        <v>234</v>
      </c>
      <c r="G144" s="133">
        <v>0.87</v>
      </c>
      <c r="H144" s="133">
        <v>0.13</v>
      </c>
      <c r="I144" s="132" t="s">
        <v>235</v>
      </c>
      <c r="J144" s="131" t="s">
        <v>322</v>
      </c>
      <c r="K144" s="131" t="s">
        <v>1133</v>
      </c>
      <c r="L144" s="134" t="s">
        <v>1138</v>
      </c>
    </row>
    <row r="145" spans="1:12" ht="28.5" customHeight="1" thickBot="1">
      <c r="A145" s="127" t="s">
        <v>363</v>
      </c>
      <c r="B145" s="128"/>
      <c r="C145" s="138" t="s">
        <v>364</v>
      </c>
      <c r="D145" s="139">
        <v>867502.46</v>
      </c>
      <c r="E145" s="131" t="s">
        <v>248</v>
      </c>
      <c r="F145" s="132" t="s">
        <v>234</v>
      </c>
      <c r="G145" s="133">
        <v>0.87</v>
      </c>
      <c r="H145" s="133">
        <v>0.13</v>
      </c>
      <c r="I145" s="132" t="s">
        <v>235</v>
      </c>
      <c r="J145" s="131" t="s">
        <v>322</v>
      </c>
      <c r="K145" s="131" t="s">
        <v>1133</v>
      </c>
      <c r="L145" s="134" t="s">
        <v>1138</v>
      </c>
    </row>
    <row r="146" spans="1:12" ht="29.25" customHeight="1" thickBot="1">
      <c r="A146" s="127" t="s">
        <v>365</v>
      </c>
      <c r="B146" s="128"/>
      <c r="C146" s="138" t="s">
        <v>366</v>
      </c>
      <c r="D146" s="139">
        <v>0</v>
      </c>
      <c r="E146" s="131" t="s">
        <v>248</v>
      </c>
      <c r="F146" s="132" t="s">
        <v>234</v>
      </c>
      <c r="G146" s="133">
        <v>0.87</v>
      </c>
      <c r="H146" s="133">
        <v>0.13</v>
      </c>
      <c r="I146" s="132" t="s">
        <v>235</v>
      </c>
      <c r="J146" s="131" t="s">
        <v>322</v>
      </c>
      <c r="K146" s="131" t="s">
        <v>323</v>
      </c>
      <c r="L146" s="134" t="s">
        <v>367</v>
      </c>
    </row>
    <row r="147" spans="1:12" ht="27.75" thickBot="1">
      <c r="A147" s="127" t="s">
        <v>368</v>
      </c>
      <c r="B147" s="128"/>
      <c r="C147" s="137" t="s">
        <v>369</v>
      </c>
      <c r="D147" s="139">
        <v>0</v>
      </c>
      <c r="E147" s="131" t="s">
        <v>248</v>
      </c>
      <c r="F147" s="132" t="s">
        <v>234</v>
      </c>
      <c r="G147" s="133">
        <v>0.87</v>
      </c>
      <c r="H147" s="133">
        <v>0.13</v>
      </c>
      <c r="I147" s="132" t="s">
        <v>235</v>
      </c>
      <c r="J147" s="131" t="s">
        <v>1030</v>
      </c>
      <c r="K147" s="131" t="s">
        <v>322</v>
      </c>
      <c r="L147" s="134" t="s">
        <v>249</v>
      </c>
    </row>
    <row r="148" spans="1:12" ht="27" customHeight="1" thickBot="1">
      <c r="A148" s="127" t="s">
        <v>370</v>
      </c>
      <c r="B148" s="128"/>
      <c r="C148" s="137" t="s">
        <v>371</v>
      </c>
      <c r="D148" s="139">
        <v>765608.18</v>
      </c>
      <c r="E148" s="131" t="s">
        <v>248</v>
      </c>
      <c r="F148" s="132" t="s">
        <v>234</v>
      </c>
      <c r="G148" s="133">
        <v>0.87</v>
      </c>
      <c r="H148" s="133">
        <v>0.13</v>
      </c>
      <c r="I148" s="132" t="s">
        <v>235</v>
      </c>
      <c r="J148" s="131" t="s">
        <v>330</v>
      </c>
      <c r="K148" s="131" t="s">
        <v>1133</v>
      </c>
      <c r="L148" s="134" t="s">
        <v>1138</v>
      </c>
    </row>
    <row r="149" spans="1:12" ht="28.5" customHeight="1" thickBot="1">
      <c r="A149" s="127" t="s">
        <v>372</v>
      </c>
      <c r="B149" s="128"/>
      <c r="C149" s="137" t="s">
        <v>373</v>
      </c>
      <c r="D149" s="139">
        <v>0</v>
      </c>
      <c r="E149" s="131" t="s">
        <v>248</v>
      </c>
      <c r="F149" s="132" t="s">
        <v>234</v>
      </c>
      <c r="G149" s="133">
        <v>0.87</v>
      </c>
      <c r="H149" s="133">
        <v>0.13</v>
      </c>
      <c r="I149" s="132" t="s">
        <v>235</v>
      </c>
      <c r="J149" s="131" t="s">
        <v>330</v>
      </c>
      <c r="K149" s="131" t="s">
        <v>322</v>
      </c>
      <c r="L149" s="134" t="s">
        <v>249</v>
      </c>
    </row>
    <row r="150" spans="1:12" ht="29.25" customHeight="1" thickBot="1">
      <c r="A150" s="127" t="s">
        <v>374</v>
      </c>
      <c r="B150" s="128"/>
      <c r="C150" s="137" t="s">
        <v>375</v>
      </c>
      <c r="D150" s="139">
        <v>0</v>
      </c>
      <c r="E150" s="131" t="s">
        <v>248</v>
      </c>
      <c r="F150" s="132" t="s">
        <v>234</v>
      </c>
      <c r="G150" s="133">
        <v>0.87</v>
      </c>
      <c r="H150" s="133">
        <v>0.13</v>
      </c>
      <c r="I150" s="132" t="s">
        <v>235</v>
      </c>
      <c r="J150" s="131" t="s">
        <v>330</v>
      </c>
      <c r="K150" s="131" t="s">
        <v>322</v>
      </c>
      <c r="L150" s="134" t="s">
        <v>249</v>
      </c>
    </row>
    <row r="151" spans="1:12" ht="29.25" customHeight="1" thickBot="1">
      <c r="A151" s="127" t="s">
        <v>376</v>
      </c>
      <c r="B151" s="128"/>
      <c r="C151" s="137" t="s">
        <v>377</v>
      </c>
      <c r="D151" s="139">
        <v>0</v>
      </c>
      <c r="E151" s="131" t="s">
        <v>248</v>
      </c>
      <c r="F151" s="132" t="s">
        <v>234</v>
      </c>
      <c r="G151" s="133">
        <v>0.87</v>
      </c>
      <c r="H151" s="133">
        <v>0.13</v>
      </c>
      <c r="I151" s="132" t="s">
        <v>235</v>
      </c>
      <c r="J151" s="131" t="s">
        <v>322</v>
      </c>
      <c r="K151" s="131" t="s">
        <v>330</v>
      </c>
      <c r="L151" s="134" t="s">
        <v>249</v>
      </c>
    </row>
    <row r="152" spans="1:12" ht="29.25" customHeight="1" thickBot="1">
      <c r="A152" s="127" t="s">
        <v>378</v>
      </c>
      <c r="B152" s="128"/>
      <c r="C152" s="137" t="s">
        <v>379</v>
      </c>
      <c r="D152" s="139">
        <v>0</v>
      </c>
      <c r="E152" s="131" t="s">
        <v>248</v>
      </c>
      <c r="F152" s="132" t="s">
        <v>234</v>
      </c>
      <c r="G152" s="133">
        <v>0.87</v>
      </c>
      <c r="H152" s="133">
        <v>0.13</v>
      </c>
      <c r="I152" s="132" t="s">
        <v>235</v>
      </c>
      <c r="J152" s="131" t="s">
        <v>322</v>
      </c>
      <c r="K152" s="131" t="s">
        <v>341</v>
      </c>
      <c r="L152" s="134" t="s">
        <v>249</v>
      </c>
    </row>
    <row r="153" spans="1:12" ht="28.5" customHeight="1" thickBot="1">
      <c r="A153" s="127" t="s">
        <v>380</v>
      </c>
      <c r="B153" s="128"/>
      <c r="C153" s="137" t="s">
        <v>381</v>
      </c>
      <c r="D153" s="139">
        <v>0</v>
      </c>
      <c r="E153" s="131" t="s">
        <v>248</v>
      </c>
      <c r="F153" s="132" t="s">
        <v>234</v>
      </c>
      <c r="G153" s="133">
        <v>0.87</v>
      </c>
      <c r="H153" s="133">
        <v>0.13</v>
      </c>
      <c r="I153" s="132" t="s">
        <v>235</v>
      </c>
      <c r="J153" s="131" t="s">
        <v>322</v>
      </c>
      <c r="K153" s="131" t="s">
        <v>322</v>
      </c>
      <c r="L153" s="134" t="s">
        <v>249</v>
      </c>
    </row>
    <row r="154" spans="1:12" ht="32.25" customHeight="1" thickBot="1">
      <c r="A154" s="127" t="s">
        <v>382</v>
      </c>
      <c r="B154" s="128"/>
      <c r="C154" s="137" t="s">
        <v>383</v>
      </c>
      <c r="D154" s="139">
        <v>0</v>
      </c>
      <c r="E154" s="131" t="s">
        <v>248</v>
      </c>
      <c r="F154" s="132" t="s">
        <v>234</v>
      </c>
      <c r="G154" s="133">
        <v>0.87</v>
      </c>
      <c r="H154" s="133">
        <v>0.13</v>
      </c>
      <c r="I154" s="132" t="s">
        <v>235</v>
      </c>
      <c r="J154" s="131" t="s">
        <v>322</v>
      </c>
      <c r="K154" s="131" t="s">
        <v>322</v>
      </c>
      <c r="L154" s="134" t="s">
        <v>249</v>
      </c>
    </row>
    <row r="155" spans="1:12" ht="36" customHeight="1" thickBot="1">
      <c r="A155" s="127" t="s">
        <v>384</v>
      </c>
      <c r="B155" s="128"/>
      <c r="C155" s="137" t="s">
        <v>385</v>
      </c>
      <c r="D155" s="139">
        <v>974679.6</v>
      </c>
      <c r="E155" s="131" t="s">
        <v>248</v>
      </c>
      <c r="F155" s="132" t="s">
        <v>234</v>
      </c>
      <c r="G155" s="133">
        <v>0.87</v>
      </c>
      <c r="H155" s="133">
        <v>0.13</v>
      </c>
      <c r="I155" s="132" t="s">
        <v>235</v>
      </c>
      <c r="J155" s="131" t="s">
        <v>322</v>
      </c>
      <c r="K155" s="131" t="s">
        <v>1133</v>
      </c>
      <c r="L155" s="134" t="s">
        <v>1138</v>
      </c>
    </row>
    <row r="156" spans="1:12" ht="30.75" customHeight="1" thickBot="1">
      <c r="A156" s="127" t="s">
        <v>386</v>
      </c>
      <c r="B156" s="128"/>
      <c r="C156" s="137" t="s">
        <v>387</v>
      </c>
      <c r="D156" s="139">
        <v>0</v>
      </c>
      <c r="E156" s="131" t="s">
        <v>248</v>
      </c>
      <c r="F156" s="132" t="s">
        <v>234</v>
      </c>
      <c r="G156" s="133">
        <v>0.87</v>
      </c>
      <c r="H156" s="133">
        <v>0.13</v>
      </c>
      <c r="I156" s="132" t="s">
        <v>235</v>
      </c>
      <c r="J156" s="131" t="s">
        <v>322</v>
      </c>
      <c r="K156" s="131" t="s">
        <v>323</v>
      </c>
      <c r="L156" s="134" t="s">
        <v>249</v>
      </c>
    </row>
    <row r="157" spans="1:12" ht="25.5" customHeight="1" thickBot="1">
      <c r="A157" s="127" t="s">
        <v>388</v>
      </c>
      <c r="B157" s="128"/>
      <c r="C157" s="137" t="s">
        <v>389</v>
      </c>
      <c r="D157" s="139">
        <v>0</v>
      </c>
      <c r="E157" s="131" t="s">
        <v>248</v>
      </c>
      <c r="F157" s="132" t="s">
        <v>234</v>
      </c>
      <c r="G157" s="133">
        <v>0.87</v>
      </c>
      <c r="H157" s="133">
        <v>0.13</v>
      </c>
      <c r="I157" s="132" t="s">
        <v>235</v>
      </c>
      <c r="J157" s="131" t="s">
        <v>322</v>
      </c>
      <c r="K157" s="131" t="s">
        <v>323</v>
      </c>
      <c r="L157" s="134" t="s">
        <v>249</v>
      </c>
    </row>
    <row r="158" spans="1:12" ht="27" customHeight="1" thickBot="1">
      <c r="A158" s="127" t="s">
        <v>390</v>
      </c>
      <c r="B158" s="128"/>
      <c r="C158" s="137" t="s">
        <v>391</v>
      </c>
      <c r="D158" s="139">
        <v>0</v>
      </c>
      <c r="E158" s="131" t="s">
        <v>248</v>
      </c>
      <c r="F158" s="132" t="s">
        <v>234</v>
      </c>
      <c r="G158" s="133">
        <v>0.87</v>
      </c>
      <c r="H158" s="133">
        <v>0.13</v>
      </c>
      <c r="I158" s="132" t="s">
        <v>235</v>
      </c>
      <c r="J158" s="131" t="s">
        <v>340</v>
      </c>
      <c r="K158" s="131" t="s">
        <v>327</v>
      </c>
      <c r="L158" s="134" t="s">
        <v>249</v>
      </c>
    </row>
    <row r="159" spans="1:12" ht="32.25" customHeight="1" thickBot="1">
      <c r="A159" s="127" t="s">
        <v>392</v>
      </c>
      <c r="B159" s="128"/>
      <c r="C159" s="137" t="s">
        <v>393</v>
      </c>
      <c r="D159" s="139">
        <v>0</v>
      </c>
      <c r="E159" s="131" t="s">
        <v>248</v>
      </c>
      <c r="F159" s="132" t="s">
        <v>234</v>
      </c>
      <c r="G159" s="133">
        <v>0.87</v>
      </c>
      <c r="H159" s="133">
        <v>0.13</v>
      </c>
      <c r="I159" s="132" t="s">
        <v>235</v>
      </c>
      <c r="J159" s="131" t="s">
        <v>322</v>
      </c>
      <c r="K159" s="131" t="s">
        <v>323</v>
      </c>
      <c r="L159" s="134" t="s">
        <v>249</v>
      </c>
    </row>
    <row r="160" spans="1:12" ht="30" customHeight="1" thickBot="1">
      <c r="A160" s="127" t="s">
        <v>394</v>
      </c>
      <c r="B160" s="128"/>
      <c r="C160" s="138" t="s">
        <v>395</v>
      </c>
      <c r="D160" s="139">
        <v>0</v>
      </c>
      <c r="E160" s="131" t="s">
        <v>248</v>
      </c>
      <c r="F160" s="132" t="s">
        <v>234</v>
      </c>
      <c r="G160" s="133">
        <v>0.87</v>
      </c>
      <c r="H160" s="133">
        <v>0.13</v>
      </c>
      <c r="I160" s="132" t="s">
        <v>235</v>
      </c>
      <c r="J160" s="131" t="s">
        <v>322</v>
      </c>
      <c r="K160" s="131" t="s">
        <v>346</v>
      </c>
      <c r="L160" s="134" t="s">
        <v>249</v>
      </c>
    </row>
    <row r="161" spans="1:12" ht="28.5" customHeight="1" thickBot="1">
      <c r="A161" s="127" t="s">
        <v>396</v>
      </c>
      <c r="B161" s="128"/>
      <c r="C161" s="137" t="s">
        <v>397</v>
      </c>
      <c r="D161" s="139">
        <v>719374.08</v>
      </c>
      <c r="E161" s="131" t="s">
        <v>248</v>
      </c>
      <c r="F161" s="132" t="s">
        <v>234</v>
      </c>
      <c r="G161" s="133">
        <v>0.87</v>
      </c>
      <c r="H161" s="133">
        <v>0.13</v>
      </c>
      <c r="I161" s="132" t="s">
        <v>235</v>
      </c>
      <c r="J161" s="131" t="s">
        <v>322</v>
      </c>
      <c r="K161" s="131" t="s">
        <v>1133</v>
      </c>
      <c r="L161" s="134" t="s">
        <v>1138</v>
      </c>
    </row>
    <row r="162" spans="1:12" ht="30" customHeight="1" thickBot="1">
      <c r="A162" s="127" t="s">
        <v>398</v>
      </c>
      <c r="B162" s="128"/>
      <c r="C162" s="137" t="s">
        <v>399</v>
      </c>
      <c r="D162" s="139">
        <v>275377.55</v>
      </c>
      <c r="E162" s="131" t="s">
        <v>248</v>
      </c>
      <c r="F162" s="132" t="s">
        <v>234</v>
      </c>
      <c r="G162" s="133">
        <v>0.87</v>
      </c>
      <c r="H162" s="133">
        <v>0.13</v>
      </c>
      <c r="I162" s="132" t="s">
        <v>235</v>
      </c>
      <c r="J162" s="131" t="s">
        <v>322</v>
      </c>
      <c r="K162" s="131" t="s">
        <v>1133</v>
      </c>
      <c r="L162" s="134" t="s">
        <v>1138</v>
      </c>
    </row>
    <row r="163" spans="1:12" ht="28.5" customHeight="1" thickBot="1">
      <c r="A163" s="140" t="s">
        <v>400</v>
      </c>
      <c r="B163" s="141"/>
      <c r="C163" s="142" t="s">
        <v>401</v>
      </c>
      <c r="D163" s="130">
        <v>0</v>
      </c>
      <c r="E163" s="143" t="s">
        <v>248</v>
      </c>
      <c r="F163" s="144" t="s">
        <v>234</v>
      </c>
      <c r="G163" s="145">
        <v>0.87</v>
      </c>
      <c r="H163" s="145">
        <v>0.13</v>
      </c>
      <c r="I163" s="144" t="s">
        <v>235</v>
      </c>
      <c r="J163" s="143" t="s">
        <v>1030</v>
      </c>
      <c r="K163" s="143" t="s">
        <v>322</v>
      </c>
      <c r="L163" s="146" t="s">
        <v>249</v>
      </c>
    </row>
    <row r="164" spans="1:12" ht="30" customHeight="1" thickBot="1">
      <c r="A164" s="140" t="s">
        <v>402</v>
      </c>
      <c r="B164" s="141"/>
      <c r="C164" s="142" t="s">
        <v>403</v>
      </c>
      <c r="D164" s="130">
        <v>0</v>
      </c>
      <c r="E164" s="143" t="s">
        <v>248</v>
      </c>
      <c r="F164" s="144" t="s">
        <v>234</v>
      </c>
      <c r="G164" s="145">
        <v>0.87</v>
      </c>
      <c r="H164" s="145">
        <v>0.13</v>
      </c>
      <c r="I164" s="144" t="s">
        <v>235</v>
      </c>
      <c r="J164" s="143" t="s">
        <v>322</v>
      </c>
      <c r="K164" s="143" t="s">
        <v>341</v>
      </c>
      <c r="L164" s="147" t="s">
        <v>249</v>
      </c>
    </row>
    <row r="165" spans="1:12" ht="30.75" customHeight="1" thickBot="1">
      <c r="A165" s="140" t="s">
        <v>404</v>
      </c>
      <c r="B165" s="141"/>
      <c r="C165" s="142" t="s">
        <v>405</v>
      </c>
      <c r="D165" s="130">
        <v>0</v>
      </c>
      <c r="E165" s="143" t="s">
        <v>248</v>
      </c>
      <c r="F165" s="144" t="s">
        <v>234</v>
      </c>
      <c r="G165" s="145">
        <v>0.87</v>
      </c>
      <c r="H165" s="145">
        <v>0.13</v>
      </c>
      <c r="I165" s="144" t="s">
        <v>235</v>
      </c>
      <c r="J165" s="143" t="s">
        <v>1030</v>
      </c>
      <c r="K165" s="143" t="s">
        <v>406</v>
      </c>
      <c r="L165" s="146" t="s">
        <v>249</v>
      </c>
    </row>
    <row r="166" spans="1:12" ht="29.25" customHeight="1" thickBot="1">
      <c r="A166" s="140" t="s">
        <v>407</v>
      </c>
      <c r="B166" s="141"/>
      <c r="C166" s="142" t="s">
        <v>408</v>
      </c>
      <c r="D166" s="130">
        <v>0</v>
      </c>
      <c r="E166" s="143" t="s">
        <v>248</v>
      </c>
      <c r="F166" s="144" t="s">
        <v>234</v>
      </c>
      <c r="G166" s="145">
        <v>0.87</v>
      </c>
      <c r="H166" s="145">
        <v>0.13</v>
      </c>
      <c r="I166" s="144" t="s">
        <v>235</v>
      </c>
      <c r="J166" s="143" t="s">
        <v>1030</v>
      </c>
      <c r="K166" s="143" t="s">
        <v>322</v>
      </c>
      <c r="L166" s="147" t="s">
        <v>249</v>
      </c>
    </row>
    <row r="167" spans="1:12" ht="39" customHeight="1" thickBot="1">
      <c r="A167" s="140" t="s">
        <v>409</v>
      </c>
      <c r="B167" s="141"/>
      <c r="C167" s="142" t="s">
        <v>410</v>
      </c>
      <c r="D167" s="130">
        <v>0</v>
      </c>
      <c r="E167" s="143" t="s">
        <v>248</v>
      </c>
      <c r="F167" s="144" t="s">
        <v>234</v>
      </c>
      <c r="G167" s="145">
        <v>0.87</v>
      </c>
      <c r="H167" s="145">
        <v>0.13</v>
      </c>
      <c r="I167" s="144" t="s">
        <v>235</v>
      </c>
      <c r="J167" s="143" t="s">
        <v>1030</v>
      </c>
      <c r="K167" s="143" t="s">
        <v>406</v>
      </c>
      <c r="L167" s="146" t="s">
        <v>249</v>
      </c>
    </row>
    <row r="168" spans="1:12" ht="39" customHeight="1" thickBot="1">
      <c r="A168" s="140" t="s">
        <v>411</v>
      </c>
      <c r="B168" s="141"/>
      <c r="C168" s="142" t="s">
        <v>413</v>
      </c>
      <c r="D168" s="130">
        <v>929449.76</v>
      </c>
      <c r="E168" s="143" t="s">
        <v>248</v>
      </c>
      <c r="F168" s="144" t="s">
        <v>234</v>
      </c>
      <c r="G168" s="145">
        <v>0.87</v>
      </c>
      <c r="H168" s="145">
        <v>0.13</v>
      </c>
      <c r="I168" s="144" t="s">
        <v>235</v>
      </c>
      <c r="J168" s="143" t="s">
        <v>322</v>
      </c>
      <c r="K168" s="143" t="s">
        <v>1140</v>
      </c>
      <c r="L168" s="147" t="s">
        <v>1138</v>
      </c>
    </row>
    <row r="169" spans="1:12" ht="71.25" customHeight="1" thickBot="1">
      <c r="A169" s="642" t="s">
        <v>1078</v>
      </c>
      <c r="B169" s="643"/>
      <c r="C169" s="644" t="s">
        <v>1094</v>
      </c>
      <c r="D169" s="721">
        <v>250000</v>
      </c>
      <c r="E169" s="645" t="s">
        <v>248</v>
      </c>
      <c r="F169" s="646" t="s">
        <v>234</v>
      </c>
      <c r="G169" s="647">
        <v>0.87</v>
      </c>
      <c r="H169" s="647">
        <v>0.13</v>
      </c>
      <c r="I169" s="646" t="s">
        <v>235</v>
      </c>
      <c r="J169" s="645" t="s">
        <v>1079</v>
      </c>
      <c r="K169" s="645" t="s">
        <v>1080</v>
      </c>
      <c r="L169" s="723" t="s">
        <v>1137</v>
      </c>
    </row>
    <row r="170" spans="1:12" ht="87" customHeight="1" thickBot="1">
      <c r="A170" s="642" t="s">
        <v>1081</v>
      </c>
      <c r="B170" s="643"/>
      <c r="C170" s="644" t="s">
        <v>1095</v>
      </c>
      <c r="D170" s="721">
        <v>600000</v>
      </c>
      <c r="E170" s="645" t="s">
        <v>248</v>
      </c>
      <c r="F170" s="646" t="s">
        <v>234</v>
      </c>
      <c r="G170" s="647">
        <v>0.87</v>
      </c>
      <c r="H170" s="647">
        <v>0.13</v>
      </c>
      <c r="I170" s="646" t="s">
        <v>235</v>
      </c>
      <c r="J170" s="645" t="s">
        <v>1079</v>
      </c>
      <c r="K170" s="645" t="s">
        <v>1080</v>
      </c>
      <c r="L170" s="723" t="s">
        <v>1137</v>
      </c>
    </row>
    <row r="171" spans="1:12" ht="57.75" customHeight="1" thickBot="1">
      <c r="A171" s="642" t="s">
        <v>1082</v>
      </c>
      <c r="B171" s="643"/>
      <c r="C171" s="644" t="s">
        <v>1096</v>
      </c>
      <c r="D171" s="721">
        <v>125000</v>
      </c>
      <c r="E171" s="645" t="s">
        <v>248</v>
      </c>
      <c r="F171" s="646" t="s">
        <v>234</v>
      </c>
      <c r="G171" s="647">
        <v>0.87</v>
      </c>
      <c r="H171" s="647">
        <v>0.13</v>
      </c>
      <c r="I171" s="646" t="s">
        <v>235</v>
      </c>
      <c r="J171" s="645" t="s">
        <v>1079</v>
      </c>
      <c r="K171" s="645" t="s">
        <v>1080</v>
      </c>
      <c r="L171" s="723" t="s">
        <v>1137</v>
      </c>
    </row>
    <row r="172" spans="1:12" s="454" customFormat="1" ht="21" customHeight="1" thickBot="1">
      <c r="A172" s="118"/>
      <c r="B172" s="93"/>
      <c r="C172" s="492" t="s">
        <v>415</v>
      </c>
      <c r="D172" s="508">
        <f>SUM(D128:D171)</f>
        <v>12131609.35</v>
      </c>
      <c r="E172" s="94"/>
      <c r="F172" s="94"/>
      <c r="G172" s="94"/>
      <c r="H172" s="94"/>
      <c r="I172" s="94"/>
      <c r="J172" s="94"/>
      <c r="K172" s="94"/>
      <c r="L172" s="95"/>
    </row>
    <row r="173" spans="1:12" s="455" customFormat="1" ht="18.75" customHeight="1" thickBot="1">
      <c r="A173" s="753" t="s">
        <v>292</v>
      </c>
      <c r="B173" s="754"/>
      <c r="C173" s="754"/>
      <c r="D173" s="754"/>
      <c r="E173" s="754"/>
      <c r="F173" s="754"/>
      <c r="G173" s="754"/>
      <c r="H173" s="754"/>
      <c r="I173" s="754"/>
      <c r="J173" s="754"/>
      <c r="K173" s="754"/>
      <c r="L173" s="755"/>
    </row>
    <row r="174" spans="1:12" ht="18.75" customHeight="1" thickBot="1">
      <c r="A174" s="741" t="s">
        <v>416</v>
      </c>
      <c r="B174" s="742"/>
      <c r="C174" s="742"/>
      <c r="D174" s="742"/>
      <c r="E174" s="742"/>
      <c r="F174" s="742"/>
      <c r="G174" s="742"/>
      <c r="H174" s="742"/>
      <c r="I174" s="742"/>
      <c r="J174" s="742"/>
      <c r="K174" s="742"/>
      <c r="L174" s="743"/>
    </row>
    <row r="175" spans="1:12" ht="14.25" thickBot="1">
      <c r="A175" s="97"/>
      <c r="B175" s="98"/>
      <c r="C175" s="27" t="s">
        <v>317</v>
      </c>
      <c r="D175" s="27"/>
      <c r="E175" s="99"/>
      <c r="F175" s="99"/>
      <c r="G175" s="99"/>
      <c r="H175" s="99"/>
      <c r="I175" s="99"/>
      <c r="J175" s="99"/>
      <c r="K175" s="99"/>
      <c r="L175" s="99"/>
    </row>
    <row r="176" spans="1:12" s="450" customFormat="1" ht="27" customHeight="1" thickBot="1">
      <c r="A176" s="127" t="s">
        <v>417</v>
      </c>
      <c r="B176" s="148"/>
      <c r="C176" s="149" t="s">
        <v>418</v>
      </c>
      <c r="D176" s="150">
        <v>0</v>
      </c>
      <c r="E176" s="140" t="s">
        <v>248</v>
      </c>
      <c r="F176" s="151" t="s">
        <v>234</v>
      </c>
      <c r="G176" s="152">
        <v>0.87</v>
      </c>
      <c r="H176" s="152">
        <v>0.13</v>
      </c>
      <c r="I176" s="143" t="s">
        <v>235</v>
      </c>
      <c r="J176" s="143" t="s">
        <v>1031</v>
      </c>
      <c r="K176" s="143" t="s">
        <v>330</v>
      </c>
      <c r="L176" s="153" t="s">
        <v>249</v>
      </c>
    </row>
    <row r="177" spans="1:12" s="450" customFormat="1" ht="29.25" customHeight="1" thickBot="1">
      <c r="A177" s="127" t="s">
        <v>419</v>
      </c>
      <c r="B177" s="148"/>
      <c r="C177" s="149" t="s">
        <v>420</v>
      </c>
      <c r="D177" s="150">
        <v>0</v>
      </c>
      <c r="E177" s="140" t="s">
        <v>248</v>
      </c>
      <c r="F177" s="151" t="s">
        <v>234</v>
      </c>
      <c r="G177" s="152">
        <v>0.87</v>
      </c>
      <c r="H177" s="152">
        <v>0.13</v>
      </c>
      <c r="I177" s="143" t="s">
        <v>235</v>
      </c>
      <c r="J177" s="143" t="s">
        <v>340</v>
      </c>
      <c r="K177" s="143" t="s">
        <v>323</v>
      </c>
      <c r="L177" s="153" t="s">
        <v>249</v>
      </c>
    </row>
    <row r="178" spans="1:12" s="450" customFormat="1" ht="29.25" customHeight="1" thickBot="1">
      <c r="A178" s="127" t="s">
        <v>421</v>
      </c>
      <c r="B178" s="148"/>
      <c r="C178" s="149" t="s">
        <v>422</v>
      </c>
      <c r="D178" s="150">
        <v>0</v>
      </c>
      <c r="E178" s="140" t="s">
        <v>248</v>
      </c>
      <c r="F178" s="151" t="s">
        <v>234</v>
      </c>
      <c r="G178" s="152">
        <v>0.87</v>
      </c>
      <c r="H178" s="152">
        <v>0.13</v>
      </c>
      <c r="I178" s="143" t="s">
        <v>235</v>
      </c>
      <c r="J178" s="143" t="s">
        <v>423</v>
      </c>
      <c r="K178" s="143" t="s">
        <v>340</v>
      </c>
      <c r="L178" s="153" t="s">
        <v>249</v>
      </c>
    </row>
    <row r="179" spans="1:12" s="450" customFormat="1" ht="29.25" customHeight="1" thickBot="1">
      <c r="A179" s="127" t="s">
        <v>424</v>
      </c>
      <c r="B179" s="148"/>
      <c r="C179" s="149" t="s">
        <v>425</v>
      </c>
      <c r="D179" s="150">
        <v>0</v>
      </c>
      <c r="E179" s="140" t="s">
        <v>248</v>
      </c>
      <c r="F179" s="151" t="s">
        <v>234</v>
      </c>
      <c r="G179" s="152">
        <v>0.87</v>
      </c>
      <c r="H179" s="152">
        <v>0.13</v>
      </c>
      <c r="I179" s="143" t="s">
        <v>235</v>
      </c>
      <c r="J179" s="143" t="s">
        <v>330</v>
      </c>
      <c r="K179" s="143" t="s">
        <v>322</v>
      </c>
      <c r="L179" s="153" t="s">
        <v>249</v>
      </c>
    </row>
    <row r="180" spans="1:12" s="450" customFormat="1" ht="28.5" customHeight="1" thickBot="1">
      <c r="A180" s="127" t="s">
        <v>426</v>
      </c>
      <c r="B180" s="148"/>
      <c r="C180" s="149" t="s">
        <v>427</v>
      </c>
      <c r="D180" s="150">
        <v>0</v>
      </c>
      <c r="E180" s="140" t="s">
        <v>248</v>
      </c>
      <c r="F180" s="151" t="s">
        <v>234</v>
      </c>
      <c r="G180" s="152">
        <v>0.87</v>
      </c>
      <c r="H180" s="152">
        <v>0.13</v>
      </c>
      <c r="I180" s="143" t="s">
        <v>235</v>
      </c>
      <c r="J180" s="143" t="s">
        <v>340</v>
      </c>
      <c r="K180" s="143" t="s">
        <v>341</v>
      </c>
      <c r="L180" s="153" t="s">
        <v>249</v>
      </c>
    </row>
    <row r="181" spans="1:12" s="450" customFormat="1" ht="30.75" customHeight="1" thickBot="1">
      <c r="A181" s="127" t="s">
        <v>428</v>
      </c>
      <c r="B181" s="148"/>
      <c r="C181" s="149" t="s">
        <v>429</v>
      </c>
      <c r="D181" s="150">
        <v>0</v>
      </c>
      <c r="E181" s="140" t="s">
        <v>248</v>
      </c>
      <c r="F181" s="151" t="s">
        <v>234</v>
      </c>
      <c r="G181" s="152">
        <v>0.87</v>
      </c>
      <c r="H181" s="152">
        <v>0.13</v>
      </c>
      <c r="I181" s="143" t="s">
        <v>235</v>
      </c>
      <c r="J181" s="143" t="s">
        <v>322</v>
      </c>
      <c r="K181" s="143" t="s">
        <v>341</v>
      </c>
      <c r="L181" s="153" t="s">
        <v>249</v>
      </c>
    </row>
    <row r="182" spans="1:12" s="450" customFormat="1" ht="29.25" customHeight="1" thickBot="1">
      <c r="A182" s="127" t="s">
        <v>430</v>
      </c>
      <c r="B182" s="148"/>
      <c r="C182" s="149" t="s">
        <v>431</v>
      </c>
      <c r="D182" s="150">
        <v>0</v>
      </c>
      <c r="E182" s="140" t="s">
        <v>248</v>
      </c>
      <c r="F182" s="151" t="s">
        <v>234</v>
      </c>
      <c r="G182" s="152">
        <v>0.87</v>
      </c>
      <c r="H182" s="152">
        <v>0.13</v>
      </c>
      <c r="I182" s="143" t="s">
        <v>235</v>
      </c>
      <c r="J182" s="143" t="s">
        <v>340</v>
      </c>
      <c r="K182" s="143" t="s">
        <v>341</v>
      </c>
      <c r="L182" s="153" t="s">
        <v>249</v>
      </c>
    </row>
    <row r="183" spans="1:12" s="450" customFormat="1" ht="31.5" customHeight="1" thickBot="1">
      <c r="A183" s="127" t="s">
        <v>432</v>
      </c>
      <c r="B183" s="148"/>
      <c r="C183" s="149" t="s">
        <v>433</v>
      </c>
      <c r="D183" s="150">
        <v>368806.01</v>
      </c>
      <c r="E183" s="140" t="s">
        <v>248</v>
      </c>
      <c r="F183" s="151" t="s">
        <v>234</v>
      </c>
      <c r="G183" s="152">
        <v>0.87</v>
      </c>
      <c r="H183" s="152">
        <v>0.13</v>
      </c>
      <c r="I183" s="143" t="s">
        <v>235</v>
      </c>
      <c r="J183" s="143" t="s">
        <v>423</v>
      </c>
      <c r="K183" s="143" t="s">
        <v>341</v>
      </c>
      <c r="L183" s="153" t="s">
        <v>324</v>
      </c>
    </row>
    <row r="184" spans="1:12" s="450" customFormat="1" ht="39.75" customHeight="1" thickBot="1">
      <c r="A184" s="127" t="s">
        <v>434</v>
      </c>
      <c r="B184" s="148"/>
      <c r="C184" s="149" t="s">
        <v>435</v>
      </c>
      <c r="D184" s="150">
        <v>0</v>
      </c>
      <c r="E184" s="140" t="s">
        <v>248</v>
      </c>
      <c r="F184" s="151" t="s">
        <v>234</v>
      </c>
      <c r="G184" s="152">
        <v>0.87</v>
      </c>
      <c r="H184" s="152">
        <v>0.13</v>
      </c>
      <c r="I184" s="143" t="s">
        <v>235</v>
      </c>
      <c r="J184" s="143" t="s">
        <v>322</v>
      </c>
      <c r="K184" s="143" t="s">
        <v>341</v>
      </c>
      <c r="L184" s="153" t="s">
        <v>264</v>
      </c>
    </row>
    <row r="185" spans="1:12" s="450" customFormat="1" ht="43.5" customHeight="1" thickBot="1">
      <c r="A185" s="127" t="s">
        <v>436</v>
      </c>
      <c r="B185" s="148"/>
      <c r="C185" s="149" t="s">
        <v>437</v>
      </c>
      <c r="D185" s="150">
        <v>463589.68</v>
      </c>
      <c r="E185" s="140" t="s">
        <v>248</v>
      </c>
      <c r="F185" s="151" t="s">
        <v>234</v>
      </c>
      <c r="G185" s="152">
        <v>0.87</v>
      </c>
      <c r="H185" s="152">
        <v>0.13</v>
      </c>
      <c r="I185" s="143" t="s">
        <v>235</v>
      </c>
      <c r="J185" s="143" t="s">
        <v>322</v>
      </c>
      <c r="K185" s="143" t="s">
        <v>341</v>
      </c>
      <c r="L185" s="153" t="s">
        <v>324</v>
      </c>
    </row>
    <row r="186" spans="1:12" s="450" customFormat="1" ht="32.25" customHeight="1" thickBot="1">
      <c r="A186" s="127" t="s">
        <v>438</v>
      </c>
      <c r="B186" s="148"/>
      <c r="C186" s="149" t="s">
        <v>439</v>
      </c>
      <c r="D186" s="150">
        <v>0</v>
      </c>
      <c r="E186" s="140" t="s">
        <v>248</v>
      </c>
      <c r="F186" s="151" t="s">
        <v>234</v>
      </c>
      <c r="G186" s="152">
        <v>0.87</v>
      </c>
      <c r="H186" s="152">
        <v>0.13</v>
      </c>
      <c r="I186" s="143" t="s">
        <v>235</v>
      </c>
      <c r="J186" s="143" t="s">
        <v>330</v>
      </c>
      <c r="K186" s="143" t="s">
        <v>322</v>
      </c>
      <c r="L186" s="153" t="s">
        <v>249</v>
      </c>
    </row>
    <row r="187" spans="1:12" s="450" customFormat="1" ht="27.75" customHeight="1" thickBot="1">
      <c r="A187" s="127" t="s">
        <v>440</v>
      </c>
      <c r="B187" s="148"/>
      <c r="C187" s="149" t="s">
        <v>441</v>
      </c>
      <c r="D187" s="150">
        <v>0</v>
      </c>
      <c r="E187" s="140" t="s">
        <v>248</v>
      </c>
      <c r="F187" s="151" t="s">
        <v>234</v>
      </c>
      <c r="G187" s="152">
        <v>0.87</v>
      </c>
      <c r="H187" s="152">
        <v>0.13</v>
      </c>
      <c r="I187" s="143" t="s">
        <v>235</v>
      </c>
      <c r="J187" s="143" t="s">
        <v>330</v>
      </c>
      <c r="K187" s="143" t="s">
        <v>322</v>
      </c>
      <c r="L187" s="153" t="s">
        <v>249</v>
      </c>
    </row>
    <row r="188" spans="1:12" s="450" customFormat="1" ht="29.25" customHeight="1" thickBot="1">
      <c r="A188" s="127" t="s">
        <v>442</v>
      </c>
      <c r="B188" s="148"/>
      <c r="C188" s="149" t="s">
        <v>443</v>
      </c>
      <c r="D188" s="150">
        <v>0</v>
      </c>
      <c r="E188" s="140" t="s">
        <v>248</v>
      </c>
      <c r="F188" s="151" t="s">
        <v>234</v>
      </c>
      <c r="G188" s="152">
        <v>0.87</v>
      </c>
      <c r="H188" s="152">
        <v>0.13</v>
      </c>
      <c r="I188" s="143" t="s">
        <v>235</v>
      </c>
      <c r="J188" s="143" t="s">
        <v>330</v>
      </c>
      <c r="K188" s="143" t="s">
        <v>322</v>
      </c>
      <c r="L188" s="153" t="s">
        <v>249</v>
      </c>
    </row>
    <row r="189" spans="1:12" s="450" customFormat="1" ht="30" customHeight="1" thickBot="1">
      <c r="A189" s="127" t="s">
        <v>444</v>
      </c>
      <c r="B189" s="148"/>
      <c r="C189" s="149" t="s">
        <v>445</v>
      </c>
      <c r="D189" s="150">
        <v>0</v>
      </c>
      <c r="E189" s="140" t="s">
        <v>248</v>
      </c>
      <c r="F189" s="151" t="s">
        <v>234</v>
      </c>
      <c r="G189" s="152">
        <v>0.87</v>
      </c>
      <c r="H189" s="152">
        <v>0.13</v>
      </c>
      <c r="I189" s="143" t="s">
        <v>235</v>
      </c>
      <c r="J189" s="143" t="s">
        <v>322</v>
      </c>
      <c r="K189" s="143" t="s">
        <v>327</v>
      </c>
      <c r="L189" s="153" t="s">
        <v>249</v>
      </c>
    </row>
    <row r="190" spans="1:12" s="450" customFormat="1" ht="27.75" customHeight="1" thickBot="1">
      <c r="A190" s="127" t="s">
        <v>446</v>
      </c>
      <c r="B190" s="148"/>
      <c r="C190" s="149" t="s">
        <v>447</v>
      </c>
      <c r="D190" s="150">
        <v>0</v>
      </c>
      <c r="E190" s="140" t="s">
        <v>248</v>
      </c>
      <c r="F190" s="151" t="s">
        <v>234</v>
      </c>
      <c r="G190" s="152">
        <v>0.87</v>
      </c>
      <c r="H190" s="152">
        <v>0.13</v>
      </c>
      <c r="I190" s="143" t="s">
        <v>235</v>
      </c>
      <c r="J190" s="143" t="s">
        <v>322</v>
      </c>
      <c r="K190" s="143" t="s">
        <v>327</v>
      </c>
      <c r="L190" s="153" t="s">
        <v>249</v>
      </c>
    </row>
    <row r="191" spans="1:12" s="450" customFormat="1" ht="27" customHeight="1" thickBot="1">
      <c r="A191" s="127" t="s">
        <v>448</v>
      </c>
      <c r="B191" s="148"/>
      <c r="C191" s="149" t="s">
        <v>449</v>
      </c>
      <c r="D191" s="150">
        <v>0</v>
      </c>
      <c r="E191" s="140" t="s">
        <v>248</v>
      </c>
      <c r="F191" s="151" t="s">
        <v>234</v>
      </c>
      <c r="G191" s="152">
        <v>0.87</v>
      </c>
      <c r="H191" s="152">
        <v>0.13</v>
      </c>
      <c r="I191" s="143" t="s">
        <v>235</v>
      </c>
      <c r="J191" s="143" t="s">
        <v>322</v>
      </c>
      <c r="K191" s="143" t="s">
        <v>327</v>
      </c>
      <c r="L191" s="153" t="s">
        <v>249</v>
      </c>
    </row>
    <row r="192" spans="1:12" s="450" customFormat="1" ht="31.5" customHeight="1" thickBot="1">
      <c r="A192" s="127" t="s">
        <v>450</v>
      </c>
      <c r="B192" s="148"/>
      <c r="C192" s="149" t="s">
        <v>451</v>
      </c>
      <c r="D192" s="150">
        <v>0</v>
      </c>
      <c r="E192" s="140" t="s">
        <v>248</v>
      </c>
      <c r="F192" s="151" t="s">
        <v>234</v>
      </c>
      <c r="G192" s="152">
        <v>0.87</v>
      </c>
      <c r="H192" s="152">
        <v>0.13</v>
      </c>
      <c r="I192" s="143" t="s">
        <v>235</v>
      </c>
      <c r="J192" s="143" t="s">
        <v>423</v>
      </c>
      <c r="K192" s="143" t="s">
        <v>340</v>
      </c>
      <c r="L192" s="153" t="s">
        <v>249</v>
      </c>
    </row>
    <row r="193" spans="1:12" s="450" customFormat="1" ht="30" customHeight="1" thickBot="1">
      <c r="A193" s="127" t="s">
        <v>452</v>
      </c>
      <c r="B193" s="148"/>
      <c r="C193" s="149" t="s">
        <v>453</v>
      </c>
      <c r="D193" s="150">
        <v>0</v>
      </c>
      <c r="E193" s="140" t="s">
        <v>248</v>
      </c>
      <c r="F193" s="151" t="s">
        <v>234</v>
      </c>
      <c r="G193" s="152">
        <v>0.87</v>
      </c>
      <c r="H193" s="152">
        <v>0.13</v>
      </c>
      <c r="I193" s="143" t="s">
        <v>235</v>
      </c>
      <c r="J193" s="143" t="s">
        <v>423</v>
      </c>
      <c r="K193" s="143" t="s">
        <v>340</v>
      </c>
      <c r="L193" s="153" t="s">
        <v>249</v>
      </c>
    </row>
    <row r="194" spans="1:12" s="450" customFormat="1" ht="27.75" customHeight="1" thickBot="1">
      <c r="A194" s="127" t="s">
        <v>454</v>
      </c>
      <c r="B194" s="148"/>
      <c r="C194" s="149" t="s">
        <v>455</v>
      </c>
      <c r="D194" s="150">
        <v>0</v>
      </c>
      <c r="E194" s="140" t="s">
        <v>248</v>
      </c>
      <c r="F194" s="151" t="s">
        <v>234</v>
      </c>
      <c r="G194" s="152">
        <v>0.87</v>
      </c>
      <c r="H194" s="152">
        <v>0.13</v>
      </c>
      <c r="I194" s="143" t="s">
        <v>235</v>
      </c>
      <c r="J194" s="143" t="s">
        <v>330</v>
      </c>
      <c r="K194" s="143" t="s">
        <v>322</v>
      </c>
      <c r="L194" s="153" t="s">
        <v>249</v>
      </c>
    </row>
    <row r="195" spans="1:12" s="450" customFormat="1" ht="27.75" customHeight="1" thickBot="1">
      <c r="A195" s="127" t="s">
        <v>456</v>
      </c>
      <c r="B195" s="148"/>
      <c r="C195" s="149" t="s">
        <v>457</v>
      </c>
      <c r="D195" s="150">
        <v>0</v>
      </c>
      <c r="E195" s="140" t="s">
        <v>248</v>
      </c>
      <c r="F195" s="151" t="s">
        <v>234</v>
      </c>
      <c r="G195" s="152">
        <v>0.87</v>
      </c>
      <c r="H195" s="152">
        <v>0.13</v>
      </c>
      <c r="I195" s="143" t="s">
        <v>235</v>
      </c>
      <c r="J195" s="143" t="s">
        <v>330</v>
      </c>
      <c r="K195" s="143" t="s">
        <v>322</v>
      </c>
      <c r="L195" s="153" t="s">
        <v>249</v>
      </c>
    </row>
    <row r="196" spans="1:12" s="450" customFormat="1" ht="27" customHeight="1" thickBot="1">
      <c r="A196" s="127" t="s">
        <v>458</v>
      </c>
      <c r="B196" s="148"/>
      <c r="C196" s="149" t="s">
        <v>459</v>
      </c>
      <c r="D196" s="150">
        <v>0</v>
      </c>
      <c r="E196" s="140" t="s">
        <v>248</v>
      </c>
      <c r="F196" s="151" t="s">
        <v>234</v>
      </c>
      <c r="G196" s="152">
        <v>0.87</v>
      </c>
      <c r="H196" s="152">
        <v>0.13</v>
      </c>
      <c r="I196" s="143" t="s">
        <v>235</v>
      </c>
      <c r="J196" s="143" t="s">
        <v>330</v>
      </c>
      <c r="K196" s="143" t="s">
        <v>322</v>
      </c>
      <c r="L196" s="153" t="s">
        <v>249</v>
      </c>
    </row>
    <row r="197" spans="1:12" s="450" customFormat="1" ht="36" customHeight="1" thickBot="1">
      <c r="A197" s="127" t="s">
        <v>460</v>
      </c>
      <c r="B197" s="148"/>
      <c r="C197" s="149" t="s">
        <v>461</v>
      </c>
      <c r="D197" s="150">
        <v>0</v>
      </c>
      <c r="E197" s="140" t="s">
        <v>248</v>
      </c>
      <c r="F197" s="151" t="s">
        <v>234</v>
      </c>
      <c r="G197" s="152">
        <v>0.87</v>
      </c>
      <c r="H197" s="152">
        <v>0.13</v>
      </c>
      <c r="I197" s="143" t="s">
        <v>235</v>
      </c>
      <c r="J197" s="143" t="s">
        <v>330</v>
      </c>
      <c r="K197" s="143" t="s">
        <v>322</v>
      </c>
      <c r="L197" s="153" t="s">
        <v>249</v>
      </c>
    </row>
    <row r="198" spans="1:12" s="450" customFormat="1" ht="27.75" customHeight="1" thickBot="1">
      <c r="A198" s="127" t="s">
        <v>462</v>
      </c>
      <c r="B198" s="148"/>
      <c r="C198" s="149" t="s">
        <v>463</v>
      </c>
      <c r="D198" s="150">
        <v>0</v>
      </c>
      <c r="E198" s="140" t="s">
        <v>248</v>
      </c>
      <c r="F198" s="151" t="s">
        <v>234</v>
      </c>
      <c r="G198" s="152">
        <v>0.87</v>
      </c>
      <c r="H198" s="152">
        <v>0.13</v>
      </c>
      <c r="I198" s="143" t="s">
        <v>235</v>
      </c>
      <c r="J198" s="143" t="s">
        <v>330</v>
      </c>
      <c r="K198" s="143" t="s">
        <v>322</v>
      </c>
      <c r="L198" s="153" t="s">
        <v>249</v>
      </c>
    </row>
    <row r="199" spans="1:12" s="450" customFormat="1" ht="27.75" thickBot="1">
      <c r="A199" s="127" t="s">
        <v>464</v>
      </c>
      <c r="B199" s="148"/>
      <c r="C199" s="149" t="s">
        <v>465</v>
      </c>
      <c r="D199" s="150">
        <v>0</v>
      </c>
      <c r="E199" s="140" t="s">
        <v>248</v>
      </c>
      <c r="F199" s="151" t="s">
        <v>234</v>
      </c>
      <c r="G199" s="152">
        <v>0.87</v>
      </c>
      <c r="H199" s="152">
        <v>0.13</v>
      </c>
      <c r="I199" s="143" t="s">
        <v>235</v>
      </c>
      <c r="J199" s="143" t="s">
        <v>330</v>
      </c>
      <c r="K199" s="143" t="s">
        <v>322</v>
      </c>
      <c r="L199" s="153" t="s">
        <v>249</v>
      </c>
    </row>
    <row r="200" spans="1:12" s="450" customFormat="1" ht="27.75" thickBot="1">
      <c r="A200" s="127" t="s">
        <v>466</v>
      </c>
      <c r="B200" s="148"/>
      <c r="C200" s="149" t="s">
        <v>467</v>
      </c>
      <c r="D200" s="154">
        <v>0</v>
      </c>
      <c r="E200" s="140" t="s">
        <v>248</v>
      </c>
      <c r="F200" s="151" t="s">
        <v>234</v>
      </c>
      <c r="G200" s="152">
        <v>0.87</v>
      </c>
      <c r="H200" s="152">
        <v>0.13</v>
      </c>
      <c r="I200" s="143" t="s">
        <v>235</v>
      </c>
      <c r="J200" s="143" t="s">
        <v>330</v>
      </c>
      <c r="K200" s="143" t="s">
        <v>322</v>
      </c>
      <c r="L200" s="153" t="s">
        <v>249</v>
      </c>
    </row>
    <row r="201" spans="1:12" s="450" customFormat="1" ht="27.75" thickBot="1">
      <c r="A201" s="127" t="s">
        <v>468</v>
      </c>
      <c r="B201" s="148"/>
      <c r="C201" s="149" t="s">
        <v>469</v>
      </c>
      <c r="D201" s="154">
        <v>0</v>
      </c>
      <c r="E201" s="140" t="s">
        <v>248</v>
      </c>
      <c r="F201" s="151" t="s">
        <v>234</v>
      </c>
      <c r="G201" s="152">
        <v>0.87</v>
      </c>
      <c r="H201" s="152">
        <v>0.13</v>
      </c>
      <c r="I201" s="143" t="s">
        <v>235</v>
      </c>
      <c r="J201" s="143" t="s">
        <v>330</v>
      </c>
      <c r="K201" s="143" t="s">
        <v>322</v>
      </c>
      <c r="L201" s="153" t="s">
        <v>249</v>
      </c>
    </row>
    <row r="202" spans="1:12" s="450" customFormat="1" ht="30" customHeight="1" thickBot="1">
      <c r="A202" s="127" t="s">
        <v>470</v>
      </c>
      <c r="B202" s="148"/>
      <c r="C202" s="149" t="s">
        <v>471</v>
      </c>
      <c r="D202" s="155">
        <v>0</v>
      </c>
      <c r="E202" s="140" t="s">
        <v>248</v>
      </c>
      <c r="F202" s="151" t="s">
        <v>234</v>
      </c>
      <c r="G202" s="152">
        <v>0.87</v>
      </c>
      <c r="H202" s="152">
        <v>0.13</v>
      </c>
      <c r="I202" s="143" t="s">
        <v>235</v>
      </c>
      <c r="J202" s="143" t="s">
        <v>406</v>
      </c>
      <c r="K202" s="143" t="s">
        <v>322</v>
      </c>
      <c r="L202" s="153" t="s">
        <v>249</v>
      </c>
    </row>
    <row r="203" spans="1:12" s="450" customFormat="1" ht="27.75" thickBot="1">
      <c r="A203" s="127" t="s">
        <v>472</v>
      </c>
      <c r="B203" s="148"/>
      <c r="C203" s="149" t="s">
        <v>473</v>
      </c>
      <c r="D203" s="155">
        <v>0</v>
      </c>
      <c r="E203" s="140" t="s">
        <v>248</v>
      </c>
      <c r="F203" s="151" t="s">
        <v>234</v>
      </c>
      <c r="G203" s="152">
        <v>0.87</v>
      </c>
      <c r="H203" s="152">
        <v>0.13</v>
      </c>
      <c r="I203" s="143" t="s">
        <v>235</v>
      </c>
      <c r="J203" s="143" t="s">
        <v>322</v>
      </c>
      <c r="K203" s="143" t="s">
        <v>327</v>
      </c>
      <c r="L203" s="153" t="s">
        <v>249</v>
      </c>
    </row>
    <row r="204" spans="1:12" s="450" customFormat="1" ht="25.5" customHeight="1" thickBot="1">
      <c r="A204" s="127" t="s">
        <v>474</v>
      </c>
      <c r="B204" s="148"/>
      <c r="C204" s="149" t="s">
        <v>475</v>
      </c>
      <c r="D204" s="155">
        <v>0</v>
      </c>
      <c r="E204" s="140" t="s">
        <v>248</v>
      </c>
      <c r="F204" s="151" t="s">
        <v>234</v>
      </c>
      <c r="G204" s="152">
        <v>0.87</v>
      </c>
      <c r="H204" s="152">
        <v>0.13</v>
      </c>
      <c r="I204" s="143" t="s">
        <v>235</v>
      </c>
      <c r="J204" s="143" t="s">
        <v>322</v>
      </c>
      <c r="K204" s="143" t="s">
        <v>327</v>
      </c>
      <c r="L204" s="153" t="s">
        <v>264</v>
      </c>
    </row>
    <row r="205" spans="1:12" s="450" customFormat="1" ht="27.75" thickBot="1">
      <c r="A205" s="127" t="s">
        <v>476</v>
      </c>
      <c r="B205" s="148"/>
      <c r="C205" s="149" t="s">
        <v>477</v>
      </c>
      <c r="D205" s="154">
        <v>0</v>
      </c>
      <c r="E205" s="140" t="s">
        <v>248</v>
      </c>
      <c r="F205" s="151" t="s">
        <v>234</v>
      </c>
      <c r="G205" s="152">
        <v>0.87</v>
      </c>
      <c r="H205" s="152">
        <v>0.13</v>
      </c>
      <c r="I205" s="143" t="s">
        <v>235</v>
      </c>
      <c r="J205" s="143" t="s">
        <v>322</v>
      </c>
      <c r="K205" s="143" t="s">
        <v>327</v>
      </c>
      <c r="L205" s="153" t="s">
        <v>249</v>
      </c>
    </row>
    <row r="206" spans="1:12" s="450" customFormat="1" ht="28.5" customHeight="1" thickBot="1">
      <c r="A206" s="127" t="s">
        <v>478</v>
      </c>
      <c r="B206" s="148"/>
      <c r="C206" s="149" t="s">
        <v>479</v>
      </c>
      <c r="D206" s="150">
        <v>0</v>
      </c>
      <c r="E206" s="140" t="s">
        <v>248</v>
      </c>
      <c r="F206" s="151" t="s">
        <v>234</v>
      </c>
      <c r="G206" s="152">
        <v>0.87</v>
      </c>
      <c r="H206" s="152">
        <v>0.13</v>
      </c>
      <c r="I206" s="143" t="s">
        <v>235</v>
      </c>
      <c r="J206" s="143" t="s">
        <v>423</v>
      </c>
      <c r="K206" s="143" t="s">
        <v>340</v>
      </c>
      <c r="L206" s="153" t="s">
        <v>249</v>
      </c>
    </row>
    <row r="207" spans="1:12" ht="21.75" customHeight="1" thickBot="1">
      <c r="A207" s="156"/>
      <c r="B207" s="157"/>
      <c r="C207" s="355" t="s">
        <v>312</v>
      </c>
      <c r="D207" s="498">
        <f>SUM(D176:D206)</f>
        <v>832395.69</v>
      </c>
      <c r="E207" s="158" t="s">
        <v>227</v>
      </c>
      <c r="F207" s="158"/>
      <c r="G207" s="159"/>
      <c r="H207" s="159"/>
      <c r="I207" s="530"/>
      <c r="J207" s="158"/>
      <c r="K207" s="158"/>
      <c r="L207" s="160"/>
    </row>
    <row r="208" spans="1:12" ht="18.75" thickBot="1">
      <c r="A208" s="119"/>
      <c r="B208" s="120"/>
      <c r="C208" s="121" t="s">
        <v>480</v>
      </c>
      <c r="D208" s="161">
        <f>+D207+D172</f>
        <v>12964005.039999999</v>
      </c>
      <c r="E208" s="499" t="s">
        <v>227</v>
      </c>
      <c r="F208" s="502"/>
      <c r="G208" s="501"/>
      <c r="H208" s="501"/>
      <c r="I208" s="507"/>
      <c r="J208" s="501"/>
      <c r="K208" s="501"/>
      <c r="L208" s="122"/>
    </row>
    <row r="209" spans="1:12" ht="36" customHeight="1" thickBot="1">
      <c r="A209" s="162"/>
      <c r="B209" s="769" t="s">
        <v>481</v>
      </c>
      <c r="C209" s="770"/>
      <c r="D209" s="196"/>
      <c r="E209" s="9"/>
      <c r="F209" s="505"/>
      <c r="G209" s="9"/>
      <c r="H209" s="123"/>
      <c r="I209" s="474"/>
      <c r="J209" s="505"/>
      <c r="K209" s="505"/>
      <c r="L209" s="124"/>
    </row>
    <row r="210" spans="1:12" ht="22.5" customHeight="1" thickBot="1">
      <c r="A210" s="753" t="s">
        <v>251</v>
      </c>
      <c r="B210" s="754"/>
      <c r="C210" s="754"/>
      <c r="D210" s="754"/>
      <c r="E210" s="754"/>
      <c r="F210" s="754"/>
      <c r="G210" s="754"/>
      <c r="H210" s="754"/>
      <c r="I210" s="754"/>
      <c r="J210" s="754"/>
      <c r="K210" s="754"/>
      <c r="L210" s="755"/>
    </row>
    <row r="211" spans="1:12" ht="23.25" customHeight="1" thickBot="1">
      <c r="A211" s="741" t="s">
        <v>315</v>
      </c>
      <c r="B211" s="742"/>
      <c r="C211" s="742"/>
      <c r="D211" s="742"/>
      <c r="E211" s="742"/>
      <c r="F211" s="742"/>
      <c r="G211" s="742"/>
      <c r="H211" s="742"/>
      <c r="I211" s="742"/>
      <c r="J211" s="742"/>
      <c r="K211" s="742"/>
      <c r="L211" s="743"/>
    </row>
    <row r="212" spans="1:12" ht="13.5" customHeight="1" thickBot="1">
      <c r="A212" s="10" t="s">
        <v>482</v>
      </c>
      <c r="B212" s="55"/>
      <c r="C212" s="126" t="s">
        <v>483</v>
      </c>
      <c r="D212" s="55"/>
      <c r="E212" s="13"/>
      <c r="F212" s="13"/>
      <c r="G212" s="13"/>
      <c r="H212" s="13"/>
      <c r="I212" s="13"/>
      <c r="J212" s="13"/>
      <c r="K212" s="13"/>
      <c r="L212" s="13"/>
    </row>
    <row r="213" spans="1:12" s="450" customFormat="1" ht="18" customHeight="1">
      <c r="A213" s="163"/>
      <c r="B213" s="72"/>
      <c r="C213" s="57" t="s">
        <v>484</v>
      </c>
      <c r="D213" s="164"/>
      <c r="E213" s="70"/>
      <c r="F213" s="70"/>
      <c r="G213" s="70"/>
      <c r="H213" s="70"/>
      <c r="I213" s="70"/>
      <c r="J213" s="773" t="s">
        <v>230</v>
      </c>
      <c r="K213" s="166" t="s">
        <v>240</v>
      </c>
      <c r="L213" s="782" t="s">
        <v>324</v>
      </c>
    </row>
    <row r="214" spans="1:12" s="450" customFormat="1" ht="15" customHeight="1" thickBot="1">
      <c r="A214" s="163"/>
      <c r="B214" s="72"/>
      <c r="C214" s="167" t="s">
        <v>485</v>
      </c>
      <c r="D214" s="168">
        <v>21626.47</v>
      </c>
      <c r="E214" s="166" t="s">
        <v>233</v>
      </c>
      <c r="F214" s="70" t="s">
        <v>234</v>
      </c>
      <c r="G214" s="66">
        <v>0.5</v>
      </c>
      <c r="H214" s="66">
        <v>0.5</v>
      </c>
      <c r="I214" s="70" t="s">
        <v>235</v>
      </c>
      <c r="J214" s="781"/>
      <c r="K214" s="170">
        <v>2009</v>
      </c>
      <c r="L214" s="783"/>
    </row>
    <row r="215" spans="1:12" ht="19.5" customHeight="1" thickBot="1">
      <c r="A215" s="118"/>
      <c r="B215" s="93"/>
      <c r="C215" s="492" t="s">
        <v>415</v>
      </c>
      <c r="D215" s="503">
        <f>SUM(D214)</f>
        <v>21626.47</v>
      </c>
      <c r="E215" s="94"/>
      <c r="F215" s="94"/>
      <c r="G215" s="171"/>
      <c r="H215" s="171"/>
      <c r="I215" s="94"/>
      <c r="J215" s="171"/>
      <c r="K215" s="171"/>
      <c r="L215" s="95"/>
    </row>
    <row r="216" spans="1:12" ht="20.25" customHeight="1" thickBot="1">
      <c r="A216" s="741" t="s">
        <v>486</v>
      </c>
      <c r="B216" s="742"/>
      <c r="C216" s="742"/>
      <c r="D216" s="742"/>
      <c r="E216" s="742"/>
      <c r="F216" s="742"/>
      <c r="G216" s="742"/>
      <c r="H216" s="742"/>
      <c r="I216" s="742"/>
      <c r="J216" s="742"/>
      <c r="K216" s="742"/>
      <c r="L216" s="743"/>
    </row>
    <row r="217" spans="1:12" ht="14.25" customHeight="1" thickBot="1">
      <c r="A217" s="10" t="s">
        <v>487</v>
      </c>
      <c r="B217" s="55"/>
      <c r="C217" s="126" t="s">
        <v>483</v>
      </c>
      <c r="D217" s="55"/>
      <c r="E217" s="13"/>
      <c r="F217" s="13"/>
      <c r="G217" s="13"/>
      <c r="H217" s="13"/>
      <c r="I217" s="13"/>
      <c r="J217" s="13"/>
      <c r="K217" s="13"/>
      <c r="L217" s="90"/>
    </row>
    <row r="218" spans="1:12" s="450" customFormat="1" ht="15" customHeight="1">
      <c r="A218" s="56"/>
      <c r="B218" s="72"/>
      <c r="C218" s="172" t="s">
        <v>484</v>
      </c>
      <c r="D218" s="173"/>
      <c r="E218" s="164"/>
      <c r="F218" s="164"/>
      <c r="G218" s="164"/>
      <c r="H218" s="164"/>
      <c r="I218" s="164"/>
      <c r="J218" s="773" t="s">
        <v>230</v>
      </c>
      <c r="K218" s="166" t="s">
        <v>240</v>
      </c>
      <c r="L218" s="782" t="s">
        <v>264</v>
      </c>
    </row>
    <row r="219" spans="1:12" s="450" customFormat="1" ht="15.75" customHeight="1" thickBot="1">
      <c r="A219" s="61"/>
      <c r="B219" s="174"/>
      <c r="C219" s="175" t="s">
        <v>488</v>
      </c>
      <c r="D219" s="176">
        <v>0</v>
      </c>
      <c r="E219" s="177" t="s">
        <v>233</v>
      </c>
      <c r="F219" s="178" t="s">
        <v>234</v>
      </c>
      <c r="G219" s="66">
        <v>0</v>
      </c>
      <c r="H219" s="66">
        <v>1</v>
      </c>
      <c r="I219" s="74" t="s">
        <v>235</v>
      </c>
      <c r="J219" s="784"/>
      <c r="K219" s="177">
        <v>2008</v>
      </c>
      <c r="L219" s="783"/>
    </row>
    <row r="220" spans="1:12" ht="20.25" customHeight="1" thickBot="1">
      <c r="A220" s="156"/>
      <c r="B220" s="180"/>
      <c r="C220" s="355" t="s">
        <v>250</v>
      </c>
      <c r="D220" s="504">
        <f>SUM(D219)</f>
        <v>0</v>
      </c>
      <c r="E220" s="171"/>
      <c r="F220" s="171"/>
      <c r="G220" s="171"/>
      <c r="H220" s="171"/>
      <c r="I220" s="171"/>
      <c r="J220" s="171"/>
      <c r="K220" s="171"/>
      <c r="L220" s="181"/>
    </row>
    <row r="221" spans="1:12" ht="21.75" customHeight="1" thickBot="1">
      <c r="A221" s="741" t="s">
        <v>489</v>
      </c>
      <c r="B221" s="742"/>
      <c r="C221" s="742"/>
      <c r="D221" s="742"/>
      <c r="E221" s="742"/>
      <c r="F221" s="742"/>
      <c r="G221" s="742"/>
      <c r="H221" s="742"/>
      <c r="I221" s="742"/>
      <c r="J221" s="742"/>
      <c r="K221" s="742"/>
      <c r="L221" s="743"/>
    </row>
    <row r="222" spans="1:12" ht="14.25" thickBot="1">
      <c r="A222" s="10" t="s">
        <v>490</v>
      </c>
      <c r="B222" s="182"/>
      <c r="C222" s="126" t="s">
        <v>483</v>
      </c>
      <c r="D222" s="183"/>
      <c r="E222" s="13"/>
      <c r="F222" s="13"/>
      <c r="G222" s="13"/>
      <c r="H222" s="13"/>
      <c r="I222" s="13"/>
      <c r="J222" s="13"/>
      <c r="K222" s="13"/>
      <c r="L222" s="13"/>
    </row>
    <row r="223" spans="1:12" s="450" customFormat="1" ht="16.5" customHeight="1">
      <c r="A223" s="101"/>
      <c r="B223" s="187"/>
      <c r="C223" s="45" t="s">
        <v>491</v>
      </c>
      <c r="D223" s="35"/>
      <c r="E223" s="37"/>
      <c r="F223" s="36"/>
      <c r="G223" s="36"/>
      <c r="H223" s="36"/>
      <c r="I223" s="36"/>
      <c r="J223" s="37" t="s">
        <v>227</v>
      </c>
      <c r="K223" s="748" t="s">
        <v>496</v>
      </c>
      <c r="L223" s="750" t="s">
        <v>537</v>
      </c>
    </row>
    <row r="224" spans="1:12" s="450" customFormat="1" ht="15" customHeight="1" thickBot="1">
      <c r="A224" s="188"/>
      <c r="B224" s="189"/>
      <c r="C224" s="84" t="s">
        <v>492</v>
      </c>
      <c r="D224" s="85">
        <v>0</v>
      </c>
      <c r="E224" s="89" t="s">
        <v>233</v>
      </c>
      <c r="F224" s="36" t="s">
        <v>234</v>
      </c>
      <c r="G224" s="87">
        <v>0</v>
      </c>
      <c r="H224" s="87">
        <v>1</v>
      </c>
      <c r="I224" s="86" t="s">
        <v>235</v>
      </c>
      <c r="J224" s="89" t="s">
        <v>230</v>
      </c>
      <c r="K224" s="772"/>
      <c r="L224" s="751"/>
    </row>
    <row r="225" spans="1:12" ht="14.25" thickBot="1">
      <c r="A225" s="10" t="s">
        <v>493</v>
      </c>
      <c r="B225" s="182"/>
      <c r="C225" s="126" t="s">
        <v>494</v>
      </c>
      <c r="D225" s="183"/>
      <c r="E225" s="183"/>
      <c r="F225" s="99"/>
      <c r="G225" s="13"/>
      <c r="H225" s="13"/>
      <c r="I225" s="13"/>
      <c r="J225" s="13"/>
      <c r="K225" s="13"/>
      <c r="L225" s="90"/>
    </row>
    <row r="226" spans="1:12" s="450" customFormat="1" ht="39.75" customHeight="1">
      <c r="A226" s="163"/>
      <c r="B226" s="184"/>
      <c r="C226" s="57" t="s">
        <v>495</v>
      </c>
      <c r="D226" s="58"/>
      <c r="E226" s="60"/>
      <c r="F226" s="59"/>
      <c r="G226" s="59"/>
      <c r="H226" s="59"/>
      <c r="I226" s="59"/>
      <c r="J226" s="59" t="s">
        <v>227</v>
      </c>
      <c r="K226" s="773" t="s">
        <v>496</v>
      </c>
      <c r="L226" s="775" t="s">
        <v>236</v>
      </c>
    </row>
    <row r="227" spans="1:12" s="450" customFormat="1" ht="14.25" thickBot="1">
      <c r="A227" s="113"/>
      <c r="B227" s="185"/>
      <c r="C227" s="63" t="s">
        <v>497</v>
      </c>
      <c r="D227" s="64">
        <v>0</v>
      </c>
      <c r="E227" s="67" t="s">
        <v>248</v>
      </c>
      <c r="F227" s="67" t="s">
        <v>234</v>
      </c>
      <c r="G227" s="186">
        <v>0</v>
      </c>
      <c r="H227" s="186">
        <v>1</v>
      </c>
      <c r="I227" s="65" t="s">
        <v>235</v>
      </c>
      <c r="J227" s="65" t="s">
        <v>230</v>
      </c>
      <c r="K227" s="774"/>
      <c r="L227" s="776"/>
    </row>
    <row r="228" spans="1:12" s="450" customFormat="1" ht="14.25" thickBot="1">
      <c r="A228" s="10" t="s">
        <v>498</v>
      </c>
      <c r="B228" s="182"/>
      <c r="C228" s="126" t="s">
        <v>499</v>
      </c>
      <c r="D228" s="183"/>
      <c r="E228" s="183"/>
      <c r="F228" s="99"/>
      <c r="G228" s="13"/>
      <c r="H228" s="13"/>
      <c r="I228" s="13"/>
      <c r="J228" s="13"/>
      <c r="K228" s="13"/>
      <c r="L228" s="90"/>
    </row>
    <row r="229" spans="1:12" s="450" customFormat="1" ht="54.75" customHeight="1">
      <c r="A229" s="511"/>
      <c r="B229" s="544"/>
      <c r="C229" s="475" t="s">
        <v>500</v>
      </c>
      <c r="D229" s="538"/>
      <c r="E229" s="540"/>
      <c r="F229" s="539"/>
      <c r="G229" s="539"/>
      <c r="H229" s="539"/>
      <c r="I229" s="539"/>
      <c r="J229" s="539" t="s">
        <v>227</v>
      </c>
      <c r="K229" s="777" t="s">
        <v>628</v>
      </c>
      <c r="L229" s="779" t="s">
        <v>537</v>
      </c>
    </row>
    <row r="230" spans="1:12" s="450" customFormat="1" ht="14.25" thickBot="1">
      <c r="A230" s="517"/>
      <c r="B230" s="545"/>
      <c r="C230" s="546" t="s">
        <v>501</v>
      </c>
      <c r="D230" s="547">
        <v>0</v>
      </c>
      <c r="E230" s="543" t="s">
        <v>248</v>
      </c>
      <c r="F230" s="543" t="s">
        <v>234</v>
      </c>
      <c r="G230" s="548">
        <v>0.87</v>
      </c>
      <c r="H230" s="548">
        <v>0.13</v>
      </c>
      <c r="I230" s="549" t="s">
        <v>235</v>
      </c>
      <c r="J230" s="549" t="s">
        <v>230</v>
      </c>
      <c r="K230" s="778"/>
      <c r="L230" s="780"/>
    </row>
    <row r="231" spans="1:12" s="450" customFormat="1" ht="14.25" thickBot="1">
      <c r="A231" s="341" t="s">
        <v>31</v>
      </c>
      <c r="B231" s="342"/>
      <c r="C231" s="343" t="s">
        <v>514</v>
      </c>
      <c r="D231" s="344"/>
      <c r="E231" s="345"/>
      <c r="F231" s="346"/>
      <c r="G231" s="346"/>
      <c r="H231" s="346"/>
      <c r="I231" s="346"/>
      <c r="J231" s="346"/>
      <c r="K231" s="346"/>
      <c r="L231" s="351"/>
    </row>
    <row r="232" spans="1:12" s="450" customFormat="1" ht="32.25" customHeight="1">
      <c r="A232" s="511"/>
      <c r="B232" s="544"/>
      <c r="C232" s="475" t="s">
        <v>980</v>
      </c>
      <c r="D232" s="538"/>
      <c r="E232" s="509"/>
      <c r="F232" s="511"/>
      <c r="G232" s="539"/>
      <c r="H232" s="539"/>
      <c r="I232" s="539"/>
      <c r="J232" s="550"/>
      <c r="K232" s="540" t="s">
        <v>1032</v>
      </c>
      <c r="L232" s="550" t="s">
        <v>227</v>
      </c>
    </row>
    <row r="233" spans="1:12" s="450" customFormat="1" ht="14.25" thickBot="1">
      <c r="A233" s="586"/>
      <c r="B233" s="545"/>
      <c r="C233" s="546" t="s">
        <v>261</v>
      </c>
      <c r="D233" s="547">
        <v>0</v>
      </c>
      <c r="E233" s="515" t="s">
        <v>536</v>
      </c>
      <c r="F233" s="586" t="s">
        <v>234</v>
      </c>
      <c r="G233" s="548">
        <v>0.87</v>
      </c>
      <c r="H233" s="548">
        <v>0.13</v>
      </c>
      <c r="I233" s="549" t="s">
        <v>235</v>
      </c>
      <c r="J233" s="518" t="s">
        <v>230</v>
      </c>
      <c r="K233" s="551">
        <v>2009</v>
      </c>
      <c r="L233" s="552" t="s">
        <v>537</v>
      </c>
    </row>
    <row r="234" spans="1:12" s="450" customFormat="1" ht="14.25" thickBot="1">
      <c r="A234" s="341" t="s">
        <v>976</v>
      </c>
      <c r="B234" s="342"/>
      <c r="C234" s="343" t="s">
        <v>977</v>
      </c>
      <c r="D234" s="344"/>
      <c r="E234" s="345"/>
      <c r="F234" s="346"/>
      <c r="G234" s="346"/>
      <c r="H234" s="346"/>
      <c r="I234" s="346"/>
      <c r="J234" s="346"/>
      <c r="K234" s="346"/>
      <c r="L234" s="351"/>
    </row>
    <row r="235" spans="1:12" s="450" customFormat="1" ht="41.25" customHeight="1">
      <c r="A235" s="511"/>
      <c r="B235" s="544"/>
      <c r="C235" s="475" t="s">
        <v>1007</v>
      </c>
      <c r="D235" s="538"/>
      <c r="E235" s="509"/>
      <c r="F235" s="511"/>
      <c r="G235" s="539"/>
      <c r="H235" s="539"/>
      <c r="I235" s="539"/>
      <c r="J235" s="550"/>
      <c r="K235" s="540" t="s">
        <v>1033</v>
      </c>
      <c r="L235" s="512" t="s">
        <v>227</v>
      </c>
    </row>
    <row r="236" spans="1:12" s="450" customFormat="1" ht="16.5" customHeight="1" thickBot="1">
      <c r="A236" s="511"/>
      <c r="B236" s="544"/>
      <c r="C236" s="546" t="s">
        <v>978</v>
      </c>
      <c r="D236" s="547">
        <v>0</v>
      </c>
      <c r="E236" s="515" t="s">
        <v>536</v>
      </c>
      <c r="F236" s="517" t="s">
        <v>234</v>
      </c>
      <c r="G236" s="548">
        <v>0.87</v>
      </c>
      <c r="H236" s="548">
        <v>0.13</v>
      </c>
      <c r="I236" s="549" t="s">
        <v>235</v>
      </c>
      <c r="J236" s="518" t="s">
        <v>230</v>
      </c>
      <c r="K236" s="551">
        <v>2009</v>
      </c>
      <c r="L236" s="552" t="s">
        <v>537</v>
      </c>
    </row>
    <row r="237" spans="1:12" s="450" customFormat="1" ht="13.5" customHeight="1" thickBot="1">
      <c r="A237" s="529" t="s">
        <v>1008</v>
      </c>
      <c r="B237" s="342"/>
      <c r="C237" s="343" t="s">
        <v>1009</v>
      </c>
      <c r="D237" s="344"/>
      <c r="E237" s="345"/>
      <c r="F237" s="346"/>
      <c r="G237" s="346"/>
      <c r="H237" s="346"/>
      <c r="I237" s="346"/>
      <c r="J237" s="346"/>
      <c r="K237" s="346"/>
      <c r="L237" s="351"/>
    </row>
    <row r="238" spans="1:12" s="450" customFormat="1" ht="66.75" customHeight="1">
      <c r="A238" s="511"/>
      <c r="B238" s="544"/>
      <c r="C238" s="475" t="s">
        <v>1010</v>
      </c>
      <c r="D238" s="538"/>
      <c r="E238" s="509"/>
      <c r="F238" s="511"/>
      <c r="G238" s="539"/>
      <c r="H238" s="539"/>
      <c r="I238" s="539"/>
      <c r="J238" s="550"/>
      <c r="K238" s="540" t="s">
        <v>1033</v>
      </c>
      <c r="L238" s="512" t="s">
        <v>227</v>
      </c>
    </row>
    <row r="239" spans="1:12" s="450" customFormat="1" ht="14.25" thickBot="1">
      <c r="A239" s="517"/>
      <c r="B239" s="544"/>
      <c r="C239" s="546" t="s">
        <v>1061</v>
      </c>
      <c r="D239" s="547">
        <v>49000</v>
      </c>
      <c r="E239" s="515" t="s">
        <v>233</v>
      </c>
      <c r="F239" s="517" t="s">
        <v>234</v>
      </c>
      <c r="G239" s="548">
        <v>0.87</v>
      </c>
      <c r="H239" s="548">
        <v>0.13</v>
      </c>
      <c r="I239" s="549" t="s">
        <v>235</v>
      </c>
      <c r="J239" s="518" t="s">
        <v>230</v>
      </c>
      <c r="K239" s="551">
        <v>2010</v>
      </c>
      <c r="L239" s="552" t="s">
        <v>260</v>
      </c>
    </row>
    <row r="240" spans="1:12" ht="23.25" customHeight="1" thickBot="1">
      <c r="A240" s="156"/>
      <c r="B240" s="180"/>
      <c r="C240" s="355" t="s">
        <v>502</v>
      </c>
      <c r="D240" s="491">
        <f>SUM(D223:D239)</f>
        <v>49000</v>
      </c>
      <c r="E240" s="171"/>
      <c r="F240" s="171"/>
      <c r="G240" s="171"/>
      <c r="H240" s="171"/>
      <c r="I240" s="171"/>
      <c r="J240" s="171"/>
      <c r="K240" s="171"/>
      <c r="L240" s="181"/>
    </row>
    <row r="241" spans="1:22" ht="19.5" customHeight="1" thickBot="1">
      <c r="A241" s="741" t="s">
        <v>252</v>
      </c>
      <c r="B241" s="742"/>
      <c r="C241" s="742"/>
      <c r="D241" s="742"/>
      <c r="E241" s="742"/>
      <c r="F241" s="742"/>
      <c r="G241" s="742"/>
      <c r="H241" s="742"/>
      <c r="I241" s="742"/>
      <c r="J241" s="742"/>
      <c r="K241" s="742"/>
      <c r="L241" s="743"/>
    </row>
    <row r="242" spans="1:22" ht="14.25" thickBot="1">
      <c r="A242" s="10" t="s">
        <v>503</v>
      </c>
      <c r="B242" s="182"/>
      <c r="C242" s="126" t="s">
        <v>483</v>
      </c>
      <c r="D242" s="12"/>
      <c r="E242" s="13"/>
      <c r="F242" s="13"/>
      <c r="G242" s="13"/>
      <c r="H242" s="13"/>
      <c r="I242" s="13"/>
      <c r="J242" s="13"/>
      <c r="K242" s="13"/>
      <c r="L242" s="13"/>
    </row>
    <row r="243" spans="1:22" s="450" customFormat="1" ht="18.75" customHeight="1">
      <c r="A243" s="511"/>
      <c r="B243" s="544"/>
      <c r="C243" s="475" t="s">
        <v>504</v>
      </c>
      <c r="D243" s="540" t="s">
        <v>227</v>
      </c>
      <c r="E243" s="540"/>
      <c r="F243" s="539"/>
      <c r="G243" s="539"/>
      <c r="H243" s="539"/>
      <c r="I243" s="539"/>
      <c r="J243" s="539"/>
      <c r="K243" s="777" t="s">
        <v>979</v>
      </c>
      <c r="L243" s="787" t="s">
        <v>537</v>
      </c>
    </row>
    <row r="244" spans="1:22" s="450" customFormat="1" ht="20.25" customHeight="1" thickBot="1">
      <c r="A244" s="586"/>
      <c r="B244" s="545"/>
      <c r="C244" s="546" t="s">
        <v>307</v>
      </c>
      <c r="D244" s="590">
        <v>0</v>
      </c>
      <c r="E244" s="543" t="s">
        <v>233</v>
      </c>
      <c r="F244" s="549" t="s">
        <v>271</v>
      </c>
      <c r="G244" s="548">
        <v>0.87</v>
      </c>
      <c r="H244" s="548">
        <v>0.13</v>
      </c>
      <c r="I244" s="549" t="s">
        <v>235</v>
      </c>
      <c r="J244" s="549" t="s">
        <v>230</v>
      </c>
      <c r="K244" s="778"/>
      <c r="L244" s="788"/>
    </row>
    <row r="245" spans="1:22" ht="12.75" customHeight="1" thickBot="1">
      <c r="A245" s="10" t="s">
        <v>505</v>
      </c>
      <c r="B245" s="182"/>
      <c r="C245" s="126" t="s">
        <v>494</v>
      </c>
      <c r="D245" s="12"/>
      <c r="E245" s="13"/>
      <c r="F245" s="13"/>
      <c r="G245" s="13"/>
      <c r="H245" s="13"/>
      <c r="I245" s="13"/>
      <c r="J245" s="13"/>
      <c r="K245" s="13"/>
      <c r="L245" s="90"/>
    </row>
    <row r="246" spans="1:22" s="450" customFormat="1" ht="66" customHeight="1">
      <c r="A246" s="163"/>
      <c r="B246" s="184"/>
      <c r="C246" s="57" t="s">
        <v>506</v>
      </c>
      <c r="D246" s="60"/>
      <c r="E246" s="60"/>
      <c r="F246" s="59"/>
      <c r="G246" s="59"/>
      <c r="H246" s="59"/>
      <c r="I246" s="59"/>
      <c r="J246" s="59" t="s">
        <v>227</v>
      </c>
      <c r="K246" s="789" t="s">
        <v>1034</v>
      </c>
      <c r="L246" s="775" t="s">
        <v>264</v>
      </c>
    </row>
    <row r="247" spans="1:22" s="450" customFormat="1" ht="14.25" customHeight="1" thickBot="1">
      <c r="A247" s="113"/>
      <c r="B247" s="185"/>
      <c r="C247" s="63" t="s">
        <v>507</v>
      </c>
      <c r="D247" s="64">
        <v>0</v>
      </c>
      <c r="E247" s="67" t="s">
        <v>248</v>
      </c>
      <c r="F247" s="65" t="s">
        <v>271</v>
      </c>
      <c r="G247" s="186">
        <v>0.87</v>
      </c>
      <c r="H247" s="186">
        <v>0.13</v>
      </c>
      <c r="I247" s="65" t="s">
        <v>235</v>
      </c>
      <c r="J247" s="65" t="s">
        <v>230</v>
      </c>
      <c r="K247" s="790"/>
      <c r="L247" s="776"/>
    </row>
    <row r="248" spans="1:22" ht="16.5" customHeight="1" thickBot="1">
      <c r="A248" s="10" t="s">
        <v>508</v>
      </c>
      <c r="B248" s="182"/>
      <c r="C248" s="126" t="s">
        <v>499</v>
      </c>
      <c r="D248" s="12"/>
      <c r="E248" s="13"/>
      <c r="F248" s="13"/>
      <c r="G248" s="13"/>
      <c r="H248" s="13"/>
      <c r="I248" s="13"/>
      <c r="J248" s="13"/>
      <c r="K248" s="13"/>
      <c r="L248" s="90"/>
    </row>
    <row r="249" spans="1:22" s="456" customFormat="1" ht="17.25" customHeight="1">
      <c r="A249" s="467"/>
      <c r="B249" s="468"/>
      <c r="C249" s="34" t="s">
        <v>509</v>
      </c>
      <c r="D249" s="34"/>
      <c r="E249" s="34"/>
      <c r="F249" s="468"/>
      <c r="G249" s="468"/>
      <c r="H249" s="468"/>
      <c r="I249" s="468"/>
      <c r="J249" s="748" t="s">
        <v>510</v>
      </c>
      <c r="K249" s="748" t="s">
        <v>511</v>
      </c>
      <c r="L249" s="750" t="s">
        <v>236</v>
      </c>
    </row>
    <row r="250" spans="1:22" s="450" customFormat="1" ht="14.25" customHeight="1" thickBot="1">
      <c r="A250" s="188"/>
      <c r="B250" s="189"/>
      <c r="C250" s="84" t="s">
        <v>512</v>
      </c>
      <c r="D250" s="85">
        <v>0</v>
      </c>
      <c r="E250" s="89" t="s">
        <v>233</v>
      </c>
      <c r="F250" s="86" t="s">
        <v>271</v>
      </c>
      <c r="G250" s="87">
        <v>0.87</v>
      </c>
      <c r="H250" s="87">
        <v>0.13</v>
      </c>
      <c r="I250" s="86" t="s">
        <v>235</v>
      </c>
      <c r="J250" s="772"/>
      <c r="K250" s="772"/>
      <c r="L250" s="751"/>
    </row>
    <row r="251" spans="1:22" s="450" customFormat="1" ht="14.25" customHeight="1" thickBot="1">
      <c r="A251" s="10" t="s">
        <v>513</v>
      </c>
      <c r="B251" s="182"/>
      <c r="C251" s="126" t="s">
        <v>514</v>
      </c>
      <c r="D251" s="12"/>
      <c r="E251" s="13"/>
      <c r="F251" s="13"/>
      <c r="G251" s="13"/>
      <c r="H251" s="13"/>
      <c r="I251" s="13"/>
      <c r="J251" s="13"/>
      <c r="K251" s="13"/>
      <c r="L251" s="90"/>
    </row>
    <row r="252" spans="1:22" s="450" customFormat="1" ht="105.75" customHeight="1">
      <c r="A252" s="101"/>
      <c r="B252" s="187"/>
      <c r="C252" s="45" t="s">
        <v>515</v>
      </c>
      <c r="D252" s="37"/>
      <c r="E252" s="37"/>
      <c r="F252" s="36"/>
      <c r="G252" s="36"/>
      <c r="H252" s="36"/>
      <c r="I252" s="36"/>
      <c r="J252" s="36" t="s">
        <v>227</v>
      </c>
      <c r="K252" s="748" t="s">
        <v>516</v>
      </c>
      <c r="L252" s="785" t="s">
        <v>236</v>
      </c>
      <c r="V252" s="450" t="s">
        <v>227</v>
      </c>
    </row>
    <row r="253" spans="1:22" s="450" customFormat="1" ht="21.75" customHeight="1" thickBot="1">
      <c r="A253" s="188"/>
      <c r="B253" s="189"/>
      <c r="C253" s="84" t="s">
        <v>517</v>
      </c>
      <c r="D253" s="85">
        <v>0</v>
      </c>
      <c r="E253" s="89" t="s">
        <v>248</v>
      </c>
      <c r="F253" s="86" t="s">
        <v>271</v>
      </c>
      <c r="G253" s="87">
        <v>0.87</v>
      </c>
      <c r="H253" s="87">
        <v>0.13</v>
      </c>
      <c r="I253" s="86" t="s">
        <v>235</v>
      </c>
      <c r="J253" s="86" t="s">
        <v>230</v>
      </c>
      <c r="K253" s="772"/>
      <c r="L253" s="786"/>
    </row>
    <row r="254" spans="1:22" ht="20.25" customHeight="1" thickBot="1">
      <c r="A254" s="156"/>
      <c r="B254" s="180"/>
      <c r="C254" s="355" t="s">
        <v>291</v>
      </c>
      <c r="D254" s="491">
        <f>SUM(D244:D253)</f>
        <v>0</v>
      </c>
      <c r="E254" s="171"/>
      <c r="F254" s="171"/>
      <c r="G254" s="171"/>
      <c r="H254" s="171"/>
      <c r="I254" s="171"/>
      <c r="J254" s="171"/>
      <c r="K254" s="171"/>
      <c r="L254" s="181"/>
    </row>
    <row r="255" spans="1:22" ht="21" customHeight="1" thickBot="1">
      <c r="A255" s="741" t="s">
        <v>518</v>
      </c>
      <c r="B255" s="742"/>
      <c r="C255" s="742"/>
      <c r="D255" s="742"/>
      <c r="E255" s="742"/>
      <c r="F255" s="742"/>
      <c r="G255" s="742"/>
      <c r="H255" s="742"/>
      <c r="I255" s="742"/>
      <c r="J255" s="742"/>
      <c r="K255" s="742"/>
      <c r="L255" s="743"/>
    </row>
    <row r="256" spans="1:22" ht="12.75" customHeight="1" thickBot="1">
      <c r="A256" s="10" t="s">
        <v>519</v>
      </c>
      <c r="B256" s="55"/>
      <c r="C256" s="126" t="s">
        <v>483</v>
      </c>
      <c r="D256" s="55"/>
      <c r="E256" s="13"/>
      <c r="F256" s="13"/>
      <c r="G256" s="13"/>
      <c r="H256" s="13"/>
      <c r="I256" s="13"/>
      <c r="J256" s="13"/>
      <c r="K256" s="13"/>
      <c r="L256" s="13"/>
    </row>
    <row r="257" spans="1:12" s="450" customFormat="1" ht="15" customHeight="1">
      <c r="A257" s="56"/>
      <c r="B257" s="72"/>
      <c r="C257" s="172" t="s">
        <v>484</v>
      </c>
      <c r="D257" s="173"/>
      <c r="E257" s="164"/>
      <c r="F257" s="164"/>
      <c r="G257" s="164"/>
      <c r="H257" s="164"/>
      <c r="I257" s="164"/>
      <c r="J257" s="773" t="s">
        <v>230</v>
      </c>
      <c r="K257" s="166" t="s">
        <v>240</v>
      </c>
      <c r="L257" s="782" t="s">
        <v>260</v>
      </c>
    </row>
    <row r="258" spans="1:12" s="450" customFormat="1" ht="15.75" customHeight="1" thickBot="1">
      <c r="A258" s="61"/>
      <c r="B258" s="174"/>
      <c r="C258" s="175" t="s">
        <v>520</v>
      </c>
      <c r="D258" s="191">
        <v>12880.79</v>
      </c>
      <c r="E258" s="177" t="s">
        <v>233</v>
      </c>
      <c r="F258" s="74" t="s">
        <v>234</v>
      </c>
      <c r="G258" s="66">
        <v>0.15</v>
      </c>
      <c r="H258" s="66">
        <v>0.85</v>
      </c>
      <c r="I258" s="74" t="s">
        <v>235</v>
      </c>
      <c r="J258" s="781"/>
      <c r="K258" s="170">
        <v>2009</v>
      </c>
      <c r="L258" s="783"/>
    </row>
    <row r="259" spans="1:12" ht="22.5" customHeight="1" thickBot="1">
      <c r="A259" s="156"/>
      <c r="B259" s="180"/>
      <c r="C259" s="355" t="s">
        <v>521</v>
      </c>
      <c r="D259" s="491">
        <f>SUM(D258)</f>
        <v>12880.79</v>
      </c>
      <c r="E259" s="171"/>
      <c r="F259" s="171"/>
      <c r="G259" s="171"/>
      <c r="H259" s="171"/>
      <c r="I259" s="171"/>
      <c r="J259" s="171"/>
      <c r="K259" s="171"/>
      <c r="L259" s="95"/>
    </row>
    <row r="260" spans="1:12" s="455" customFormat="1" ht="21" customHeight="1" thickBot="1">
      <c r="A260" s="753" t="s">
        <v>292</v>
      </c>
      <c r="B260" s="754"/>
      <c r="C260" s="754"/>
      <c r="D260" s="754"/>
      <c r="E260" s="754"/>
      <c r="F260" s="754"/>
      <c r="G260" s="754"/>
      <c r="H260" s="754"/>
      <c r="I260" s="754"/>
      <c r="J260" s="754"/>
      <c r="K260" s="754"/>
      <c r="L260" s="755"/>
    </row>
    <row r="261" spans="1:12" ht="18" customHeight="1" thickBot="1">
      <c r="A261" s="741" t="s">
        <v>293</v>
      </c>
      <c r="B261" s="742"/>
      <c r="C261" s="742"/>
      <c r="D261" s="742"/>
      <c r="E261" s="742"/>
      <c r="F261" s="742"/>
      <c r="G261" s="742"/>
      <c r="H261" s="742"/>
      <c r="I261" s="742"/>
      <c r="J261" s="742"/>
      <c r="K261" s="742"/>
      <c r="L261" s="743"/>
    </row>
    <row r="262" spans="1:12" ht="14.25" thickBot="1">
      <c r="A262" s="10" t="s">
        <v>294</v>
      </c>
      <c r="B262" s="54"/>
      <c r="C262" s="126" t="s">
        <v>483</v>
      </c>
      <c r="D262" s="55"/>
      <c r="E262" s="13"/>
      <c r="F262" s="13"/>
      <c r="G262" s="13"/>
      <c r="H262" s="13"/>
      <c r="I262" s="13"/>
      <c r="J262" s="13"/>
      <c r="K262" s="13"/>
      <c r="L262" s="13"/>
    </row>
    <row r="263" spans="1:12" ht="44.25" customHeight="1">
      <c r="A263" s="163"/>
      <c r="B263" s="192"/>
      <c r="C263" s="57" t="s">
        <v>522</v>
      </c>
      <c r="D263" s="70"/>
      <c r="E263" s="70"/>
      <c r="F263" s="70"/>
      <c r="G263" s="70"/>
      <c r="H263" s="70"/>
      <c r="I263" s="70"/>
      <c r="J263" s="166" t="s">
        <v>523</v>
      </c>
      <c r="K263" s="166" t="s">
        <v>523</v>
      </c>
      <c r="L263" s="782" t="s">
        <v>249</v>
      </c>
    </row>
    <row r="264" spans="1:12" ht="14.25" thickBot="1">
      <c r="A264" s="113"/>
      <c r="B264" s="193"/>
      <c r="C264" s="174" t="s">
        <v>524</v>
      </c>
      <c r="D264" s="73">
        <v>0</v>
      </c>
      <c r="E264" s="74" t="s">
        <v>233</v>
      </c>
      <c r="F264" s="74" t="s">
        <v>234</v>
      </c>
      <c r="G264" s="66">
        <v>0.76</v>
      </c>
      <c r="H264" s="66">
        <v>0.24</v>
      </c>
      <c r="I264" s="74" t="s">
        <v>235</v>
      </c>
      <c r="J264" s="177">
        <v>2008</v>
      </c>
      <c r="K264" s="177">
        <v>2009</v>
      </c>
      <c r="L264" s="783"/>
    </row>
    <row r="265" spans="1:12" ht="22.5" customHeight="1" thickBot="1">
      <c r="A265" s="156"/>
      <c r="B265" s="180"/>
      <c r="C265" s="355" t="s">
        <v>525</v>
      </c>
      <c r="D265" s="491">
        <f>SUM(D264)</f>
        <v>0</v>
      </c>
      <c r="E265" s="171"/>
      <c r="F265" s="171"/>
      <c r="G265" s="171"/>
      <c r="H265" s="171"/>
      <c r="I265" s="171"/>
      <c r="J265" s="171"/>
      <c r="K265" s="171"/>
      <c r="L265" s="181"/>
    </row>
    <row r="266" spans="1:12" s="457" customFormat="1" ht="24.75" customHeight="1" thickBot="1">
      <c r="A266" s="119"/>
      <c r="B266" s="120"/>
      <c r="C266" s="121" t="s">
        <v>526</v>
      </c>
      <c r="D266" s="194">
        <f>SUM(D265+D259+D254+D240+D220+D215)</f>
        <v>83507.260000000009</v>
      </c>
      <c r="E266" s="506"/>
      <c r="F266" s="502"/>
      <c r="G266" s="506"/>
      <c r="H266" s="501"/>
      <c r="I266" s="507"/>
      <c r="J266" s="501"/>
      <c r="K266" s="506"/>
      <c r="L266" s="500"/>
    </row>
    <row r="267" spans="1:12" s="455" customFormat="1" ht="18.75" customHeight="1" thickBot="1">
      <c r="A267" s="195"/>
      <c r="B267" s="791" t="s">
        <v>527</v>
      </c>
      <c r="C267" s="791"/>
      <c r="D267" s="196"/>
      <c r="E267" s="9"/>
      <c r="F267" s="9"/>
      <c r="G267" s="9"/>
      <c r="H267" s="9"/>
      <c r="I267" s="9"/>
      <c r="J267" s="9"/>
      <c r="K267" s="9"/>
      <c r="L267" s="96"/>
    </row>
    <row r="268" spans="1:12" ht="19.5" customHeight="1" thickBot="1">
      <c r="A268" s="753" t="s">
        <v>224</v>
      </c>
      <c r="B268" s="754"/>
      <c r="C268" s="754"/>
      <c r="D268" s="754"/>
      <c r="E268" s="754"/>
      <c r="F268" s="754"/>
      <c r="G268" s="754"/>
      <c r="H268" s="754"/>
      <c r="I268" s="754"/>
      <c r="J268" s="754"/>
      <c r="K268" s="754"/>
      <c r="L268" s="755"/>
    </row>
    <row r="269" spans="1:12" ht="24.75" customHeight="1" thickBot="1">
      <c r="A269" s="741" t="s">
        <v>528</v>
      </c>
      <c r="B269" s="742"/>
      <c r="C269" s="742"/>
      <c r="D269" s="742"/>
      <c r="E269" s="742"/>
      <c r="F269" s="742"/>
      <c r="G269" s="742"/>
      <c r="H269" s="742"/>
      <c r="I269" s="742"/>
      <c r="J269" s="742"/>
      <c r="K269" s="742"/>
      <c r="L269" s="743"/>
    </row>
    <row r="270" spans="1:12" ht="14.25" thickBot="1">
      <c r="A270" s="97" t="s">
        <v>529</v>
      </c>
      <c r="B270" s="97"/>
      <c r="C270" s="197" t="s">
        <v>530</v>
      </c>
      <c r="D270" s="197"/>
      <c r="E270" s="97" t="s">
        <v>531</v>
      </c>
      <c r="F270" s="97"/>
      <c r="G270" s="97"/>
      <c r="H270" s="97"/>
      <c r="I270" s="97"/>
      <c r="J270" s="97"/>
      <c r="K270" s="99"/>
      <c r="L270" s="97"/>
    </row>
    <row r="271" spans="1:12" s="450" customFormat="1" ht="15.75" customHeight="1">
      <c r="A271" s="71"/>
      <c r="B271" s="198"/>
      <c r="C271" s="199" t="s">
        <v>532</v>
      </c>
      <c r="D271" s="200"/>
      <c r="E271" s="163" t="s">
        <v>227</v>
      </c>
      <c r="F271" s="198" t="s">
        <v>227</v>
      </c>
      <c r="G271" s="201" t="s">
        <v>227</v>
      </c>
      <c r="H271" s="201" t="s">
        <v>227</v>
      </c>
      <c r="I271" s="202" t="s">
        <v>227</v>
      </c>
      <c r="J271" s="163" t="s">
        <v>533</v>
      </c>
      <c r="K271" s="163" t="s">
        <v>534</v>
      </c>
      <c r="L271" s="203"/>
    </row>
    <row r="272" spans="1:12" s="450" customFormat="1" ht="14.25" thickBot="1">
      <c r="A272" s="71"/>
      <c r="B272" s="198"/>
      <c r="C272" s="204" t="s">
        <v>535</v>
      </c>
      <c r="D272" s="205">
        <v>0</v>
      </c>
      <c r="E272" s="163" t="s">
        <v>536</v>
      </c>
      <c r="F272" s="206" t="s">
        <v>234</v>
      </c>
      <c r="G272" s="207">
        <v>0.87</v>
      </c>
      <c r="H272" s="207">
        <v>0.13</v>
      </c>
      <c r="I272" s="202" t="s">
        <v>235</v>
      </c>
      <c r="J272" s="163">
        <v>2008</v>
      </c>
      <c r="K272" s="163">
        <v>2008</v>
      </c>
      <c r="L272" s="203" t="s">
        <v>537</v>
      </c>
    </row>
    <row r="273" spans="1:12" ht="14.25" thickBot="1">
      <c r="A273" s="97" t="s">
        <v>538</v>
      </c>
      <c r="B273" s="97"/>
      <c r="C273" s="197" t="s">
        <v>539</v>
      </c>
      <c r="D273" s="197"/>
      <c r="E273" s="99"/>
      <c r="F273" s="99"/>
      <c r="G273" s="99"/>
      <c r="H273" s="99"/>
      <c r="I273" s="208"/>
      <c r="J273" s="99"/>
      <c r="K273" s="99"/>
      <c r="L273" s="209"/>
    </row>
    <row r="274" spans="1:12" s="450" customFormat="1" ht="40.5">
      <c r="A274" s="71"/>
      <c r="B274" s="198"/>
      <c r="C274" s="210" t="s">
        <v>540</v>
      </c>
      <c r="D274" s="200"/>
      <c r="E274" s="163"/>
      <c r="F274" s="201"/>
      <c r="G274" s="201" t="s">
        <v>227</v>
      </c>
      <c r="H274" s="201" t="s">
        <v>227</v>
      </c>
      <c r="I274" s="202"/>
      <c r="J274" s="163" t="s">
        <v>269</v>
      </c>
      <c r="K274" s="163" t="s">
        <v>269</v>
      </c>
      <c r="L274" s="203" t="s">
        <v>249</v>
      </c>
    </row>
    <row r="275" spans="1:12" s="450" customFormat="1" ht="14.25" thickBot="1">
      <c r="A275" s="71"/>
      <c r="B275" s="198"/>
      <c r="C275" s="71" t="s">
        <v>541</v>
      </c>
      <c r="D275" s="211">
        <v>0</v>
      </c>
      <c r="E275" s="163" t="s">
        <v>536</v>
      </c>
      <c r="F275" s="206" t="s">
        <v>234</v>
      </c>
      <c r="G275" s="207">
        <v>0.87</v>
      </c>
      <c r="H275" s="207">
        <v>0.13</v>
      </c>
      <c r="I275" s="202" t="s">
        <v>235</v>
      </c>
      <c r="J275" s="163">
        <v>2008</v>
      </c>
      <c r="K275" s="163">
        <v>2009</v>
      </c>
      <c r="L275" s="203" t="s">
        <v>227</v>
      </c>
    </row>
    <row r="276" spans="1:12" ht="14.25" thickBot="1">
      <c r="A276" s="97" t="s">
        <v>542</v>
      </c>
      <c r="B276" s="97"/>
      <c r="C276" s="197" t="s">
        <v>543</v>
      </c>
      <c r="D276" s="197"/>
      <c r="E276" s="97"/>
      <c r="F276" s="212"/>
      <c r="G276" s="97"/>
      <c r="H276" s="212"/>
      <c r="I276" s="97"/>
      <c r="J276" s="213"/>
      <c r="K276" s="213"/>
      <c r="L276" s="209"/>
    </row>
    <row r="277" spans="1:12" s="450" customFormat="1" ht="27">
      <c r="A277" s="71"/>
      <c r="B277" s="198"/>
      <c r="C277" s="210" t="s">
        <v>544</v>
      </c>
      <c r="D277" s="200"/>
      <c r="E277" s="163"/>
      <c r="F277" s="163"/>
      <c r="G277" s="201" t="s">
        <v>227</v>
      </c>
      <c r="H277" s="201" t="s">
        <v>227</v>
      </c>
      <c r="I277" s="202" t="s">
        <v>227</v>
      </c>
      <c r="J277" s="163" t="s">
        <v>269</v>
      </c>
      <c r="K277" s="163" t="s">
        <v>533</v>
      </c>
      <c r="L277" s="203" t="s">
        <v>249</v>
      </c>
    </row>
    <row r="278" spans="1:12" s="450" customFormat="1" ht="14.25" thickBot="1">
      <c r="A278" s="71"/>
      <c r="B278" s="198"/>
      <c r="C278" s="204" t="s">
        <v>545</v>
      </c>
      <c r="D278" s="211">
        <v>0</v>
      </c>
      <c r="E278" s="163" t="s">
        <v>536</v>
      </c>
      <c r="F278" s="206" t="s">
        <v>234</v>
      </c>
      <c r="G278" s="207">
        <v>0.87</v>
      </c>
      <c r="H278" s="207">
        <v>0.13</v>
      </c>
      <c r="I278" s="202" t="s">
        <v>235</v>
      </c>
      <c r="J278" s="163">
        <v>2008</v>
      </c>
      <c r="K278" s="163">
        <v>2009</v>
      </c>
      <c r="L278" s="203" t="s">
        <v>227</v>
      </c>
    </row>
    <row r="279" spans="1:12" ht="15.75" customHeight="1" thickBot="1">
      <c r="A279" s="97" t="s">
        <v>546</v>
      </c>
      <c r="B279" s="97"/>
      <c r="C279" s="197" t="s">
        <v>547</v>
      </c>
      <c r="D279" s="197"/>
      <c r="E279" s="97"/>
      <c r="F279" s="97"/>
      <c r="G279" s="97"/>
      <c r="H279" s="97"/>
      <c r="I279" s="97"/>
      <c r="J279" s="97"/>
      <c r="K279" s="97"/>
      <c r="L279" s="214"/>
    </row>
    <row r="280" spans="1:12" s="450" customFormat="1" ht="56.25" customHeight="1">
      <c r="A280" s="71"/>
      <c r="B280" s="198"/>
      <c r="C280" s="210" t="s">
        <v>548</v>
      </c>
      <c r="D280" s="200"/>
      <c r="E280" s="163"/>
      <c r="F280" s="198"/>
      <c r="G280" s="198"/>
      <c r="H280" s="198"/>
      <c r="I280" s="198"/>
      <c r="J280" s="163" t="s">
        <v>269</v>
      </c>
      <c r="K280" s="163" t="s">
        <v>269</v>
      </c>
      <c r="L280" s="203" t="s">
        <v>249</v>
      </c>
    </row>
    <row r="281" spans="1:12" s="450" customFormat="1" ht="14.25" thickBot="1">
      <c r="A281" s="71"/>
      <c r="B281" s="198"/>
      <c r="C281" s="204" t="s">
        <v>549</v>
      </c>
      <c r="D281" s="211">
        <v>0</v>
      </c>
      <c r="E281" s="163" t="s">
        <v>550</v>
      </c>
      <c r="F281" s="206" t="s">
        <v>234</v>
      </c>
      <c r="G281" s="207">
        <v>0.87</v>
      </c>
      <c r="H281" s="207">
        <v>0.13</v>
      </c>
      <c r="I281" s="202" t="s">
        <v>235</v>
      </c>
      <c r="J281" s="163">
        <v>2008</v>
      </c>
      <c r="K281" s="163">
        <v>2009</v>
      </c>
      <c r="L281" s="203" t="s">
        <v>227</v>
      </c>
    </row>
    <row r="282" spans="1:12" ht="14.25" thickBot="1">
      <c r="A282" s="97" t="s">
        <v>551</v>
      </c>
      <c r="B282" s="97"/>
      <c r="C282" s="197" t="s">
        <v>552</v>
      </c>
      <c r="D282" s="197"/>
      <c r="E282" s="97"/>
      <c r="F282" s="97"/>
      <c r="G282" s="97"/>
      <c r="H282" s="97"/>
      <c r="I282" s="97"/>
      <c r="J282" s="97"/>
      <c r="K282" s="99"/>
      <c r="L282" s="214"/>
    </row>
    <row r="283" spans="1:12" s="450" customFormat="1" ht="30" customHeight="1">
      <c r="A283" s="102"/>
      <c r="B283" s="215"/>
      <c r="C283" s="216" t="s">
        <v>553</v>
      </c>
      <c r="D283" s="92"/>
      <c r="E283" s="101"/>
      <c r="F283" s="215" t="s">
        <v>227</v>
      </c>
      <c r="G283" s="217" t="s">
        <v>227</v>
      </c>
      <c r="H283" s="217" t="s">
        <v>227</v>
      </c>
      <c r="I283" s="218" t="s">
        <v>227</v>
      </c>
      <c r="J283" s="101" t="s">
        <v>269</v>
      </c>
      <c r="K283" s="533" t="s">
        <v>240</v>
      </c>
      <c r="L283" s="794" t="s">
        <v>537</v>
      </c>
    </row>
    <row r="284" spans="1:12" s="450" customFormat="1" ht="15.75" customHeight="1" thickBot="1">
      <c r="A284" s="102"/>
      <c r="B284" s="215"/>
      <c r="C284" s="219" t="s">
        <v>554</v>
      </c>
      <c r="D284" s="220">
        <v>0</v>
      </c>
      <c r="E284" s="101" t="s">
        <v>536</v>
      </c>
      <c r="F284" s="221" t="s">
        <v>234</v>
      </c>
      <c r="G284" s="104">
        <v>0.75</v>
      </c>
      <c r="H284" s="104">
        <v>0.25</v>
      </c>
      <c r="I284" s="218" t="s">
        <v>555</v>
      </c>
      <c r="J284" s="101">
        <v>2008</v>
      </c>
      <c r="K284" s="101">
        <v>2008</v>
      </c>
      <c r="L284" s="794"/>
    </row>
    <row r="285" spans="1:12" ht="14.25" thickBot="1">
      <c r="A285" s="97" t="s">
        <v>556</v>
      </c>
      <c r="B285" s="97"/>
      <c r="C285" s="197" t="s">
        <v>557</v>
      </c>
      <c r="D285" s="197"/>
      <c r="E285" s="97" t="s">
        <v>531</v>
      </c>
      <c r="F285" s="97"/>
      <c r="G285" s="97"/>
      <c r="H285" s="97"/>
      <c r="I285" s="97"/>
      <c r="J285" s="97"/>
      <c r="K285" s="99"/>
      <c r="L285" s="214"/>
    </row>
    <row r="286" spans="1:12" s="450" customFormat="1" ht="30" customHeight="1">
      <c r="A286" s="71"/>
      <c r="B286" s="198"/>
      <c r="C286" s="210" t="s">
        <v>558</v>
      </c>
      <c r="D286" s="200"/>
      <c r="E286" s="163" t="s">
        <v>227</v>
      </c>
      <c r="F286" s="198" t="s">
        <v>227</v>
      </c>
      <c r="G286" s="201"/>
      <c r="H286" s="201" t="s">
        <v>227</v>
      </c>
      <c r="I286" s="202" t="s">
        <v>227</v>
      </c>
      <c r="J286" s="163" t="s">
        <v>269</v>
      </c>
      <c r="K286" s="536" t="s">
        <v>533</v>
      </c>
      <c r="L286" s="203" t="s">
        <v>249</v>
      </c>
    </row>
    <row r="287" spans="1:12" s="450" customFormat="1" ht="14.25" thickBot="1">
      <c r="A287" s="71"/>
      <c r="B287" s="198"/>
      <c r="C287" s="204" t="s">
        <v>559</v>
      </c>
      <c r="D287" s="205">
        <v>0</v>
      </c>
      <c r="E287" s="163" t="s">
        <v>536</v>
      </c>
      <c r="F287" s="206" t="s">
        <v>234</v>
      </c>
      <c r="G287" s="207">
        <v>0.87</v>
      </c>
      <c r="H287" s="207">
        <v>0.13</v>
      </c>
      <c r="I287" s="202" t="s">
        <v>555</v>
      </c>
      <c r="J287" s="163">
        <v>2008</v>
      </c>
      <c r="K287" s="163">
        <v>2008</v>
      </c>
      <c r="L287" s="203" t="s">
        <v>227</v>
      </c>
    </row>
    <row r="288" spans="1:12" ht="14.25" thickBot="1">
      <c r="A288" s="97" t="s">
        <v>560</v>
      </c>
      <c r="B288" s="97"/>
      <c r="C288" s="197" t="s">
        <v>561</v>
      </c>
      <c r="D288" s="197"/>
      <c r="E288" s="97"/>
      <c r="F288" s="97"/>
      <c r="G288" s="97"/>
      <c r="H288" s="97"/>
      <c r="I288" s="97"/>
      <c r="J288" s="97"/>
      <c r="K288" s="99"/>
      <c r="L288" s="214"/>
    </row>
    <row r="289" spans="1:12" s="450" customFormat="1" ht="30.75" customHeight="1">
      <c r="A289" s="71"/>
      <c r="B289" s="198"/>
      <c r="C289" s="210" t="s">
        <v>562</v>
      </c>
      <c r="D289" s="200"/>
      <c r="E289" s="163"/>
      <c r="F289" s="198" t="s">
        <v>227</v>
      </c>
      <c r="G289" s="201" t="s">
        <v>227</v>
      </c>
      <c r="H289" s="201" t="s">
        <v>227</v>
      </c>
      <c r="I289" s="202" t="s">
        <v>227</v>
      </c>
      <c r="J289" s="163" t="s">
        <v>269</v>
      </c>
      <c r="K289" s="163" t="s">
        <v>533</v>
      </c>
      <c r="L289" s="203" t="s">
        <v>249</v>
      </c>
    </row>
    <row r="290" spans="1:12" s="450" customFormat="1" ht="14.25" thickBot="1">
      <c r="A290" s="222"/>
      <c r="B290" s="223"/>
      <c r="C290" s="224" t="s">
        <v>563</v>
      </c>
      <c r="D290" s="225">
        <v>0</v>
      </c>
      <c r="E290" s="226" t="s">
        <v>536</v>
      </c>
      <c r="F290" s="227" t="s">
        <v>234</v>
      </c>
      <c r="G290" s="228">
        <v>0.87</v>
      </c>
      <c r="H290" s="228">
        <v>0.13</v>
      </c>
      <c r="I290" s="229" t="s">
        <v>555</v>
      </c>
      <c r="J290" s="226">
        <v>2008</v>
      </c>
      <c r="K290" s="226">
        <v>2009</v>
      </c>
      <c r="L290" s="230" t="s">
        <v>227</v>
      </c>
    </row>
    <row r="291" spans="1:12" s="450" customFormat="1" ht="14.25" thickBot="1">
      <c r="A291" s="97" t="s">
        <v>564</v>
      </c>
      <c r="B291" s="97"/>
      <c r="C291" s="197" t="s">
        <v>565</v>
      </c>
      <c r="D291" s="197"/>
      <c r="E291" s="97"/>
      <c r="F291" s="97"/>
      <c r="G291" s="97"/>
      <c r="H291" s="97"/>
      <c r="I291" s="97"/>
      <c r="J291" s="97"/>
      <c r="K291" s="99"/>
      <c r="L291" s="214"/>
    </row>
    <row r="292" spans="1:12" s="450" customFormat="1" ht="40.5">
      <c r="A292" s="102"/>
      <c r="B292" s="215"/>
      <c r="C292" s="216" t="s">
        <v>566</v>
      </c>
      <c r="D292" s="92"/>
      <c r="E292" s="101"/>
      <c r="F292" s="215" t="s">
        <v>227</v>
      </c>
      <c r="G292" s="217" t="s">
        <v>227</v>
      </c>
      <c r="H292" s="217" t="s">
        <v>227</v>
      </c>
      <c r="I292" s="218" t="s">
        <v>227</v>
      </c>
      <c r="J292" s="101" t="s">
        <v>269</v>
      </c>
      <c r="K292" s="101" t="s">
        <v>533</v>
      </c>
      <c r="L292" s="627" t="s">
        <v>1070</v>
      </c>
    </row>
    <row r="293" spans="1:12" s="450" customFormat="1" ht="14.25" thickBot="1">
      <c r="A293" s="102"/>
      <c r="B293" s="215"/>
      <c r="C293" s="219" t="s">
        <v>567</v>
      </c>
      <c r="D293" s="220">
        <v>0</v>
      </c>
      <c r="E293" s="101" t="s">
        <v>536</v>
      </c>
      <c r="F293" s="221" t="s">
        <v>234</v>
      </c>
      <c r="G293" s="104">
        <v>0.87</v>
      </c>
      <c r="H293" s="104">
        <v>0.13</v>
      </c>
      <c r="I293" s="218" t="s">
        <v>555</v>
      </c>
      <c r="J293" s="101">
        <v>2009</v>
      </c>
      <c r="K293" s="101">
        <v>2009</v>
      </c>
      <c r="L293" s="231" t="s">
        <v>227</v>
      </c>
    </row>
    <row r="294" spans="1:12" ht="18" customHeight="1" thickBot="1">
      <c r="A294" s="118"/>
      <c r="B294" s="93"/>
      <c r="C294" s="492" t="s">
        <v>415</v>
      </c>
      <c r="D294" s="491">
        <f>SUM(D270:D293)</f>
        <v>0</v>
      </c>
      <c r="E294" s="94"/>
      <c r="F294" s="94"/>
      <c r="G294" s="94"/>
      <c r="H294" s="94"/>
      <c r="I294" s="94"/>
      <c r="J294" s="94"/>
      <c r="K294" s="94"/>
      <c r="L294" s="95"/>
    </row>
    <row r="295" spans="1:12" s="450" customFormat="1" ht="18" customHeight="1" thickBot="1">
      <c r="A295" s="741" t="s">
        <v>225</v>
      </c>
      <c r="B295" s="742"/>
      <c r="C295" s="742"/>
      <c r="D295" s="742"/>
      <c r="E295" s="742"/>
      <c r="F295" s="742"/>
      <c r="G295" s="742"/>
      <c r="H295" s="742"/>
      <c r="I295" s="742"/>
      <c r="J295" s="742"/>
      <c r="K295" s="742"/>
      <c r="L295" s="743"/>
    </row>
    <row r="296" spans="1:12" s="450" customFormat="1" ht="14.25" thickBot="1">
      <c r="A296" s="10" t="s">
        <v>568</v>
      </c>
      <c r="B296" s="11" t="s">
        <v>227</v>
      </c>
      <c r="C296" s="12" t="s">
        <v>530</v>
      </c>
      <c r="D296" s="12"/>
      <c r="E296" s="13" t="s">
        <v>227</v>
      </c>
      <c r="F296" s="13" t="s">
        <v>227</v>
      </c>
      <c r="G296" s="13" t="s">
        <v>227</v>
      </c>
      <c r="H296" s="13" t="s">
        <v>227</v>
      </c>
      <c r="I296" s="13" t="s">
        <v>227</v>
      </c>
      <c r="J296" s="13" t="s">
        <v>256</v>
      </c>
      <c r="K296" s="13" t="s">
        <v>227</v>
      </c>
      <c r="L296" s="183" t="s">
        <v>227</v>
      </c>
    </row>
    <row r="297" spans="1:12" s="450" customFormat="1" ht="30.75" customHeight="1">
      <c r="A297" s="47"/>
      <c r="B297" s="45"/>
      <c r="C297" s="34" t="s">
        <v>569</v>
      </c>
      <c r="D297" s="35"/>
      <c r="E297" s="36"/>
      <c r="F297" s="36"/>
      <c r="G297" s="36"/>
      <c r="H297" s="36"/>
      <c r="I297" s="36"/>
      <c r="J297" s="37" t="s">
        <v>570</v>
      </c>
      <c r="K297" s="37" t="s">
        <v>240</v>
      </c>
      <c r="L297" s="232" t="s">
        <v>249</v>
      </c>
    </row>
    <row r="298" spans="1:12" s="450" customFormat="1" ht="15" customHeight="1" thickBot="1">
      <c r="A298" s="47"/>
      <c r="B298" s="45"/>
      <c r="C298" s="39" t="s">
        <v>571</v>
      </c>
      <c r="D298" s="40">
        <v>0</v>
      </c>
      <c r="E298" s="36" t="s">
        <v>536</v>
      </c>
      <c r="F298" s="36" t="s">
        <v>234</v>
      </c>
      <c r="G298" s="87">
        <v>0.8</v>
      </c>
      <c r="H298" s="87">
        <v>0.2</v>
      </c>
      <c r="I298" s="36" t="s">
        <v>555</v>
      </c>
      <c r="J298" s="42">
        <v>2007</v>
      </c>
      <c r="K298" s="42">
        <v>2008</v>
      </c>
      <c r="L298" s="233"/>
    </row>
    <row r="299" spans="1:12" s="450" customFormat="1" ht="14.25" thickBot="1">
      <c r="A299" s="27" t="s">
        <v>572</v>
      </c>
      <c r="B299" s="28" t="s">
        <v>227</v>
      </c>
      <c r="C299" s="29" t="s">
        <v>539</v>
      </c>
      <c r="D299" s="29"/>
      <c r="E299" s="30" t="s">
        <v>227</v>
      </c>
      <c r="F299" s="30" t="s">
        <v>227</v>
      </c>
      <c r="G299" s="13" t="s">
        <v>227</v>
      </c>
      <c r="H299" s="13" t="s">
        <v>227</v>
      </c>
      <c r="I299" s="30" t="s">
        <v>227</v>
      </c>
      <c r="J299" s="13" t="s">
        <v>227</v>
      </c>
      <c r="K299" s="13" t="s">
        <v>227</v>
      </c>
      <c r="L299" s="90" t="s">
        <v>227</v>
      </c>
    </row>
    <row r="300" spans="1:12" s="450" customFormat="1" ht="42.75" customHeight="1">
      <c r="A300" s="47"/>
      <c r="B300" s="45"/>
      <c r="C300" s="34" t="s">
        <v>412</v>
      </c>
      <c r="D300" s="35"/>
      <c r="E300" s="36"/>
      <c r="F300" s="36"/>
      <c r="G300" s="36"/>
      <c r="H300" s="36"/>
      <c r="I300" s="36"/>
      <c r="J300" s="748" t="s">
        <v>230</v>
      </c>
      <c r="K300" s="234" t="s">
        <v>573</v>
      </c>
      <c r="L300" s="758" t="s">
        <v>249</v>
      </c>
    </row>
    <row r="301" spans="1:12" s="450" customFormat="1" ht="15" customHeight="1" thickBot="1">
      <c r="A301" s="47"/>
      <c r="B301" s="45"/>
      <c r="C301" s="39" t="s">
        <v>574</v>
      </c>
      <c r="D301" s="40">
        <v>0</v>
      </c>
      <c r="E301" s="36" t="s">
        <v>536</v>
      </c>
      <c r="F301" s="36" t="s">
        <v>234</v>
      </c>
      <c r="G301" s="41">
        <v>0.87</v>
      </c>
      <c r="H301" s="41">
        <v>0.13</v>
      </c>
      <c r="I301" s="36" t="s">
        <v>235</v>
      </c>
      <c r="J301" s="795"/>
      <c r="K301" s="236">
        <v>2009</v>
      </c>
      <c r="L301" s="759"/>
    </row>
    <row r="302" spans="1:12" s="450" customFormat="1" ht="15" customHeight="1" thickBot="1">
      <c r="A302" s="27" t="s">
        <v>575</v>
      </c>
      <c r="B302" s="28" t="s">
        <v>227</v>
      </c>
      <c r="C302" s="29" t="s">
        <v>576</v>
      </c>
      <c r="D302" s="29"/>
      <c r="E302" s="30" t="s">
        <v>227</v>
      </c>
      <c r="F302" s="30" t="s">
        <v>227</v>
      </c>
      <c r="G302" s="30" t="s">
        <v>227</v>
      </c>
      <c r="H302" s="30" t="s">
        <v>227</v>
      </c>
      <c r="I302" s="30" t="s">
        <v>256</v>
      </c>
      <c r="J302" s="13" t="s">
        <v>227</v>
      </c>
      <c r="K302" s="13" t="s">
        <v>227</v>
      </c>
      <c r="L302" s="112" t="s">
        <v>227</v>
      </c>
    </row>
    <row r="303" spans="1:12" s="450" customFormat="1" ht="17.25" customHeight="1">
      <c r="A303" s="38"/>
      <c r="B303" s="33"/>
      <c r="C303" s="237" t="s">
        <v>577</v>
      </c>
      <c r="D303" s="238"/>
      <c r="E303" s="239"/>
      <c r="F303" s="239"/>
      <c r="G303" s="239"/>
      <c r="H303" s="239"/>
      <c r="I303" s="239"/>
      <c r="J303" s="240" t="s">
        <v>240</v>
      </c>
      <c r="K303" s="240" t="s">
        <v>573</v>
      </c>
      <c r="L303" s="796" t="s">
        <v>1097</v>
      </c>
    </row>
    <row r="304" spans="1:12" s="450" customFormat="1" ht="21" customHeight="1" thickBot="1">
      <c r="A304" s="241"/>
      <c r="B304" s="242"/>
      <c r="C304" s="243" t="s">
        <v>578</v>
      </c>
      <c r="D304" s="244">
        <v>0</v>
      </c>
      <c r="E304" s="239" t="s">
        <v>248</v>
      </c>
      <c r="F304" s="245" t="s">
        <v>234</v>
      </c>
      <c r="G304" s="246">
        <v>0.85</v>
      </c>
      <c r="H304" s="246">
        <v>0.15</v>
      </c>
      <c r="I304" s="245" t="s">
        <v>235</v>
      </c>
      <c r="J304" s="247">
        <v>2008</v>
      </c>
      <c r="K304" s="248">
        <v>2009</v>
      </c>
      <c r="L304" s="797"/>
    </row>
    <row r="305" spans="1:12" s="453" customFormat="1" ht="14.25" thickBot="1">
      <c r="A305" s="10" t="s">
        <v>579</v>
      </c>
      <c r="B305" s="11" t="s">
        <v>227</v>
      </c>
      <c r="C305" s="29" t="s">
        <v>580</v>
      </c>
      <c r="D305" s="12"/>
      <c r="E305" s="30" t="s">
        <v>227</v>
      </c>
      <c r="F305" s="13" t="s">
        <v>227</v>
      </c>
      <c r="G305" s="13" t="s">
        <v>227</v>
      </c>
      <c r="H305" s="13" t="s">
        <v>227</v>
      </c>
      <c r="I305" s="13" t="s">
        <v>256</v>
      </c>
      <c r="J305" s="13" t="s">
        <v>227</v>
      </c>
      <c r="K305" s="13" t="s">
        <v>227</v>
      </c>
      <c r="L305" s="112" t="s">
        <v>227</v>
      </c>
    </row>
    <row r="306" spans="1:12" s="455" customFormat="1" ht="14.25" customHeight="1">
      <c r="A306" s="47"/>
      <c r="B306" s="45"/>
      <c r="C306" s="249" t="s">
        <v>581</v>
      </c>
      <c r="D306" s="35"/>
      <c r="E306" s="36"/>
      <c r="F306" s="36"/>
      <c r="G306" s="36"/>
      <c r="H306" s="36"/>
      <c r="I306" s="36"/>
      <c r="J306" s="37" t="s">
        <v>582</v>
      </c>
      <c r="K306" s="250" t="s">
        <v>583</v>
      </c>
      <c r="L306" s="251" t="s">
        <v>249</v>
      </c>
    </row>
    <row r="307" spans="1:12" s="450" customFormat="1" ht="14.25" thickBot="1">
      <c r="A307" s="252"/>
      <c r="B307" s="83"/>
      <c r="C307" s="39" t="s">
        <v>584</v>
      </c>
      <c r="D307" s="85">
        <v>0</v>
      </c>
      <c r="E307" s="36" t="s">
        <v>536</v>
      </c>
      <c r="F307" s="86" t="s">
        <v>234</v>
      </c>
      <c r="G307" s="87">
        <v>0.85</v>
      </c>
      <c r="H307" s="87">
        <v>0.15</v>
      </c>
      <c r="I307" s="86" t="s">
        <v>235</v>
      </c>
      <c r="J307" s="42">
        <v>2007</v>
      </c>
      <c r="K307" s="42">
        <v>2008</v>
      </c>
      <c r="L307" s="190"/>
    </row>
    <row r="308" spans="1:12" s="450" customFormat="1" ht="14.25" thickBot="1">
      <c r="A308" s="10" t="s">
        <v>586</v>
      </c>
      <c r="B308" s="11" t="s">
        <v>227</v>
      </c>
      <c r="C308" s="29" t="s">
        <v>587</v>
      </c>
      <c r="D308" s="12"/>
      <c r="E308" s="30" t="s">
        <v>227</v>
      </c>
      <c r="F308" s="13" t="s">
        <v>227</v>
      </c>
      <c r="G308" s="13" t="s">
        <v>227</v>
      </c>
      <c r="H308" s="13" t="s">
        <v>227</v>
      </c>
      <c r="I308" s="13" t="s">
        <v>227</v>
      </c>
      <c r="J308" s="13" t="s">
        <v>227</v>
      </c>
      <c r="K308" s="13"/>
      <c r="L308" s="90" t="s">
        <v>227</v>
      </c>
    </row>
    <row r="309" spans="1:12" s="455" customFormat="1" ht="39" customHeight="1">
      <c r="A309" s="253"/>
      <c r="B309" s="254"/>
      <c r="C309" s="255" t="s">
        <v>588</v>
      </c>
      <c r="D309" s="256"/>
      <c r="E309" s="257"/>
      <c r="F309" s="257"/>
      <c r="G309" s="257"/>
      <c r="H309" s="257"/>
      <c r="I309" s="257"/>
      <c r="J309" s="37" t="s">
        <v>240</v>
      </c>
      <c r="K309" s="37" t="s">
        <v>240</v>
      </c>
      <c r="L309" s="798" t="s">
        <v>249</v>
      </c>
    </row>
    <row r="310" spans="1:12" s="455" customFormat="1" ht="14.25" thickBot="1">
      <c r="A310" s="47"/>
      <c r="B310" s="45"/>
      <c r="C310" s="39" t="s">
        <v>589</v>
      </c>
      <c r="D310" s="40">
        <v>0</v>
      </c>
      <c r="E310" s="36" t="s">
        <v>536</v>
      </c>
      <c r="F310" s="36" t="s">
        <v>234</v>
      </c>
      <c r="G310" s="41">
        <v>0.5</v>
      </c>
      <c r="H310" s="41">
        <v>0.5</v>
      </c>
      <c r="I310" s="36" t="s">
        <v>235</v>
      </c>
      <c r="J310" s="37">
        <v>2007</v>
      </c>
      <c r="K310" s="37">
        <v>2008</v>
      </c>
      <c r="L310" s="799"/>
    </row>
    <row r="311" spans="1:12" s="450" customFormat="1" ht="14.25" thickBot="1">
      <c r="A311" s="27" t="s">
        <v>590</v>
      </c>
      <c r="B311" s="28" t="s">
        <v>227</v>
      </c>
      <c r="C311" s="258" t="s">
        <v>591</v>
      </c>
      <c r="D311" s="29"/>
      <c r="E311" s="30" t="s">
        <v>227</v>
      </c>
      <c r="F311" s="30" t="s">
        <v>227</v>
      </c>
      <c r="G311" s="30" t="s">
        <v>227</v>
      </c>
      <c r="H311" s="30" t="s">
        <v>227</v>
      </c>
      <c r="I311" s="30" t="s">
        <v>227</v>
      </c>
      <c r="J311" s="30" t="s">
        <v>227</v>
      </c>
      <c r="K311" s="30"/>
      <c r="L311" s="31" t="s">
        <v>227</v>
      </c>
    </row>
    <row r="312" spans="1:12" s="450" customFormat="1" ht="17.25" customHeight="1">
      <c r="A312" s="815"/>
      <c r="B312" s="803"/>
      <c r="C312" s="804" t="s">
        <v>592</v>
      </c>
      <c r="D312" s="805"/>
      <c r="E312" s="792"/>
      <c r="F312" s="792"/>
      <c r="G312" s="792"/>
      <c r="H312" s="792"/>
      <c r="I312" s="792"/>
      <c r="J312" s="240" t="s">
        <v>227</v>
      </c>
      <c r="K312" s="240" t="s">
        <v>227</v>
      </c>
      <c r="L312" s="793" t="s">
        <v>249</v>
      </c>
    </row>
    <row r="313" spans="1:12" ht="14.25" customHeight="1">
      <c r="A313" s="815"/>
      <c r="B313" s="803"/>
      <c r="C313" s="804"/>
      <c r="D313" s="805"/>
      <c r="E313" s="792"/>
      <c r="F313" s="792"/>
      <c r="G313" s="792"/>
      <c r="H313" s="792"/>
      <c r="I313" s="792"/>
      <c r="J313" s="240" t="s">
        <v>240</v>
      </c>
      <c r="K313" s="240" t="s">
        <v>573</v>
      </c>
      <c r="L313" s="793"/>
    </row>
    <row r="314" spans="1:12" ht="12.75" customHeight="1" thickBot="1">
      <c r="A314" s="38"/>
      <c r="B314" s="33"/>
      <c r="C314" s="243" t="s">
        <v>593</v>
      </c>
      <c r="D314" s="261">
        <v>0</v>
      </c>
      <c r="E314" s="239" t="s">
        <v>248</v>
      </c>
      <c r="F314" s="239" t="s">
        <v>234</v>
      </c>
      <c r="G314" s="263">
        <v>0.7</v>
      </c>
      <c r="H314" s="263">
        <v>0.3</v>
      </c>
      <c r="I314" s="239" t="s">
        <v>235</v>
      </c>
      <c r="J314" s="240">
        <v>2008</v>
      </c>
      <c r="K314" s="240">
        <v>2009</v>
      </c>
      <c r="L314" s="264"/>
    </row>
    <row r="315" spans="1:12" ht="12.75" customHeight="1" thickBot="1">
      <c r="A315" s="27" t="s">
        <v>594</v>
      </c>
      <c r="B315" s="28" t="s">
        <v>227</v>
      </c>
      <c r="C315" s="29" t="s">
        <v>595</v>
      </c>
      <c r="D315" s="29"/>
      <c r="E315" s="30" t="s">
        <v>227</v>
      </c>
      <c r="F315" s="30" t="s">
        <v>227</v>
      </c>
      <c r="G315" s="30" t="s">
        <v>227</v>
      </c>
      <c r="H315" s="30" t="s">
        <v>227</v>
      </c>
      <c r="I315" s="30" t="s">
        <v>227</v>
      </c>
      <c r="J315" s="30" t="s">
        <v>227</v>
      </c>
      <c r="K315" s="265"/>
      <c r="L315" s="31" t="s">
        <v>227</v>
      </c>
    </row>
    <row r="316" spans="1:12" ht="16.5" customHeight="1">
      <c r="A316" s="47"/>
      <c r="B316" s="45"/>
      <c r="C316" s="34" t="s">
        <v>596</v>
      </c>
      <c r="D316" s="35"/>
      <c r="E316" s="36"/>
      <c r="F316" s="36"/>
      <c r="G316" s="36"/>
      <c r="H316" s="36"/>
      <c r="I316" s="36"/>
      <c r="J316" s="37" t="s">
        <v>582</v>
      </c>
      <c r="K316" s="37" t="s">
        <v>240</v>
      </c>
      <c r="L316" s="763" t="s">
        <v>249</v>
      </c>
    </row>
    <row r="317" spans="1:12" s="450" customFormat="1" ht="14.25" thickBot="1">
      <c r="A317" s="252"/>
      <c r="B317" s="83"/>
      <c r="C317" s="266" t="s">
        <v>597</v>
      </c>
      <c r="D317" s="85">
        <v>0</v>
      </c>
      <c r="E317" s="188" t="s">
        <v>536</v>
      </c>
      <c r="F317" s="86" t="s">
        <v>234</v>
      </c>
      <c r="G317" s="87">
        <v>0.6</v>
      </c>
      <c r="H317" s="87">
        <v>0.4</v>
      </c>
      <c r="I317" s="86" t="s">
        <v>555</v>
      </c>
      <c r="J317" s="89">
        <v>2007</v>
      </c>
      <c r="K317" s="89">
        <v>2008</v>
      </c>
      <c r="L317" s="751"/>
    </row>
    <row r="318" spans="1:12" s="450" customFormat="1" ht="21.75" customHeight="1" thickBot="1">
      <c r="A318" s="156"/>
      <c r="B318" s="180"/>
      <c r="C318" s="355" t="s">
        <v>250</v>
      </c>
      <c r="D318" s="491">
        <f>SUM(D297:D317)</f>
        <v>0</v>
      </c>
      <c r="E318" s="171"/>
      <c r="F318" s="171"/>
      <c r="G318" s="171"/>
      <c r="H318" s="171"/>
      <c r="I318" s="171"/>
      <c r="J318" s="171"/>
      <c r="K318" s="171"/>
      <c r="L318" s="181"/>
    </row>
    <row r="319" spans="1:12" ht="18" customHeight="1" thickBot="1">
      <c r="A319" s="753" t="s">
        <v>251</v>
      </c>
      <c r="B319" s="754"/>
      <c r="C319" s="754"/>
      <c r="D319" s="754"/>
      <c r="E319" s="754"/>
      <c r="F319" s="754"/>
      <c r="G319" s="754"/>
      <c r="H319" s="754"/>
      <c r="I319" s="754"/>
      <c r="J319" s="754"/>
      <c r="K319" s="754"/>
      <c r="L319" s="755"/>
    </row>
    <row r="320" spans="1:12" ht="20.25" customHeight="1" thickBot="1">
      <c r="A320" s="741" t="s">
        <v>315</v>
      </c>
      <c r="B320" s="742"/>
      <c r="C320" s="742"/>
      <c r="D320" s="742"/>
      <c r="E320" s="742"/>
      <c r="F320" s="742"/>
      <c r="G320" s="742"/>
      <c r="H320" s="742"/>
      <c r="I320" s="742"/>
      <c r="J320" s="742"/>
      <c r="K320" s="742"/>
      <c r="L320" s="743"/>
    </row>
    <row r="321" spans="1:12" s="450" customFormat="1" ht="12.75" customHeight="1" thickBot="1">
      <c r="A321" s="27" t="s">
        <v>598</v>
      </c>
      <c r="B321" s="75"/>
      <c r="C321" s="267" t="s">
        <v>530</v>
      </c>
      <c r="D321" s="75"/>
      <c r="E321" s="30"/>
      <c r="F321" s="30"/>
      <c r="G321" s="30"/>
      <c r="H321" s="30"/>
      <c r="I321" s="30"/>
      <c r="J321" s="30"/>
      <c r="K321" s="30"/>
      <c r="L321" s="30"/>
    </row>
    <row r="322" spans="1:12" ht="43.5" customHeight="1" thickBot="1">
      <c r="A322" s="268" t="s">
        <v>599</v>
      </c>
      <c r="B322" s="269"/>
      <c r="C322" s="270" t="s">
        <v>600</v>
      </c>
      <c r="D322" s="271">
        <v>0</v>
      </c>
      <c r="E322" s="272" t="s">
        <v>536</v>
      </c>
      <c r="F322" s="272" t="s">
        <v>234</v>
      </c>
      <c r="G322" s="273">
        <v>0.87</v>
      </c>
      <c r="H322" s="273">
        <v>0.13</v>
      </c>
      <c r="I322" s="272" t="s">
        <v>235</v>
      </c>
      <c r="J322" s="272" t="s">
        <v>230</v>
      </c>
      <c r="K322" s="271" t="s">
        <v>341</v>
      </c>
      <c r="L322" s="274" t="s">
        <v>249</v>
      </c>
    </row>
    <row r="323" spans="1:12" ht="42.75" customHeight="1" thickBot="1">
      <c r="A323" s="268" t="s">
        <v>601</v>
      </c>
      <c r="B323" s="269"/>
      <c r="C323" s="275" t="s">
        <v>602</v>
      </c>
      <c r="D323" s="271">
        <v>0</v>
      </c>
      <c r="E323" s="272" t="s">
        <v>536</v>
      </c>
      <c r="F323" s="272" t="s">
        <v>234</v>
      </c>
      <c r="G323" s="273">
        <v>0.87</v>
      </c>
      <c r="H323" s="273">
        <v>0.13</v>
      </c>
      <c r="I323" s="272" t="s">
        <v>235</v>
      </c>
      <c r="J323" s="272" t="s">
        <v>230</v>
      </c>
      <c r="K323" s="271" t="s">
        <v>341</v>
      </c>
      <c r="L323" s="274" t="s">
        <v>249</v>
      </c>
    </row>
    <row r="324" spans="1:12" ht="41.25" thickBot="1">
      <c r="A324" s="268" t="s">
        <v>603</v>
      </c>
      <c r="B324" s="269"/>
      <c r="C324" s="275" t="s">
        <v>604</v>
      </c>
      <c r="D324" s="271">
        <v>0</v>
      </c>
      <c r="E324" s="272" t="s">
        <v>536</v>
      </c>
      <c r="F324" s="272" t="s">
        <v>234</v>
      </c>
      <c r="G324" s="273">
        <v>0.87</v>
      </c>
      <c r="H324" s="273">
        <v>0.13</v>
      </c>
      <c r="I324" s="272" t="s">
        <v>235</v>
      </c>
      <c r="J324" s="272" t="s">
        <v>230</v>
      </c>
      <c r="K324" s="271" t="s">
        <v>311</v>
      </c>
      <c r="L324" s="274" t="s">
        <v>249</v>
      </c>
    </row>
    <row r="325" spans="1:12" ht="41.25" thickBot="1">
      <c r="A325" s="276" t="s">
        <v>605</v>
      </c>
      <c r="B325" s="277"/>
      <c r="C325" s="278" t="s">
        <v>606</v>
      </c>
      <c r="D325" s="150">
        <v>0</v>
      </c>
      <c r="E325" s="151" t="s">
        <v>536</v>
      </c>
      <c r="F325" s="151" t="s">
        <v>234</v>
      </c>
      <c r="G325" s="152">
        <v>0.87</v>
      </c>
      <c r="H325" s="152">
        <v>0.13</v>
      </c>
      <c r="I325" s="151" t="s">
        <v>235</v>
      </c>
      <c r="J325" s="151" t="s">
        <v>230</v>
      </c>
      <c r="K325" s="150" t="s">
        <v>327</v>
      </c>
      <c r="L325" s="274" t="s">
        <v>264</v>
      </c>
    </row>
    <row r="326" spans="1:12" s="450" customFormat="1" ht="17.25" customHeight="1" thickBot="1">
      <c r="A326" s="27" t="s">
        <v>607</v>
      </c>
      <c r="B326" s="125"/>
      <c r="C326" s="267" t="s">
        <v>539</v>
      </c>
      <c r="D326" s="75"/>
      <c r="E326" s="30"/>
      <c r="F326" s="30"/>
      <c r="G326" s="30"/>
      <c r="H326" s="30"/>
      <c r="I326" s="30"/>
      <c r="J326" s="30"/>
      <c r="K326" s="30"/>
      <c r="L326" s="31"/>
    </row>
    <row r="327" spans="1:12" s="450" customFormat="1" ht="54" customHeight="1" thickBot="1">
      <c r="A327" s="268" t="s">
        <v>608</v>
      </c>
      <c r="B327" s="268"/>
      <c r="C327" s="275" t="s">
        <v>609</v>
      </c>
      <c r="D327" s="271">
        <v>0</v>
      </c>
      <c r="E327" s="272" t="s">
        <v>536</v>
      </c>
      <c r="F327" s="272" t="s">
        <v>234</v>
      </c>
      <c r="G327" s="273">
        <v>0.87</v>
      </c>
      <c r="H327" s="273">
        <v>0.13</v>
      </c>
      <c r="I327" s="272" t="s">
        <v>235</v>
      </c>
      <c r="J327" s="272" t="s">
        <v>230</v>
      </c>
      <c r="K327" s="271" t="s">
        <v>414</v>
      </c>
      <c r="L327" s="274" t="s">
        <v>249</v>
      </c>
    </row>
    <row r="328" spans="1:12" s="450" customFormat="1" ht="39.75" customHeight="1" thickBot="1">
      <c r="A328" s="268" t="s">
        <v>610</v>
      </c>
      <c r="B328" s="268"/>
      <c r="C328" s="275" t="s">
        <v>611</v>
      </c>
      <c r="D328" s="271">
        <v>0</v>
      </c>
      <c r="E328" s="272" t="s">
        <v>536</v>
      </c>
      <c r="F328" s="272" t="s">
        <v>234</v>
      </c>
      <c r="G328" s="273">
        <v>0.87</v>
      </c>
      <c r="H328" s="273">
        <v>0.13</v>
      </c>
      <c r="I328" s="272" t="s">
        <v>235</v>
      </c>
      <c r="J328" s="272" t="s">
        <v>230</v>
      </c>
      <c r="K328" s="271" t="s">
        <v>414</v>
      </c>
      <c r="L328" s="274" t="s">
        <v>249</v>
      </c>
    </row>
    <row r="329" spans="1:12" s="450" customFormat="1" ht="27.75" thickBot="1">
      <c r="A329" s="268" t="s">
        <v>612</v>
      </c>
      <c r="B329" s="268"/>
      <c r="C329" s="275" t="s">
        <v>613</v>
      </c>
      <c r="D329" s="271">
        <v>0</v>
      </c>
      <c r="E329" s="272" t="s">
        <v>536</v>
      </c>
      <c r="F329" s="272" t="s">
        <v>234</v>
      </c>
      <c r="G329" s="273">
        <v>0.87</v>
      </c>
      <c r="H329" s="273">
        <v>0.13</v>
      </c>
      <c r="I329" s="272" t="s">
        <v>235</v>
      </c>
      <c r="J329" s="272" t="s">
        <v>230</v>
      </c>
      <c r="K329" s="271" t="s">
        <v>414</v>
      </c>
      <c r="L329" s="274" t="s">
        <v>249</v>
      </c>
    </row>
    <row r="330" spans="1:12" s="450" customFormat="1" ht="41.25" thickBot="1">
      <c r="A330" s="268" t="s">
        <v>614</v>
      </c>
      <c r="B330" s="268"/>
      <c r="C330" s="275" t="s">
        <v>615</v>
      </c>
      <c r="D330" s="271">
        <v>0</v>
      </c>
      <c r="E330" s="272" t="s">
        <v>536</v>
      </c>
      <c r="F330" s="272" t="s">
        <v>234</v>
      </c>
      <c r="G330" s="273">
        <v>0.87</v>
      </c>
      <c r="H330" s="273">
        <v>0.13</v>
      </c>
      <c r="I330" s="272" t="s">
        <v>235</v>
      </c>
      <c r="J330" s="272" t="s">
        <v>230</v>
      </c>
      <c r="K330" s="271" t="s">
        <v>496</v>
      </c>
      <c r="L330" s="274" t="s">
        <v>249</v>
      </c>
    </row>
    <row r="331" spans="1:12" s="450" customFormat="1" ht="41.25" thickBot="1">
      <c r="A331" s="268" t="s">
        <v>616</v>
      </c>
      <c r="B331" s="268"/>
      <c r="C331" s="275" t="s">
        <v>617</v>
      </c>
      <c r="D331" s="271">
        <v>0</v>
      </c>
      <c r="E331" s="272" t="s">
        <v>536</v>
      </c>
      <c r="F331" s="272" t="s">
        <v>234</v>
      </c>
      <c r="G331" s="273">
        <v>0.87</v>
      </c>
      <c r="H331" s="273">
        <v>0.13</v>
      </c>
      <c r="I331" s="272" t="s">
        <v>235</v>
      </c>
      <c r="J331" s="272" t="s">
        <v>230</v>
      </c>
      <c r="K331" s="279" t="s">
        <v>341</v>
      </c>
      <c r="L331" s="274" t="s">
        <v>249</v>
      </c>
    </row>
    <row r="332" spans="1:12" s="450" customFormat="1" ht="42.75" customHeight="1" thickBot="1">
      <c r="A332" s="268" t="s">
        <v>618</v>
      </c>
      <c r="B332" s="268"/>
      <c r="C332" s="275" t="s">
        <v>619</v>
      </c>
      <c r="D332" s="271">
        <v>0</v>
      </c>
      <c r="E332" s="272" t="s">
        <v>536</v>
      </c>
      <c r="F332" s="272" t="s">
        <v>234</v>
      </c>
      <c r="G332" s="273">
        <v>0.87</v>
      </c>
      <c r="H332" s="273">
        <v>0.13</v>
      </c>
      <c r="I332" s="272" t="s">
        <v>235</v>
      </c>
      <c r="J332" s="272" t="s">
        <v>230</v>
      </c>
      <c r="K332" s="279" t="s">
        <v>322</v>
      </c>
      <c r="L332" s="274" t="s">
        <v>249</v>
      </c>
    </row>
    <row r="333" spans="1:12" s="450" customFormat="1" ht="42.75" customHeight="1" thickBot="1">
      <c r="A333" s="268" t="s">
        <v>620</v>
      </c>
      <c r="B333" s="268"/>
      <c r="C333" s="275" t="s">
        <v>621</v>
      </c>
      <c r="D333" s="271">
        <v>0</v>
      </c>
      <c r="E333" s="272" t="s">
        <v>536</v>
      </c>
      <c r="F333" s="272" t="s">
        <v>234</v>
      </c>
      <c r="G333" s="273">
        <v>0.87</v>
      </c>
      <c r="H333" s="273">
        <v>0.13</v>
      </c>
      <c r="I333" s="272" t="s">
        <v>235</v>
      </c>
      <c r="J333" s="272" t="s">
        <v>230</v>
      </c>
      <c r="K333" s="279" t="s">
        <v>322</v>
      </c>
      <c r="L333" s="274" t="s">
        <v>249</v>
      </c>
    </row>
    <row r="334" spans="1:12" s="450" customFormat="1" ht="42.75" customHeight="1" thickBot="1">
      <c r="A334" s="268" t="s">
        <v>622</v>
      </c>
      <c r="B334" s="268"/>
      <c r="C334" s="149" t="s">
        <v>623</v>
      </c>
      <c r="D334" s="271">
        <v>0</v>
      </c>
      <c r="E334" s="272" t="s">
        <v>536</v>
      </c>
      <c r="F334" s="272" t="s">
        <v>234</v>
      </c>
      <c r="G334" s="273">
        <v>0.87</v>
      </c>
      <c r="H334" s="273">
        <v>0.13</v>
      </c>
      <c r="I334" s="272" t="s">
        <v>235</v>
      </c>
      <c r="J334" s="272" t="s">
        <v>230</v>
      </c>
      <c r="K334" s="271" t="s">
        <v>341</v>
      </c>
      <c r="L334" s="274" t="s">
        <v>249</v>
      </c>
    </row>
    <row r="335" spans="1:12" s="450" customFormat="1" ht="41.25" thickBot="1">
      <c r="A335" s="268" t="s">
        <v>624</v>
      </c>
      <c r="B335" s="268"/>
      <c r="C335" s="275" t="s">
        <v>625</v>
      </c>
      <c r="D335" s="271">
        <v>0</v>
      </c>
      <c r="E335" s="272" t="s">
        <v>536</v>
      </c>
      <c r="F335" s="272" t="s">
        <v>234</v>
      </c>
      <c r="G335" s="273">
        <v>0.87</v>
      </c>
      <c r="H335" s="273">
        <v>0.13</v>
      </c>
      <c r="I335" s="272" t="s">
        <v>235</v>
      </c>
      <c r="J335" s="272" t="s">
        <v>230</v>
      </c>
      <c r="K335" s="271" t="s">
        <v>1035</v>
      </c>
      <c r="L335" s="274" t="s">
        <v>249</v>
      </c>
    </row>
    <row r="336" spans="1:12" s="450" customFormat="1" ht="41.25" customHeight="1" thickBot="1">
      <c r="A336" s="268" t="s">
        <v>626</v>
      </c>
      <c r="B336" s="268"/>
      <c r="C336" s="275" t="s">
        <v>627</v>
      </c>
      <c r="D336" s="271">
        <v>0</v>
      </c>
      <c r="E336" s="272" t="s">
        <v>536</v>
      </c>
      <c r="F336" s="272" t="s">
        <v>234</v>
      </c>
      <c r="G336" s="273">
        <v>0.87</v>
      </c>
      <c r="H336" s="273">
        <v>0.13</v>
      </c>
      <c r="I336" s="272" t="s">
        <v>235</v>
      </c>
      <c r="J336" s="272" t="s">
        <v>230</v>
      </c>
      <c r="K336" s="271" t="s">
        <v>628</v>
      </c>
      <c r="L336" s="274" t="s">
        <v>367</v>
      </c>
    </row>
    <row r="337" spans="1:12" s="450" customFormat="1" ht="43.5" customHeight="1" thickBot="1">
      <c r="A337" s="268" t="s">
        <v>629</v>
      </c>
      <c r="B337" s="268"/>
      <c r="C337" s="275" t="s">
        <v>630</v>
      </c>
      <c r="D337" s="271">
        <v>0</v>
      </c>
      <c r="E337" s="272" t="s">
        <v>536</v>
      </c>
      <c r="F337" s="272" t="s">
        <v>234</v>
      </c>
      <c r="G337" s="273">
        <v>0.87</v>
      </c>
      <c r="H337" s="273">
        <v>0.13</v>
      </c>
      <c r="I337" s="272" t="s">
        <v>235</v>
      </c>
      <c r="J337" s="272" t="s">
        <v>230</v>
      </c>
      <c r="K337" s="271" t="s">
        <v>628</v>
      </c>
      <c r="L337" s="274" t="s">
        <v>249</v>
      </c>
    </row>
    <row r="338" spans="1:12" s="450" customFormat="1" ht="41.25" customHeight="1" thickBot="1">
      <c r="A338" s="268" t="s">
        <v>631</v>
      </c>
      <c r="B338" s="268"/>
      <c r="C338" s="275" t="s">
        <v>632</v>
      </c>
      <c r="D338" s="271">
        <v>0</v>
      </c>
      <c r="E338" s="272" t="s">
        <v>536</v>
      </c>
      <c r="F338" s="272" t="s">
        <v>234</v>
      </c>
      <c r="G338" s="273">
        <v>0.87</v>
      </c>
      <c r="H338" s="273">
        <v>0.13</v>
      </c>
      <c r="I338" s="272" t="s">
        <v>235</v>
      </c>
      <c r="J338" s="272" t="s">
        <v>230</v>
      </c>
      <c r="K338" s="271" t="s">
        <v>1035</v>
      </c>
      <c r="L338" s="274" t="s">
        <v>249</v>
      </c>
    </row>
    <row r="339" spans="1:12" s="450" customFormat="1" ht="30" customHeight="1" thickBot="1">
      <c r="A339" s="268" t="s">
        <v>633</v>
      </c>
      <c r="B339" s="268"/>
      <c r="C339" s="275" t="s">
        <v>634</v>
      </c>
      <c r="D339" s="271">
        <v>0</v>
      </c>
      <c r="E339" s="272" t="s">
        <v>536</v>
      </c>
      <c r="F339" s="272" t="s">
        <v>234</v>
      </c>
      <c r="G339" s="273">
        <v>0.87</v>
      </c>
      <c r="H339" s="273">
        <v>0.13</v>
      </c>
      <c r="I339" s="272" t="s">
        <v>235</v>
      </c>
      <c r="J339" s="272" t="s">
        <v>230</v>
      </c>
      <c r="K339" s="271" t="s">
        <v>1035</v>
      </c>
      <c r="L339" s="274" t="s">
        <v>249</v>
      </c>
    </row>
    <row r="340" spans="1:12" s="450" customFormat="1" ht="42" customHeight="1" thickBot="1">
      <c r="A340" s="268" t="s">
        <v>635</v>
      </c>
      <c r="B340" s="268"/>
      <c r="C340" s="275" t="s">
        <v>636</v>
      </c>
      <c r="D340" s="271">
        <v>0</v>
      </c>
      <c r="E340" s="272" t="s">
        <v>536</v>
      </c>
      <c r="F340" s="272" t="s">
        <v>234</v>
      </c>
      <c r="G340" s="273">
        <v>0.87</v>
      </c>
      <c r="H340" s="273">
        <v>0.13</v>
      </c>
      <c r="I340" s="272" t="s">
        <v>235</v>
      </c>
      <c r="J340" s="272" t="s">
        <v>230</v>
      </c>
      <c r="K340" s="271" t="s">
        <v>1035</v>
      </c>
      <c r="L340" s="274" t="s">
        <v>249</v>
      </c>
    </row>
    <row r="341" spans="1:12" s="450" customFormat="1" ht="15" customHeight="1" thickBot="1">
      <c r="A341" s="27" t="s">
        <v>637</v>
      </c>
      <c r="B341" s="125"/>
      <c r="C341" s="267" t="s">
        <v>576</v>
      </c>
      <c r="D341" s="75"/>
      <c r="E341" s="30"/>
      <c r="F341" s="30"/>
      <c r="G341" s="30"/>
      <c r="H341" s="30"/>
      <c r="I341" s="30"/>
      <c r="J341" s="30"/>
      <c r="K341" s="30"/>
      <c r="L341" s="31"/>
    </row>
    <row r="342" spans="1:12" ht="40.5" customHeight="1" thickBot="1">
      <c r="A342" s="268" t="s">
        <v>638</v>
      </c>
      <c r="B342" s="269"/>
      <c r="C342" s="275" t="s">
        <v>639</v>
      </c>
      <c r="D342" s="271">
        <v>0</v>
      </c>
      <c r="E342" s="272" t="s">
        <v>536</v>
      </c>
      <c r="F342" s="272" t="s">
        <v>234</v>
      </c>
      <c r="G342" s="273">
        <v>0.87</v>
      </c>
      <c r="H342" s="273">
        <v>0.13</v>
      </c>
      <c r="I342" s="272" t="s">
        <v>235</v>
      </c>
      <c r="J342" s="272" t="s">
        <v>230</v>
      </c>
      <c r="K342" s="271" t="s">
        <v>760</v>
      </c>
      <c r="L342" s="280" t="s">
        <v>249</v>
      </c>
    </row>
    <row r="343" spans="1:12" ht="39.75" customHeight="1" thickBot="1">
      <c r="A343" s="268" t="s">
        <v>640</v>
      </c>
      <c r="B343" s="269"/>
      <c r="C343" s="275" t="s">
        <v>641</v>
      </c>
      <c r="D343" s="271">
        <v>0</v>
      </c>
      <c r="E343" s="272" t="s">
        <v>536</v>
      </c>
      <c r="F343" s="272" t="s">
        <v>234</v>
      </c>
      <c r="G343" s="273">
        <v>0.87</v>
      </c>
      <c r="H343" s="273">
        <v>0.13</v>
      </c>
      <c r="I343" s="272" t="s">
        <v>235</v>
      </c>
      <c r="J343" s="272" t="s">
        <v>230</v>
      </c>
      <c r="K343" s="271" t="s">
        <v>628</v>
      </c>
      <c r="L343" s="280" t="s">
        <v>264</v>
      </c>
    </row>
    <row r="344" spans="1:12" ht="42" customHeight="1" thickBot="1">
      <c r="A344" s="268" t="s">
        <v>642</v>
      </c>
      <c r="B344" s="269"/>
      <c r="C344" s="275" t="s">
        <v>643</v>
      </c>
      <c r="D344" s="271">
        <v>0</v>
      </c>
      <c r="E344" s="272" t="s">
        <v>536</v>
      </c>
      <c r="F344" s="272" t="s">
        <v>234</v>
      </c>
      <c r="G344" s="273">
        <v>0.87</v>
      </c>
      <c r="H344" s="273">
        <v>0.13</v>
      </c>
      <c r="I344" s="272" t="s">
        <v>235</v>
      </c>
      <c r="J344" s="272" t="s">
        <v>230</v>
      </c>
      <c r="K344" s="271" t="s">
        <v>628</v>
      </c>
      <c r="L344" s="280" t="s">
        <v>249</v>
      </c>
    </row>
    <row r="345" spans="1:12" ht="42.75" customHeight="1" thickBot="1">
      <c r="A345" s="268" t="s">
        <v>644</v>
      </c>
      <c r="B345" s="269"/>
      <c r="C345" s="275" t="s">
        <v>645</v>
      </c>
      <c r="D345" s="271">
        <v>0</v>
      </c>
      <c r="E345" s="272" t="s">
        <v>536</v>
      </c>
      <c r="F345" s="272" t="s">
        <v>234</v>
      </c>
      <c r="G345" s="273">
        <v>0.87</v>
      </c>
      <c r="H345" s="273">
        <v>0.13</v>
      </c>
      <c r="I345" s="272" t="s">
        <v>235</v>
      </c>
      <c r="J345" s="272" t="s">
        <v>230</v>
      </c>
      <c r="K345" s="271" t="s">
        <v>628</v>
      </c>
      <c r="L345" s="280" t="s">
        <v>249</v>
      </c>
    </row>
    <row r="346" spans="1:12" ht="45" customHeight="1" thickBot="1">
      <c r="A346" s="268" t="s">
        <v>646</v>
      </c>
      <c r="B346" s="269"/>
      <c r="C346" s="275" t="s">
        <v>647</v>
      </c>
      <c r="D346" s="271">
        <v>0</v>
      </c>
      <c r="E346" s="272" t="s">
        <v>536</v>
      </c>
      <c r="F346" s="272" t="s">
        <v>234</v>
      </c>
      <c r="G346" s="273">
        <v>0.87</v>
      </c>
      <c r="H346" s="273">
        <v>0.13</v>
      </c>
      <c r="I346" s="272" t="s">
        <v>235</v>
      </c>
      <c r="J346" s="272" t="s">
        <v>230</v>
      </c>
      <c r="K346" s="279" t="s">
        <v>327</v>
      </c>
      <c r="L346" s="280" t="s">
        <v>249</v>
      </c>
    </row>
    <row r="347" spans="1:12" ht="40.5" customHeight="1" thickBot="1">
      <c r="A347" s="268" t="s">
        <v>648</v>
      </c>
      <c r="B347" s="269"/>
      <c r="C347" s="149" t="s">
        <v>649</v>
      </c>
      <c r="D347" s="271">
        <v>0</v>
      </c>
      <c r="E347" s="272" t="s">
        <v>536</v>
      </c>
      <c r="F347" s="272" t="s">
        <v>234</v>
      </c>
      <c r="G347" s="273">
        <v>0.87</v>
      </c>
      <c r="H347" s="273">
        <v>0.13</v>
      </c>
      <c r="I347" s="272" t="s">
        <v>235</v>
      </c>
      <c r="J347" s="272" t="s">
        <v>230</v>
      </c>
      <c r="K347" s="279" t="s">
        <v>341</v>
      </c>
      <c r="L347" s="280" t="s">
        <v>264</v>
      </c>
    </row>
    <row r="348" spans="1:12" ht="41.25" customHeight="1" thickBot="1">
      <c r="A348" s="268" t="s">
        <v>650</v>
      </c>
      <c r="B348" s="269"/>
      <c r="C348" s="275" t="s">
        <v>651</v>
      </c>
      <c r="D348" s="271">
        <v>0</v>
      </c>
      <c r="E348" s="272" t="s">
        <v>536</v>
      </c>
      <c r="F348" s="272" t="s">
        <v>234</v>
      </c>
      <c r="G348" s="273">
        <v>0.87</v>
      </c>
      <c r="H348" s="273">
        <v>0.13</v>
      </c>
      <c r="I348" s="272" t="s">
        <v>235</v>
      </c>
      <c r="J348" s="272" t="s">
        <v>230</v>
      </c>
      <c r="K348" s="271" t="s">
        <v>628</v>
      </c>
      <c r="L348" s="280" t="s">
        <v>249</v>
      </c>
    </row>
    <row r="349" spans="1:12" ht="44.25" customHeight="1" thickBot="1">
      <c r="A349" s="268" t="s">
        <v>652</v>
      </c>
      <c r="B349" s="269"/>
      <c r="C349" s="149" t="s">
        <v>653</v>
      </c>
      <c r="D349" s="271">
        <v>0</v>
      </c>
      <c r="E349" s="272" t="s">
        <v>536</v>
      </c>
      <c r="F349" s="272" t="s">
        <v>234</v>
      </c>
      <c r="G349" s="273">
        <v>0.87</v>
      </c>
      <c r="H349" s="273">
        <v>0.13</v>
      </c>
      <c r="I349" s="272" t="s">
        <v>235</v>
      </c>
      <c r="J349" s="272" t="s">
        <v>230</v>
      </c>
      <c r="K349" s="279" t="s">
        <v>341</v>
      </c>
      <c r="L349" s="280" t="s">
        <v>324</v>
      </c>
    </row>
    <row r="350" spans="1:12" ht="40.5" customHeight="1" thickBot="1">
      <c r="A350" s="268" t="s">
        <v>654</v>
      </c>
      <c r="B350" s="269"/>
      <c r="C350" s="275" t="s">
        <v>655</v>
      </c>
      <c r="D350" s="271">
        <v>0</v>
      </c>
      <c r="E350" s="272" t="s">
        <v>536</v>
      </c>
      <c r="F350" s="272" t="s">
        <v>234</v>
      </c>
      <c r="G350" s="273">
        <v>0.87</v>
      </c>
      <c r="H350" s="273">
        <v>0.13</v>
      </c>
      <c r="I350" s="272" t="s">
        <v>235</v>
      </c>
      <c r="J350" s="272" t="s">
        <v>230</v>
      </c>
      <c r="K350" s="271" t="s">
        <v>628</v>
      </c>
      <c r="L350" s="280" t="s">
        <v>249</v>
      </c>
    </row>
    <row r="351" spans="1:12" ht="43.5" customHeight="1" thickBot="1">
      <c r="A351" s="268" t="s">
        <v>657</v>
      </c>
      <c r="B351" s="269"/>
      <c r="C351" s="275" t="s">
        <v>658</v>
      </c>
      <c r="D351" s="271">
        <v>0</v>
      </c>
      <c r="E351" s="272" t="s">
        <v>536</v>
      </c>
      <c r="F351" s="272" t="s">
        <v>234</v>
      </c>
      <c r="G351" s="273">
        <v>0.87</v>
      </c>
      <c r="H351" s="273">
        <v>0.13</v>
      </c>
      <c r="I351" s="272" t="s">
        <v>235</v>
      </c>
      <c r="J351" s="272" t="s">
        <v>230</v>
      </c>
      <c r="K351" s="271" t="s">
        <v>628</v>
      </c>
      <c r="L351" s="280" t="s">
        <v>249</v>
      </c>
    </row>
    <row r="352" spans="1:12" ht="42.75" customHeight="1" thickBot="1">
      <c r="A352" s="268" t="s">
        <v>659</v>
      </c>
      <c r="B352" s="269"/>
      <c r="C352" s="149" t="s">
        <v>660</v>
      </c>
      <c r="D352" s="271">
        <v>0</v>
      </c>
      <c r="E352" s="272" t="s">
        <v>536</v>
      </c>
      <c r="F352" s="272" t="s">
        <v>234</v>
      </c>
      <c r="G352" s="273">
        <v>0.87</v>
      </c>
      <c r="H352" s="273">
        <v>0.13</v>
      </c>
      <c r="I352" s="272" t="s">
        <v>235</v>
      </c>
      <c r="J352" s="272" t="s">
        <v>230</v>
      </c>
      <c r="K352" s="271" t="s">
        <v>628</v>
      </c>
      <c r="L352" s="280" t="s">
        <v>249</v>
      </c>
    </row>
    <row r="353" spans="1:12" ht="42.75" customHeight="1" thickBot="1">
      <c r="A353" s="268" t="s">
        <v>661</v>
      </c>
      <c r="B353" s="269"/>
      <c r="C353" s="149" t="s">
        <v>662</v>
      </c>
      <c r="D353" s="271">
        <v>0</v>
      </c>
      <c r="E353" s="272" t="s">
        <v>536</v>
      </c>
      <c r="F353" s="272" t="s">
        <v>234</v>
      </c>
      <c r="G353" s="273">
        <v>0.87</v>
      </c>
      <c r="H353" s="273">
        <v>0.13</v>
      </c>
      <c r="I353" s="272" t="s">
        <v>235</v>
      </c>
      <c r="J353" s="272" t="s">
        <v>230</v>
      </c>
      <c r="K353" s="271" t="s">
        <v>656</v>
      </c>
      <c r="L353" s="280" t="s">
        <v>249</v>
      </c>
    </row>
    <row r="354" spans="1:12" ht="45" customHeight="1" thickBot="1">
      <c r="A354" s="268" t="s">
        <v>663</v>
      </c>
      <c r="B354" s="269"/>
      <c r="C354" s="149" t="s">
        <v>664</v>
      </c>
      <c r="D354" s="271">
        <v>0</v>
      </c>
      <c r="E354" s="272" t="s">
        <v>536</v>
      </c>
      <c r="F354" s="272" t="s">
        <v>234</v>
      </c>
      <c r="G354" s="273">
        <v>0.87</v>
      </c>
      <c r="H354" s="273">
        <v>0.13</v>
      </c>
      <c r="I354" s="272" t="s">
        <v>235</v>
      </c>
      <c r="J354" s="272" t="s">
        <v>230</v>
      </c>
      <c r="K354" s="271" t="s">
        <v>628</v>
      </c>
      <c r="L354" s="280" t="s">
        <v>249</v>
      </c>
    </row>
    <row r="355" spans="1:12" ht="28.5" customHeight="1" thickBot="1">
      <c r="A355" s="268" t="s">
        <v>665</v>
      </c>
      <c r="B355" s="269"/>
      <c r="C355" s="275" t="s">
        <v>666</v>
      </c>
      <c r="D355" s="271">
        <v>0</v>
      </c>
      <c r="E355" s="272" t="s">
        <v>536</v>
      </c>
      <c r="F355" s="272" t="s">
        <v>234</v>
      </c>
      <c r="G355" s="273">
        <v>0.87</v>
      </c>
      <c r="H355" s="273">
        <v>0.13</v>
      </c>
      <c r="I355" s="272" t="s">
        <v>235</v>
      </c>
      <c r="J355" s="272" t="s">
        <v>230</v>
      </c>
      <c r="K355" s="271" t="s">
        <v>628</v>
      </c>
      <c r="L355" s="280" t="s">
        <v>249</v>
      </c>
    </row>
    <row r="356" spans="1:12" ht="44.25" customHeight="1" thickBot="1">
      <c r="A356" s="268" t="s">
        <v>667</v>
      </c>
      <c r="B356" s="269"/>
      <c r="C356" s="149" t="s">
        <v>668</v>
      </c>
      <c r="D356" s="271">
        <v>0</v>
      </c>
      <c r="E356" s="272" t="s">
        <v>536</v>
      </c>
      <c r="F356" s="272" t="s">
        <v>234</v>
      </c>
      <c r="G356" s="273">
        <v>0.87</v>
      </c>
      <c r="H356" s="273">
        <v>0.13</v>
      </c>
      <c r="I356" s="272" t="s">
        <v>235</v>
      </c>
      <c r="J356" s="272" t="s">
        <v>230</v>
      </c>
      <c r="K356" s="271" t="s">
        <v>496</v>
      </c>
      <c r="L356" s="280" t="s">
        <v>264</v>
      </c>
    </row>
    <row r="357" spans="1:12" ht="42.75" customHeight="1" thickBot="1">
      <c r="A357" s="268" t="s">
        <v>669</v>
      </c>
      <c r="B357" s="269"/>
      <c r="C357" s="149" t="s">
        <v>670</v>
      </c>
      <c r="D357" s="271">
        <v>0</v>
      </c>
      <c r="E357" s="272" t="s">
        <v>536</v>
      </c>
      <c r="F357" s="272" t="s">
        <v>234</v>
      </c>
      <c r="G357" s="273">
        <v>0.87</v>
      </c>
      <c r="H357" s="273">
        <v>0.13</v>
      </c>
      <c r="I357" s="272" t="s">
        <v>235</v>
      </c>
      <c r="J357" s="272" t="s">
        <v>230</v>
      </c>
      <c r="K357" s="271" t="s">
        <v>628</v>
      </c>
      <c r="L357" s="280" t="s">
        <v>249</v>
      </c>
    </row>
    <row r="358" spans="1:12" ht="43.5" customHeight="1" thickBot="1">
      <c r="A358" s="268" t="s">
        <v>671</v>
      </c>
      <c r="B358" s="269"/>
      <c r="C358" s="275" t="s">
        <v>672</v>
      </c>
      <c r="D358" s="271">
        <v>0</v>
      </c>
      <c r="E358" s="272" t="s">
        <v>536</v>
      </c>
      <c r="F358" s="272" t="s">
        <v>234</v>
      </c>
      <c r="G358" s="273">
        <v>0.87</v>
      </c>
      <c r="H358" s="273">
        <v>0.13</v>
      </c>
      <c r="I358" s="272" t="s">
        <v>235</v>
      </c>
      <c r="J358" s="272" t="s">
        <v>230</v>
      </c>
      <c r="K358" s="271" t="s">
        <v>656</v>
      </c>
      <c r="L358" s="280" t="s">
        <v>264</v>
      </c>
    </row>
    <row r="359" spans="1:12" ht="42.75" customHeight="1" thickBot="1">
      <c r="A359" s="268" t="s">
        <v>673</v>
      </c>
      <c r="B359" s="269"/>
      <c r="C359" s="275" t="s">
        <v>674</v>
      </c>
      <c r="D359" s="271">
        <v>0</v>
      </c>
      <c r="E359" s="272" t="s">
        <v>536</v>
      </c>
      <c r="F359" s="272" t="s">
        <v>234</v>
      </c>
      <c r="G359" s="273">
        <v>0.87</v>
      </c>
      <c r="H359" s="273">
        <v>0.13</v>
      </c>
      <c r="I359" s="272" t="s">
        <v>235</v>
      </c>
      <c r="J359" s="272" t="s">
        <v>230</v>
      </c>
      <c r="K359" s="271" t="s">
        <v>628</v>
      </c>
      <c r="L359" s="280" t="s">
        <v>249</v>
      </c>
    </row>
    <row r="360" spans="1:12" s="450" customFormat="1" ht="13.5" customHeight="1" thickBot="1">
      <c r="A360" s="27" t="s">
        <v>675</v>
      </c>
      <c r="B360" s="125"/>
      <c r="C360" s="267" t="s">
        <v>580</v>
      </c>
      <c r="D360" s="75"/>
      <c r="E360" s="30"/>
      <c r="F360" s="30"/>
      <c r="G360" s="30"/>
      <c r="H360" s="30"/>
      <c r="I360" s="30"/>
      <c r="J360" s="30"/>
      <c r="K360" s="281"/>
      <c r="L360" s="31"/>
    </row>
    <row r="361" spans="1:12" s="450" customFormat="1" ht="59.25" customHeight="1" thickTop="1">
      <c r="A361" s="806" t="s">
        <v>676</v>
      </c>
      <c r="B361" s="282"/>
      <c r="C361" s="210" t="s">
        <v>677</v>
      </c>
      <c r="D361" s="173"/>
      <c r="E361" s="283"/>
      <c r="F361" s="283"/>
      <c r="G361" s="283"/>
      <c r="H361" s="283"/>
      <c r="I361" s="283"/>
      <c r="J361" s="284"/>
      <c r="K361" s="285" t="s">
        <v>533</v>
      </c>
      <c r="L361" s="614" t="s">
        <v>1046</v>
      </c>
    </row>
    <row r="362" spans="1:12" s="453" customFormat="1" ht="13.5" customHeight="1" thickBot="1">
      <c r="A362" s="807"/>
      <c r="B362" s="288"/>
      <c r="C362" s="289" t="s">
        <v>678</v>
      </c>
      <c r="D362" s="290">
        <f>2500*12</f>
        <v>30000</v>
      </c>
      <c r="E362" s="166" t="s">
        <v>536</v>
      </c>
      <c r="F362" s="70" t="s">
        <v>234</v>
      </c>
      <c r="G362" s="66">
        <v>0.87</v>
      </c>
      <c r="H362" s="66">
        <v>0.13</v>
      </c>
      <c r="I362" s="70" t="s">
        <v>235</v>
      </c>
      <c r="J362" s="74" t="s">
        <v>230</v>
      </c>
      <c r="K362" s="179">
        <v>2010</v>
      </c>
      <c r="L362" s="291" t="s">
        <v>227</v>
      </c>
    </row>
    <row r="363" spans="1:12" s="455" customFormat="1" ht="13.5" customHeight="1" thickBot="1">
      <c r="A363" s="27" t="s">
        <v>679</v>
      </c>
      <c r="B363" s="125"/>
      <c r="C363" s="126" t="s">
        <v>587</v>
      </c>
      <c r="D363" s="75"/>
      <c r="E363" s="30"/>
      <c r="F363" s="30"/>
      <c r="G363" s="13"/>
      <c r="H363" s="13"/>
      <c r="I363" s="30"/>
      <c r="J363" s="13"/>
      <c r="K363" s="292"/>
      <c r="L363" s="293"/>
    </row>
    <row r="364" spans="1:12" s="450" customFormat="1" ht="13.5" customHeight="1">
      <c r="A364" s="806" t="s">
        <v>680</v>
      </c>
      <c r="B364" s="809" t="s">
        <v>681</v>
      </c>
      <c r="C364" s="811" t="s">
        <v>682</v>
      </c>
      <c r="D364" s="813"/>
      <c r="E364" s="748"/>
      <c r="F364" s="800"/>
      <c r="G364" s="800"/>
      <c r="H364" s="800"/>
      <c r="I364" s="800"/>
      <c r="J364" s="800"/>
      <c r="K364" s="294" t="s">
        <v>227</v>
      </c>
      <c r="L364" s="801" t="s">
        <v>249</v>
      </c>
    </row>
    <row r="365" spans="1:12" s="450" customFormat="1" ht="27" customHeight="1">
      <c r="A365" s="807"/>
      <c r="B365" s="810"/>
      <c r="C365" s="812" t="s">
        <v>227</v>
      </c>
      <c r="D365" s="814"/>
      <c r="E365" s="764"/>
      <c r="F365" s="765"/>
      <c r="G365" s="765"/>
      <c r="H365" s="765"/>
      <c r="I365" s="765"/>
      <c r="J365" s="765"/>
      <c r="K365" s="297" t="s">
        <v>534</v>
      </c>
      <c r="L365" s="802"/>
    </row>
    <row r="366" spans="1:12" ht="13.5" customHeight="1" thickBot="1">
      <c r="A366" s="808"/>
      <c r="B366" s="298"/>
      <c r="C366" s="266" t="s">
        <v>683</v>
      </c>
      <c r="D366" s="299">
        <v>0</v>
      </c>
      <c r="E366" s="89" t="s">
        <v>536</v>
      </c>
      <c r="F366" s="86" t="s">
        <v>234</v>
      </c>
      <c r="G366" s="87">
        <v>0.87</v>
      </c>
      <c r="H366" s="87">
        <v>0.13</v>
      </c>
      <c r="I366" s="86" t="s">
        <v>235</v>
      </c>
      <c r="J366" s="86" t="s">
        <v>230</v>
      </c>
      <c r="K366" s="89">
        <v>2008</v>
      </c>
      <c r="L366" s="300"/>
    </row>
    <row r="367" spans="1:12" s="452" customFormat="1" ht="12.75" customHeight="1" thickBot="1">
      <c r="A367" s="27" t="s">
        <v>684</v>
      </c>
      <c r="B367" s="125"/>
      <c r="C367" s="267" t="s">
        <v>591</v>
      </c>
      <c r="D367" s="75"/>
      <c r="E367" s="30"/>
      <c r="F367" s="30"/>
      <c r="G367" s="30"/>
      <c r="H367" s="30"/>
      <c r="I367" s="30"/>
      <c r="J367" s="30"/>
      <c r="K367" s="99"/>
      <c r="L367" s="43"/>
    </row>
    <row r="368" spans="1:12" s="450" customFormat="1" ht="30.75" customHeight="1">
      <c r="A368" s="817" t="s">
        <v>685</v>
      </c>
      <c r="B368" s="820" t="s">
        <v>686</v>
      </c>
      <c r="C368" s="822" t="s">
        <v>687</v>
      </c>
      <c r="D368" s="824"/>
      <c r="E368" s="773"/>
      <c r="F368" s="827"/>
      <c r="G368" s="827"/>
      <c r="H368" s="827"/>
      <c r="I368" s="827"/>
      <c r="J368" s="829"/>
      <c r="K368" s="303"/>
      <c r="L368" s="830" t="s">
        <v>1046</v>
      </c>
    </row>
    <row r="369" spans="1:12" ht="21" customHeight="1">
      <c r="A369" s="818"/>
      <c r="B369" s="821"/>
      <c r="C369" s="823"/>
      <c r="D369" s="825"/>
      <c r="E369" s="826"/>
      <c r="F369" s="828"/>
      <c r="G369" s="828"/>
      <c r="H369" s="828"/>
      <c r="I369" s="828"/>
      <c r="J369" s="828"/>
      <c r="K369" s="166" t="s">
        <v>240</v>
      </c>
      <c r="L369" s="831"/>
    </row>
    <row r="370" spans="1:12" s="452" customFormat="1" ht="13.5" customHeight="1" thickBot="1">
      <c r="A370" s="819"/>
      <c r="B370" s="305"/>
      <c r="C370" s="289" t="s">
        <v>688</v>
      </c>
      <c r="D370" s="290">
        <f>1500*12</f>
        <v>18000</v>
      </c>
      <c r="E370" s="177" t="s">
        <v>536</v>
      </c>
      <c r="F370" s="74" t="s">
        <v>234</v>
      </c>
      <c r="G370" s="66">
        <v>0.87</v>
      </c>
      <c r="H370" s="66">
        <v>0.13</v>
      </c>
      <c r="I370" s="74" t="s">
        <v>235</v>
      </c>
      <c r="J370" s="74" t="s">
        <v>230</v>
      </c>
      <c r="K370" s="170">
        <v>2010</v>
      </c>
      <c r="L370" s="291" t="s">
        <v>227</v>
      </c>
    </row>
    <row r="371" spans="1:12" s="450" customFormat="1" ht="13.5" customHeight="1" thickBot="1">
      <c r="A371" s="10" t="s">
        <v>689</v>
      </c>
      <c r="B371" s="306"/>
      <c r="C371" s="126" t="s">
        <v>595</v>
      </c>
      <c r="D371" s="55"/>
      <c r="E371" s="13"/>
      <c r="F371" s="13"/>
      <c r="G371" s="13"/>
      <c r="H371" s="13"/>
      <c r="I371" s="13"/>
      <c r="J371" s="13"/>
      <c r="K371" s="13"/>
      <c r="L371" s="293"/>
    </row>
    <row r="372" spans="1:12" s="452" customFormat="1" ht="40.5" customHeight="1">
      <c r="A372" s="806" t="s">
        <v>690</v>
      </c>
      <c r="B372" s="295"/>
      <c r="C372" s="296" t="s">
        <v>691</v>
      </c>
      <c r="D372" s="44"/>
      <c r="E372" s="92"/>
      <c r="F372" s="101"/>
      <c r="G372" s="101"/>
      <c r="H372" s="101"/>
      <c r="I372" s="101"/>
      <c r="J372" s="101"/>
      <c r="K372" s="37" t="s">
        <v>573</v>
      </c>
      <c r="L372" s="794" t="s">
        <v>249</v>
      </c>
    </row>
    <row r="373" spans="1:12" s="450" customFormat="1" ht="18" customHeight="1" thickBot="1">
      <c r="A373" s="808"/>
      <c r="B373" s="298"/>
      <c r="C373" s="266" t="s">
        <v>692</v>
      </c>
      <c r="D373" s="299">
        <v>0</v>
      </c>
      <c r="E373" s="89" t="s">
        <v>536</v>
      </c>
      <c r="F373" s="86" t="s">
        <v>234</v>
      </c>
      <c r="G373" s="87">
        <v>0.76</v>
      </c>
      <c r="H373" s="87">
        <v>0.24</v>
      </c>
      <c r="I373" s="86" t="s">
        <v>235</v>
      </c>
      <c r="J373" s="86" t="s">
        <v>230</v>
      </c>
      <c r="K373" s="42">
        <v>2008</v>
      </c>
      <c r="L373" s="816"/>
    </row>
    <row r="374" spans="1:12" ht="13.5" customHeight="1" thickBot="1">
      <c r="A374" s="10" t="s">
        <v>693</v>
      </c>
      <c r="B374" s="306"/>
      <c r="C374" s="126" t="s">
        <v>694</v>
      </c>
      <c r="D374" s="55"/>
      <c r="E374" s="13"/>
      <c r="F374" s="13"/>
      <c r="G374" s="13"/>
      <c r="H374" s="13"/>
      <c r="I374" s="13"/>
      <c r="J374" s="13"/>
      <c r="K374" s="13"/>
      <c r="L374" s="293"/>
    </row>
    <row r="375" spans="1:12" s="452" customFormat="1" ht="27.75" customHeight="1">
      <c r="A375" s="837" t="s">
        <v>695</v>
      </c>
      <c r="B375" s="288"/>
      <c r="C375" s="69" t="s">
        <v>696</v>
      </c>
      <c r="D375" s="164"/>
      <c r="E375" s="166"/>
      <c r="F375" s="70"/>
      <c r="G375" s="70"/>
      <c r="H375" s="70"/>
      <c r="I375" s="70"/>
      <c r="J375" s="70"/>
      <c r="K375" s="166" t="s">
        <v>240</v>
      </c>
      <c r="L375" s="830" t="s">
        <v>1067</v>
      </c>
    </row>
    <row r="376" spans="1:12" s="450" customFormat="1" ht="40.5" customHeight="1" thickBot="1">
      <c r="A376" s="838"/>
      <c r="B376" s="305"/>
      <c r="C376" s="289" t="s">
        <v>697</v>
      </c>
      <c r="D376" s="168">
        <f>30000*4</f>
        <v>120000</v>
      </c>
      <c r="E376" s="177" t="s">
        <v>536</v>
      </c>
      <c r="F376" s="70" t="s">
        <v>234</v>
      </c>
      <c r="G376" s="66">
        <v>0.76</v>
      </c>
      <c r="H376" s="66">
        <v>0.24</v>
      </c>
      <c r="I376" s="74" t="s">
        <v>235</v>
      </c>
      <c r="J376" s="74" t="s">
        <v>230</v>
      </c>
      <c r="K376" s="170">
        <v>2010</v>
      </c>
      <c r="L376" s="834"/>
    </row>
    <row r="377" spans="1:12" ht="13.5" customHeight="1" thickBot="1">
      <c r="A377" s="10" t="s">
        <v>698</v>
      </c>
      <c r="B377" s="306"/>
      <c r="C377" s="126" t="s">
        <v>699</v>
      </c>
      <c r="D377" s="75"/>
      <c r="E377" s="13"/>
      <c r="F377" s="30"/>
      <c r="G377" s="13"/>
      <c r="H377" s="13"/>
      <c r="I377" s="13"/>
      <c r="J377" s="13"/>
      <c r="K377" s="13" t="s">
        <v>227</v>
      </c>
      <c r="L377" s="293"/>
    </row>
    <row r="378" spans="1:12" s="452" customFormat="1" ht="27">
      <c r="A378" s="832" t="s">
        <v>700</v>
      </c>
      <c r="B378" s="307"/>
      <c r="C378" s="308" t="s">
        <v>701</v>
      </c>
      <c r="D378" s="309"/>
      <c r="E378" s="310"/>
      <c r="F378" s="311"/>
      <c r="G378" s="311"/>
      <c r="H378" s="311"/>
      <c r="I378" s="311"/>
      <c r="J378" s="311"/>
      <c r="K378" s="310" t="s">
        <v>1036</v>
      </c>
      <c r="L378" s="830" t="s">
        <v>1068</v>
      </c>
    </row>
    <row r="379" spans="1:12" s="450" customFormat="1" ht="23.25" customHeight="1" thickBot="1">
      <c r="A379" s="833"/>
      <c r="B379" s="305"/>
      <c r="C379" s="289" t="s">
        <v>702</v>
      </c>
      <c r="D379" s="290">
        <v>60000</v>
      </c>
      <c r="E379" s="177" t="s">
        <v>536</v>
      </c>
      <c r="F379" s="74" t="s">
        <v>234</v>
      </c>
      <c r="G379" s="66">
        <v>0.87</v>
      </c>
      <c r="H379" s="66">
        <v>0.13</v>
      </c>
      <c r="I379" s="74" t="s">
        <v>235</v>
      </c>
      <c r="J379" s="74" t="s">
        <v>230</v>
      </c>
      <c r="K379" s="177">
        <v>2010</v>
      </c>
      <c r="L379" s="834"/>
    </row>
    <row r="380" spans="1:12" ht="13.5" customHeight="1" thickBot="1">
      <c r="A380" s="10" t="s">
        <v>703</v>
      </c>
      <c r="B380" s="306"/>
      <c r="C380" s="126" t="s">
        <v>704</v>
      </c>
      <c r="D380" s="55"/>
      <c r="E380" s="13"/>
      <c r="F380" s="13"/>
      <c r="G380" s="13"/>
      <c r="H380" s="13"/>
      <c r="I380" s="13"/>
      <c r="J380" s="13"/>
      <c r="K380" s="13"/>
      <c r="L380" s="293"/>
    </row>
    <row r="381" spans="1:12" s="452" customFormat="1" ht="45.75" customHeight="1">
      <c r="A381" s="806" t="s">
        <v>690</v>
      </c>
      <c r="B381" s="312"/>
      <c r="C381" s="45" t="s">
        <v>705</v>
      </c>
      <c r="D381" s="313"/>
      <c r="E381" s="37"/>
      <c r="F381" s="36"/>
      <c r="G381" s="36"/>
      <c r="H381" s="36"/>
      <c r="I381" s="36"/>
      <c r="J381" s="36"/>
      <c r="K381" s="37" t="s">
        <v>573</v>
      </c>
      <c r="L381" s="48"/>
    </row>
    <row r="382" spans="1:12" s="453" customFormat="1" ht="13.5" customHeight="1" thickBot="1">
      <c r="A382" s="808"/>
      <c r="B382" s="298"/>
      <c r="C382" s="266" t="s">
        <v>706</v>
      </c>
      <c r="D382" s="299">
        <v>0</v>
      </c>
      <c r="E382" s="89" t="s">
        <v>536</v>
      </c>
      <c r="F382" s="86" t="s">
        <v>234</v>
      </c>
      <c r="G382" s="87">
        <v>0.87</v>
      </c>
      <c r="H382" s="87">
        <v>0.13</v>
      </c>
      <c r="I382" s="86" t="s">
        <v>235</v>
      </c>
      <c r="J382" s="86" t="s">
        <v>230</v>
      </c>
      <c r="K382" s="89">
        <v>2008</v>
      </c>
      <c r="L382" s="300" t="s">
        <v>249</v>
      </c>
    </row>
    <row r="383" spans="1:12" s="458" customFormat="1" ht="13.5" customHeight="1" thickBot="1">
      <c r="A383" s="10" t="s">
        <v>707</v>
      </c>
      <c r="B383" s="306"/>
      <c r="C383" s="126" t="s">
        <v>708</v>
      </c>
      <c r="D383" s="55"/>
      <c r="E383" s="13"/>
      <c r="F383" s="13"/>
      <c r="G383" s="13"/>
      <c r="H383" s="13"/>
      <c r="I383" s="13"/>
      <c r="J383" s="13"/>
      <c r="K383" s="13"/>
      <c r="L383" s="293"/>
    </row>
    <row r="384" spans="1:12" s="452" customFormat="1" ht="42" customHeight="1">
      <c r="A384" s="806" t="s">
        <v>690</v>
      </c>
      <c r="B384" s="312"/>
      <c r="C384" s="45" t="s">
        <v>709</v>
      </c>
      <c r="D384" s="313"/>
      <c r="E384" s="37"/>
      <c r="F384" s="36"/>
      <c r="G384" s="36"/>
      <c r="H384" s="36"/>
      <c r="I384" s="36"/>
      <c r="J384" s="36"/>
      <c r="K384" s="37" t="s">
        <v>573</v>
      </c>
      <c r="L384" s="48"/>
    </row>
    <row r="385" spans="1:12" s="450" customFormat="1" ht="13.5" customHeight="1" thickBot="1">
      <c r="A385" s="808"/>
      <c r="B385" s="298"/>
      <c r="C385" s="266" t="s">
        <v>710</v>
      </c>
      <c r="D385" s="299">
        <v>0</v>
      </c>
      <c r="E385" s="89" t="s">
        <v>536</v>
      </c>
      <c r="F385" s="86" t="s">
        <v>234</v>
      </c>
      <c r="G385" s="87">
        <v>0.87</v>
      </c>
      <c r="H385" s="87">
        <v>0.13</v>
      </c>
      <c r="I385" s="86" t="s">
        <v>235</v>
      </c>
      <c r="J385" s="86" t="s">
        <v>230</v>
      </c>
      <c r="K385" s="89">
        <v>2008</v>
      </c>
      <c r="L385" s="300" t="s">
        <v>249</v>
      </c>
    </row>
    <row r="386" spans="1:12" ht="13.5" customHeight="1" thickBot="1">
      <c r="A386" s="10" t="s">
        <v>711</v>
      </c>
      <c r="B386" s="306"/>
      <c r="C386" s="126" t="s">
        <v>712</v>
      </c>
      <c r="D386" s="27"/>
      <c r="E386" s="30"/>
      <c r="F386" s="30"/>
      <c r="G386" s="13"/>
      <c r="H386" s="13"/>
      <c r="I386" s="13"/>
      <c r="J386" s="13"/>
      <c r="K386" s="13"/>
      <c r="L386" s="293"/>
    </row>
    <row r="387" spans="1:12" s="452" customFormat="1" ht="42.75" customHeight="1">
      <c r="A387" s="817" t="s">
        <v>690</v>
      </c>
      <c r="B387" s="288"/>
      <c r="C387" s="69" t="s">
        <v>713</v>
      </c>
      <c r="D387" s="164"/>
      <c r="E387" s="166"/>
      <c r="F387" s="70"/>
      <c r="G387" s="70"/>
      <c r="H387" s="70"/>
      <c r="I387" s="70"/>
      <c r="J387" s="70"/>
      <c r="K387" s="166" t="s">
        <v>240</v>
      </c>
      <c r="L387" s="286"/>
    </row>
    <row r="388" spans="1:12" s="453" customFormat="1" ht="13.5" customHeight="1" thickBot="1">
      <c r="A388" s="819"/>
      <c r="B388" s="305"/>
      <c r="C388" s="289" t="s">
        <v>714</v>
      </c>
      <c r="D388" s="290">
        <v>60000</v>
      </c>
      <c r="E388" s="177" t="s">
        <v>536</v>
      </c>
      <c r="F388" s="74" t="s">
        <v>234</v>
      </c>
      <c r="G388" s="66">
        <v>0.87</v>
      </c>
      <c r="H388" s="66">
        <v>0.13</v>
      </c>
      <c r="I388" s="74" t="s">
        <v>235</v>
      </c>
      <c r="J388" s="74" t="s">
        <v>230</v>
      </c>
      <c r="K388" s="170">
        <v>2009</v>
      </c>
      <c r="L388" s="291" t="s">
        <v>285</v>
      </c>
    </row>
    <row r="389" spans="1:12" s="455" customFormat="1" ht="13.5" customHeight="1" thickBot="1">
      <c r="A389" s="10" t="s">
        <v>715</v>
      </c>
      <c r="B389" s="306"/>
      <c r="C389" s="126" t="s">
        <v>716</v>
      </c>
      <c r="D389" s="55"/>
      <c r="E389" s="13"/>
      <c r="F389" s="13"/>
      <c r="G389" s="13"/>
      <c r="H389" s="13"/>
      <c r="I389" s="13"/>
      <c r="J389" s="13"/>
      <c r="K389" s="13"/>
      <c r="L389" s="293"/>
    </row>
    <row r="390" spans="1:12" s="452" customFormat="1" ht="45" customHeight="1">
      <c r="A390" s="817" t="s">
        <v>690</v>
      </c>
      <c r="B390" s="288"/>
      <c r="C390" s="69" t="s">
        <v>709</v>
      </c>
      <c r="D390" s="164"/>
      <c r="E390" s="166"/>
      <c r="F390" s="70"/>
      <c r="G390" s="70"/>
      <c r="H390" s="70"/>
      <c r="I390" s="70"/>
      <c r="J390" s="70"/>
      <c r="K390" s="166" t="s">
        <v>240</v>
      </c>
      <c r="L390" s="830" t="s">
        <v>1046</v>
      </c>
    </row>
    <row r="391" spans="1:12" s="450" customFormat="1" ht="17.25" customHeight="1" thickBot="1">
      <c r="A391" s="819"/>
      <c r="B391" s="305"/>
      <c r="C391" s="289" t="s">
        <v>688</v>
      </c>
      <c r="D391" s="290">
        <v>18000</v>
      </c>
      <c r="E391" s="177" t="s">
        <v>536</v>
      </c>
      <c r="F391" s="74" t="s">
        <v>234</v>
      </c>
      <c r="G391" s="66">
        <v>0.87</v>
      </c>
      <c r="H391" s="66">
        <v>0.13</v>
      </c>
      <c r="I391" s="74" t="s">
        <v>235</v>
      </c>
      <c r="J391" s="74" t="s">
        <v>230</v>
      </c>
      <c r="K391" s="170">
        <v>2010</v>
      </c>
      <c r="L391" s="834"/>
    </row>
    <row r="392" spans="1:12" ht="13.5" customHeight="1" thickBot="1">
      <c r="A392" s="10" t="s">
        <v>717</v>
      </c>
      <c r="B392" s="306"/>
      <c r="C392" s="126" t="s">
        <v>718</v>
      </c>
      <c r="D392" s="55"/>
      <c r="E392" s="13"/>
      <c r="F392" s="13"/>
      <c r="G392" s="13"/>
      <c r="H392" s="13"/>
      <c r="I392" s="13"/>
      <c r="J392" s="13"/>
      <c r="K392" s="13"/>
      <c r="L392" s="293"/>
    </row>
    <row r="393" spans="1:12" s="450" customFormat="1" ht="44.25" customHeight="1">
      <c r="A393" s="832" t="s">
        <v>719</v>
      </c>
      <c r="B393" s="314" t="s">
        <v>720</v>
      </c>
      <c r="C393" s="308" t="s">
        <v>721</v>
      </c>
      <c r="D393" s="309"/>
      <c r="E393" s="310"/>
      <c r="F393" s="311"/>
      <c r="G393" s="311"/>
      <c r="H393" s="311"/>
      <c r="I393" s="311"/>
      <c r="J393" s="311"/>
      <c r="K393" s="310" t="s">
        <v>240</v>
      </c>
      <c r="L393" s="830" t="s">
        <v>1067</v>
      </c>
    </row>
    <row r="394" spans="1:12" s="450" customFormat="1" ht="28.5" customHeight="1" thickBot="1">
      <c r="A394" s="833"/>
      <c r="B394" s="305"/>
      <c r="C394" s="289" t="s">
        <v>722</v>
      </c>
      <c r="D394" s="290">
        <f>(1900*12*5)+(1900*6)</f>
        <v>125400</v>
      </c>
      <c r="E394" s="177" t="s">
        <v>536</v>
      </c>
      <c r="F394" s="74" t="s">
        <v>234</v>
      </c>
      <c r="G394" s="66">
        <v>0.76</v>
      </c>
      <c r="H394" s="66">
        <v>0.24</v>
      </c>
      <c r="I394" s="74" t="s">
        <v>235</v>
      </c>
      <c r="J394" s="74" t="s">
        <v>230</v>
      </c>
      <c r="K394" s="177">
        <v>2010</v>
      </c>
      <c r="L394" s="834"/>
    </row>
    <row r="395" spans="1:12" ht="13.5" customHeight="1" thickBot="1">
      <c r="A395" s="10" t="s">
        <v>723</v>
      </c>
      <c r="B395" s="306"/>
      <c r="C395" s="126" t="s">
        <v>724</v>
      </c>
      <c r="D395" s="55"/>
      <c r="E395" s="13"/>
      <c r="F395" s="13"/>
      <c r="G395" s="13"/>
      <c r="H395" s="13"/>
      <c r="I395" s="13"/>
      <c r="J395" s="13"/>
      <c r="K395" s="13"/>
      <c r="L395" s="293"/>
    </row>
    <row r="396" spans="1:12" s="450" customFormat="1" ht="30.75" customHeight="1">
      <c r="A396" s="817" t="s">
        <v>725</v>
      </c>
      <c r="B396" s="288" t="s">
        <v>726</v>
      </c>
      <c r="C396" s="69" t="s">
        <v>727</v>
      </c>
      <c r="D396" s="164"/>
      <c r="E396" s="166"/>
      <c r="F396" s="70"/>
      <c r="G396" s="70"/>
      <c r="H396" s="70"/>
      <c r="I396" s="70"/>
      <c r="J396" s="70"/>
      <c r="K396" s="166" t="s">
        <v>240</v>
      </c>
      <c r="L396" s="830" t="s">
        <v>1046</v>
      </c>
    </row>
    <row r="397" spans="1:12" s="450" customFormat="1" ht="24.75" customHeight="1" thickBot="1">
      <c r="A397" s="819"/>
      <c r="B397" s="305"/>
      <c r="C397" s="289" t="s">
        <v>728</v>
      </c>
      <c r="D397" s="168">
        <f>(3000*3)+(4000*9)</f>
        <v>45000</v>
      </c>
      <c r="E397" s="177" t="s">
        <v>536</v>
      </c>
      <c r="F397" s="74" t="s">
        <v>234</v>
      </c>
      <c r="G397" s="66">
        <v>0.76</v>
      </c>
      <c r="H397" s="66">
        <v>0.24</v>
      </c>
      <c r="I397" s="74" t="s">
        <v>235</v>
      </c>
      <c r="J397" s="74" t="s">
        <v>230</v>
      </c>
      <c r="K397" s="170">
        <v>2010</v>
      </c>
      <c r="L397" s="834"/>
    </row>
    <row r="398" spans="1:12" ht="13.5" customHeight="1" thickBot="1">
      <c r="A398" s="10" t="s">
        <v>729</v>
      </c>
      <c r="B398" s="306"/>
      <c r="C398" s="126" t="s">
        <v>730</v>
      </c>
      <c r="D398" s="75"/>
      <c r="E398" s="13"/>
      <c r="F398" s="13"/>
      <c r="G398" s="13"/>
      <c r="H398" s="13"/>
      <c r="I398" s="13"/>
      <c r="J398" s="13"/>
      <c r="K398" s="13"/>
      <c r="L398" s="293"/>
    </row>
    <row r="399" spans="1:12" s="450" customFormat="1" ht="41.25" customHeight="1">
      <c r="A399" s="835" t="s">
        <v>731</v>
      </c>
      <c r="B399" s="591"/>
      <c r="C399" s="592" t="s">
        <v>732</v>
      </c>
      <c r="D399" s="593"/>
      <c r="E399" s="594"/>
      <c r="F399" s="595"/>
      <c r="G399" s="595"/>
      <c r="H399" s="595"/>
      <c r="I399" s="595"/>
      <c r="J399" s="595"/>
      <c r="K399" s="594" t="s">
        <v>240</v>
      </c>
      <c r="L399" s="830" t="s">
        <v>1069</v>
      </c>
    </row>
    <row r="400" spans="1:12" s="450" customFormat="1" ht="18" customHeight="1" thickBot="1">
      <c r="A400" s="836"/>
      <c r="B400" s="596"/>
      <c r="C400" s="597" t="s">
        <v>706</v>
      </c>
      <c r="D400" s="598">
        <v>0</v>
      </c>
      <c r="E400" s="599" t="s">
        <v>536</v>
      </c>
      <c r="F400" s="600" t="s">
        <v>234</v>
      </c>
      <c r="G400" s="601">
        <v>0.87</v>
      </c>
      <c r="H400" s="601">
        <v>0.13</v>
      </c>
      <c r="I400" s="600" t="s">
        <v>235</v>
      </c>
      <c r="J400" s="600" t="s">
        <v>230</v>
      </c>
      <c r="K400" s="599">
        <v>2010</v>
      </c>
      <c r="L400" s="834"/>
    </row>
    <row r="401" spans="1:12" ht="13.5" customHeight="1" thickBot="1">
      <c r="A401" s="10" t="s">
        <v>733</v>
      </c>
      <c r="B401" s="306"/>
      <c r="C401" s="126" t="s">
        <v>734</v>
      </c>
      <c r="D401" s="55"/>
      <c r="E401" s="13"/>
      <c r="F401" s="13"/>
      <c r="G401" s="13"/>
      <c r="H401" s="13"/>
      <c r="I401" s="13"/>
      <c r="J401" s="13"/>
      <c r="K401" s="13"/>
      <c r="L401" s="293"/>
    </row>
    <row r="402" spans="1:12" s="450" customFormat="1" ht="41.25" customHeight="1">
      <c r="A402" s="832" t="s">
        <v>735</v>
      </c>
      <c r="B402" s="314"/>
      <c r="C402" s="308" t="s">
        <v>736</v>
      </c>
      <c r="D402" s="309"/>
      <c r="E402" s="310"/>
      <c r="F402" s="311"/>
      <c r="G402" s="311"/>
      <c r="H402" s="311"/>
      <c r="I402" s="311"/>
      <c r="J402" s="311"/>
      <c r="K402" s="310" t="s">
        <v>240</v>
      </c>
      <c r="L402" s="830" t="s">
        <v>1046</v>
      </c>
    </row>
    <row r="403" spans="1:12" s="450" customFormat="1" ht="13.5" customHeight="1" thickBot="1">
      <c r="A403" s="833"/>
      <c r="B403" s="315"/>
      <c r="C403" s="289" t="s">
        <v>697</v>
      </c>
      <c r="D403" s="290">
        <f>30000*2</f>
        <v>60000</v>
      </c>
      <c r="E403" s="177" t="s">
        <v>536</v>
      </c>
      <c r="F403" s="74" t="s">
        <v>234</v>
      </c>
      <c r="G403" s="66">
        <v>0.87</v>
      </c>
      <c r="H403" s="66">
        <v>0.13</v>
      </c>
      <c r="I403" s="74" t="s">
        <v>235</v>
      </c>
      <c r="J403" s="74" t="s">
        <v>230</v>
      </c>
      <c r="K403" s="177">
        <v>2010</v>
      </c>
      <c r="L403" s="834"/>
    </row>
    <row r="404" spans="1:12" ht="13.5" customHeight="1" thickBot="1">
      <c r="A404" s="10" t="s">
        <v>737</v>
      </c>
      <c r="B404" s="306"/>
      <c r="C404" s="126" t="s">
        <v>738</v>
      </c>
      <c r="D404" s="55"/>
      <c r="E404" s="13"/>
      <c r="F404" s="13"/>
      <c r="G404" s="13"/>
      <c r="H404" s="13"/>
      <c r="I404" s="13"/>
      <c r="J404" s="13"/>
      <c r="K404" s="13"/>
      <c r="L404" s="293"/>
    </row>
    <row r="405" spans="1:12" s="450" customFormat="1" ht="41.25" customHeight="1">
      <c r="A405" s="832" t="s">
        <v>739</v>
      </c>
      <c r="B405" s="301"/>
      <c r="C405" s="308" t="s">
        <v>740</v>
      </c>
      <c r="D405" s="309"/>
      <c r="E405" s="311"/>
      <c r="F405" s="311"/>
      <c r="G405" s="311"/>
      <c r="H405" s="311"/>
      <c r="I405" s="311"/>
      <c r="J405" s="311"/>
      <c r="K405" s="310" t="s">
        <v>240</v>
      </c>
      <c r="L405" s="830" t="s">
        <v>1046</v>
      </c>
    </row>
    <row r="406" spans="1:12" s="450" customFormat="1" ht="15" customHeight="1" thickBot="1">
      <c r="A406" s="833"/>
      <c r="B406" s="305"/>
      <c r="C406" s="289" t="s">
        <v>706</v>
      </c>
      <c r="D406" s="290">
        <f>2500*12</f>
        <v>30000</v>
      </c>
      <c r="E406" s="177" t="s">
        <v>536</v>
      </c>
      <c r="F406" s="74" t="s">
        <v>234</v>
      </c>
      <c r="G406" s="66">
        <v>0.76</v>
      </c>
      <c r="H406" s="66">
        <v>0.24</v>
      </c>
      <c r="I406" s="74" t="s">
        <v>235</v>
      </c>
      <c r="J406" s="74" t="s">
        <v>230</v>
      </c>
      <c r="K406" s="177">
        <v>2010</v>
      </c>
      <c r="L406" s="834"/>
    </row>
    <row r="407" spans="1:12" ht="15" customHeight="1" thickBot="1">
      <c r="A407" s="10" t="s">
        <v>741</v>
      </c>
      <c r="B407" s="306"/>
      <c r="C407" s="126" t="s">
        <v>742</v>
      </c>
      <c r="D407" s="55"/>
      <c r="E407" s="13"/>
      <c r="F407" s="13"/>
      <c r="G407" s="13"/>
      <c r="H407" s="13"/>
      <c r="I407" s="13"/>
      <c r="J407" s="13"/>
      <c r="K407" s="13"/>
      <c r="L407" s="293"/>
    </row>
    <row r="408" spans="1:12" ht="45" customHeight="1">
      <c r="A408" s="817" t="s">
        <v>743</v>
      </c>
      <c r="B408" s="288"/>
      <c r="C408" s="69" t="s">
        <v>744</v>
      </c>
      <c r="D408" s="164"/>
      <c r="E408" s="70"/>
      <c r="F408" s="70"/>
      <c r="G408" s="70"/>
      <c r="H408" s="70"/>
      <c r="I408" s="70"/>
      <c r="J408" s="70"/>
      <c r="K408" s="166" t="s">
        <v>240</v>
      </c>
      <c r="L408" s="830" t="s">
        <v>1046</v>
      </c>
    </row>
    <row r="409" spans="1:12" ht="16.5" customHeight="1" thickBot="1">
      <c r="A409" s="819"/>
      <c r="B409" s="72"/>
      <c r="C409" s="289" t="s">
        <v>706</v>
      </c>
      <c r="D409" s="168">
        <v>30000</v>
      </c>
      <c r="E409" s="166" t="s">
        <v>536</v>
      </c>
      <c r="F409" s="70" t="s">
        <v>234</v>
      </c>
      <c r="G409" s="66">
        <v>0.87</v>
      </c>
      <c r="H409" s="66">
        <v>0.13</v>
      </c>
      <c r="I409" s="70" t="s">
        <v>235</v>
      </c>
      <c r="J409" s="74" t="s">
        <v>230</v>
      </c>
      <c r="K409" s="170">
        <v>2010</v>
      </c>
      <c r="L409" s="834"/>
    </row>
    <row r="410" spans="1:12" s="455" customFormat="1" ht="13.5" customHeight="1" thickBot="1">
      <c r="A410" s="27" t="s">
        <v>745</v>
      </c>
      <c r="B410" s="125"/>
      <c r="C410" s="126" t="s">
        <v>746</v>
      </c>
      <c r="D410" s="75"/>
      <c r="E410" s="30"/>
      <c r="F410" s="30"/>
      <c r="G410" s="13"/>
      <c r="H410" s="13"/>
      <c r="I410" s="30"/>
      <c r="J410" s="13"/>
      <c r="K410" s="13"/>
      <c r="L410" s="293"/>
    </row>
    <row r="411" spans="1:12" s="450" customFormat="1" ht="15.75" customHeight="1">
      <c r="A411" s="806" t="s">
        <v>747</v>
      </c>
      <c r="B411" s="809" t="s">
        <v>748</v>
      </c>
      <c r="C411" s="842" t="s">
        <v>749</v>
      </c>
      <c r="D411" s="813"/>
      <c r="E411" s="748"/>
      <c r="F411" s="800"/>
      <c r="G411" s="800"/>
      <c r="H411" s="800"/>
      <c r="I411" s="800"/>
      <c r="J411" s="800"/>
      <c r="K411" s="37"/>
      <c r="L411" s="839"/>
    </row>
    <row r="412" spans="1:12" s="450" customFormat="1" ht="15.75" customHeight="1">
      <c r="A412" s="807"/>
      <c r="B412" s="810"/>
      <c r="C412" s="843"/>
      <c r="D412" s="814"/>
      <c r="E412" s="764"/>
      <c r="F412" s="765"/>
      <c r="G412" s="765"/>
      <c r="H412" s="765"/>
      <c r="I412" s="765"/>
      <c r="J412" s="765"/>
      <c r="K412" s="37" t="s">
        <v>240</v>
      </c>
      <c r="L412" s="840"/>
    </row>
    <row r="413" spans="1:12" ht="20.25" customHeight="1" thickBot="1">
      <c r="A413" s="808"/>
      <c r="B413" s="298"/>
      <c r="C413" s="266" t="s">
        <v>688</v>
      </c>
      <c r="D413" s="299">
        <v>0</v>
      </c>
      <c r="E413" s="89" t="s">
        <v>536</v>
      </c>
      <c r="F413" s="86" t="s">
        <v>234</v>
      </c>
      <c r="G413" s="87">
        <v>0.87</v>
      </c>
      <c r="H413" s="87">
        <v>0.13</v>
      </c>
      <c r="I413" s="86" t="s">
        <v>235</v>
      </c>
      <c r="J413" s="86" t="s">
        <v>230</v>
      </c>
      <c r="K413" s="89">
        <v>2009</v>
      </c>
      <c r="L413" s="300" t="s">
        <v>537</v>
      </c>
    </row>
    <row r="414" spans="1:12" ht="13.5" customHeight="1" thickBot="1">
      <c r="A414" s="27" t="s">
        <v>750</v>
      </c>
      <c r="B414" s="125"/>
      <c r="C414" s="126" t="s">
        <v>751</v>
      </c>
      <c r="D414" s="75"/>
      <c r="E414" s="30"/>
      <c r="F414" s="30"/>
      <c r="G414" s="13"/>
      <c r="H414" s="13"/>
      <c r="I414" s="30"/>
      <c r="J414" s="13"/>
      <c r="K414" s="13"/>
      <c r="L414" s="293"/>
    </row>
    <row r="415" spans="1:12" ht="20.25" customHeight="1">
      <c r="A415" s="587"/>
      <c r="B415" s="852" t="s">
        <v>748</v>
      </c>
      <c r="C415" s="846" t="s">
        <v>752</v>
      </c>
      <c r="D415" s="854"/>
      <c r="E415" s="777"/>
      <c r="F415" s="844"/>
      <c r="G415" s="844"/>
      <c r="H415" s="844"/>
      <c r="I415" s="844"/>
      <c r="J415" s="844"/>
      <c r="K415" s="540"/>
      <c r="L415" s="830" t="s">
        <v>1070</v>
      </c>
    </row>
    <row r="416" spans="1:12" ht="31.5" customHeight="1">
      <c r="A416" s="587"/>
      <c r="B416" s="853"/>
      <c r="C416" s="847"/>
      <c r="D416" s="855"/>
      <c r="E416" s="856"/>
      <c r="F416" s="845"/>
      <c r="G416" s="845"/>
      <c r="H416" s="845"/>
      <c r="I416" s="845"/>
      <c r="J416" s="845"/>
      <c r="K416" s="540" t="s">
        <v>240</v>
      </c>
      <c r="L416" s="831"/>
    </row>
    <row r="417" spans="1:12" ht="20.25" customHeight="1" thickBot="1">
      <c r="A417" s="588" t="s">
        <v>753</v>
      </c>
      <c r="B417" s="589"/>
      <c r="C417" s="565" t="s">
        <v>754</v>
      </c>
      <c r="D417" s="590">
        <v>0</v>
      </c>
      <c r="E417" s="543" t="s">
        <v>536</v>
      </c>
      <c r="F417" s="549" t="s">
        <v>234</v>
      </c>
      <c r="G417" s="548">
        <v>0.87</v>
      </c>
      <c r="H417" s="548">
        <v>0.13</v>
      </c>
      <c r="I417" s="549" t="s">
        <v>235</v>
      </c>
      <c r="J417" s="549" t="s">
        <v>230</v>
      </c>
      <c r="K417" s="543">
        <v>2010</v>
      </c>
      <c r="L417" s="519" t="s">
        <v>227</v>
      </c>
    </row>
    <row r="418" spans="1:12" ht="14.25" customHeight="1" thickBot="1">
      <c r="A418" s="27" t="s">
        <v>981</v>
      </c>
      <c r="B418" s="125"/>
      <c r="C418" s="126" t="s">
        <v>886</v>
      </c>
      <c r="D418" s="75"/>
      <c r="E418" s="30"/>
      <c r="F418" s="30"/>
      <c r="G418" s="13"/>
      <c r="H418" s="13"/>
      <c r="I418" s="30"/>
      <c r="J418" s="13"/>
      <c r="K418" s="13"/>
      <c r="L418" s="293"/>
    </row>
    <row r="419" spans="1:12" ht="12.75" customHeight="1">
      <c r="A419" s="316"/>
      <c r="B419" s="809" t="s">
        <v>748</v>
      </c>
      <c r="C419" s="846" t="s">
        <v>982</v>
      </c>
      <c r="D419" s="848"/>
      <c r="E419" s="748"/>
      <c r="F419" s="800"/>
      <c r="G419" s="800"/>
      <c r="H419" s="800"/>
      <c r="I419" s="800"/>
      <c r="J419" s="800"/>
      <c r="K419" s="37" t="s">
        <v>1066</v>
      </c>
      <c r="L419" s="850"/>
    </row>
    <row r="420" spans="1:12" ht="15.75" customHeight="1">
      <c r="A420" s="316"/>
      <c r="B420" s="810"/>
      <c r="C420" s="847"/>
      <c r="D420" s="849"/>
      <c r="E420" s="764"/>
      <c r="F420" s="765"/>
      <c r="G420" s="765"/>
      <c r="H420" s="765"/>
      <c r="I420" s="765"/>
      <c r="J420" s="765"/>
      <c r="K420" s="37" t="s">
        <v>240</v>
      </c>
      <c r="L420" s="851"/>
    </row>
    <row r="421" spans="1:12" ht="20.25" customHeight="1" thickBot="1">
      <c r="A421" s="316"/>
      <c r="B421" s="312"/>
      <c r="C421" s="266" t="s">
        <v>973</v>
      </c>
      <c r="D421" s="299">
        <v>10000</v>
      </c>
      <c r="E421" s="89" t="s">
        <v>536</v>
      </c>
      <c r="F421" s="86" t="s">
        <v>234</v>
      </c>
      <c r="G421" s="87">
        <v>0</v>
      </c>
      <c r="H421" s="87">
        <v>1</v>
      </c>
      <c r="I421" s="86" t="s">
        <v>235</v>
      </c>
      <c r="J421" s="86" t="s">
        <v>230</v>
      </c>
      <c r="K421" s="89">
        <v>2010</v>
      </c>
      <c r="L421" s="300" t="s">
        <v>1070</v>
      </c>
    </row>
    <row r="422" spans="1:12" ht="14.25" customHeight="1" thickBot="1">
      <c r="A422" s="472" t="s">
        <v>991</v>
      </c>
      <c r="B422" s="27"/>
      <c r="C422" s="197" t="s">
        <v>890</v>
      </c>
      <c r="D422" s="27"/>
      <c r="E422" s="99"/>
      <c r="F422" s="99"/>
      <c r="G422" s="99"/>
      <c r="H422" s="99"/>
      <c r="I422" s="99"/>
      <c r="J422" s="99"/>
      <c r="K422" s="99"/>
      <c r="L422" s="473"/>
    </row>
    <row r="423" spans="1:12" ht="27.75" customHeight="1">
      <c r="A423" s="92"/>
      <c r="B423" s="92" t="s">
        <v>937</v>
      </c>
      <c r="C423" s="478" t="s">
        <v>972</v>
      </c>
      <c r="D423" s="92"/>
      <c r="E423" s="92"/>
      <c r="F423" s="92"/>
      <c r="G423" s="92"/>
      <c r="H423" s="92"/>
      <c r="I423" s="92"/>
      <c r="J423" s="92"/>
      <c r="K423" s="532" t="s">
        <v>240</v>
      </c>
      <c r="L423" s="661" t="s">
        <v>1070</v>
      </c>
    </row>
    <row r="424" spans="1:12" ht="18" customHeight="1" thickBot="1">
      <c r="A424" s="575"/>
      <c r="B424" s="575"/>
      <c r="C424" s="353" t="s">
        <v>973</v>
      </c>
      <c r="D424" s="332">
        <v>10000</v>
      </c>
      <c r="E424" s="574" t="s">
        <v>536</v>
      </c>
      <c r="F424" s="574" t="s">
        <v>234</v>
      </c>
      <c r="G424" s="87">
        <v>0</v>
      </c>
      <c r="H424" s="87">
        <v>1</v>
      </c>
      <c r="I424" s="574" t="s">
        <v>235</v>
      </c>
      <c r="J424" s="574" t="s">
        <v>230</v>
      </c>
      <c r="K424" s="574">
        <v>2010</v>
      </c>
      <c r="L424" s="576"/>
    </row>
    <row r="425" spans="1:12" ht="16.5" customHeight="1" thickBot="1">
      <c r="A425" s="472" t="s">
        <v>1064</v>
      </c>
      <c r="B425" s="27"/>
      <c r="C425" s="197" t="s">
        <v>893</v>
      </c>
      <c r="D425" s="27"/>
      <c r="E425" s="99"/>
      <c r="F425" s="99"/>
      <c r="G425" s="99"/>
      <c r="H425" s="99"/>
      <c r="I425" s="99"/>
      <c r="J425" s="99"/>
      <c r="K425" s="99"/>
      <c r="L425" s="473"/>
    </row>
    <row r="426" spans="1:12" ht="45" customHeight="1">
      <c r="A426" s="648"/>
      <c r="B426" s="602"/>
      <c r="C426" s="649" t="s">
        <v>1089</v>
      </c>
      <c r="D426" s="626"/>
      <c r="E426" s="626"/>
      <c r="F426" s="626"/>
      <c r="G426" s="626"/>
      <c r="H426" s="626"/>
      <c r="I426" s="626"/>
      <c r="J426" s="626"/>
      <c r="K426" s="626" t="s">
        <v>240</v>
      </c>
      <c r="L426" s="650" t="s">
        <v>260</v>
      </c>
    </row>
    <row r="427" spans="1:12" ht="14.25" customHeight="1" thickBot="1">
      <c r="A427" s="648"/>
      <c r="B427" s="602"/>
      <c r="C427" s="556" t="s">
        <v>1065</v>
      </c>
      <c r="D427" s="616">
        <v>4000</v>
      </c>
      <c r="E427" s="625" t="s">
        <v>536</v>
      </c>
      <c r="F427" s="625" t="s">
        <v>234</v>
      </c>
      <c r="G427" s="548">
        <v>0</v>
      </c>
      <c r="H427" s="548">
        <v>1</v>
      </c>
      <c r="I427" s="625" t="s">
        <v>235</v>
      </c>
      <c r="J427" s="625" t="s">
        <v>230</v>
      </c>
      <c r="K427" s="625">
        <v>2010</v>
      </c>
      <c r="L427" s="651"/>
    </row>
    <row r="428" spans="1:12" ht="16.5" customHeight="1" thickBot="1">
      <c r="A428" s="472" t="s">
        <v>1083</v>
      </c>
      <c r="B428" s="27"/>
      <c r="C428" s="197" t="s">
        <v>897</v>
      </c>
      <c r="D428" s="27"/>
      <c r="E428" s="99"/>
      <c r="F428" s="99"/>
      <c r="G428" s="99"/>
      <c r="H428" s="99"/>
      <c r="I428" s="99"/>
      <c r="J428" s="99"/>
      <c r="K428" s="99"/>
      <c r="L428" s="473"/>
    </row>
    <row r="429" spans="1:12" ht="45.75" customHeight="1">
      <c r="A429" s="648"/>
      <c r="B429" s="602"/>
      <c r="C429" s="649" t="s">
        <v>1090</v>
      </c>
      <c r="D429" s="626"/>
      <c r="E429" s="626"/>
      <c r="F429" s="626"/>
      <c r="G429" s="626"/>
      <c r="H429" s="626"/>
      <c r="I429" s="626"/>
      <c r="J429" s="626"/>
      <c r="K429" s="626" t="s">
        <v>240</v>
      </c>
      <c r="L429" s="650" t="s">
        <v>260</v>
      </c>
    </row>
    <row r="430" spans="1:12" ht="14.25" customHeight="1" thickBot="1">
      <c r="A430" s="648"/>
      <c r="B430" s="602"/>
      <c r="C430" s="556" t="s">
        <v>1092</v>
      </c>
      <c r="D430" s="616">
        <v>6000</v>
      </c>
      <c r="E430" s="625" t="s">
        <v>536</v>
      </c>
      <c r="F430" s="625" t="s">
        <v>234</v>
      </c>
      <c r="G430" s="548">
        <v>0</v>
      </c>
      <c r="H430" s="548">
        <v>1</v>
      </c>
      <c r="I430" s="625" t="s">
        <v>235</v>
      </c>
      <c r="J430" s="625" t="s">
        <v>230</v>
      </c>
      <c r="K430" s="625">
        <v>2010</v>
      </c>
      <c r="L430" s="651"/>
    </row>
    <row r="431" spans="1:12" ht="16.5" customHeight="1" thickBot="1">
      <c r="A431" s="472" t="s">
        <v>1084</v>
      </c>
      <c r="B431" s="27"/>
      <c r="C431" s="197" t="s">
        <v>902</v>
      </c>
      <c r="D431" s="27"/>
      <c r="E431" s="99"/>
      <c r="F431" s="99"/>
      <c r="G431" s="99"/>
      <c r="H431" s="99"/>
      <c r="I431" s="99"/>
      <c r="J431" s="99"/>
      <c r="K431" s="99"/>
      <c r="L431" s="473"/>
    </row>
    <row r="432" spans="1:12" ht="43.5" customHeight="1">
      <c r="A432" s="648"/>
      <c r="B432" s="602"/>
      <c r="C432" s="649" t="s">
        <v>1091</v>
      </c>
      <c r="D432" s="626"/>
      <c r="E432" s="626"/>
      <c r="F432" s="626"/>
      <c r="G432" s="626"/>
      <c r="H432" s="626"/>
      <c r="I432" s="626"/>
      <c r="J432" s="626"/>
      <c r="K432" s="626" t="s">
        <v>240</v>
      </c>
      <c r="L432" s="650" t="s">
        <v>1024</v>
      </c>
    </row>
    <row r="433" spans="1:12" ht="13.5" customHeight="1" thickBot="1">
      <c r="A433" s="652"/>
      <c r="B433" s="602"/>
      <c r="C433" s="556" t="s">
        <v>1092</v>
      </c>
      <c r="D433" s="616">
        <v>6000</v>
      </c>
      <c r="E433" s="625" t="s">
        <v>536</v>
      </c>
      <c r="F433" s="625" t="s">
        <v>234</v>
      </c>
      <c r="G433" s="548">
        <v>0</v>
      </c>
      <c r="H433" s="548">
        <v>1</v>
      </c>
      <c r="I433" s="625" t="s">
        <v>235</v>
      </c>
      <c r="J433" s="625" t="s">
        <v>230</v>
      </c>
      <c r="K433" s="625">
        <v>2010</v>
      </c>
      <c r="L433" s="651"/>
    </row>
    <row r="434" spans="1:12" s="454" customFormat="1" ht="21" customHeight="1" thickBot="1">
      <c r="A434" s="156"/>
      <c r="B434" s="180"/>
      <c r="C434" s="355" t="s">
        <v>415</v>
      </c>
      <c r="D434" s="491">
        <f>SUM(D321:D433)</f>
        <v>632400</v>
      </c>
      <c r="E434" s="171"/>
      <c r="F434" s="171"/>
      <c r="G434" s="171"/>
      <c r="H434" s="171"/>
      <c r="I434" s="171"/>
      <c r="J434" s="171"/>
      <c r="K434" s="171"/>
      <c r="L434" s="181"/>
    </row>
    <row r="435" spans="1:12" ht="18.75" thickBot="1">
      <c r="A435" s="741" t="s">
        <v>755</v>
      </c>
      <c r="B435" s="742"/>
      <c r="C435" s="742"/>
      <c r="D435" s="742"/>
      <c r="E435" s="742"/>
      <c r="F435" s="742"/>
      <c r="G435" s="742"/>
      <c r="H435" s="742"/>
      <c r="I435" s="742"/>
      <c r="J435" s="742"/>
      <c r="K435" s="742"/>
      <c r="L435" s="743"/>
    </row>
    <row r="436" spans="1:12" s="450" customFormat="1" ht="15" customHeight="1" thickBot="1">
      <c r="A436" s="27" t="s">
        <v>519</v>
      </c>
      <c r="B436" s="75"/>
      <c r="C436" s="267" t="s">
        <v>530</v>
      </c>
      <c r="D436" s="75"/>
      <c r="E436" s="30"/>
      <c r="F436" s="30"/>
      <c r="G436" s="30"/>
      <c r="H436" s="30"/>
      <c r="I436" s="30"/>
      <c r="J436" s="30"/>
      <c r="K436" s="30"/>
      <c r="L436" s="30"/>
    </row>
    <row r="437" spans="1:12" s="459" customFormat="1" ht="27.75" customHeight="1" thickBot="1">
      <c r="A437" s="268" t="s">
        <v>756</v>
      </c>
      <c r="B437" s="317"/>
      <c r="C437" s="149" t="s">
        <v>757</v>
      </c>
      <c r="D437" s="271">
        <v>0</v>
      </c>
      <c r="E437" s="318" t="s">
        <v>536</v>
      </c>
      <c r="F437" s="272" t="s">
        <v>234</v>
      </c>
      <c r="G437" s="273">
        <v>0.87</v>
      </c>
      <c r="H437" s="273">
        <v>0.13</v>
      </c>
      <c r="I437" s="272" t="s">
        <v>235</v>
      </c>
      <c r="J437" s="272" t="s">
        <v>230</v>
      </c>
      <c r="K437" s="318" t="s">
        <v>423</v>
      </c>
      <c r="L437" s="319" t="s">
        <v>249</v>
      </c>
    </row>
    <row r="438" spans="1:12" s="452" customFormat="1" ht="27.75" thickBot="1">
      <c r="A438" s="268" t="s">
        <v>758</v>
      </c>
      <c r="B438" s="317"/>
      <c r="C438" s="149" t="s">
        <v>759</v>
      </c>
      <c r="D438" s="271">
        <v>0</v>
      </c>
      <c r="E438" s="318" t="s">
        <v>536</v>
      </c>
      <c r="F438" s="272" t="s">
        <v>234</v>
      </c>
      <c r="G438" s="273">
        <v>0.87</v>
      </c>
      <c r="H438" s="273">
        <v>0.13</v>
      </c>
      <c r="I438" s="272" t="s">
        <v>235</v>
      </c>
      <c r="J438" s="272" t="s">
        <v>230</v>
      </c>
      <c r="K438" s="318" t="s">
        <v>760</v>
      </c>
      <c r="L438" s="319" t="s">
        <v>249</v>
      </c>
    </row>
    <row r="439" spans="1:12" s="452" customFormat="1" ht="27.75" thickBot="1">
      <c r="A439" s="268" t="s">
        <v>761</v>
      </c>
      <c r="B439" s="317"/>
      <c r="C439" s="149" t="s">
        <v>762</v>
      </c>
      <c r="D439" s="271">
        <v>0</v>
      </c>
      <c r="E439" s="318" t="s">
        <v>536</v>
      </c>
      <c r="F439" s="272" t="s">
        <v>234</v>
      </c>
      <c r="G439" s="273">
        <v>0.87</v>
      </c>
      <c r="H439" s="273">
        <v>0.13</v>
      </c>
      <c r="I439" s="272" t="s">
        <v>235</v>
      </c>
      <c r="J439" s="272" t="s">
        <v>230</v>
      </c>
      <c r="K439" s="318" t="s">
        <v>760</v>
      </c>
      <c r="L439" s="319" t="s">
        <v>249</v>
      </c>
    </row>
    <row r="440" spans="1:12" s="452" customFormat="1" ht="29.25" customHeight="1" thickBot="1">
      <c r="A440" s="276" t="s">
        <v>763</v>
      </c>
      <c r="B440" s="320"/>
      <c r="C440" s="278" t="s">
        <v>764</v>
      </c>
      <c r="D440" s="150">
        <v>0</v>
      </c>
      <c r="E440" s="321" t="s">
        <v>536</v>
      </c>
      <c r="F440" s="151" t="s">
        <v>234</v>
      </c>
      <c r="G440" s="152">
        <v>0.87</v>
      </c>
      <c r="H440" s="152">
        <v>0.13</v>
      </c>
      <c r="I440" s="151" t="s">
        <v>235</v>
      </c>
      <c r="J440" s="151" t="s">
        <v>230</v>
      </c>
      <c r="K440" s="318" t="s">
        <v>760</v>
      </c>
      <c r="L440" s="322" t="s">
        <v>249</v>
      </c>
    </row>
    <row r="441" spans="1:12" s="458" customFormat="1" ht="14.25" thickBot="1">
      <c r="A441" s="27" t="s">
        <v>765</v>
      </c>
      <c r="B441" s="75"/>
      <c r="C441" s="197" t="s">
        <v>539</v>
      </c>
      <c r="D441" s="27"/>
      <c r="E441" s="30"/>
      <c r="F441" s="30"/>
      <c r="G441" s="30"/>
      <c r="H441" s="30"/>
      <c r="I441" s="30"/>
      <c r="J441" s="30"/>
      <c r="K441" s="30"/>
      <c r="L441" s="30"/>
    </row>
    <row r="442" spans="1:12" s="451" customFormat="1" ht="28.5" customHeight="1" thickBot="1">
      <c r="A442" s="268" t="s">
        <v>766</v>
      </c>
      <c r="B442" s="128"/>
      <c r="C442" s="149" t="s">
        <v>767</v>
      </c>
      <c r="D442" s="271">
        <v>0</v>
      </c>
      <c r="E442" s="318" t="s">
        <v>536</v>
      </c>
      <c r="F442" s="272" t="s">
        <v>234</v>
      </c>
      <c r="G442" s="273">
        <v>0.87</v>
      </c>
      <c r="H442" s="273">
        <v>0.13</v>
      </c>
      <c r="I442" s="272" t="s">
        <v>235</v>
      </c>
      <c r="J442" s="272" t="s">
        <v>230</v>
      </c>
      <c r="K442" s="318" t="s">
        <v>423</v>
      </c>
      <c r="L442" s="319" t="s">
        <v>249</v>
      </c>
    </row>
    <row r="443" spans="1:12" s="451" customFormat="1" ht="27.75" customHeight="1" thickBot="1">
      <c r="A443" s="268" t="s">
        <v>768</v>
      </c>
      <c r="B443" s="128"/>
      <c r="C443" s="149" t="s">
        <v>769</v>
      </c>
      <c r="D443" s="271">
        <v>0</v>
      </c>
      <c r="E443" s="318" t="s">
        <v>536</v>
      </c>
      <c r="F443" s="272" t="s">
        <v>234</v>
      </c>
      <c r="G443" s="273">
        <v>0.87</v>
      </c>
      <c r="H443" s="273">
        <v>0.13</v>
      </c>
      <c r="I443" s="272" t="s">
        <v>235</v>
      </c>
      <c r="J443" s="272" t="s">
        <v>230</v>
      </c>
      <c r="K443" s="318" t="s">
        <v>423</v>
      </c>
      <c r="L443" s="319" t="s">
        <v>249</v>
      </c>
    </row>
    <row r="444" spans="1:12" s="451" customFormat="1" ht="30" customHeight="1" thickBot="1">
      <c r="A444" s="268" t="s">
        <v>770</v>
      </c>
      <c r="B444" s="128"/>
      <c r="C444" s="149" t="s">
        <v>771</v>
      </c>
      <c r="D444" s="271">
        <v>0</v>
      </c>
      <c r="E444" s="318" t="s">
        <v>536</v>
      </c>
      <c r="F444" s="272" t="s">
        <v>234</v>
      </c>
      <c r="G444" s="273">
        <v>0.87</v>
      </c>
      <c r="H444" s="273">
        <v>0.13</v>
      </c>
      <c r="I444" s="272" t="s">
        <v>235</v>
      </c>
      <c r="J444" s="272" t="s">
        <v>230</v>
      </c>
      <c r="K444" s="318" t="s">
        <v>335</v>
      </c>
      <c r="L444" s="319" t="s">
        <v>249</v>
      </c>
    </row>
    <row r="445" spans="1:12" s="451" customFormat="1" ht="28.5" customHeight="1" thickBot="1">
      <c r="A445" s="268" t="s">
        <v>772</v>
      </c>
      <c r="B445" s="128"/>
      <c r="C445" s="149" t="s">
        <v>773</v>
      </c>
      <c r="D445" s="271">
        <v>0</v>
      </c>
      <c r="E445" s="318" t="s">
        <v>536</v>
      </c>
      <c r="F445" s="272" t="s">
        <v>234</v>
      </c>
      <c r="G445" s="273">
        <v>0.87</v>
      </c>
      <c r="H445" s="273">
        <v>0.13</v>
      </c>
      <c r="I445" s="272" t="s">
        <v>235</v>
      </c>
      <c r="J445" s="272" t="s">
        <v>230</v>
      </c>
      <c r="K445" s="318" t="s">
        <v>335</v>
      </c>
      <c r="L445" s="319" t="s">
        <v>249</v>
      </c>
    </row>
    <row r="446" spans="1:12" s="451" customFormat="1" ht="27.75" customHeight="1" thickBot="1">
      <c r="A446" s="268" t="s">
        <v>774</v>
      </c>
      <c r="B446" s="128"/>
      <c r="C446" s="149" t="s">
        <v>775</v>
      </c>
      <c r="D446" s="271">
        <v>0</v>
      </c>
      <c r="E446" s="318" t="s">
        <v>536</v>
      </c>
      <c r="F446" s="272" t="s">
        <v>234</v>
      </c>
      <c r="G446" s="273">
        <v>0.87</v>
      </c>
      <c r="H446" s="273">
        <v>0.13</v>
      </c>
      <c r="I446" s="272" t="s">
        <v>235</v>
      </c>
      <c r="J446" s="272" t="s">
        <v>230</v>
      </c>
      <c r="K446" s="318" t="s">
        <v>423</v>
      </c>
      <c r="L446" s="319" t="s">
        <v>249</v>
      </c>
    </row>
    <row r="447" spans="1:12" s="451" customFormat="1" ht="27.75" customHeight="1" thickBot="1">
      <c r="A447" s="268" t="s">
        <v>776</v>
      </c>
      <c r="B447" s="128"/>
      <c r="C447" s="149" t="s">
        <v>775</v>
      </c>
      <c r="D447" s="271">
        <v>0</v>
      </c>
      <c r="E447" s="318" t="s">
        <v>536</v>
      </c>
      <c r="F447" s="272" t="s">
        <v>234</v>
      </c>
      <c r="G447" s="273">
        <v>0.87</v>
      </c>
      <c r="H447" s="273">
        <v>0.13</v>
      </c>
      <c r="I447" s="272" t="s">
        <v>235</v>
      </c>
      <c r="J447" s="272" t="s">
        <v>230</v>
      </c>
      <c r="K447" s="318" t="s">
        <v>423</v>
      </c>
      <c r="L447" s="319" t="s">
        <v>249</v>
      </c>
    </row>
    <row r="448" spans="1:12" s="451" customFormat="1" ht="27.75" customHeight="1" thickBot="1">
      <c r="A448" s="268" t="s">
        <v>777</v>
      </c>
      <c r="B448" s="128"/>
      <c r="C448" s="149" t="s">
        <v>775</v>
      </c>
      <c r="D448" s="271">
        <v>0</v>
      </c>
      <c r="E448" s="318" t="s">
        <v>536</v>
      </c>
      <c r="F448" s="272" t="s">
        <v>234</v>
      </c>
      <c r="G448" s="273">
        <v>0.87</v>
      </c>
      <c r="H448" s="273">
        <v>0.13</v>
      </c>
      <c r="I448" s="272" t="s">
        <v>235</v>
      </c>
      <c r="J448" s="272" t="s">
        <v>230</v>
      </c>
      <c r="K448" s="318" t="s">
        <v>423</v>
      </c>
      <c r="L448" s="319" t="s">
        <v>249</v>
      </c>
    </row>
    <row r="449" spans="1:12" s="451" customFormat="1" ht="31.5" customHeight="1" thickBot="1">
      <c r="A449" s="268" t="s">
        <v>778</v>
      </c>
      <c r="B449" s="128"/>
      <c r="C449" s="149" t="s">
        <v>775</v>
      </c>
      <c r="D449" s="271">
        <v>0</v>
      </c>
      <c r="E449" s="318" t="s">
        <v>536</v>
      </c>
      <c r="F449" s="272" t="s">
        <v>234</v>
      </c>
      <c r="G449" s="273">
        <v>0.87</v>
      </c>
      <c r="H449" s="273">
        <v>0.13</v>
      </c>
      <c r="I449" s="272" t="s">
        <v>235</v>
      </c>
      <c r="J449" s="272" t="s">
        <v>230</v>
      </c>
      <c r="K449" s="318" t="s">
        <v>423</v>
      </c>
      <c r="L449" s="319" t="s">
        <v>249</v>
      </c>
    </row>
    <row r="450" spans="1:12" s="451" customFormat="1" ht="31.5" customHeight="1" thickBot="1">
      <c r="A450" s="268" t="s">
        <v>779</v>
      </c>
      <c r="B450" s="128"/>
      <c r="C450" s="149" t="s">
        <v>775</v>
      </c>
      <c r="D450" s="271">
        <v>0</v>
      </c>
      <c r="E450" s="318" t="s">
        <v>536</v>
      </c>
      <c r="F450" s="272" t="s">
        <v>234</v>
      </c>
      <c r="G450" s="273">
        <v>0.87</v>
      </c>
      <c r="H450" s="273">
        <v>0.13</v>
      </c>
      <c r="I450" s="272" t="s">
        <v>235</v>
      </c>
      <c r="J450" s="272" t="s">
        <v>230</v>
      </c>
      <c r="K450" s="318" t="s">
        <v>423</v>
      </c>
      <c r="L450" s="319" t="s">
        <v>249</v>
      </c>
    </row>
    <row r="451" spans="1:12" s="451" customFormat="1" ht="31.5" customHeight="1" thickBot="1">
      <c r="A451" s="268" t="s">
        <v>780</v>
      </c>
      <c r="B451" s="128"/>
      <c r="C451" s="149" t="s">
        <v>775</v>
      </c>
      <c r="D451" s="271">
        <v>0</v>
      </c>
      <c r="E451" s="318" t="s">
        <v>536</v>
      </c>
      <c r="F451" s="272" t="s">
        <v>234</v>
      </c>
      <c r="G451" s="273">
        <v>0.87</v>
      </c>
      <c r="H451" s="273">
        <v>0.13</v>
      </c>
      <c r="I451" s="272" t="s">
        <v>235</v>
      </c>
      <c r="J451" s="272" t="s">
        <v>230</v>
      </c>
      <c r="K451" s="318" t="s">
        <v>423</v>
      </c>
      <c r="L451" s="319" t="s">
        <v>249</v>
      </c>
    </row>
    <row r="452" spans="1:12" s="451" customFormat="1" ht="31.5" customHeight="1" thickBot="1">
      <c r="A452" s="268" t="s">
        <v>781</v>
      </c>
      <c r="B452" s="128"/>
      <c r="C452" s="149" t="s">
        <v>775</v>
      </c>
      <c r="D452" s="271">
        <v>0</v>
      </c>
      <c r="E452" s="318" t="s">
        <v>536</v>
      </c>
      <c r="F452" s="272" t="s">
        <v>234</v>
      </c>
      <c r="G452" s="273">
        <v>0.87</v>
      </c>
      <c r="H452" s="273">
        <v>0.13</v>
      </c>
      <c r="I452" s="272" t="s">
        <v>235</v>
      </c>
      <c r="J452" s="272" t="s">
        <v>230</v>
      </c>
      <c r="K452" s="318" t="s">
        <v>423</v>
      </c>
      <c r="L452" s="319" t="s">
        <v>249</v>
      </c>
    </row>
    <row r="453" spans="1:12" s="451" customFormat="1" ht="31.5" customHeight="1" thickBot="1">
      <c r="A453" s="268" t="s">
        <v>782</v>
      </c>
      <c r="B453" s="128"/>
      <c r="C453" s="149" t="s">
        <v>775</v>
      </c>
      <c r="D453" s="271">
        <v>0</v>
      </c>
      <c r="E453" s="318" t="s">
        <v>536</v>
      </c>
      <c r="F453" s="272" t="s">
        <v>234</v>
      </c>
      <c r="G453" s="273">
        <v>0.87</v>
      </c>
      <c r="H453" s="273">
        <v>0.13</v>
      </c>
      <c r="I453" s="272" t="s">
        <v>235</v>
      </c>
      <c r="J453" s="272" t="s">
        <v>230</v>
      </c>
      <c r="K453" s="318" t="s">
        <v>423</v>
      </c>
      <c r="L453" s="319" t="s">
        <v>249</v>
      </c>
    </row>
    <row r="454" spans="1:12" ht="18.75" thickBot="1">
      <c r="A454" s="118"/>
      <c r="B454" s="93"/>
      <c r="C454" s="492" t="s">
        <v>250</v>
      </c>
      <c r="D454" s="491">
        <f>SUM(D437:D453)</f>
        <v>0</v>
      </c>
      <c r="E454" s="94"/>
      <c r="F454" s="94"/>
      <c r="G454" s="94"/>
      <c r="H454" s="94"/>
      <c r="I454" s="94"/>
      <c r="J454" s="94"/>
      <c r="K454" s="94"/>
      <c r="L454" s="95"/>
    </row>
    <row r="455" spans="1:12" ht="18.75" thickBot="1">
      <c r="A455" s="741" t="s">
        <v>783</v>
      </c>
      <c r="B455" s="742"/>
      <c r="C455" s="742"/>
      <c r="D455" s="742"/>
      <c r="E455" s="742"/>
      <c r="F455" s="742"/>
      <c r="G455" s="742"/>
      <c r="H455" s="742"/>
      <c r="I455" s="742"/>
      <c r="J455" s="742"/>
      <c r="K455" s="742"/>
      <c r="L455" s="743"/>
    </row>
    <row r="456" spans="1:12" ht="14.25" thickBot="1">
      <c r="A456" s="323" t="s">
        <v>784</v>
      </c>
      <c r="B456" s="324"/>
      <c r="C456" s="325" t="s">
        <v>530</v>
      </c>
      <c r="D456" s="10"/>
      <c r="E456" s="13"/>
      <c r="F456" s="13"/>
      <c r="G456" s="13"/>
      <c r="H456" s="13"/>
      <c r="I456" s="13"/>
      <c r="J456" s="13"/>
      <c r="K456" s="13"/>
      <c r="L456" s="13"/>
    </row>
    <row r="457" spans="1:12" ht="30.75" customHeight="1">
      <c r="A457" s="326" t="s">
        <v>227</v>
      </c>
      <c r="B457" s="327"/>
      <c r="C457" s="328" t="s">
        <v>785</v>
      </c>
      <c r="D457" s="329"/>
      <c r="E457" s="70"/>
      <c r="F457" s="70"/>
      <c r="G457" s="70"/>
      <c r="H457" s="70"/>
      <c r="I457" s="70"/>
      <c r="J457" s="166" t="s">
        <v>240</v>
      </c>
      <c r="K457" s="166" t="s">
        <v>240</v>
      </c>
      <c r="L457" s="330" t="s">
        <v>249</v>
      </c>
    </row>
    <row r="458" spans="1:12" ht="14.25" thickBot="1">
      <c r="A458" s="326"/>
      <c r="B458" s="327"/>
      <c r="C458" s="331" t="s">
        <v>786</v>
      </c>
      <c r="D458" s="332">
        <v>0</v>
      </c>
      <c r="E458" s="70" t="s">
        <v>585</v>
      </c>
      <c r="F458" s="74" t="s">
        <v>234</v>
      </c>
      <c r="G458" s="66">
        <v>0.87</v>
      </c>
      <c r="H458" s="66">
        <v>0.13</v>
      </c>
      <c r="I458" s="74" t="s">
        <v>235</v>
      </c>
      <c r="J458" s="170">
        <v>2007</v>
      </c>
      <c r="K458" s="170">
        <v>2008</v>
      </c>
      <c r="L458" s="333"/>
    </row>
    <row r="459" spans="1:12" ht="14.25" thickBot="1">
      <c r="A459" s="258" t="s">
        <v>787</v>
      </c>
      <c r="B459" s="334"/>
      <c r="C459" s="29" t="s">
        <v>539</v>
      </c>
      <c r="D459" s="12"/>
      <c r="E459" s="30"/>
      <c r="F459" s="13"/>
      <c r="G459" s="13"/>
      <c r="H459" s="13"/>
      <c r="I459" s="13"/>
      <c r="J459" s="13"/>
      <c r="K459" s="13"/>
      <c r="L459" s="335"/>
    </row>
    <row r="460" spans="1:12" ht="32.25" customHeight="1">
      <c r="A460" s="326" t="s">
        <v>227</v>
      </c>
      <c r="B460" s="327"/>
      <c r="C460" s="328" t="s">
        <v>788</v>
      </c>
      <c r="D460" s="329"/>
      <c r="E460" s="70"/>
      <c r="F460" s="70"/>
      <c r="G460" s="70"/>
      <c r="H460" s="70"/>
      <c r="I460" s="70"/>
      <c r="J460" s="166" t="s">
        <v>582</v>
      </c>
      <c r="K460" s="166" t="s">
        <v>240</v>
      </c>
      <c r="L460" s="330" t="s">
        <v>249</v>
      </c>
    </row>
    <row r="461" spans="1:12" ht="28.5" customHeight="1" thickBot="1">
      <c r="A461" s="326"/>
      <c r="B461" s="327"/>
      <c r="C461" s="331" t="s">
        <v>786</v>
      </c>
      <c r="D461" s="332">
        <v>0</v>
      </c>
      <c r="E461" s="70" t="s">
        <v>585</v>
      </c>
      <c r="F461" s="74" t="s">
        <v>234</v>
      </c>
      <c r="G461" s="66">
        <v>0.76</v>
      </c>
      <c r="H461" s="66">
        <v>0.24</v>
      </c>
      <c r="I461" s="74" t="s">
        <v>235</v>
      </c>
      <c r="J461" s="170">
        <v>2007</v>
      </c>
      <c r="K461" s="170">
        <v>2008</v>
      </c>
      <c r="L461" s="333"/>
    </row>
    <row r="462" spans="1:12" ht="18" customHeight="1" thickBot="1">
      <c r="A462" s="118"/>
      <c r="B462" s="93"/>
      <c r="C462" s="492" t="s">
        <v>789</v>
      </c>
      <c r="D462" s="508">
        <f>SUM(D456:D461)</f>
        <v>0</v>
      </c>
      <c r="E462" s="94"/>
      <c r="F462" s="171"/>
      <c r="G462" s="171"/>
      <c r="H462" s="171"/>
      <c r="I462" s="171"/>
      <c r="J462" s="171"/>
      <c r="K462" s="171"/>
      <c r="L462" s="181"/>
    </row>
    <row r="463" spans="1:12" ht="21" customHeight="1" thickBot="1">
      <c r="A463" s="741" t="s">
        <v>489</v>
      </c>
      <c r="B463" s="742"/>
      <c r="C463" s="742"/>
      <c r="D463" s="742"/>
      <c r="E463" s="742"/>
      <c r="F463" s="742"/>
      <c r="G463" s="742"/>
      <c r="H463" s="742"/>
      <c r="I463" s="742"/>
      <c r="J463" s="742"/>
      <c r="K463" s="742"/>
      <c r="L463" s="743"/>
    </row>
    <row r="464" spans="1:12" ht="14.25" thickBot="1">
      <c r="A464" s="10" t="s">
        <v>790</v>
      </c>
      <c r="B464" s="182"/>
      <c r="C464" s="336" t="s">
        <v>530</v>
      </c>
      <c r="D464" s="337"/>
      <c r="E464" s="183"/>
      <c r="F464" s="13"/>
      <c r="G464" s="13"/>
      <c r="H464" s="13"/>
      <c r="I464" s="13"/>
      <c r="J464" s="13"/>
      <c r="K464" s="13"/>
      <c r="L464" s="13"/>
    </row>
    <row r="465" spans="1:12" ht="18.75" customHeight="1">
      <c r="A465" s="101"/>
      <c r="B465" s="187"/>
      <c r="C465" s="338" t="s">
        <v>791</v>
      </c>
      <c r="D465" s="339"/>
      <c r="E465" s="37"/>
      <c r="F465" s="36"/>
      <c r="G465" s="36"/>
      <c r="H465" s="36"/>
      <c r="I465" s="36"/>
      <c r="J465" s="748" t="s">
        <v>230</v>
      </c>
      <c r="K465" s="166" t="s">
        <v>573</v>
      </c>
      <c r="L465" s="811" t="s">
        <v>537</v>
      </c>
    </row>
    <row r="466" spans="1:12" s="451" customFormat="1" ht="14.25" thickBot="1">
      <c r="A466" s="82"/>
      <c r="B466" s="189"/>
      <c r="C466" s="340" t="s">
        <v>792</v>
      </c>
      <c r="D466" s="332">
        <v>0</v>
      </c>
      <c r="E466" s="89" t="s">
        <v>536</v>
      </c>
      <c r="F466" s="86" t="s">
        <v>234</v>
      </c>
      <c r="G466" s="87">
        <v>0.87</v>
      </c>
      <c r="H466" s="87">
        <v>0.13</v>
      </c>
      <c r="I466" s="86" t="s">
        <v>235</v>
      </c>
      <c r="J466" s="795"/>
      <c r="K466" s="170">
        <v>2009</v>
      </c>
      <c r="L466" s="841"/>
    </row>
    <row r="467" spans="1:12" s="457" customFormat="1" ht="14.25" thickBot="1">
      <c r="A467" s="341" t="s">
        <v>793</v>
      </c>
      <c r="B467" s="342"/>
      <c r="C467" s="343" t="s">
        <v>539</v>
      </c>
      <c r="D467" s="344"/>
      <c r="E467" s="345"/>
      <c r="F467" s="346"/>
      <c r="G467" s="346"/>
      <c r="H467" s="346"/>
      <c r="I467" s="346"/>
      <c r="J467" s="346"/>
      <c r="K467" s="346"/>
      <c r="L467" s="346"/>
    </row>
    <row r="468" spans="1:12" s="450" customFormat="1" ht="29.25" customHeight="1">
      <c r="A468" s="101"/>
      <c r="B468" s="187"/>
      <c r="C468" s="338" t="s">
        <v>794</v>
      </c>
      <c r="D468" s="339"/>
      <c r="E468" s="37"/>
      <c r="F468" s="36"/>
      <c r="G468" s="36"/>
      <c r="H468" s="36"/>
      <c r="I468" s="36"/>
      <c r="J468" s="748" t="s">
        <v>230</v>
      </c>
      <c r="K468" s="37" t="s">
        <v>795</v>
      </c>
      <c r="L468" s="812" t="s">
        <v>537</v>
      </c>
    </row>
    <row r="469" spans="1:12" s="452" customFormat="1" ht="15.75" customHeight="1" thickBot="1">
      <c r="A469" s="101"/>
      <c r="B469" s="187"/>
      <c r="C469" s="465" t="s">
        <v>796</v>
      </c>
      <c r="D469" s="332">
        <v>0</v>
      </c>
      <c r="E469" s="89" t="s">
        <v>536</v>
      </c>
      <c r="F469" s="36" t="s">
        <v>234</v>
      </c>
      <c r="G469" s="87">
        <v>0.87</v>
      </c>
      <c r="H469" s="87">
        <v>0.13</v>
      </c>
      <c r="I469" s="36" t="s">
        <v>235</v>
      </c>
      <c r="J469" s="795"/>
      <c r="K469" s="42">
        <v>2009</v>
      </c>
      <c r="L469" s="841"/>
    </row>
    <row r="470" spans="1:12" s="451" customFormat="1" ht="14.25" thickBot="1">
      <c r="A470" s="107" t="s">
        <v>797</v>
      </c>
      <c r="B470" s="347"/>
      <c r="C470" s="348" t="s">
        <v>576</v>
      </c>
      <c r="D470" s="344"/>
      <c r="E470" s="346"/>
      <c r="F470" s="349"/>
      <c r="G470" s="346"/>
      <c r="H470" s="346"/>
      <c r="I470" s="349"/>
      <c r="J470" s="346"/>
      <c r="K470" s="346"/>
      <c r="L470" s="350"/>
    </row>
    <row r="471" spans="1:12" s="450" customFormat="1" ht="18" customHeight="1">
      <c r="A471" s="101"/>
      <c r="B471" s="187"/>
      <c r="C471" s="338" t="s">
        <v>798</v>
      </c>
      <c r="D471" s="339"/>
      <c r="E471" s="36"/>
      <c r="F471" s="36"/>
      <c r="G471" s="36"/>
      <c r="H471" s="36"/>
      <c r="I471" s="36"/>
      <c r="J471" s="37" t="s">
        <v>573</v>
      </c>
      <c r="K471" s="37" t="s">
        <v>573</v>
      </c>
      <c r="L471" s="812" t="s">
        <v>537</v>
      </c>
    </row>
    <row r="472" spans="1:12" s="452" customFormat="1" ht="14.25" customHeight="1" thickBot="1">
      <c r="A472" s="188"/>
      <c r="B472" s="189"/>
      <c r="C472" s="340" t="s">
        <v>799</v>
      </c>
      <c r="D472" s="332">
        <v>0</v>
      </c>
      <c r="E472" s="89" t="s">
        <v>536</v>
      </c>
      <c r="F472" s="86" t="s">
        <v>234</v>
      </c>
      <c r="G472" s="87">
        <v>0</v>
      </c>
      <c r="H472" s="87">
        <v>0</v>
      </c>
      <c r="I472" s="86" t="s">
        <v>235</v>
      </c>
      <c r="J472" s="42">
        <v>2008</v>
      </c>
      <c r="K472" s="42">
        <v>2009</v>
      </c>
      <c r="L472" s="841"/>
    </row>
    <row r="473" spans="1:12" s="457" customFormat="1" ht="13.5" customHeight="1" thickBot="1">
      <c r="A473" s="341" t="s">
        <v>800</v>
      </c>
      <c r="B473" s="342"/>
      <c r="C473" s="343" t="s">
        <v>580</v>
      </c>
      <c r="D473" s="344"/>
      <c r="E473" s="346"/>
      <c r="F473" s="346"/>
      <c r="G473" s="346"/>
      <c r="H473" s="346"/>
      <c r="I473" s="346"/>
      <c r="J473" s="346"/>
      <c r="K473" s="346"/>
      <c r="L473" s="351"/>
    </row>
    <row r="474" spans="1:12" s="450" customFormat="1" ht="28.5" customHeight="1">
      <c r="A474" s="101"/>
      <c r="B474" s="187"/>
      <c r="C474" s="45" t="s">
        <v>801</v>
      </c>
      <c r="D474" s="35"/>
      <c r="E474" s="36"/>
      <c r="F474" s="36"/>
      <c r="G474" s="36"/>
      <c r="H474" s="36"/>
      <c r="I474" s="36"/>
      <c r="J474" s="37" t="s">
        <v>573</v>
      </c>
      <c r="K474" s="166" t="s">
        <v>573</v>
      </c>
      <c r="L474" s="812" t="s">
        <v>537</v>
      </c>
    </row>
    <row r="475" spans="1:12" s="450" customFormat="1" ht="12.75" customHeight="1" thickBot="1">
      <c r="A475" s="188"/>
      <c r="B475" s="189"/>
      <c r="C475" s="340" t="s">
        <v>802</v>
      </c>
      <c r="D475" s="332">
        <v>0</v>
      </c>
      <c r="E475" s="89" t="s">
        <v>536</v>
      </c>
      <c r="F475" s="86" t="s">
        <v>234</v>
      </c>
      <c r="G475" s="87">
        <v>0.87</v>
      </c>
      <c r="H475" s="87">
        <v>0.13</v>
      </c>
      <c r="I475" s="86" t="s">
        <v>235</v>
      </c>
      <c r="J475" s="42">
        <v>2008</v>
      </c>
      <c r="K475" s="170">
        <v>2009</v>
      </c>
      <c r="L475" s="841"/>
    </row>
    <row r="476" spans="1:12" ht="14.25" thickBot="1">
      <c r="A476" s="341" t="s">
        <v>803</v>
      </c>
      <c r="B476" s="342"/>
      <c r="C476" s="343" t="s">
        <v>587</v>
      </c>
      <c r="D476" s="344"/>
      <c r="E476" s="346"/>
      <c r="F476" s="346"/>
      <c r="G476" s="346"/>
      <c r="H476" s="346"/>
      <c r="I476" s="346"/>
      <c r="J476" s="346"/>
      <c r="K476" s="346"/>
      <c r="L476" s="351"/>
    </row>
    <row r="477" spans="1:12" s="452" customFormat="1" ht="18" customHeight="1">
      <c r="A477" s="101"/>
      <c r="B477" s="187"/>
      <c r="C477" s="338" t="s">
        <v>804</v>
      </c>
      <c r="D477" s="339"/>
      <c r="E477" s="37"/>
      <c r="F477" s="36"/>
      <c r="G477" s="36"/>
      <c r="H477" s="36"/>
      <c r="I477" s="36"/>
      <c r="J477" s="748" t="s">
        <v>230</v>
      </c>
      <c r="K477" s="37" t="s">
        <v>240</v>
      </c>
      <c r="L477" s="812" t="s">
        <v>249</v>
      </c>
    </row>
    <row r="478" spans="1:12" s="450" customFormat="1" ht="14.25" thickBot="1">
      <c r="A478" s="188"/>
      <c r="B478" s="189"/>
      <c r="C478" s="340" t="s">
        <v>805</v>
      </c>
      <c r="D478" s="332">
        <v>0</v>
      </c>
      <c r="E478" s="89" t="s">
        <v>536</v>
      </c>
      <c r="F478" s="86" t="s">
        <v>234</v>
      </c>
      <c r="G478" s="87">
        <v>0.87</v>
      </c>
      <c r="H478" s="87">
        <v>0.13</v>
      </c>
      <c r="I478" s="86" t="s">
        <v>235</v>
      </c>
      <c r="J478" s="795"/>
      <c r="K478" s="88">
        <v>2007</v>
      </c>
      <c r="L478" s="841"/>
    </row>
    <row r="479" spans="1:12" ht="14.25" thickBot="1">
      <c r="A479" s="341" t="s">
        <v>806</v>
      </c>
      <c r="B479" s="342"/>
      <c r="C479" s="343" t="s">
        <v>591</v>
      </c>
      <c r="D479" s="344"/>
      <c r="E479" s="345"/>
      <c r="F479" s="346"/>
      <c r="G479" s="346"/>
      <c r="H479" s="346"/>
      <c r="I479" s="346"/>
      <c r="J479" s="346"/>
      <c r="K479" s="346"/>
      <c r="L479" s="351"/>
    </row>
    <row r="480" spans="1:12" s="450" customFormat="1">
      <c r="A480" s="101"/>
      <c r="B480" s="187"/>
      <c r="C480" s="338" t="s">
        <v>807</v>
      </c>
      <c r="D480" s="339"/>
      <c r="E480" s="37"/>
      <c r="F480" s="36"/>
      <c r="G480" s="36"/>
      <c r="H480" s="36"/>
      <c r="I480" s="36"/>
      <c r="J480" s="748" t="s">
        <v>230</v>
      </c>
      <c r="K480" s="37" t="s">
        <v>240</v>
      </c>
      <c r="L480" s="812" t="s">
        <v>249</v>
      </c>
    </row>
    <row r="481" spans="1:12" s="450" customFormat="1" ht="17.25" customHeight="1" thickBot="1">
      <c r="A481" s="101"/>
      <c r="B481" s="47"/>
      <c r="C481" s="102" t="s">
        <v>805</v>
      </c>
      <c r="D481" s="103">
        <v>0</v>
      </c>
      <c r="E481" s="92" t="s">
        <v>536</v>
      </c>
      <c r="F481" s="101" t="s">
        <v>234</v>
      </c>
      <c r="G481" s="104">
        <v>0.87</v>
      </c>
      <c r="H481" s="104">
        <v>0.13</v>
      </c>
      <c r="I481" s="101" t="s">
        <v>235</v>
      </c>
      <c r="J481" s="764"/>
      <c r="K481" s="37">
        <v>2007</v>
      </c>
      <c r="L481" s="841"/>
    </row>
    <row r="482" spans="1:12" ht="14.25" thickBot="1">
      <c r="A482" s="107" t="s">
        <v>808</v>
      </c>
      <c r="B482" s="106"/>
      <c r="C482" s="348" t="s">
        <v>595</v>
      </c>
      <c r="D482" s="352"/>
      <c r="E482" s="108"/>
      <c r="F482" s="108"/>
      <c r="G482" s="349"/>
      <c r="H482" s="349"/>
      <c r="I482" s="349"/>
      <c r="J482" s="349"/>
      <c r="K482" s="349"/>
      <c r="L482" s="350"/>
    </row>
    <row r="483" spans="1:12" ht="27">
      <c r="A483" s="765"/>
      <c r="B483" s="47"/>
      <c r="C483" s="216" t="s">
        <v>809</v>
      </c>
      <c r="D483" s="92"/>
      <c r="E483" s="92" t="s">
        <v>227</v>
      </c>
      <c r="F483" s="101" t="s">
        <v>227</v>
      </c>
      <c r="G483" s="36" t="s">
        <v>227</v>
      </c>
      <c r="H483" s="36" t="s">
        <v>227</v>
      </c>
      <c r="I483" s="36" t="s">
        <v>227</v>
      </c>
      <c r="J483" s="748" t="s">
        <v>230</v>
      </c>
      <c r="K483" s="37" t="s">
        <v>582</v>
      </c>
      <c r="L483" s="812" t="s">
        <v>537</v>
      </c>
    </row>
    <row r="484" spans="1:12" ht="14.25" thickBot="1">
      <c r="A484" s="772"/>
      <c r="B484" s="252"/>
      <c r="C484" s="353" t="s">
        <v>810</v>
      </c>
      <c r="D484" s="332">
        <v>0</v>
      </c>
      <c r="E484" s="88" t="s">
        <v>536</v>
      </c>
      <c r="F484" s="188" t="s">
        <v>234</v>
      </c>
      <c r="G484" s="87">
        <v>0.87</v>
      </c>
      <c r="H484" s="87">
        <v>0.13</v>
      </c>
      <c r="I484" s="86" t="s">
        <v>235</v>
      </c>
      <c r="J484" s="795"/>
      <c r="K484" s="42">
        <v>2009</v>
      </c>
      <c r="L484" s="841"/>
    </row>
    <row r="485" spans="1:12" ht="13.5" customHeight="1" thickBot="1">
      <c r="A485" s="341" t="s">
        <v>811</v>
      </c>
      <c r="B485" s="342"/>
      <c r="C485" s="343" t="s">
        <v>694</v>
      </c>
      <c r="D485" s="344"/>
      <c r="E485" s="345"/>
      <c r="F485" s="346"/>
      <c r="G485" s="346"/>
      <c r="H485" s="346"/>
      <c r="I485" s="346"/>
      <c r="J485" s="346"/>
      <c r="K485" s="346"/>
      <c r="L485" s="351"/>
    </row>
    <row r="486" spans="1:12" s="450" customFormat="1" ht="27" customHeight="1">
      <c r="A486" s="101"/>
      <c r="B486" s="187"/>
      <c r="C486" s="338" t="s">
        <v>812</v>
      </c>
      <c r="D486" s="339"/>
      <c r="E486" s="36"/>
      <c r="F486" s="36"/>
      <c r="G486" s="36"/>
      <c r="H486" s="36"/>
      <c r="I486" s="36"/>
      <c r="J486" s="37" t="s">
        <v>573</v>
      </c>
      <c r="K486" s="37" t="s">
        <v>573</v>
      </c>
      <c r="L486" s="812" t="s">
        <v>537</v>
      </c>
    </row>
    <row r="487" spans="1:12" s="452" customFormat="1" ht="14.25" customHeight="1" thickBot="1">
      <c r="A487" s="252"/>
      <c r="B487" s="189"/>
      <c r="C487" s="340" t="s">
        <v>813</v>
      </c>
      <c r="D487" s="332">
        <v>0</v>
      </c>
      <c r="E487" s="88" t="s">
        <v>536</v>
      </c>
      <c r="F487" s="86" t="s">
        <v>234</v>
      </c>
      <c r="G487" s="87">
        <v>0.87</v>
      </c>
      <c r="H487" s="87">
        <v>0.13</v>
      </c>
      <c r="I487" s="86" t="s">
        <v>235</v>
      </c>
      <c r="J487" s="42">
        <v>2008</v>
      </c>
      <c r="K487" s="88">
        <v>2009</v>
      </c>
      <c r="L487" s="841"/>
    </row>
    <row r="488" spans="1:12" s="451" customFormat="1" ht="14.25" thickBot="1">
      <c r="A488" s="107" t="s">
        <v>814</v>
      </c>
      <c r="B488" s="347"/>
      <c r="C488" s="348" t="s">
        <v>699</v>
      </c>
      <c r="D488" s="344"/>
      <c r="E488" s="346"/>
      <c r="F488" s="349"/>
      <c r="G488" s="346"/>
      <c r="H488" s="346"/>
      <c r="I488" s="349"/>
      <c r="J488" s="346"/>
      <c r="K488" s="346"/>
      <c r="L488" s="350"/>
    </row>
    <row r="489" spans="1:12" s="450" customFormat="1" ht="27.75" customHeight="1">
      <c r="A489" s="101"/>
      <c r="B489" s="187"/>
      <c r="C489" s="338" t="s">
        <v>815</v>
      </c>
      <c r="D489" s="339"/>
      <c r="E489" s="92" t="s">
        <v>227</v>
      </c>
      <c r="F489" s="101" t="s">
        <v>227</v>
      </c>
      <c r="G489" s="36" t="s">
        <v>227</v>
      </c>
      <c r="H489" s="36" t="s">
        <v>227</v>
      </c>
      <c r="I489" s="36" t="s">
        <v>227</v>
      </c>
      <c r="J489" s="748" t="s">
        <v>230</v>
      </c>
      <c r="K489" s="37" t="s">
        <v>573</v>
      </c>
      <c r="L489" s="812" t="s">
        <v>537</v>
      </c>
    </row>
    <row r="490" spans="1:12" s="452" customFormat="1" ht="14.25" customHeight="1" thickBot="1">
      <c r="A490" s="188"/>
      <c r="B490" s="189"/>
      <c r="C490" s="340" t="s">
        <v>816</v>
      </c>
      <c r="D490" s="332">
        <v>0</v>
      </c>
      <c r="E490" s="88" t="s">
        <v>536</v>
      </c>
      <c r="F490" s="188" t="s">
        <v>234</v>
      </c>
      <c r="G490" s="87">
        <v>0.87</v>
      </c>
      <c r="H490" s="87">
        <v>0.13</v>
      </c>
      <c r="I490" s="86" t="s">
        <v>235</v>
      </c>
      <c r="J490" s="795"/>
      <c r="K490" s="42">
        <v>2009</v>
      </c>
      <c r="L490" s="841"/>
    </row>
    <row r="491" spans="1:12" ht="13.5" customHeight="1" thickBot="1">
      <c r="A491" s="341" t="s">
        <v>817</v>
      </c>
      <c r="B491" s="342"/>
      <c r="C491" s="343" t="s">
        <v>704</v>
      </c>
      <c r="D491" s="344"/>
      <c r="E491" s="345"/>
      <c r="F491" s="346"/>
      <c r="G491" s="346"/>
      <c r="H491" s="346"/>
      <c r="I491" s="346"/>
      <c r="J491" s="346"/>
      <c r="K491" s="346"/>
      <c r="L491" s="351"/>
    </row>
    <row r="492" spans="1:12" s="450" customFormat="1" ht="18" customHeight="1">
      <c r="A492" s="101"/>
      <c r="B492" s="187"/>
      <c r="C492" s="45" t="s">
        <v>818</v>
      </c>
      <c r="D492" s="35"/>
      <c r="E492" s="92" t="s">
        <v>227</v>
      </c>
      <c r="F492" s="101" t="s">
        <v>227</v>
      </c>
      <c r="G492" s="36" t="s">
        <v>227</v>
      </c>
      <c r="H492" s="36" t="s">
        <v>227</v>
      </c>
      <c r="I492" s="36" t="s">
        <v>227</v>
      </c>
      <c r="J492" s="748" t="s">
        <v>230</v>
      </c>
      <c r="K492" s="37" t="s">
        <v>240</v>
      </c>
      <c r="L492" s="812" t="s">
        <v>249</v>
      </c>
    </row>
    <row r="493" spans="1:12" s="452" customFormat="1" ht="14.25" customHeight="1" thickBot="1">
      <c r="A493" s="188"/>
      <c r="B493" s="189"/>
      <c r="C493" s="84" t="s">
        <v>813</v>
      </c>
      <c r="D493" s="85">
        <v>0</v>
      </c>
      <c r="E493" s="88" t="s">
        <v>819</v>
      </c>
      <c r="F493" s="188" t="s">
        <v>234</v>
      </c>
      <c r="G493" s="87">
        <v>0.87</v>
      </c>
      <c r="H493" s="87">
        <v>0.13</v>
      </c>
      <c r="I493" s="86" t="s">
        <v>235</v>
      </c>
      <c r="J493" s="795"/>
      <c r="K493" s="42">
        <v>2008</v>
      </c>
      <c r="L493" s="841"/>
    </row>
    <row r="494" spans="1:12" ht="13.5" customHeight="1" thickBot="1">
      <c r="A494" s="341" t="s">
        <v>820</v>
      </c>
      <c r="B494" s="342"/>
      <c r="C494" s="343" t="s">
        <v>708</v>
      </c>
      <c r="D494" s="344"/>
      <c r="E494" s="345"/>
      <c r="F494" s="346"/>
      <c r="G494" s="346"/>
      <c r="H494" s="346"/>
      <c r="I494" s="346"/>
      <c r="J494" s="346"/>
      <c r="K494" s="346"/>
      <c r="L494" s="351"/>
    </row>
    <row r="495" spans="1:12" s="450" customFormat="1" ht="30.75" customHeight="1">
      <c r="A495" s="101"/>
      <c r="B495" s="187"/>
      <c r="C495" s="45" t="s">
        <v>821</v>
      </c>
      <c r="D495" s="35"/>
      <c r="E495" s="92" t="s">
        <v>227</v>
      </c>
      <c r="F495" s="101" t="s">
        <v>227</v>
      </c>
      <c r="G495" s="36" t="s">
        <v>227</v>
      </c>
      <c r="H495" s="36" t="s">
        <v>227</v>
      </c>
      <c r="I495" s="36" t="s">
        <v>227</v>
      </c>
      <c r="J495" s="748" t="s">
        <v>230</v>
      </c>
      <c r="K495" s="37" t="s">
        <v>573</v>
      </c>
      <c r="L495" s="812" t="s">
        <v>537</v>
      </c>
    </row>
    <row r="496" spans="1:12" s="452" customFormat="1" ht="14.25" customHeight="1" thickBot="1">
      <c r="A496" s="188"/>
      <c r="B496" s="189"/>
      <c r="C496" s="84" t="s">
        <v>805</v>
      </c>
      <c r="D496" s="85">
        <v>0</v>
      </c>
      <c r="E496" s="88" t="s">
        <v>536</v>
      </c>
      <c r="F496" s="188" t="s">
        <v>234</v>
      </c>
      <c r="G496" s="87">
        <v>0.87</v>
      </c>
      <c r="H496" s="87">
        <v>0.13</v>
      </c>
      <c r="I496" s="86" t="s">
        <v>235</v>
      </c>
      <c r="J496" s="795"/>
      <c r="K496" s="42">
        <v>2009</v>
      </c>
      <c r="L496" s="841"/>
    </row>
    <row r="497" spans="1:12" ht="13.5" customHeight="1" thickBot="1">
      <c r="A497" s="341" t="s">
        <v>822</v>
      </c>
      <c r="B497" s="342"/>
      <c r="C497" s="343" t="s">
        <v>712</v>
      </c>
      <c r="D497" s="344"/>
      <c r="E497" s="345"/>
      <c r="F497" s="346"/>
      <c r="G497" s="346"/>
      <c r="H497" s="346"/>
      <c r="I497" s="346"/>
      <c r="J497" s="346"/>
      <c r="K497" s="346"/>
      <c r="L497" s="351"/>
    </row>
    <row r="498" spans="1:12" s="450" customFormat="1" ht="27.75" customHeight="1">
      <c r="A498" s="101"/>
      <c r="B498" s="187"/>
      <c r="C498" s="45" t="s">
        <v>823</v>
      </c>
      <c r="D498" s="35"/>
      <c r="E498" s="92" t="s">
        <v>227</v>
      </c>
      <c r="F498" s="101" t="s">
        <v>227</v>
      </c>
      <c r="G498" s="36" t="s">
        <v>227</v>
      </c>
      <c r="H498" s="36" t="s">
        <v>227</v>
      </c>
      <c r="I498" s="36" t="s">
        <v>227</v>
      </c>
      <c r="J498" s="748" t="s">
        <v>230</v>
      </c>
      <c r="K498" s="37" t="s">
        <v>573</v>
      </c>
      <c r="L498" s="812" t="s">
        <v>537</v>
      </c>
    </row>
    <row r="499" spans="1:12" s="452" customFormat="1" ht="14.25" customHeight="1" thickBot="1">
      <c r="A499" s="188"/>
      <c r="B499" s="189"/>
      <c r="C499" s="84" t="s">
        <v>805</v>
      </c>
      <c r="D499" s="85">
        <v>0</v>
      </c>
      <c r="E499" s="88" t="s">
        <v>536</v>
      </c>
      <c r="F499" s="188" t="s">
        <v>234</v>
      </c>
      <c r="G499" s="87">
        <v>0.87</v>
      </c>
      <c r="H499" s="87">
        <v>0.13</v>
      </c>
      <c r="I499" s="86" t="s">
        <v>235</v>
      </c>
      <c r="J499" s="795"/>
      <c r="K499" s="42">
        <v>2009</v>
      </c>
      <c r="L499" s="841"/>
    </row>
    <row r="500" spans="1:12" ht="15.75" customHeight="1" thickBot="1">
      <c r="A500" s="341" t="s">
        <v>824</v>
      </c>
      <c r="B500" s="342"/>
      <c r="C500" s="343" t="s">
        <v>716</v>
      </c>
      <c r="D500" s="344"/>
      <c r="E500" s="345"/>
      <c r="F500" s="346"/>
      <c r="G500" s="346"/>
      <c r="H500" s="346"/>
      <c r="I500" s="346"/>
      <c r="J500" s="346"/>
      <c r="K500" s="346"/>
      <c r="L500" s="351"/>
    </row>
    <row r="501" spans="1:12" ht="45" customHeight="1">
      <c r="A501" s="101"/>
      <c r="B501" s="187"/>
      <c r="C501" s="45" t="s">
        <v>825</v>
      </c>
      <c r="D501" s="35"/>
      <c r="E501" s="92" t="s">
        <v>227</v>
      </c>
      <c r="F501" s="101" t="s">
        <v>227</v>
      </c>
      <c r="G501" s="36" t="s">
        <v>227</v>
      </c>
      <c r="H501" s="36" t="s">
        <v>227</v>
      </c>
      <c r="I501" s="36" t="s">
        <v>227</v>
      </c>
      <c r="J501" s="254" t="s">
        <v>227</v>
      </c>
      <c r="K501" s="37" t="s">
        <v>573</v>
      </c>
      <c r="L501" s="254" t="s">
        <v>227</v>
      </c>
    </row>
    <row r="502" spans="1:12" ht="15" customHeight="1" thickBot="1">
      <c r="A502" s="188"/>
      <c r="B502" s="187"/>
      <c r="C502" s="84" t="s">
        <v>826</v>
      </c>
      <c r="D502" s="85">
        <v>0</v>
      </c>
      <c r="E502" s="88" t="s">
        <v>536</v>
      </c>
      <c r="F502" s="188" t="s">
        <v>234</v>
      </c>
      <c r="G502" s="87">
        <v>0.87</v>
      </c>
      <c r="H502" s="87">
        <v>0.13</v>
      </c>
      <c r="I502" s="86" t="s">
        <v>235</v>
      </c>
      <c r="J502" s="372" t="s">
        <v>230</v>
      </c>
      <c r="K502" s="89">
        <v>2009</v>
      </c>
      <c r="L502" s="372" t="s">
        <v>537</v>
      </c>
    </row>
    <row r="503" spans="1:12" ht="15.75" customHeight="1" thickBot="1">
      <c r="A503" s="341" t="s">
        <v>827</v>
      </c>
      <c r="B503" s="342"/>
      <c r="C503" s="343" t="s">
        <v>718</v>
      </c>
      <c r="D503" s="344"/>
      <c r="E503" s="345"/>
      <c r="F503" s="346"/>
      <c r="G503" s="346"/>
      <c r="H503" s="346"/>
      <c r="I503" s="346"/>
      <c r="J503" s="346"/>
      <c r="K503" s="346"/>
      <c r="L503" s="351"/>
    </row>
    <row r="504" spans="1:12" ht="28.5" customHeight="1">
      <c r="A504" s="101"/>
      <c r="B504" s="187"/>
      <c r="C504" s="45" t="s">
        <v>828</v>
      </c>
      <c r="D504" s="35"/>
      <c r="E504" s="92"/>
      <c r="F504" s="101"/>
      <c r="G504" s="36"/>
      <c r="H504" s="36"/>
      <c r="I504" s="36"/>
      <c r="J504" s="216"/>
      <c r="K504" s="37" t="s">
        <v>582</v>
      </c>
      <c r="L504" s="216" t="s">
        <v>227</v>
      </c>
    </row>
    <row r="505" spans="1:12" ht="14.25" customHeight="1" thickBot="1">
      <c r="A505" s="188"/>
      <c r="B505" s="189"/>
      <c r="C505" s="84" t="s">
        <v>678</v>
      </c>
      <c r="D505" s="85">
        <v>0</v>
      </c>
      <c r="E505" s="88" t="s">
        <v>536</v>
      </c>
      <c r="F505" s="188" t="s">
        <v>234</v>
      </c>
      <c r="G505" s="87">
        <v>0.87</v>
      </c>
      <c r="H505" s="87">
        <v>0.13</v>
      </c>
      <c r="I505" s="86" t="s">
        <v>235</v>
      </c>
      <c r="J505" s="479" t="s">
        <v>230</v>
      </c>
      <c r="K505" s="42">
        <v>2009</v>
      </c>
      <c r="L505" s="372" t="s">
        <v>537</v>
      </c>
    </row>
    <row r="506" spans="1:12" ht="14.25" customHeight="1" thickBot="1">
      <c r="A506" s="341" t="s">
        <v>983</v>
      </c>
      <c r="B506" s="342"/>
      <c r="C506" s="343" t="s">
        <v>724</v>
      </c>
      <c r="D506" s="344"/>
      <c r="E506" s="345"/>
      <c r="F506" s="346"/>
      <c r="G506" s="346"/>
      <c r="H506" s="346"/>
      <c r="I506" s="346"/>
      <c r="J506" s="346"/>
      <c r="K506" s="346"/>
      <c r="L506" s="351"/>
    </row>
    <row r="507" spans="1:12" ht="42" customHeight="1">
      <c r="A507" s="101"/>
      <c r="B507" s="187"/>
      <c r="C507" s="45" t="s">
        <v>1006</v>
      </c>
      <c r="D507" s="35"/>
      <c r="E507" s="92"/>
      <c r="F507" s="101"/>
      <c r="G507" s="36"/>
      <c r="H507" s="36"/>
      <c r="I507" s="36"/>
      <c r="J507" s="216"/>
      <c r="K507" s="37" t="s">
        <v>240</v>
      </c>
      <c r="L507" s="216" t="s">
        <v>227</v>
      </c>
    </row>
    <row r="508" spans="1:12" ht="14.25" customHeight="1" thickBot="1">
      <c r="A508" s="101"/>
      <c r="B508" s="187"/>
      <c r="C508" s="84" t="s">
        <v>984</v>
      </c>
      <c r="D508" s="85">
        <v>0</v>
      </c>
      <c r="E508" s="88" t="s">
        <v>536</v>
      </c>
      <c r="F508" s="188" t="s">
        <v>234</v>
      </c>
      <c r="G508" s="87">
        <v>0.87</v>
      </c>
      <c r="H508" s="87">
        <v>0.13</v>
      </c>
      <c r="I508" s="86" t="s">
        <v>235</v>
      </c>
      <c r="J508" s="479" t="s">
        <v>230</v>
      </c>
      <c r="K508" s="42">
        <v>2009</v>
      </c>
      <c r="L508" s="372" t="s">
        <v>537</v>
      </c>
    </row>
    <row r="509" spans="1:12" ht="15" customHeight="1" thickBot="1">
      <c r="A509" s="483" t="s">
        <v>993</v>
      </c>
      <c r="B509" s="342"/>
      <c r="C509" s="343" t="s">
        <v>730</v>
      </c>
      <c r="D509" s="344"/>
      <c r="E509" s="345"/>
      <c r="F509" s="346"/>
      <c r="G509" s="346"/>
      <c r="H509" s="346"/>
      <c r="I509" s="346"/>
      <c r="J509" s="346"/>
      <c r="K509" s="346"/>
      <c r="L509" s="351"/>
    </row>
    <row r="510" spans="1:12" ht="55.5" customHeight="1">
      <c r="A510" s="695"/>
      <c r="B510" s="701"/>
      <c r="C510" s="685" t="s">
        <v>995</v>
      </c>
      <c r="D510" s="702"/>
      <c r="E510" s="696"/>
      <c r="F510" s="695"/>
      <c r="G510" s="703"/>
      <c r="H510" s="703"/>
      <c r="I510" s="703"/>
      <c r="J510" s="704"/>
      <c r="K510" s="699" t="s">
        <v>240</v>
      </c>
      <c r="L510" s="859" t="s">
        <v>1144</v>
      </c>
    </row>
    <row r="511" spans="1:12" ht="15.75" customHeight="1" thickBot="1">
      <c r="A511" s="695"/>
      <c r="B511" s="701"/>
      <c r="C511" s="706" t="s">
        <v>996</v>
      </c>
      <c r="D511" s="707">
        <v>0</v>
      </c>
      <c r="E511" s="708" t="s">
        <v>536</v>
      </c>
      <c r="F511" s="705" t="s">
        <v>234</v>
      </c>
      <c r="G511" s="709">
        <v>0.87</v>
      </c>
      <c r="H511" s="709">
        <v>0.13</v>
      </c>
      <c r="I511" s="710" t="s">
        <v>235</v>
      </c>
      <c r="J511" s="711" t="s">
        <v>230</v>
      </c>
      <c r="K511" s="712">
        <v>2009</v>
      </c>
      <c r="L511" s="860"/>
    </row>
    <row r="512" spans="1:12" ht="15" customHeight="1" thickBot="1">
      <c r="A512" s="483" t="s">
        <v>994</v>
      </c>
      <c r="B512" s="342"/>
      <c r="C512" s="343" t="s">
        <v>734</v>
      </c>
      <c r="D512" s="344"/>
      <c r="E512" s="345"/>
      <c r="F512" s="346"/>
      <c r="G512" s="346"/>
      <c r="H512" s="346"/>
      <c r="I512" s="346"/>
      <c r="J512" s="346"/>
      <c r="K512" s="346"/>
      <c r="L512" s="351"/>
    </row>
    <row r="513" spans="1:12" ht="54.75" customHeight="1">
      <c r="A513" s="511"/>
      <c r="B513" s="544"/>
      <c r="C513" s="475" t="s">
        <v>998</v>
      </c>
      <c r="D513" s="538"/>
      <c r="E513" s="509"/>
      <c r="F513" s="511"/>
      <c r="G513" s="539"/>
      <c r="H513" s="539"/>
      <c r="I513" s="539"/>
      <c r="J513" s="550"/>
      <c r="K513" s="540" t="s">
        <v>240</v>
      </c>
      <c r="L513" s="550" t="s">
        <v>227</v>
      </c>
    </row>
    <row r="514" spans="1:12" ht="15.75" customHeight="1" thickBot="1">
      <c r="A514" s="511"/>
      <c r="B514" s="544"/>
      <c r="C514" s="546" t="s">
        <v>997</v>
      </c>
      <c r="D514" s="547">
        <v>0</v>
      </c>
      <c r="E514" s="515" t="s">
        <v>536</v>
      </c>
      <c r="F514" s="586" t="s">
        <v>234</v>
      </c>
      <c r="G514" s="548">
        <v>0.87</v>
      </c>
      <c r="H514" s="548">
        <v>0.13</v>
      </c>
      <c r="I514" s="549" t="s">
        <v>235</v>
      </c>
      <c r="J514" s="553" t="s">
        <v>230</v>
      </c>
      <c r="K514" s="551">
        <v>2010</v>
      </c>
      <c r="L514" s="552" t="s">
        <v>537</v>
      </c>
    </row>
    <row r="515" spans="1:12" ht="15.75" customHeight="1" thickBot="1">
      <c r="A515" s="483" t="s">
        <v>1011</v>
      </c>
      <c r="B515" s="342"/>
      <c r="C515" s="343" t="s">
        <v>738</v>
      </c>
      <c r="D515" s="344"/>
      <c r="E515" s="345"/>
      <c r="F515" s="346"/>
      <c r="G515" s="346"/>
      <c r="H515" s="346"/>
      <c r="I515" s="346"/>
      <c r="J515" s="346"/>
      <c r="K515" s="346"/>
      <c r="L515" s="351"/>
    </row>
    <row r="516" spans="1:12" ht="42" customHeight="1">
      <c r="A516" s="615"/>
      <c r="B516" s="544"/>
      <c r="C516" s="475" t="s">
        <v>1012</v>
      </c>
      <c r="D516" s="538"/>
      <c r="E516" s="509"/>
      <c r="F516" s="511"/>
      <c r="G516" s="539"/>
      <c r="H516" s="539"/>
      <c r="I516" s="539"/>
      <c r="J516" s="550"/>
      <c r="K516" s="540" t="s">
        <v>231</v>
      </c>
      <c r="L516" s="550" t="s">
        <v>227</v>
      </c>
    </row>
    <row r="517" spans="1:12" ht="15.75" customHeight="1" thickBot="1">
      <c r="A517" s="586"/>
      <c r="B517" s="544"/>
      <c r="C517" s="546" t="s">
        <v>996</v>
      </c>
      <c r="D517" s="547">
        <v>0</v>
      </c>
      <c r="E517" s="515" t="s">
        <v>536</v>
      </c>
      <c r="F517" s="586" t="s">
        <v>234</v>
      </c>
      <c r="G517" s="548">
        <v>0.87</v>
      </c>
      <c r="H517" s="548">
        <v>0.13</v>
      </c>
      <c r="I517" s="549" t="s">
        <v>235</v>
      </c>
      <c r="J517" s="553" t="s">
        <v>230</v>
      </c>
      <c r="K517" s="551">
        <v>2009</v>
      </c>
      <c r="L517" s="552" t="s">
        <v>537</v>
      </c>
    </row>
    <row r="518" spans="1:12" ht="16.5" customHeight="1" thickBot="1">
      <c r="A518" s="483" t="s">
        <v>1038</v>
      </c>
      <c r="B518" s="342"/>
      <c r="C518" s="343" t="s">
        <v>742</v>
      </c>
      <c r="D518" s="344"/>
      <c r="E518" s="345"/>
      <c r="F518" s="346"/>
      <c r="G518" s="346"/>
      <c r="H518" s="346"/>
      <c r="I518" s="346"/>
      <c r="J518" s="346"/>
      <c r="K518" s="346"/>
      <c r="L518" s="351"/>
    </row>
    <row r="519" spans="1:12" s="457" customFormat="1" ht="58.5" customHeight="1">
      <c r="A519" s="695"/>
      <c r="B519" s="701"/>
      <c r="C519" s="685" t="s">
        <v>1071</v>
      </c>
      <c r="D519" s="702"/>
      <c r="E519" s="696"/>
      <c r="F519" s="695"/>
      <c r="G519" s="703"/>
      <c r="H519" s="703"/>
      <c r="I519" s="703"/>
      <c r="J519" s="704"/>
      <c r="K519" s="699" t="s">
        <v>240</v>
      </c>
      <c r="L519" s="859" t="s">
        <v>1144</v>
      </c>
    </row>
    <row r="520" spans="1:12" s="455" customFormat="1" ht="14.25" thickBot="1">
      <c r="A520" s="695"/>
      <c r="B520" s="701"/>
      <c r="C520" s="706" t="s">
        <v>1044</v>
      </c>
      <c r="D520" s="707">
        <v>0</v>
      </c>
      <c r="E520" s="708" t="s">
        <v>536</v>
      </c>
      <c r="F520" s="705" t="s">
        <v>234</v>
      </c>
      <c r="G520" s="709">
        <v>0.87</v>
      </c>
      <c r="H520" s="709">
        <v>0.13</v>
      </c>
      <c r="I520" s="710" t="s">
        <v>235</v>
      </c>
      <c r="J520" s="711" t="s">
        <v>230</v>
      </c>
      <c r="K520" s="712">
        <v>2010</v>
      </c>
      <c r="L520" s="860"/>
    </row>
    <row r="521" spans="1:12" s="450" customFormat="1" ht="15.75" customHeight="1" thickBot="1">
      <c r="A521" s="483" t="s">
        <v>1039</v>
      </c>
      <c r="B521" s="342"/>
      <c r="C521" s="343" t="s">
        <v>746</v>
      </c>
      <c r="D521" s="344"/>
      <c r="E521" s="345"/>
      <c r="F521" s="346"/>
      <c r="G521" s="346"/>
      <c r="H521" s="346"/>
      <c r="I521" s="346"/>
      <c r="J521" s="346"/>
      <c r="K521" s="346"/>
      <c r="L521" s="351"/>
    </row>
    <row r="522" spans="1:12" s="450" customFormat="1" ht="57" customHeight="1">
      <c r="A522" s="695"/>
      <c r="B522" s="701"/>
      <c r="C522" s="685" t="s">
        <v>1072</v>
      </c>
      <c r="D522" s="702"/>
      <c r="E522" s="696"/>
      <c r="F522" s="695"/>
      <c r="G522" s="703"/>
      <c r="H522" s="703"/>
      <c r="I522" s="703"/>
      <c r="J522" s="704"/>
      <c r="K522" s="699" t="s">
        <v>240</v>
      </c>
      <c r="L522" s="859" t="s">
        <v>1144</v>
      </c>
    </row>
    <row r="523" spans="1:12" ht="14.25" customHeight="1" thickBot="1">
      <c r="A523" s="695"/>
      <c r="B523" s="701"/>
      <c r="C523" s="706" t="s">
        <v>1044</v>
      </c>
      <c r="D523" s="707">
        <v>0</v>
      </c>
      <c r="E523" s="708" t="s">
        <v>536</v>
      </c>
      <c r="F523" s="705" t="s">
        <v>234</v>
      </c>
      <c r="G523" s="709">
        <v>0.87</v>
      </c>
      <c r="H523" s="709">
        <v>0.13</v>
      </c>
      <c r="I523" s="710" t="s">
        <v>235</v>
      </c>
      <c r="J523" s="711" t="s">
        <v>230</v>
      </c>
      <c r="K523" s="712">
        <v>2010</v>
      </c>
      <c r="L523" s="860"/>
    </row>
    <row r="524" spans="1:12" s="450" customFormat="1" ht="16.5" customHeight="1" thickBot="1">
      <c r="A524" s="483" t="s">
        <v>1040</v>
      </c>
      <c r="B524" s="342"/>
      <c r="C524" s="343" t="s">
        <v>751</v>
      </c>
      <c r="D524" s="344"/>
      <c r="E524" s="345"/>
      <c r="F524" s="346"/>
      <c r="G524" s="346"/>
      <c r="H524" s="346"/>
      <c r="I524" s="346"/>
      <c r="J524" s="346"/>
      <c r="K524" s="346"/>
      <c r="L524" s="351"/>
    </row>
    <row r="525" spans="1:12" s="450" customFormat="1" ht="57.75" customHeight="1">
      <c r="A525" s="695"/>
      <c r="B525" s="701"/>
      <c r="C525" s="685" t="s">
        <v>1073</v>
      </c>
      <c r="D525" s="702"/>
      <c r="E525" s="696"/>
      <c r="F525" s="695"/>
      <c r="G525" s="703"/>
      <c r="H525" s="703"/>
      <c r="I525" s="703"/>
      <c r="J525" s="704"/>
      <c r="K525" s="699" t="s">
        <v>240</v>
      </c>
      <c r="L525" s="859" t="s">
        <v>1144</v>
      </c>
    </row>
    <row r="526" spans="1:12" ht="17.25" customHeight="1" thickBot="1">
      <c r="A526" s="695"/>
      <c r="B526" s="701"/>
      <c r="C526" s="706" t="s">
        <v>1044</v>
      </c>
      <c r="D526" s="707">
        <v>0</v>
      </c>
      <c r="E526" s="708" t="s">
        <v>536</v>
      </c>
      <c r="F526" s="705" t="s">
        <v>234</v>
      </c>
      <c r="G526" s="709">
        <v>0.87</v>
      </c>
      <c r="H526" s="709">
        <v>0.13</v>
      </c>
      <c r="I526" s="710" t="s">
        <v>235</v>
      </c>
      <c r="J526" s="711" t="s">
        <v>230</v>
      </c>
      <c r="K526" s="712">
        <v>2010</v>
      </c>
      <c r="L526" s="860"/>
    </row>
    <row r="527" spans="1:12" s="450" customFormat="1" ht="16.5" customHeight="1" thickBot="1">
      <c r="A527" s="483" t="s">
        <v>1041</v>
      </c>
      <c r="B527" s="342"/>
      <c r="C527" s="343" t="s">
        <v>886</v>
      </c>
      <c r="D527" s="572"/>
      <c r="E527" s="345"/>
      <c r="F527" s="346"/>
      <c r="G527" s="346"/>
      <c r="H527" s="346"/>
      <c r="I527" s="346"/>
      <c r="J527" s="346"/>
      <c r="K527" s="346"/>
      <c r="L527" s="351"/>
    </row>
    <row r="528" spans="1:12" s="450" customFormat="1" ht="68.25" customHeight="1">
      <c r="A528" s="695"/>
      <c r="B528" s="701"/>
      <c r="C528" s="685" t="s">
        <v>1074</v>
      </c>
      <c r="D528" s="713"/>
      <c r="E528" s="696"/>
      <c r="F528" s="695"/>
      <c r="G528" s="703"/>
      <c r="H528" s="703"/>
      <c r="I528" s="703"/>
      <c r="J528" s="704"/>
      <c r="K528" s="699" t="s">
        <v>240</v>
      </c>
      <c r="L528" s="859" t="s">
        <v>1144</v>
      </c>
    </row>
    <row r="529" spans="1:12" ht="14.25" thickBot="1">
      <c r="A529" s="695"/>
      <c r="B529" s="701"/>
      <c r="C529" s="706" t="s">
        <v>1044</v>
      </c>
      <c r="D529" s="707">
        <v>0</v>
      </c>
      <c r="E529" s="708" t="s">
        <v>536</v>
      </c>
      <c r="F529" s="705" t="s">
        <v>234</v>
      </c>
      <c r="G529" s="709">
        <v>0.87</v>
      </c>
      <c r="H529" s="709">
        <v>0.13</v>
      </c>
      <c r="I529" s="710" t="s">
        <v>235</v>
      </c>
      <c r="J529" s="711" t="s">
        <v>230</v>
      </c>
      <c r="K529" s="712">
        <v>2010</v>
      </c>
      <c r="L529" s="860"/>
    </row>
    <row r="530" spans="1:12" s="450" customFormat="1" ht="16.5" customHeight="1" thickBot="1">
      <c r="A530" s="483" t="s">
        <v>1042</v>
      </c>
      <c r="B530" s="342"/>
      <c r="C530" s="343" t="s">
        <v>890</v>
      </c>
      <c r="D530" s="344"/>
      <c r="E530" s="345"/>
      <c r="F530" s="346"/>
      <c r="G530" s="346"/>
      <c r="H530" s="346"/>
      <c r="I530" s="346"/>
      <c r="J530" s="346"/>
      <c r="K530" s="346"/>
      <c r="L530" s="351"/>
    </row>
    <row r="531" spans="1:12" s="450" customFormat="1" ht="57" customHeight="1">
      <c r="A531" s="695"/>
      <c r="B531" s="701"/>
      <c r="C531" s="685" t="s">
        <v>1075</v>
      </c>
      <c r="D531" s="702"/>
      <c r="E531" s="696"/>
      <c r="F531" s="695"/>
      <c r="G531" s="703"/>
      <c r="H531" s="703"/>
      <c r="I531" s="703"/>
      <c r="J531" s="704"/>
      <c r="K531" s="699" t="s">
        <v>240</v>
      </c>
      <c r="L531" s="859" t="s">
        <v>1144</v>
      </c>
    </row>
    <row r="532" spans="1:12" ht="14.25" thickBot="1">
      <c r="A532" s="695"/>
      <c r="B532" s="701"/>
      <c r="C532" s="706" t="s">
        <v>1044</v>
      </c>
      <c r="D532" s="707">
        <v>0</v>
      </c>
      <c r="E532" s="708" t="s">
        <v>536</v>
      </c>
      <c r="F532" s="705" t="s">
        <v>234</v>
      </c>
      <c r="G532" s="709">
        <v>0.87</v>
      </c>
      <c r="H532" s="709">
        <v>0.13</v>
      </c>
      <c r="I532" s="710" t="s">
        <v>235</v>
      </c>
      <c r="J532" s="711" t="s">
        <v>230</v>
      </c>
      <c r="K532" s="712">
        <v>2010</v>
      </c>
      <c r="L532" s="860"/>
    </row>
    <row r="533" spans="1:12" s="450" customFormat="1" ht="15" customHeight="1" thickBot="1">
      <c r="A533" s="483" t="s">
        <v>1043</v>
      </c>
      <c r="B533" s="342"/>
      <c r="C533" s="343" t="s">
        <v>893</v>
      </c>
      <c r="D533" s="344"/>
      <c r="E533" s="345"/>
      <c r="F533" s="346"/>
      <c r="G533" s="346"/>
      <c r="H533" s="346"/>
      <c r="I533" s="346"/>
      <c r="J533" s="346"/>
      <c r="K533" s="346"/>
      <c r="L533" s="351"/>
    </row>
    <row r="534" spans="1:12" s="450" customFormat="1" ht="60" customHeight="1">
      <c r="A534" s="695"/>
      <c r="B534" s="701"/>
      <c r="C534" s="685" t="s">
        <v>1076</v>
      </c>
      <c r="D534" s="702"/>
      <c r="E534" s="696"/>
      <c r="F534" s="695"/>
      <c r="G534" s="703"/>
      <c r="H534" s="703"/>
      <c r="I534" s="703"/>
      <c r="J534" s="704"/>
      <c r="K534" s="699" t="s">
        <v>240</v>
      </c>
      <c r="L534" s="859" t="s">
        <v>1144</v>
      </c>
    </row>
    <row r="535" spans="1:12" ht="14.25" thickBot="1">
      <c r="A535" s="705"/>
      <c r="B535" s="701"/>
      <c r="C535" s="706" t="s">
        <v>1044</v>
      </c>
      <c r="D535" s="707">
        <v>0</v>
      </c>
      <c r="E535" s="708" t="s">
        <v>536</v>
      </c>
      <c r="F535" s="705" t="s">
        <v>234</v>
      </c>
      <c r="G535" s="709">
        <v>0.87</v>
      </c>
      <c r="H535" s="709">
        <v>0.13</v>
      </c>
      <c r="I535" s="710" t="s">
        <v>235</v>
      </c>
      <c r="J535" s="711" t="s">
        <v>230</v>
      </c>
      <c r="K535" s="712">
        <v>2010</v>
      </c>
      <c r="L535" s="860"/>
    </row>
    <row r="536" spans="1:12" s="450" customFormat="1" ht="18" customHeight="1" thickBot="1">
      <c r="A536" s="354"/>
      <c r="B536" s="180"/>
      <c r="C536" s="355" t="s">
        <v>502</v>
      </c>
      <c r="D536" s="508">
        <f>SUM(D465:D535)</f>
        <v>0</v>
      </c>
      <c r="E536" s="94"/>
      <c r="F536" s="171"/>
      <c r="G536" s="171"/>
      <c r="H536" s="171"/>
      <c r="I536" s="171"/>
      <c r="J536" s="171"/>
      <c r="K536" s="171"/>
      <c r="L536" s="181"/>
    </row>
    <row r="537" spans="1:12" s="450" customFormat="1" ht="24.75" customHeight="1" thickBot="1">
      <c r="A537" s="741" t="s">
        <v>829</v>
      </c>
      <c r="B537" s="742"/>
      <c r="C537" s="742"/>
      <c r="D537" s="742"/>
      <c r="E537" s="742"/>
      <c r="F537" s="742"/>
      <c r="G537" s="742"/>
      <c r="H537" s="742"/>
      <c r="I537" s="742"/>
      <c r="J537" s="742"/>
      <c r="K537" s="742"/>
      <c r="L537" s="743"/>
    </row>
    <row r="538" spans="1:12" ht="16.5" customHeight="1" thickBot="1">
      <c r="A538" s="27" t="s">
        <v>503</v>
      </c>
      <c r="B538" s="111"/>
      <c r="C538" s="258" t="s">
        <v>530</v>
      </c>
      <c r="D538" s="258"/>
      <c r="E538" s="99"/>
      <c r="F538" s="99"/>
      <c r="G538" s="13"/>
      <c r="H538" s="13"/>
      <c r="I538" s="13"/>
      <c r="J538" s="13"/>
      <c r="K538" s="13"/>
      <c r="L538" s="13"/>
    </row>
    <row r="539" spans="1:12" s="450" customFormat="1" ht="51.75" customHeight="1">
      <c r="A539" s="356"/>
      <c r="B539" s="357"/>
      <c r="C539" s="358" t="s">
        <v>830</v>
      </c>
      <c r="D539" s="173"/>
      <c r="E539" s="283"/>
      <c r="F539" s="283"/>
      <c r="G539" s="70"/>
      <c r="H539" s="70"/>
      <c r="I539" s="70" t="s">
        <v>227</v>
      </c>
      <c r="J539" s="773" t="s">
        <v>230</v>
      </c>
      <c r="K539" s="166" t="s">
        <v>240</v>
      </c>
      <c r="L539" s="725" t="s">
        <v>1025</v>
      </c>
    </row>
    <row r="540" spans="1:12" s="450" customFormat="1" ht="15.75" customHeight="1" thickBot="1">
      <c r="A540" s="163"/>
      <c r="B540" s="359"/>
      <c r="C540" s="360" t="s">
        <v>831</v>
      </c>
      <c r="D540" s="211">
        <v>30510</v>
      </c>
      <c r="E540" s="283" t="s">
        <v>536</v>
      </c>
      <c r="F540" s="283" t="s">
        <v>271</v>
      </c>
      <c r="G540" s="66">
        <v>0.87</v>
      </c>
      <c r="H540" s="66">
        <v>0.13</v>
      </c>
      <c r="I540" s="70" t="s">
        <v>235</v>
      </c>
      <c r="J540" s="781"/>
      <c r="K540" s="170">
        <v>2010</v>
      </c>
      <c r="L540" s="726"/>
    </row>
    <row r="541" spans="1:12" ht="14.25" thickBot="1">
      <c r="A541" s="27" t="s">
        <v>505</v>
      </c>
      <c r="B541" s="361"/>
      <c r="C541" s="323" t="s">
        <v>539</v>
      </c>
      <c r="D541" s="258"/>
      <c r="E541" s="99"/>
      <c r="F541" s="99"/>
      <c r="G541" s="13"/>
      <c r="H541" s="13"/>
      <c r="I541" s="30"/>
      <c r="J541" s="13"/>
      <c r="K541" s="13"/>
      <c r="L541" s="293" t="s">
        <v>227</v>
      </c>
    </row>
    <row r="542" spans="1:12" s="450" customFormat="1" ht="15" customHeight="1">
      <c r="A542" s="101"/>
      <c r="B542" s="47"/>
      <c r="C542" s="216" t="s">
        <v>832</v>
      </c>
      <c r="D542" s="92"/>
      <c r="E542" s="101" t="s">
        <v>227</v>
      </c>
      <c r="F542" s="101" t="s">
        <v>227</v>
      </c>
      <c r="G542" s="36" t="s">
        <v>227</v>
      </c>
      <c r="H542" s="36" t="s">
        <v>227</v>
      </c>
      <c r="I542" s="36" t="s">
        <v>227</v>
      </c>
      <c r="J542" s="748" t="s">
        <v>230</v>
      </c>
      <c r="K542" s="37" t="s">
        <v>573</v>
      </c>
      <c r="L542" s="857" t="s">
        <v>537</v>
      </c>
    </row>
    <row r="543" spans="1:12" s="450" customFormat="1" ht="14.25" customHeight="1" thickBot="1">
      <c r="A543" s="101"/>
      <c r="B543" s="252"/>
      <c r="C543" s="353" t="s">
        <v>833</v>
      </c>
      <c r="D543" s="363">
        <v>0</v>
      </c>
      <c r="E543" s="188" t="s">
        <v>536</v>
      </c>
      <c r="F543" s="188" t="s">
        <v>234</v>
      </c>
      <c r="G543" s="87">
        <v>0.87</v>
      </c>
      <c r="H543" s="87">
        <v>0.13</v>
      </c>
      <c r="I543" s="86" t="s">
        <v>235</v>
      </c>
      <c r="J543" s="795"/>
      <c r="K543" s="42">
        <v>2009</v>
      </c>
      <c r="L543" s="858"/>
    </row>
    <row r="544" spans="1:12" ht="14.25" thickBot="1">
      <c r="A544" s="27" t="s">
        <v>508</v>
      </c>
      <c r="B544" s="361"/>
      <c r="C544" s="323" t="s">
        <v>576</v>
      </c>
      <c r="D544" s="258"/>
      <c r="E544" s="362"/>
      <c r="F544" s="362"/>
      <c r="G544" s="13"/>
      <c r="H544" s="13"/>
      <c r="I544" s="13"/>
      <c r="J544" s="13"/>
      <c r="K544" s="13"/>
      <c r="L544" s="293"/>
    </row>
    <row r="545" spans="1:12" s="450" customFormat="1" ht="25.5" customHeight="1">
      <c r="A545" s="287" t="s">
        <v>834</v>
      </c>
      <c r="B545" s="47"/>
      <c r="C545" s="216" t="s">
        <v>835</v>
      </c>
      <c r="D545" s="92"/>
      <c r="E545" s="101" t="s">
        <v>227</v>
      </c>
      <c r="F545" s="101" t="s">
        <v>227</v>
      </c>
      <c r="G545" s="36" t="s">
        <v>227</v>
      </c>
      <c r="H545" s="36" t="s">
        <v>227</v>
      </c>
      <c r="I545" s="36" t="s">
        <v>227</v>
      </c>
      <c r="J545" s="748" t="s">
        <v>230</v>
      </c>
      <c r="K545" s="37" t="s">
        <v>240</v>
      </c>
      <c r="L545" s="857" t="s">
        <v>537</v>
      </c>
    </row>
    <row r="546" spans="1:12" s="450" customFormat="1" ht="18.75" customHeight="1" thickBot="1">
      <c r="A546" s="101"/>
      <c r="B546" s="252"/>
      <c r="C546" s="353" t="s">
        <v>833</v>
      </c>
      <c r="D546" s="363">
        <v>0</v>
      </c>
      <c r="E546" s="188" t="s">
        <v>536</v>
      </c>
      <c r="F546" s="188" t="s">
        <v>234</v>
      </c>
      <c r="G546" s="87">
        <v>0.87</v>
      </c>
      <c r="H546" s="87">
        <v>0.13</v>
      </c>
      <c r="I546" s="86" t="s">
        <v>235</v>
      </c>
      <c r="J546" s="795" t="s">
        <v>230</v>
      </c>
      <c r="K546" s="42">
        <v>2008</v>
      </c>
      <c r="L546" s="858"/>
    </row>
    <row r="547" spans="1:12" ht="13.5" customHeight="1" thickBot="1">
      <c r="A547" s="364" t="s">
        <v>513</v>
      </c>
      <c r="B547" s="182"/>
      <c r="C547" s="323" t="s">
        <v>580</v>
      </c>
      <c r="D547" s="258"/>
      <c r="E547" s="362"/>
      <c r="F547" s="362"/>
      <c r="G547" s="13"/>
      <c r="H547" s="13"/>
      <c r="I547" s="13"/>
      <c r="J547" s="13"/>
      <c r="K547" s="13"/>
      <c r="L547" s="293"/>
    </row>
    <row r="548" spans="1:12" s="450" customFormat="1" ht="26.25" customHeight="1">
      <c r="A548" s="101"/>
      <c r="B548" s="47"/>
      <c r="C548" s="216" t="s">
        <v>836</v>
      </c>
      <c r="D548" s="92"/>
      <c r="E548" s="101" t="s">
        <v>227</v>
      </c>
      <c r="F548" s="101" t="s">
        <v>227</v>
      </c>
      <c r="G548" s="36" t="s">
        <v>227</v>
      </c>
      <c r="H548" s="36" t="s">
        <v>256</v>
      </c>
      <c r="I548" s="36" t="s">
        <v>227</v>
      </c>
      <c r="J548" s="36" t="s">
        <v>227</v>
      </c>
      <c r="K548" s="37" t="s">
        <v>240</v>
      </c>
      <c r="L548" s="857" t="s">
        <v>249</v>
      </c>
    </row>
    <row r="549" spans="1:12" s="450" customFormat="1" ht="14.25" thickBot="1">
      <c r="A549" s="101"/>
      <c r="B549" s="252"/>
      <c r="C549" s="353" t="s">
        <v>837</v>
      </c>
      <c r="D549" s="332">
        <v>0</v>
      </c>
      <c r="E549" s="188" t="s">
        <v>536</v>
      </c>
      <c r="F549" s="188" t="s">
        <v>234</v>
      </c>
      <c r="G549" s="87">
        <v>0.87</v>
      </c>
      <c r="H549" s="87">
        <v>0.13</v>
      </c>
      <c r="I549" s="86" t="s">
        <v>235</v>
      </c>
      <c r="J549" s="86" t="s">
        <v>230</v>
      </c>
      <c r="K549" s="42">
        <v>2008</v>
      </c>
      <c r="L549" s="858" t="s">
        <v>838</v>
      </c>
    </row>
    <row r="550" spans="1:12" ht="14.25" thickBot="1">
      <c r="A550" s="27" t="s">
        <v>839</v>
      </c>
      <c r="B550" s="361"/>
      <c r="C550" s="323" t="s">
        <v>587</v>
      </c>
      <c r="D550" s="323"/>
      <c r="E550" s="362"/>
      <c r="F550" s="362"/>
      <c r="G550" s="13"/>
      <c r="H550" s="13"/>
      <c r="I550" s="13"/>
      <c r="J550" s="13"/>
      <c r="K550" s="13"/>
      <c r="L550" s="293"/>
    </row>
    <row r="551" spans="1:12" ht="16.5" customHeight="1">
      <c r="A551" s="257"/>
      <c r="B551" s="253"/>
      <c r="C551" s="254" t="s">
        <v>840</v>
      </c>
      <c r="D551" s="80"/>
      <c r="E551" s="257" t="s">
        <v>227</v>
      </c>
      <c r="F551" s="257" t="s">
        <v>227</v>
      </c>
      <c r="G551" s="79" t="s">
        <v>227</v>
      </c>
      <c r="H551" s="79" t="s">
        <v>227</v>
      </c>
      <c r="I551" s="79" t="s">
        <v>227</v>
      </c>
      <c r="J551" s="748" t="s">
        <v>230</v>
      </c>
      <c r="K551" s="81" t="s">
        <v>573</v>
      </c>
      <c r="L551" s="857" t="s">
        <v>537</v>
      </c>
    </row>
    <row r="552" spans="1:12" ht="14.25" thickBot="1">
      <c r="A552" s="188"/>
      <c r="B552" s="252"/>
      <c r="C552" s="353" t="s">
        <v>833</v>
      </c>
      <c r="D552" s="365">
        <v>0</v>
      </c>
      <c r="E552" s="188" t="s">
        <v>536</v>
      </c>
      <c r="F552" s="188" t="s">
        <v>234</v>
      </c>
      <c r="G552" s="87">
        <v>0.87</v>
      </c>
      <c r="H552" s="87">
        <v>0.13</v>
      </c>
      <c r="I552" s="86" t="s">
        <v>235</v>
      </c>
      <c r="J552" s="749"/>
      <c r="K552" s="89">
        <v>2008</v>
      </c>
      <c r="L552" s="858"/>
    </row>
    <row r="553" spans="1:12" ht="14.25" thickBot="1">
      <c r="A553" s="10" t="s">
        <v>841</v>
      </c>
      <c r="B553" s="361"/>
      <c r="C553" s="323" t="s">
        <v>591</v>
      </c>
      <c r="D553" s="323"/>
      <c r="E553" s="362"/>
      <c r="F553" s="362"/>
      <c r="G553" s="13"/>
      <c r="H553" s="13"/>
      <c r="I553" s="13"/>
      <c r="J553" s="13"/>
      <c r="K553" s="13"/>
      <c r="L553" s="293"/>
    </row>
    <row r="554" spans="1:12" s="452" customFormat="1" ht="16.5" customHeight="1">
      <c r="A554" s="101"/>
      <c r="B554" s="47"/>
      <c r="C554" s="216" t="s">
        <v>842</v>
      </c>
      <c r="D554" s="92"/>
      <c r="E554" s="101" t="s">
        <v>227</v>
      </c>
      <c r="F554" s="101" t="s">
        <v>227</v>
      </c>
      <c r="G554" s="36" t="s">
        <v>227</v>
      </c>
      <c r="H554" s="36" t="s">
        <v>227</v>
      </c>
      <c r="I554" s="36" t="s">
        <v>227</v>
      </c>
      <c r="J554" s="748" t="s">
        <v>230</v>
      </c>
      <c r="K554" s="37" t="s">
        <v>573</v>
      </c>
      <c r="L554" s="857" t="s">
        <v>537</v>
      </c>
    </row>
    <row r="555" spans="1:12" s="452" customFormat="1" ht="14.25" thickBot="1">
      <c r="A555" s="101"/>
      <c r="B555" s="252"/>
      <c r="C555" s="353" t="s">
        <v>833</v>
      </c>
      <c r="D555" s="363">
        <v>0</v>
      </c>
      <c r="E555" s="188" t="s">
        <v>536</v>
      </c>
      <c r="F555" s="188" t="s">
        <v>234</v>
      </c>
      <c r="G555" s="87">
        <v>0.87</v>
      </c>
      <c r="H555" s="87">
        <v>0.13</v>
      </c>
      <c r="I555" s="86" t="s">
        <v>235</v>
      </c>
      <c r="J555" s="795"/>
      <c r="K555" s="42">
        <v>2008</v>
      </c>
      <c r="L555" s="858"/>
    </row>
    <row r="556" spans="1:12" ht="14.25" customHeight="1" thickBot="1">
      <c r="A556" s="27" t="s">
        <v>843</v>
      </c>
      <c r="B556" s="361"/>
      <c r="C556" s="323" t="s">
        <v>595</v>
      </c>
      <c r="D556" s="258"/>
      <c r="E556" s="362"/>
      <c r="F556" s="362"/>
      <c r="G556" s="13"/>
      <c r="H556" s="13"/>
      <c r="I556" s="13"/>
      <c r="J556" s="13"/>
      <c r="K556" s="13"/>
      <c r="L556" s="293"/>
    </row>
    <row r="557" spans="1:12" s="452" customFormat="1" ht="27" customHeight="1">
      <c r="A557" s="101"/>
      <c r="B557" s="47"/>
      <c r="C557" s="216" t="s">
        <v>844</v>
      </c>
      <c r="D557" s="92"/>
      <c r="E557" s="92" t="s">
        <v>227</v>
      </c>
      <c r="F557" s="101" t="s">
        <v>227</v>
      </c>
      <c r="G557" s="36" t="s">
        <v>227</v>
      </c>
      <c r="H557" s="36" t="s">
        <v>227</v>
      </c>
      <c r="I557" s="36" t="s">
        <v>227</v>
      </c>
      <c r="J557" s="36" t="s">
        <v>227</v>
      </c>
      <c r="K557" s="37" t="s">
        <v>573</v>
      </c>
      <c r="L557" s="48" t="s">
        <v>227</v>
      </c>
    </row>
    <row r="558" spans="1:12" s="450" customFormat="1" ht="17.25" customHeight="1" thickBot="1">
      <c r="A558" s="101"/>
      <c r="B558" s="47"/>
      <c r="C558" s="102" t="s">
        <v>831</v>
      </c>
      <c r="D558" s="103">
        <v>0</v>
      </c>
      <c r="E558" s="92" t="s">
        <v>819</v>
      </c>
      <c r="F558" s="101" t="s">
        <v>234</v>
      </c>
      <c r="G558" s="41">
        <v>0.87</v>
      </c>
      <c r="H558" s="41">
        <v>0.13</v>
      </c>
      <c r="I558" s="36" t="s">
        <v>235</v>
      </c>
      <c r="J558" s="36" t="s">
        <v>230</v>
      </c>
      <c r="K558" s="37">
        <v>2008</v>
      </c>
      <c r="L558" s="366" t="s">
        <v>249</v>
      </c>
    </row>
    <row r="559" spans="1:12" ht="14.25" thickBot="1">
      <c r="A559" s="27" t="s">
        <v>845</v>
      </c>
      <c r="B559" s="111"/>
      <c r="C559" s="258" t="s">
        <v>694</v>
      </c>
      <c r="D559" s="258"/>
      <c r="E559" s="99"/>
      <c r="F559" s="99"/>
      <c r="G559" s="30"/>
      <c r="H559" s="30"/>
      <c r="I559" s="30"/>
      <c r="J559" s="30"/>
      <c r="K559" s="30"/>
      <c r="L559" s="367"/>
    </row>
    <row r="560" spans="1:12" s="450" customFormat="1" ht="41.25" customHeight="1">
      <c r="A560" s="101"/>
      <c r="B560" s="47"/>
      <c r="C560" s="216" t="s">
        <v>846</v>
      </c>
      <c r="D560" s="92"/>
      <c r="E560" s="748" t="s">
        <v>851</v>
      </c>
      <c r="F560" s="101" t="s">
        <v>227</v>
      </c>
      <c r="G560" s="36" t="s">
        <v>227</v>
      </c>
      <c r="H560" s="36" t="s">
        <v>227</v>
      </c>
      <c r="I560" s="36" t="s">
        <v>227</v>
      </c>
      <c r="J560" s="37" t="s">
        <v>573</v>
      </c>
      <c r="K560" s="37" t="s">
        <v>573</v>
      </c>
      <c r="L560" s="812" t="s">
        <v>537</v>
      </c>
    </row>
    <row r="561" spans="1:12" s="450" customFormat="1" ht="14.25" customHeight="1" thickBot="1">
      <c r="A561" s="101"/>
      <c r="B561" s="252"/>
      <c r="C561" s="353" t="s">
        <v>307</v>
      </c>
      <c r="D561" s="332">
        <v>0</v>
      </c>
      <c r="E561" s="749"/>
      <c r="F561" s="188" t="s">
        <v>234</v>
      </c>
      <c r="G561" s="87">
        <v>0.87</v>
      </c>
      <c r="H561" s="87">
        <v>0.13</v>
      </c>
      <c r="I561" s="86" t="s">
        <v>235</v>
      </c>
      <c r="J561" s="42">
        <v>2008</v>
      </c>
      <c r="K561" s="42">
        <v>2009</v>
      </c>
      <c r="L561" s="841"/>
    </row>
    <row r="562" spans="1:12" ht="14.25" customHeight="1" thickBot="1">
      <c r="A562" s="27" t="s">
        <v>847</v>
      </c>
      <c r="B562" s="361"/>
      <c r="C562" s="323" t="s">
        <v>699</v>
      </c>
      <c r="D562" s="323"/>
      <c r="E562" s="362"/>
      <c r="F562" s="362"/>
      <c r="G562" s="13"/>
      <c r="H562" s="13"/>
      <c r="I562" s="13"/>
      <c r="J562" s="13"/>
      <c r="K562" s="13"/>
      <c r="L562" s="335"/>
    </row>
    <row r="563" spans="1:12" s="452" customFormat="1" ht="29.25" customHeight="1">
      <c r="A563" s="537"/>
      <c r="B563" s="47"/>
      <c r="C563" s="216" t="s">
        <v>848</v>
      </c>
      <c r="D563" s="92"/>
      <c r="E563" s="748" t="s">
        <v>585</v>
      </c>
      <c r="F563" s="101" t="s">
        <v>227</v>
      </c>
      <c r="G563" s="36" t="s">
        <v>227</v>
      </c>
      <c r="H563" s="36" t="s">
        <v>227</v>
      </c>
      <c r="I563" s="36" t="s">
        <v>227</v>
      </c>
      <c r="J563" s="37" t="s">
        <v>573</v>
      </c>
      <c r="K563" s="37" t="s">
        <v>573</v>
      </c>
      <c r="L563" s="812" t="s">
        <v>537</v>
      </c>
    </row>
    <row r="564" spans="1:12" s="450" customFormat="1" ht="14.25" thickBot="1">
      <c r="A564" s="101"/>
      <c r="B564" s="252"/>
      <c r="C564" s="353" t="s">
        <v>301</v>
      </c>
      <c r="D564" s="332">
        <v>0</v>
      </c>
      <c r="E564" s="749"/>
      <c r="F564" s="188" t="s">
        <v>234</v>
      </c>
      <c r="G564" s="87">
        <v>0.76</v>
      </c>
      <c r="H564" s="87">
        <v>0.24</v>
      </c>
      <c r="I564" s="86" t="s">
        <v>235</v>
      </c>
      <c r="J564" s="89">
        <v>2008</v>
      </c>
      <c r="K564" s="89">
        <v>2009</v>
      </c>
      <c r="L564" s="841"/>
    </row>
    <row r="565" spans="1:12" ht="14.25" customHeight="1" thickTop="1" thickBot="1">
      <c r="A565" s="466" t="s">
        <v>849</v>
      </c>
      <c r="B565" s="361"/>
      <c r="C565" s="323" t="s">
        <v>704</v>
      </c>
      <c r="D565" s="323"/>
      <c r="E565" s="362"/>
      <c r="F565" s="362"/>
      <c r="G565" s="13"/>
      <c r="H565" s="13"/>
      <c r="I565" s="13"/>
      <c r="J565" s="13"/>
      <c r="K565" s="13"/>
      <c r="L565" s="335"/>
    </row>
    <row r="566" spans="1:12" ht="25.5" customHeight="1">
      <c r="A566" s="101"/>
      <c r="B566" s="47"/>
      <c r="C566" s="216" t="s">
        <v>850</v>
      </c>
      <c r="D566" s="92"/>
      <c r="E566" s="92" t="s">
        <v>227</v>
      </c>
      <c r="F566" s="101" t="s">
        <v>227</v>
      </c>
      <c r="G566" s="36" t="s">
        <v>227</v>
      </c>
      <c r="H566" s="36" t="s">
        <v>227</v>
      </c>
      <c r="I566" s="36" t="s">
        <v>227</v>
      </c>
      <c r="J566" s="37" t="s">
        <v>573</v>
      </c>
      <c r="K566" s="37" t="s">
        <v>573</v>
      </c>
      <c r="L566" s="812" t="s">
        <v>537</v>
      </c>
    </row>
    <row r="567" spans="1:12" ht="14.25" customHeight="1" thickBot="1">
      <c r="A567" s="101"/>
      <c r="B567" s="252"/>
      <c r="C567" s="353" t="s">
        <v>853</v>
      </c>
      <c r="D567" s="332">
        <v>0</v>
      </c>
      <c r="E567" s="88" t="s">
        <v>536</v>
      </c>
      <c r="F567" s="188" t="s">
        <v>234</v>
      </c>
      <c r="G567" s="87">
        <v>0.87</v>
      </c>
      <c r="H567" s="87">
        <v>0.13</v>
      </c>
      <c r="I567" s="86" t="s">
        <v>235</v>
      </c>
      <c r="J567" s="42">
        <v>2008</v>
      </c>
      <c r="K567" s="42">
        <v>2009</v>
      </c>
      <c r="L567" s="841"/>
    </row>
    <row r="568" spans="1:12" s="452" customFormat="1" ht="18" customHeight="1" thickBot="1">
      <c r="A568" s="27" t="s">
        <v>854</v>
      </c>
      <c r="B568" s="361"/>
      <c r="C568" s="323" t="s">
        <v>708</v>
      </c>
      <c r="D568" s="323"/>
      <c r="E568" s="362"/>
      <c r="F568" s="362"/>
      <c r="G568" s="13"/>
      <c r="H568" s="13"/>
      <c r="I568" s="13"/>
      <c r="J568" s="13"/>
      <c r="K568" s="13" t="s">
        <v>227</v>
      </c>
      <c r="L568" s="335"/>
    </row>
    <row r="569" spans="1:12" s="450" customFormat="1" ht="28.5" customHeight="1">
      <c r="A569" s="101"/>
      <c r="B569" s="47"/>
      <c r="C569" s="216" t="s">
        <v>855</v>
      </c>
      <c r="D569" s="92"/>
      <c r="E569" s="92"/>
      <c r="F569" s="101"/>
      <c r="G569" s="36"/>
      <c r="H569" s="36"/>
      <c r="I569" s="36"/>
      <c r="J569" s="748" t="s">
        <v>230</v>
      </c>
      <c r="K569" s="37" t="s">
        <v>240</v>
      </c>
      <c r="L569" s="812" t="s">
        <v>537</v>
      </c>
    </row>
    <row r="570" spans="1:12" s="450" customFormat="1" ht="14.25" customHeight="1" thickBot="1">
      <c r="A570" s="101"/>
      <c r="B570" s="252"/>
      <c r="C570" s="102" t="s">
        <v>833</v>
      </c>
      <c r="D570" s="103">
        <v>0</v>
      </c>
      <c r="E570" s="92" t="s">
        <v>536</v>
      </c>
      <c r="F570" s="101" t="s">
        <v>234</v>
      </c>
      <c r="G570" s="41">
        <v>0.87</v>
      </c>
      <c r="H570" s="41">
        <v>0.13</v>
      </c>
      <c r="I570" s="36" t="s">
        <v>235</v>
      </c>
      <c r="J570" s="764"/>
      <c r="K570" s="37">
        <v>2008</v>
      </c>
      <c r="L570" s="812"/>
    </row>
    <row r="571" spans="1:12" s="452" customFormat="1" ht="16.5" customHeight="1" thickBot="1">
      <c r="A571" s="27" t="s">
        <v>856</v>
      </c>
      <c r="B571" s="361"/>
      <c r="C571" s="258" t="s">
        <v>712</v>
      </c>
      <c r="D571" s="258"/>
      <c r="E571" s="99"/>
      <c r="F571" s="99"/>
      <c r="G571" s="30"/>
      <c r="H571" s="30"/>
      <c r="I571" s="30"/>
      <c r="J571" s="30"/>
      <c r="K571" s="30"/>
      <c r="L571" s="367"/>
    </row>
    <row r="572" spans="1:12" s="450" customFormat="1" ht="41.25" customHeight="1">
      <c r="A572" s="558"/>
      <c r="B572" s="617"/>
      <c r="C572" s="512" t="s">
        <v>857</v>
      </c>
      <c r="D572" s="618"/>
      <c r="E572" s="558"/>
      <c r="F572" s="558"/>
      <c r="G572" s="619"/>
      <c r="H572" s="619"/>
      <c r="I572" s="619" t="s">
        <v>227</v>
      </c>
      <c r="J572" s="777" t="s">
        <v>230</v>
      </c>
      <c r="K572" s="569" t="s">
        <v>240</v>
      </c>
      <c r="L572" s="830" t="s">
        <v>249</v>
      </c>
    </row>
    <row r="573" spans="1:12" s="450" customFormat="1" ht="20.25" customHeight="1" thickBot="1">
      <c r="A573" s="586"/>
      <c r="B573" s="620"/>
      <c r="C573" s="556" t="s">
        <v>837</v>
      </c>
      <c r="D573" s="616">
        <v>0</v>
      </c>
      <c r="E573" s="586" t="s">
        <v>536</v>
      </c>
      <c r="F573" s="586" t="s">
        <v>271</v>
      </c>
      <c r="G573" s="548">
        <v>0.87</v>
      </c>
      <c r="H573" s="548">
        <v>0.13</v>
      </c>
      <c r="I573" s="549" t="s">
        <v>235</v>
      </c>
      <c r="J573" s="861"/>
      <c r="K573" s="543">
        <v>2010</v>
      </c>
      <c r="L573" s="834"/>
    </row>
    <row r="574" spans="1:12" s="452" customFormat="1" ht="16.5" customHeight="1" thickBot="1">
      <c r="A574" s="10" t="s">
        <v>858</v>
      </c>
      <c r="B574" s="361"/>
      <c r="C574" s="323" t="s">
        <v>716</v>
      </c>
      <c r="D574" s="323"/>
      <c r="E574" s="362"/>
      <c r="F574" s="362"/>
      <c r="G574" s="13"/>
      <c r="H574" s="13"/>
      <c r="I574" s="13"/>
      <c r="J574" s="13"/>
      <c r="K574" s="13"/>
      <c r="L574" s="335"/>
    </row>
    <row r="575" spans="1:12" s="457" customFormat="1" ht="42.75" customHeight="1">
      <c r="A575" s="260"/>
      <c r="B575" s="38"/>
      <c r="C575" s="259" t="s">
        <v>859</v>
      </c>
      <c r="D575" s="32"/>
      <c r="E575" s="260"/>
      <c r="F575" s="260"/>
      <c r="G575" s="239"/>
      <c r="H575" s="239"/>
      <c r="I575" s="239" t="s">
        <v>227</v>
      </c>
      <c r="J575" s="862" t="s">
        <v>230</v>
      </c>
      <c r="K575" s="240" t="s">
        <v>240</v>
      </c>
      <c r="L575" s="725" t="s">
        <v>1026</v>
      </c>
    </row>
    <row r="576" spans="1:12" s="455" customFormat="1" ht="16.5" customHeight="1" thickBot="1">
      <c r="A576" s="368"/>
      <c r="B576" s="241"/>
      <c r="C576" s="369" t="s">
        <v>860</v>
      </c>
      <c r="D576" s="616">
        <v>20700</v>
      </c>
      <c r="E576" s="368" t="s">
        <v>536</v>
      </c>
      <c r="F576" s="368" t="s">
        <v>271</v>
      </c>
      <c r="G576" s="246">
        <v>0.87</v>
      </c>
      <c r="H576" s="246">
        <v>0.13</v>
      </c>
      <c r="I576" s="245" t="s">
        <v>235</v>
      </c>
      <c r="J576" s="863"/>
      <c r="K576" s="370">
        <v>2010</v>
      </c>
      <c r="L576" s="726"/>
    </row>
    <row r="577" spans="1:12" s="451" customFormat="1" ht="15.75" customHeight="1" thickBot="1">
      <c r="A577" s="27" t="s">
        <v>861</v>
      </c>
      <c r="B577" s="371"/>
      <c r="C577" s="323" t="s">
        <v>718</v>
      </c>
      <c r="D577" s="323"/>
      <c r="E577" s="362"/>
      <c r="F577" s="362"/>
      <c r="G577" s="13"/>
      <c r="H577" s="13"/>
      <c r="I577" s="13"/>
      <c r="J577" s="13"/>
      <c r="K577" s="13"/>
      <c r="L577" s="335"/>
    </row>
    <row r="578" spans="1:12" ht="27">
      <c r="A578" s="257" t="s">
        <v>227</v>
      </c>
      <c r="B578" s="254"/>
      <c r="C578" s="254" t="s">
        <v>862</v>
      </c>
      <c r="D578" s="256"/>
      <c r="E578" s="748" t="s">
        <v>248</v>
      </c>
      <c r="F578" s="257" t="s">
        <v>227</v>
      </c>
      <c r="G578" s="79" t="s">
        <v>227</v>
      </c>
      <c r="H578" s="79" t="s">
        <v>227</v>
      </c>
      <c r="I578" s="79" t="s">
        <v>256</v>
      </c>
      <c r="J578" s="81" t="s">
        <v>573</v>
      </c>
      <c r="K578" s="81" t="s">
        <v>573</v>
      </c>
      <c r="L578" s="864" t="s">
        <v>537</v>
      </c>
    </row>
    <row r="579" spans="1:12" ht="18.75" customHeight="1" thickBot="1">
      <c r="A579" s="188"/>
      <c r="B579" s="372"/>
      <c r="C579" s="353" t="s">
        <v>863</v>
      </c>
      <c r="D579" s="332">
        <v>0</v>
      </c>
      <c r="E579" s="749"/>
      <c r="F579" s="188" t="s">
        <v>271</v>
      </c>
      <c r="G579" s="87">
        <v>0.76</v>
      </c>
      <c r="H579" s="87">
        <v>0.24</v>
      </c>
      <c r="I579" s="86" t="s">
        <v>235</v>
      </c>
      <c r="J579" s="89">
        <v>2008</v>
      </c>
      <c r="K579" s="89">
        <v>2008</v>
      </c>
      <c r="L579" s="865"/>
    </row>
    <row r="580" spans="1:12" s="451" customFormat="1" ht="20.25" customHeight="1" thickBot="1">
      <c r="A580" s="10" t="s">
        <v>864</v>
      </c>
      <c r="B580" s="371"/>
      <c r="C580" s="323" t="s">
        <v>724</v>
      </c>
      <c r="D580" s="323"/>
      <c r="E580" s="362"/>
      <c r="F580" s="362"/>
      <c r="G580" s="13"/>
      <c r="H580" s="13"/>
      <c r="I580" s="13"/>
      <c r="J580" s="13"/>
      <c r="K580" s="13"/>
      <c r="L580" s="335"/>
    </row>
    <row r="581" spans="1:12" s="450" customFormat="1" ht="27.75" customHeight="1">
      <c r="A581" s="101" t="s">
        <v>227</v>
      </c>
      <c r="B581" s="216"/>
      <c r="C581" s="216" t="s">
        <v>865</v>
      </c>
      <c r="D581" s="339"/>
      <c r="E581" s="101" t="s">
        <v>227</v>
      </c>
      <c r="F581" s="101" t="s">
        <v>227</v>
      </c>
      <c r="G581" s="36" t="s">
        <v>227</v>
      </c>
      <c r="H581" s="36" t="s">
        <v>227</v>
      </c>
      <c r="I581" s="36" t="s">
        <v>227</v>
      </c>
      <c r="J581" s="37" t="s">
        <v>573</v>
      </c>
      <c r="K581" s="240" t="s">
        <v>582</v>
      </c>
      <c r="L581" s="812" t="s">
        <v>537</v>
      </c>
    </row>
    <row r="582" spans="1:12" ht="15" customHeight="1" thickBot="1">
      <c r="A582" s="188"/>
      <c r="B582" s="252"/>
      <c r="C582" s="353" t="s">
        <v>866</v>
      </c>
      <c r="D582" s="332">
        <v>0</v>
      </c>
      <c r="E582" s="188" t="s">
        <v>536</v>
      </c>
      <c r="F582" s="188" t="s">
        <v>271</v>
      </c>
      <c r="G582" s="87">
        <v>0.87</v>
      </c>
      <c r="H582" s="87">
        <v>0.13</v>
      </c>
      <c r="I582" s="86" t="s">
        <v>235</v>
      </c>
      <c r="J582" s="42">
        <v>2009</v>
      </c>
      <c r="K582" s="370">
        <v>2009</v>
      </c>
      <c r="L582" s="841"/>
    </row>
    <row r="583" spans="1:12" s="451" customFormat="1" ht="21.75" customHeight="1" thickBot="1">
      <c r="A583" s="10" t="s">
        <v>867</v>
      </c>
      <c r="B583" s="361"/>
      <c r="C583" s="323" t="s">
        <v>730</v>
      </c>
      <c r="D583" s="323"/>
      <c r="E583" s="362"/>
      <c r="F583" s="362"/>
      <c r="G583" s="13"/>
      <c r="H583" s="13"/>
      <c r="I583" s="13"/>
      <c r="J583" s="13"/>
      <c r="K583" s="13"/>
      <c r="L583" s="335"/>
    </row>
    <row r="584" spans="1:12" ht="28.5" customHeight="1">
      <c r="A584" s="101"/>
      <c r="B584" s="47"/>
      <c r="C584" s="216" t="s">
        <v>868</v>
      </c>
      <c r="D584" s="92"/>
      <c r="E584" s="101" t="s">
        <v>227</v>
      </c>
      <c r="F584" s="101" t="s">
        <v>227</v>
      </c>
      <c r="G584" s="36" t="s">
        <v>227</v>
      </c>
      <c r="H584" s="36" t="s">
        <v>256</v>
      </c>
      <c r="I584" s="36" t="s">
        <v>227</v>
      </c>
      <c r="J584" s="748" t="s">
        <v>230</v>
      </c>
      <c r="K584" s="240" t="s">
        <v>240</v>
      </c>
      <c r="L584" s="812" t="s">
        <v>249</v>
      </c>
    </row>
    <row r="585" spans="1:12" ht="12.75" customHeight="1" thickBot="1">
      <c r="A585" s="188"/>
      <c r="B585" s="252"/>
      <c r="C585" s="353" t="s">
        <v>833</v>
      </c>
      <c r="D585" s="332">
        <v>0</v>
      </c>
      <c r="E585" s="188" t="s">
        <v>536</v>
      </c>
      <c r="F585" s="188" t="s">
        <v>271</v>
      </c>
      <c r="G585" s="87">
        <v>0.87</v>
      </c>
      <c r="H585" s="87">
        <v>0.13</v>
      </c>
      <c r="I585" s="86" t="s">
        <v>235</v>
      </c>
      <c r="J585" s="795"/>
      <c r="K585" s="370">
        <v>2009</v>
      </c>
      <c r="L585" s="841"/>
    </row>
    <row r="586" spans="1:12" s="451" customFormat="1" ht="14.25" customHeight="1" thickBot="1">
      <c r="A586" s="10" t="s">
        <v>869</v>
      </c>
      <c r="B586" s="361"/>
      <c r="C586" s="323" t="s">
        <v>734</v>
      </c>
      <c r="D586" s="323"/>
      <c r="E586" s="362"/>
      <c r="F586" s="362"/>
      <c r="G586" s="13"/>
      <c r="H586" s="13"/>
      <c r="I586" s="13"/>
      <c r="J586" s="13"/>
      <c r="K586" s="13"/>
      <c r="L586" s="335" t="s">
        <v>227</v>
      </c>
    </row>
    <row r="587" spans="1:12" ht="27">
      <c r="A587" s="257"/>
      <c r="B587" s="253"/>
      <c r="C587" s="254" t="s">
        <v>870</v>
      </c>
      <c r="D587" s="80"/>
      <c r="E587" s="257"/>
      <c r="F587" s="257"/>
      <c r="G587" s="257"/>
      <c r="H587" s="257"/>
      <c r="I587" s="257"/>
      <c r="J587" s="748" t="s">
        <v>230</v>
      </c>
      <c r="K587" s="81" t="s">
        <v>573</v>
      </c>
      <c r="L587" s="469" t="s">
        <v>227</v>
      </c>
    </row>
    <row r="588" spans="1:12" s="450" customFormat="1" ht="17.25" customHeight="1" thickBot="1">
      <c r="A588" s="188"/>
      <c r="B588" s="252"/>
      <c r="C588" s="353" t="s">
        <v>871</v>
      </c>
      <c r="D588" s="332">
        <v>0</v>
      </c>
      <c r="E588" s="188" t="s">
        <v>536</v>
      </c>
      <c r="F588" s="188" t="s">
        <v>271</v>
      </c>
      <c r="G588" s="87">
        <v>0.87</v>
      </c>
      <c r="H588" s="87">
        <v>0.13</v>
      </c>
      <c r="I588" s="86" t="s">
        <v>235</v>
      </c>
      <c r="J588" s="749"/>
      <c r="K588" s="89">
        <v>2009</v>
      </c>
      <c r="L588" s="470" t="s">
        <v>537</v>
      </c>
    </row>
    <row r="589" spans="1:12" s="452" customFormat="1" ht="17.25" customHeight="1" thickBot="1">
      <c r="A589" s="10" t="s">
        <v>872</v>
      </c>
      <c r="B589" s="361"/>
      <c r="C589" s="323" t="s">
        <v>738</v>
      </c>
      <c r="D589" s="323"/>
      <c r="E589" s="362"/>
      <c r="F589" s="362"/>
      <c r="G589" s="13"/>
      <c r="H589" s="13"/>
      <c r="I589" s="13"/>
      <c r="J589" s="373"/>
      <c r="K589" s="374"/>
      <c r="L589" s="335"/>
    </row>
    <row r="590" spans="1:12" ht="28.5" customHeight="1">
      <c r="A590" s="101"/>
      <c r="B590" s="47"/>
      <c r="C590" s="216" t="s">
        <v>873</v>
      </c>
      <c r="D590" s="44"/>
      <c r="E590" s="101"/>
      <c r="F590" s="101"/>
      <c r="G590" s="36"/>
      <c r="H590" s="36"/>
      <c r="I590" s="36" t="s">
        <v>227</v>
      </c>
      <c r="J590" s="748" t="s">
        <v>230</v>
      </c>
      <c r="K590" s="748" t="s">
        <v>874</v>
      </c>
      <c r="L590" s="811" t="s">
        <v>537</v>
      </c>
    </row>
    <row r="591" spans="1:12" ht="5.25" customHeight="1">
      <c r="A591" s="765"/>
      <c r="B591" s="868"/>
      <c r="C591" s="870" t="s">
        <v>863</v>
      </c>
      <c r="D591" s="375"/>
      <c r="E591" s="765" t="s">
        <v>536</v>
      </c>
      <c r="F591" s="765" t="s">
        <v>271</v>
      </c>
      <c r="G591" s="866">
        <v>0.87</v>
      </c>
      <c r="H591" s="866">
        <v>0.13</v>
      </c>
      <c r="I591" s="765" t="s">
        <v>235</v>
      </c>
      <c r="J591" s="764"/>
      <c r="K591" s="764">
        <v>2008</v>
      </c>
      <c r="L591" s="812"/>
    </row>
    <row r="592" spans="1:12" s="451" customFormat="1" ht="12" customHeight="1" thickBot="1">
      <c r="A592" s="772"/>
      <c r="B592" s="869"/>
      <c r="C592" s="871"/>
      <c r="D592" s="103">
        <v>0</v>
      </c>
      <c r="E592" s="772"/>
      <c r="F592" s="772"/>
      <c r="G592" s="867"/>
      <c r="H592" s="867"/>
      <c r="I592" s="772"/>
      <c r="J592" s="795"/>
      <c r="K592" s="749"/>
      <c r="L592" s="841"/>
    </row>
    <row r="593" spans="1:12" ht="14.25" thickBot="1">
      <c r="A593" s="27" t="s">
        <v>875</v>
      </c>
      <c r="B593" s="361"/>
      <c r="C593" s="323" t="s">
        <v>742</v>
      </c>
      <c r="D593" s="258"/>
      <c r="E593" s="99"/>
      <c r="F593" s="99"/>
      <c r="G593" s="13"/>
      <c r="H593" s="13"/>
      <c r="I593" s="30"/>
      <c r="J593" s="13"/>
      <c r="K593" s="13"/>
      <c r="L593" s="335"/>
    </row>
    <row r="594" spans="1:12" ht="28.5" customHeight="1">
      <c r="A594" s="287"/>
      <c r="B594" s="47"/>
      <c r="C594" s="216" t="s">
        <v>876</v>
      </c>
      <c r="D594" s="92"/>
      <c r="E594" s="101" t="s">
        <v>227</v>
      </c>
      <c r="F594" s="101" t="s">
        <v>227</v>
      </c>
      <c r="G594" s="36" t="s">
        <v>227</v>
      </c>
      <c r="H594" s="36" t="s">
        <v>256</v>
      </c>
      <c r="I594" s="36" t="s">
        <v>227</v>
      </c>
      <c r="J594" s="748" t="s">
        <v>230</v>
      </c>
      <c r="K594" s="873" t="s">
        <v>877</v>
      </c>
      <c r="L594" s="811" t="s">
        <v>249</v>
      </c>
    </row>
    <row r="595" spans="1:12" ht="15.75" customHeight="1" thickBot="1">
      <c r="A595" s="287"/>
      <c r="B595" s="252"/>
      <c r="C595" s="353" t="s">
        <v>878</v>
      </c>
      <c r="D595" s="332">
        <v>0</v>
      </c>
      <c r="E595" s="188" t="s">
        <v>536</v>
      </c>
      <c r="F595" s="188" t="s">
        <v>271</v>
      </c>
      <c r="G595" s="87">
        <v>0.87</v>
      </c>
      <c r="H595" s="87">
        <v>0.13</v>
      </c>
      <c r="I595" s="86" t="s">
        <v>235</v>
      </c>
      <c r="J595" s="795"/>
      <c r="K595" s="874"/>
      <c r="L595" s="812" t="s">
        <v>838</v>
      </c>
    </row>
    <row r="596" spans="1:12" ht="14.25" thickBot="1">
      <c r="A596" s="27" t="s">
        <v>879</v>
      </c>
      <c r="B596" s="361"/>
      <c r="C596" s="323" t="s">
        <v>746</v>
      </c>
      <c r="D596" s="323"/>
      <c r="E596" s="362"/>
      <c r="F596" s="362"/>
      <c r="G596" s="13"/>
      <c r="H596" s="13"/>
      <c r="I596" s="13"/>
      <c r="J596" s="13"/>
      <c r="K596" s="13"/>
      <c r="L596" s="376"/>
    </row>
    <row r="597" spans="1:12" ht="34.5" customHeight="1">
      <c r="A597" s="260"/>
      <c r="B597" s="38"/>
      <c r="C597" s="259" t="s">
        <v>880</v>
      </c>
      <c r="D597" s="32"/>
      <c r="E597" s="260"/>
      <c r="F597" s="260"/>
      <c r="G597" s="239"/>
      <c r="H597" s="239"/>
      <c r="I597" s="239" t="s">
        <v>227</v>
      </c>
      <c r="J597" s="862" t="s">
        <v>230</v>
      </c>
      <c r="K597" s="240" t="s">
        <v>240</v>
      </c>
      <c r="L597" s="725" t="s">
        <v>1027</v>
      </c>
    </row>
    <row r="598" spans="1:12" s="452" customFormat="1" ht="24.75" customHeight="1" thickBot="1">
      <c r="A598" s="260"/>
      <c r="B598" s="241"/>
      <c r="C598" s="369" t="s">
        <v>881</v>
      </c>
      <c r="D598" s="621">
        <v>36000</v>
      </c>
      <c r="E598" s="368" t="s">
        <v>536</v>
      </c>
      <c r="F598" s="260" t="s">
        <v>271</v>
      </c>
      <c r="G598" s="246">
        <v>0.87</v>
      </c>
      <c r="H598" s="246">
        <v>0.13</v>
      </c>
      <c r="I598" s="239" t="s">
        <v>235</v>
      </c>
      <c r="J598" s="863"/>
      <c r="K598" s="515">
        <v>2010</v>
      </c>
      <c r="L598" s="726"/>
    </row>
    <row r="599" spans="1:12" ht="14.25" thickBot="1">
      <c r="A599" s="27" t="s">
        <v>882</v>
      </c>
      <c r="B599" s="361"/>
      <c r="C599" s="323" t="s">
        <v>751</v>
      </c>
      <c r="D599" s="258"/>
      <c r="E599" s="362"/>
      <c r="F599" s="99"/>
      <c r="G599" s="13"/>
      <c r="H599" s="13"/>
      <c r="I599" s="30"/>
      <c r="J599" s="13"/>
      <c r="K599" s="13"/>
      <c r="L599" s="335"/>
    </row>
    <row r="600" spans="1:12" s="450" customFormat="1" ht="29.25" customHeight="1">
      <c r="A600" s="378"/>
      <c r="B600" s="38"/>
      <c r="C600" s="259" t="s">
        <v>883</v>
      </c>
      <c r="D600" s="32"/>
      <c r="E600" s="260"/>
      <c r="F600" s="260"/>
      <c r="G600" s="239"/>
      <c r="H600" s="239"/>
      <c r="I600" s="239" t="s">
        <v>227</v>
      </c>
      <c r="J600" s="862" t="s">
        <v>230</v>
      </c>
      <c r="K600" s="240" t="s">
        <v>240</v>
      </c>
      <c r="L600" s="725" t="s">
        <v>1027</v>
      </c>
    </row>
    <row r="601" spans="1:12" s="450" customFormat="1" ht="27" customHeight="1" thickBot="1">
      <c r="A601" s="368"/>
      <c r="B601" s="241"/>
      <c r="C601" s="369" t="s">
        <v>884</v>
      </c>
      <c r="D601" s="622">
        <v>23400</v>
      </c>
      <c r="E601" s="368" t="s">
        <v>536</v>
      </c>
      <c r="F601" s="368" t="s">
        <v>271</v>
      </c>
      <c r="G601" s="246">
        <v>0.87</v>
      </c>
      <c r="H601" s="246">
        <v>0.13</v>
      </c>
      <c r="I601" s="245" t="s">
        <v>235</v>
      </c>
      <c r="J601" s="863"/>
      <c r="K601" s="515">
        <v>2010</v>
      </c>
      <c r="L601" s="726"/>
    </row>
    <row r="602" spans="1:12" s="450" customFormat="1" ht="16.5" customHeight="1" thickBot="1">
      <c r="A602" s="10" t="s">
        <v>885</v>
      </c>
      <c r="B602" s="361"/>
      <c r="C602" s="323" t="s">
        <v>886</v>
      </c>
      <c r="D602" s="323"/>
      <c r="E602" s="362"/>
      <c r="F602" s="362"/>
      <c r="G602" s="13"/>
      <c r="H602" s="13"/>
      <c r="I602" s="13"/>
      <c r="J602" s="13"/>
      <c r="K602" s="13"/>
      <c r="L602" s="293"/>
    </row>
    <row r="603" spans="1:12" s="450" customFormat="1" ht="24" customHeight="1">
      <c r="A603" s="101"/>
      <c r="B603" s="47"/>
      <c r="C603" s="216" t="s">
        <v>887</v>
      </c>
      <c r="D603" s="44"/>
      <c r="E603" s="101"/>
      <c r="F603" s="101"/>
      <c r="G603" s="36"/>
      <c r="H603" s="36"/>
      <c r="I603" s="36" t="s">
        <v>227</v>
      </c>
      <c r="J603" s="748" t="s">
        <v>230</v>
      </c>
      <c r="K603" s="37" t="s">
        <v>240</v>
      </c>
      <c r="L603" s="798" t="s">
        <v>249</v>
      </c>
    </row>
    <row r="604" spans="1:12" s="450" customFormat="1" ht="16.5" customHeight="1" thickBot="1">
      <c r="A604" s="101"/>
      <c r="B604" s="252"/>
      <c r="C604" s="353" t="s">
        <v>888</v>
      </c>
      <c r="D604" s="363">
        <v>0</v>
      </c>
      <c r="E604" s="188" t="s">
        <v>536</v>
      </c>
      <c r="F604" s="101" t="s">
        <v>271</v>
      </c>
      <c r="G604" s="87">
        <v>0.87</v>
      </c>
      <c r="H604" s="87">
        <v>0.13</v>
      </c>
      <c r="I604" s="36" t="s">
        <v>235</v>
      </c>
      <c r="J604" s="795"/>
      <c r="K604" s="42">
        <v>2008</v>
      </c>
      <c r="L604" s="872"/>
    </row>
    <row r="605" spans="1:12" s="450" customFormat="1" ht="16.5" customHeight="1" thickBot="1">
      <c r="A605" s="27" t="s">
        <v>889</v>
      </c>
      <c r="B605" s="361"/>
      <c r="C605" s="323" t="s">
        <v>890</v>
      </c>
      <c r="D605" s="258"/>
      <c r="E605" s="362"/>
      <c r="F605" s="99"/>
      <c r="G605" s="13"/>
      <c r="H605" s="13"/>
      <c r="I605" s="30"/>
      <c r="J605" s="13"/>
      <c r="K605" s="13"/>
      <c r="L605" s="293"/>
    </row>
    <row r="606" spans="1:12" s="450" customFormat="1" ht="28.5" customHeight="1">
      <c r="A606" s="257"/>
      <c r="B606" s="253"/>
      <c r="C606" s="254" t="s">
        <v>891</v>
      </c>
      <c r="D606" s="76"/>
      <c r="E606" s="257"/>
      <c r="F606" s="257"/>
      <c r="G606" s="79"/>
      <c r="H606" s="79"/>
      <c r="I606" s="79" t="s">
        <v>227</v>
      </c>
      <c r="J606" s="748" t="s">
        <v>230</v>
      </c>
      <c r="K606" s="81" t="s">
        <v>582</v>
      </c>
      <c r="L606" s="811" t="s">
        <v>249</v>
      </c>
    </row>
    <row r="607" spans="1:12" s="450" customFormat="1" ht="16.5" customHeight="1" thickBot="1">
      <c r="A607" s="188"/>
      <c r="B607" s="252"/>
      <c r="C607" s="353" t="s">
        <v>881</v>
      </c>
      <c r="D607" s="365">
        <v>0</v>
      </c>
      <c r="E607" s="188" t="s">
        <v>536</v>
      </c>
      <c r="F607" s="188" t="s">
        <v>271</v>
      </c>
      <c r="G607" s="87">
        <v>0.87</v>
      </c>
      <c r="H607" s="87">
        <v>0.13</v>
      </c>
      <c r="I607" s="86" t="s">
        <v>235</v>
      </c>
      <c r="J607" s="749"/>
      <c r="K607" s="89">
        <v>2008</v>
      </c>
      <c r="L607" s="841" t="s">
        <v>838</v>
      </c>
    </row>
    <row r="608" spans="1:12" s="450" customFormat="1" ht="14.25" thickBot="1">
      <c r="A608" s="10" t="s">
        <v>892</v>
      </c>
      <c r="B608" s="361"/>
      <c r="C608" s="323" t="s">
        <v>893</v>
      </c>
      <c r="D608" s="323"/>
      <c r="E608" s="362"/>
      <c r="F608" s="362"/>
      <c r="G608" s="13"/>
      <c r="H608" s="13"/>
      <c r="I608" s="13"/>
      <c r="J608" s="13"/>
      <c r="K608" s="13"/>
      <c r="L608" s="379"/>
    </row>
    <row r="609" spans="1:12" s="450" customFormat="1" ht="30" customHeight="1">
      <c r="A609" s="101"/>
      <c r="B609" s="47"/>
      <c r="C609" s="254" t="s">
        <v>894</v>
      </c>
      <c r="D609" s="380"/>
      <c r="E609" s="101"/>
      <c r="F609" s="101"/>
      <c r="G609" s="36"/>
      <c r="H609" s="36"/>
      <c r="I609" s="36" t="s">
        <v>227</v>
      </c>
      <c r="J609" s="748" t="s">
        <v>230</v>
      </c>
      <c r="K609" s="37" t="s">
        <v>573</v>
      </c>
      <c r="L609" s="811" t="s">
        <v>249</v>
      </c>
    </row>
    <row r="610" spans="1:12" s="450" customFormat="1" ht="15.75" customHeight="1" thickBot="1">
      <c r="A610" s="188"/>
      <c r="B610" s="252"/>
      <c r="C610" s="353" t="s">
        <v>895</v>
      </c>
      <c r="D610" s="365">
        <v>0</v>
      </c>
      <c r="E610" s="188" t="s">
        <v>536</v>
      </c>
      <c r="F610" s="188" t="s">
        <v>271</v>
      </c>
      <c r="G610" s="87">
        <v>0.87</v>
      </c>
      <c r="H610" s="87">
        <v>0.13</v>
      </c>
      <c r="I610" s="86" t="s">
        <v>235</v>
      </c>
      <c r="J610" s="795"/>
      <c r="K610" s="42">
        <v>2008</v>
      </c>
      <c r="L610" s="812" t="s">
        <v>838</v>
      </c>
    </row>
    <row r="611" spans="1:12" ht="14.25" thickBot="1">
      <c r="A611" s="10" t="s">
        <v>896</v>
      </c>
      <c r="B611" s="361"/>
      <c r="C611" s="323" t="s">
        <v>897</v>
      </c>
      <c r="D611" s="323"/>
      <c r="E611" s="362"/>
      <c r="F611" s="362"/>
      <c r="G611" s="13"/>
      <c r="H611" s="13"/>
      <c r="I611" s="13"/>
      <c r="J611" s="13"/>
      <c r="K611" s="13"/>
      <c r="L611" s="209"/>
    </row>
    <row r="612" spans="1:12" s="450" customFormat="1" ht="30" customHeight="1">
      <c r="A612" s="381" t="s">
        <v>898</v>
      </c>
      <c r="B612" s="382"/>
      <c r="C612" s="383" t="s">
        <v>899</v>
      </c>
      <c r="D612" s="384"/>
      <c r="E612" s="385"/>
      <c r="F612" s="385"/>
      <c r="G612" s="386"/>
      <c r="H612" s="386"/>
      <c r="I612" s="386" t="s">
        <v>227</v>
      </c>
      <c r="J612" s="862" t="s">
        <v>230</v>
      </c>
      <c r="K612" s="387" t="s">
        <v>240</v>
      </c>
      <c r="L612" s="725" t="s">
        <v>1029</v>
      </c>
    </row>
    <row r="613" spans="1:12" s="450" customFormat="1" ht="29.25" customHeight="1" thickBot="1">
      <c r="A613" s="368"/>
      <c r="B613" s="241"/>
      <c r="C613" s="369" t="s">
        <v>900</v>
      </c>
      <c r="D613" s="622">
        <v>12150</v>
      </c>
      <c r="E613" s="368" t="s">
        <v>536</v>
      </c>
      <c r="F613" s="368" t="s">
        <v>271</v>
      </c>
      <c r="G613" s="246">
        <v>0.87</v>
      </c>
      <c r="H613" s="246">
        <v>0.13</v>
      </c>
      <c r="I613" s="245" t="s">
        <v>235</v>
      </c>
      <c r="J613" s="875"/>
      <c r="K613" s="515">
        <v>2010</v>
      </c>
      <c r="L613" s="726"/>
    </row>
    <row r="614" spans="1:12" s="450" customFormat="1" ht="14.25" thickBot="1">
      <c r="A614" s="10" t="s">
        <v>901</v>
      </c>
      <c r="B614" s="361"/>
      <c r="C614" s="323" t="s">
        <v>902</v>
      </c>
      <c r="D614" s="323"/>
      <c r="E614" s="362"/>
      <c r="F614" s="362"/>
      <c r="G614" s="13"/>
      <c r="H614" s="13"/>
      <c r="I614" s="13"/>
      <c r="J614" s="13"/>
      <c r="K614" s="13"/>
      <c r="L614" s="293"/>
    </row>
    <row r="615" spans="1:12" s="450" customFormat="1" ht="31.5" customHeight="1">
      <c r="A615" s="101"/>
      <c r="B615" s="47"/>
      <c r="C615" s="216" t="s">
        <v>903</v>
      </c>
      <c r="D615" s="44"/>
      <c r="E615" s="101"/>
      <c r="F615" s="101"/>
      <c r="G615" s="36"/>
      <c r="H615" s="36"/>
      <c r="I615" s="36" t="s">
        <v>227</v>
      </c>
      <c r="J615" s="748" t="s">
        <v>230</v>
      </c>
      <c r="K615" s="37" t="s">
        <v>573</v>
      </c>
      <c r="L615" s="794" t="s">
        <v>537</v>
      </c>
    </row>
    <row r="616" spans="1:12" s="450" customFormat="1" ht="14.25" thickBot="1">
      <c r="A616" s="101"/>
      <c r="B616" s="252"/>
      <c r="C616" s="353" t="s">
        <v>878</v>
      </c>
      <c r="D616" s="332">
        <v>0</v>
      </c>
      <c r="E616" s="188" t="s">
        <v>536</v>
      </c>
      <c r="F616" s="101" t="s">
        <v>271</v>
      </c>
      <c r="G616" s="87">
        <v>0.87</v>
      </c>
      <c r="H616" s="87">
        <v>0.13</v>
      </c>
      <c r="I616" s="36" t="s">
        <v>235</v>
      </c>
      <c r="J616" s="795"/>
      <c r="K616" s="42">
        <v>2009</v>
      </c>
      <c r="L616" s="816"/>
    </row>
    <row r="617" spans="1:12" s="450" customFormat="1" ht="14.25" thickBot="1">
      <c r="A617" s="27" t="s">
        <v>904</v>
      </c>
      <c r="B617" s="361"/>
      <c r="C617" s="323" t="s">
        <v>905</v>
      </c>
      <c r="D617" s="258"/>
      <c r="E617" s="362"/>
      <c r="F617" s="99"/>
      <c r="G617" s="13"/>
      <c r="H617" s="13"/>
      <c r="I617" s="30"/>
      <c r="J617" s="13"/>
      <c r="K617" s="13"/>
      <c r="L617" s="293"/>
    </row>
    <row r="618" spans="1:12" s="450" customFormat="1" ht="28.5" customHeight="1">
      <c r="A618" s="260"/>
      <c r="B618" s="38"/>
      <c r="C618" s="259" t="s">
        <v>906</v>
      </c>
      <c r="D618" s="389"/>
      <c r="E618" s="260"/>
      <c r="F618" s="260"/>
      <c r="G618" s="239"/>
      <c r="H618" s="239"/>
      <c r="I618" s="239" t="s">
        <v>227</v>
      </c>
      <c r="J618" s="862" t="s">
        <v>230</v>
      </c>
      <c r="K618" s="240" t="s">
        <v>240</v>
      </c>
      <c r="L618" s="725" t="s">
        <v>1029</v>
      </c>
    </row>
    <row r="619" spans="1:12" s="450" customFormat="1" ht="27" customHeight="1" thickBot="1">
      <c r="A619" s="368"/>
      <c r="B619" s="241"/>
      <c r="C619" s="369" t="s">
        <v>871</v>
      </c>
      <c r="D619" s="623">
        <v>24000</v>
      </c>
      <c r="E619" s="368" t="s">
        <v>536</v>
      </c>
      <c r="F619" s="368" t="s">
        <v>271</v>
      </c>
      <c r="G619" s="246">
        <v>0.87</v>
      </c>
      <c r="H619" s="246">
        <v>0.13</v>
      </c>
      <c r="I619" s="245" t="s">
        <v>235</v>
      </c>
      <c r="J619" s="875"/>
      <c r="K619" s="515">
        <v>2010</v>
      </c>
      <c r="L619" s="726"/>
    </row>
    <row r="620" spans="1:12" ht="14.25" thickBot="1">
      <c r="A620" s="27" t="s">
        <v>907</v>
      </c>
      <c r="B620" s="361"/>
      <c r="C620" s="323" t="s">
        <v>908</v>
      </c>
      <c r="D620" s="258"/>
      <c r="E620" s="362"/>
      <c r="F620" s="99"/>
      <c r="G620" s="13"/>
      <c r="H620" s="13"/>
      <c r="I620" s="30"/>
      <c r="J620" s="13"/>
      <c r="K620" s="13"/>
      <c r="L620" s="293"/>
    </row>
    <row r="621" spans="1:12" s="450" customFormat="1" ht="27" customHeight="1">
      <c r="A621" s="260"/>
      <c r="B621" s="38"/>
      <c r="C621" s="628" t="s">
        <v>909</v>
      </c>
      <c r="D621" s="389"/>
      <c r="E621" s="260"/>
      <c r="F621" s="260"/>
      <c r="G621" s="239"/>
      <c r="H621" s="239"/>
      <c r="I621" s="239" t="s">
        <v>227</v>
      </c>
      <c r="J621" s="862" t="s">
        <v>230</v>
      </c>
      <c r="K621" s="240" t="s">
        <v>240</v>
      </c>
      <c r="L621" s="390"/>
    </row>
    <row r="622" spans="1:12" s="450" customFormat="1" ht="18" customHeight="1" thickBot="1">
      <c r="A622" s="368"/>
      <c r="B622" s="241"/>
      <c r="C622" s="369" t="s">
        <v>878</v>
      </c>
      <c r="D622" s="391">
        <v>0</v>
      </c>
      <c r="E622" s="368" t="s">
        <v>536</v>
      </c>
      <c r="F622" s="368" t="s">
        <v>271</v>
      </c>
      <c r="G622" s="246">
        <v>0.87</v>
      </c>
      <c r="H622" s="246">
        <v>0.13</v>
      </c>
      <c r="I622" s="245" t="s">
        <v>235</v>
      </c>
      <c r="J622" s="875"/>
      <c r="K622" s="248">
        <v>2007</v>
      </c>
      <c r="L622" s="388" t="s">
        <v>249</v>
      </c>
    </row>
    <row r="623" spans="1:12" ht="14.25" thickBot="1">
      <c r="A623" s="27" t="s">
        <v>910</v>
      </c>
      <c r="B623" s="361"/>
      <c r="C623" s="323" t="s">
        <v>911</v>
      </c>
      <c r="D623" s="258"/>
      <c r="E623" s="362"/>
      <c r="F623" s="99"/>
      <c r="G623" s="13"/>
      <c r="H623" s="13"/>
      <c r="I623" s="30"/>
      <c r="J623" s="13"/>
      <c r="K623" s="13"/>
      <c r="L623" s="293"/>
    </row>
    <row r="624" spans="1:12" ht="27.75" customHeight="1">
      <c r="A624" s="260"/>
      <c r="B624" s="38"/>
      <c r="C624" s="628" t="s">
        <v>912</v>
      </c>
      <c r="D624" s="389"/>
      <c r="E624" s="260"/>
      <c r="F624" s="260"/>
      <c r="G624" s="239"/>
      <c r="H624" s="239"/>
      <c r="I624" s="239" t="s">
        <v>227</v>
      </c>
      <c r="J624" s="862" t="s">
        <v>230</v>
      </c>
      <c r="K624" s="240" t="s">
        <v>240</v>
      </c>
      <c r="L624" s="390"/>
    </row>
    <row r="625" spans="1:12" ht="16.5" customHeight="1" thickBot="1">
      <c r="A625" s="368"/>
      <c r="B625" s="241"/>
      <c r="C625" s="369" t="s">
        <v>833</v>
      </c>
      <c r="D625" s="391">
        <v>0</v>
      </c>
      <c r="E625" s="368" t="s">
        <v>536</v>
      </c>
      <c r="F625" s="368" t="s">
        <v>271</v>
      </c>
      <c r="G625" s="246">
        <v>0.87</v>
      </c>
      <c r="H625" s="246">
        <v>0.13</v>
      </c>
      <c r="I625" s="245" t="s">
        <v>235</v>
      </c>
      <c r="J625" s="875"/>
      <c r="K625" s="248">
        <v>2008</v>
      </c>
      <c r="L625" s="388" t="s">
        <v>249</v>
      </c>
    </row>
    <row r="626" spans="1:12" ht="14.25" thickBot="1">
      <c r="A626" s="27" t="s">
        <v>913</v>
      </c>
      <c r="B626" s="361"/>
      <c r="C626" s="323" t="s">
        <v>914</v>
      </c>
      <c r="D626" s="258"/>
      <c r="E626" s="362"/>
      <c r="F626" s="99"/>
      <c r="G626" s="13"/>
      <c r="H626" s="13"/>
      <c r="I626" s="30"/>
      <c r="J626" s="13"/>
      <c r="K626" s="13"/>
      <c r="L626" s="293"/>
    </row>
    <row r="627" spans="1:12" ht="37.5" customHeight="1">
      <c r="A627" s="378"/>
      <c r="B627" s="38"/>
      <c r="C627" s="259" t="s">
        <v>915</v>
      </c>
      <c r="D627" s="32"/>
      <c r="E627" s="260"/>
      <c r="F627" s="260"/>
      <c r="G627" s="239"/>
      <c r="H627" s="239"/>
      <c r="I627" s="239" t="s">
        <v>227</v>
      </c>
      <c r="J627" s="862" t="s">
        <v>230</v>
      </c>
      <c r="K627" s="240" t="s">
        <v>240</v>
      </c>
      <c r="L627" s="876" t="s">
        <v>537</v>
      </c>
    </row>
    <row r="628" spans="1:12" ht="17.25" customHeight="1" thickBot="1">
      <c r="A628" s="260"/>
      <c r="B628" s="241"/>
      <c r="C628" s="369" t="s">
        <v>884</v>
      </c>
      <c r="D628" s="377">
        <v>0</v>
      </c>
      <c r="E628" s="260" t="s">
        <v>536</v>
      </c>
      <c r="F628" s="260" t="s">
        <v>271</v>
      </c>
      <c r="G628" s="246">
        <v>0.87</v>
      </c>
      <c r="H628" s="246">
        <v>0.13</v>
      </c>
      <c r="I628" s="239" t="s">
        <v>235</v>
      </c>
      <c r="J628" s="863"/>
      <c r="K628" s="370">
        <v>2009</v>
      </c>
      <c r="L628" s="816"/>
    </row>
    <row r="629" spans="1:12" ht="14.25" thickBot="1">
      <c r="A629" s="27" t="s">
        <v>916</v>
      </c>
      <c r="B629" s="361"/>
      <c r="C629" s="323" t="s">
        <v>917</v>
      </c>
      <c r="D629" s="258"/>
      <c r="E629" s="99"/>
      <c r="F629" s="99"/>
      <c r="G629" s="13"/>
      <c r="H629" s="13"/>
      <c r="I629" s="30"/>
      <c r="J629" s="13"/>
      <c r="K629" s="13"/>
      <c r="L629" s="293"/>
    </row>
    <row r="630" spans="1:12" ht="30" customHeight="1">
      <c r="A630" s="257"/>
      <c r="B630" s="253"/>
      <c r="C630" s="254" t="s">
        <v>918</v>
      </c>
      <c r="D630" s="76"/>
      <c r="E630" s="257"/>
      <c r="F630" s="257"/>
      <c r="G630" s="79"/>
      <c r="H630" s="79"/>
      <c r="I630" s="79" t="s">
        <v>227</v>
      </c>
      <c r="J630" s="748" t="s">
        <v>230</v>
      </c>
      <c r="K630" s="81" t="s">
        <v>240</v>
      </c>
      <c r="L630" s="876" t="s">
        <v>537</v>
      </c>
    </row>
    <row r="631" spans="1:12" ht="16.5" customHeight="1" thickBot="1">
      <c r="A631" s="188"/>
      <c r="B631" s="252"/>
      <c r="C631" s="353" t="s">
        <v>307</v>
      </c>
      <c r="D631" s="332">
        <v>0</v>
      </c>
      <c r="E631" s="188" t="s">
        <v>536</v>
      </c>
      <c r="F631" s="188" t="s">
        <v>271</v>
      </c>
      <c r="G631" s="87">
        <v>0.87</v>
      </c>
      <c r="H631" s="87">
        <v>0.13</v>
      </c>
      <c r="I631" s="86" t="s">
        <v>235</v>
      </c>
      <c r="J631" s="749"/>
      <c r="K631" s="89">
        <v>2008</v>
      </c>
      <c r="L631" s="816"/>
    </row>
    <row r="632" spans="1:12" ht="14.25" thickBot="1">
      <c r="A632" s="10" t="s">
        <v>919</v>
      </c>
      <c r="B632" s="361"/>
      <c r="C632" s="323" t="s">
        <v>920</v>
      </c>
      <c r="D632" s="323"/>
      <c r="E632" s="362"/>
      <c r="F632" s="362"/>
      <c r="G632" s="13"/>
      <c r="H632" s="13"/>
      <c r="I632" s="13"/>
      <c r="J632" s="13"/>
      <c r="K632" s="13"/>
      <c r="L632" s="293"/>
    </row>
    <row r="633" spans="1:12" s="450" customFormat="1" ht="43.5" customHeight="1">
      <c r="A633" s="101"/>
      <c r="B633" s="47"/>
      <c r="C633" s="216" t="s">
        <v>921</v>
      </c>
      <c r="D633" s="44"/>
      <c r="E633" s="101"/>
      <c r="F633" s="101"/>
      <c r="G633" s="36"/>
      <c r="H633" s="36"/>
      <c r="I633" s="36" t="s">
        <v>227</v>
      </c>
      <c r="J633" s="748" t="s">
        <v>230</v>
      </c>
      <c r="K633" s="37" t="s">
        <v>240</v>
      </c>
      <c r="L633" s="794" t="s">
        <v>537</v>
      </c>
    </row>
    <row r="634" spans="1:12" s="450" customFormat="1" ht="14.25" thickBot="1">
      <c r="A634" s="101"/>
      <c r="B634" s="252"/>
      <c r="C634" s="353" t="s">
        <v>307</v>
      </c>
      <c r="D634" s="332">
        <v>0</v>
      </c>
      <c r="E634" s="188" t="s">
        <v>536</v>
      </c>
      <c r="F634" s="101" t="s">
        <v>271</v>
      </c>
      <c r="G634" s="87">
        <v>0.87</v>
      </c>
      <c r="H634" s="87">
        <v>0.13</v>
      </c>
      <c r="I634" s="36" t="s">
        <v>235</v>
      </c>
      <c r="J634" s="795"/>
      <c r="K634" s="42">
        <v>2008</v>
      </c>
      <c r="L634" s="816"/>
    </row>
    <row r="635" spans="1:12" ht="13.5" customHeight="1" thickBot="1">
      <c r="A635" s="27" t="s">
        <v>922</v>
      </c>
      <c r="B635" s="361"/>
      <c r="C635" s="323" t="s">
        <v>923</v>
      </c>
      <c r="D635" s="258"/>
      <c r="E635" s="99"/>
      <c r="F635" s="99"/>
      <c r="G635" s="13"/>
      <c r="H635" s="13"/>
      <c r="I635" s="30"/>
      <c r="J635" s="13"/>
      <c r="K635" s="13"/>
      <c r="L635" s="293"/>
    </row>
    <row r="636" spans="1:12" s="450" customFormat="1" ht="39.75" customHeight="1">
      <c r="A636" s="378"/>
      <c r="B636" s="38"/>
      <c r="C636" s="210" t="s">
        <v>924</v>
      </c>
      <c r="D636" s="32"/>
      <c r="E636" s="260"/>
      <c r="F636" s="260"/>
      <c r="G636" s="239"/>
      <c r="H636" s="239"/>
      <c r="I636" s="239" t="s">
        <v>227</v>
      </c>
      <c r="J636" s="862" t="s">
        <v>230</v>
      </c>
      <c r="K636" s="387" t="s">
        <v>240</v>
      </c>
      <c r="L636" s="881" t="s">
        <v>537</v>
      </c>
    </row>
    <row r="637" spans="1:12" s="450" customFormat="1" ht="14.25" thickBot="1">
      <c r="A637" s="260"/>
      <c r="B637" s="241"/>
      <c r="C637" s="369" t="s">
        <v>925</v>
      </c>
      <c r="D637" s="332">
        <v>0</v>
      </c>
      <c r="E637" s="368" t="s">
        <v>536</v>
      </c>
      <c r="F637" s="260" t="s">
        <v>271</v>
      </c>
      <c r="G637" s="246">
        <v>0.87</v>
      </c>
      <c r="H637" s="246">
        <v>0.13</v>
      </c>
      <c r="I637" s="239" t="s">
        <v>235</v>
      </c>
      <c r="J637" s="863"/>
      <c r="K637" s="248">
        <v>2009</v>
      </c>
      <c r="L637" s="882"/>
    </row>
    <row r="638" spans="1:12" ht="16.5" customHeight="1" thickBot="1">
      <c r="A638" s="27" t="s">
        <v>926</v>
      </c>
      <c r="B638" s="361"/>
      <c r="C638" s="323" t="s">
        <v>927</v>
      </c>
      <c r="D638" s="258"/>
      <c r="E638" s="99"/>
      <c r="F638" s="99"/>
      <c r="G638" s="13"/>
      <c r="H638" s="13"/>
      <c r="I638" s="30"/>
      <c r="J638" s="13"/>
      <c r="K638" s="13"/>
      <c r="L638" s="293"/>
    </row>
    <row r="639" spans="1:12" s="450" customFormat="1" ht="30.75" customHeight="1">
      <c r="A639" s="385"/>
      <c r="B639" s="382"/>
      <c r="C639" s="383" t="s">
        <v>928</v>
      </c>
      <c r="D639" s="384"/>
      <c r="E639" s="385"/>
      <c r="F639" s="385"/>
      <c r="G639" s="386"/>
      <c r="H639" s="386"/>
      <c r="I639" s="386" t="s">
        <v>227</v>
      </c>
      <c r="J639" s="862" t="s">
        <v>230</v>
      </c>
      <c r="K639" s="387" t="s">
        <v>240</v>
      </c>
      <c r="L639" s="725" t="s">
        <v>1027</v>
      </c>
    </row>
    <row r="640" spans="1:12" s="450" customFormat="1" ht="24.75" customHeight="1" thickBot="1">
      <c r="A640" s="368"/>
      <c r="B640" s="241"/>
      <c r="C640" s="369" t="s">
        <v>929</v>
      </c>
      <c r="D640" s="623">
        <v>10400</v>
      </c>
      <c r="E640" s="368" t="s">
        <v>536</v>
      </c>
      <c r="F640" s="368" t="s">
        <v>271</v>
      </c>
      <c r="G640" s="246">
        <v>0.87</v>
      </c>
      <c r="H640" s="246">
        <v>0.13</v>
      </c>
      <c r="I640" s="245" t="s">
        <v>235</v>
      </c>
      <c r="J640" s="875"/>
      <c r="K640" s="515">
        <v>2010</v>
      </c>
      <c r="L640" s="726"/>
    </row>
    <row r="641" spans="1:12" s="450" customFormat="1" ht="14.25" thickBot="1">
      <c r="A641" s="10" t="s">
        <v>930</v>
      </c>
      <c r="B641" s="361"/>
      <c r="C641" s="323" t="s">
        <v>931</v>
      </c>
      <c r="D641" s="323"/>
      <c r="E641" s="362"/>
      <c r="F641" s="362"/>
      <c r="G641" s="13"/>
      <c r="H641" s="13"/>
      <c r="I641" s="13"/>
      <c r="J641" s="13"/>
      <c r="K641" s="13"/>
      <c r="L641" s="293"/>
    </row>
    <row r="642" spans="1:12" s="450" customFormat="1" ht="27" customHeight="1">
      <c r="A642" s="101"/>
      <c r="B642" s="47"/>
      <c r="C642" s="216" t="s">
        <v>932</v>
      </c>
      <c r="D642" s="44"/>
      <c r="E642" s="101"/>
      <c r="F642" s="101"/>
      <c r="G642" s="36"/>
      <c r="H642" s="36"/>
      <c r="I642" s="36" t="s">
        <v>227</v>
      </c>
      <c r="J642" s="748" t="s">
        <v>230</v>
      </c>
      <c r="K642" s="37" t="s">
        <v>240</v>
      </c>
      <c r="L642" s="876" t="s">
        <v>537</v>
      </c>
    </row>
    <row r="643" spans="1:12" s="450" customFormat="1" ht="19.5" customHeight="1" thickBot="1">
      <c r="A643" s="101"/>
      <c r="B643" s="252"/>
      <c r="C643" s="353" t="s">
        <v>933</v>
      </c>
      <c r="D643" s="332">
        <v>0</v>
      </c>
      <c r="E643" s="188" t="s">
        <v>536</v>
      </c>
      <c r="F643" s="101" t="s">
        <v>271</v>
      </c>
      <c r="G643" s="87">
        <v>0.87</v>
      </c>
      <c r="H643" s="87">
        <v>0.13</v>
      </c>
      <c r="I643" s="36" t="s">
        <v>235</v>
      </c>
      <c r="J643" s="795"/>
      <c r="K643" s="42">
        <v>2009</v>
      </c>
      <c r="L643" s="816"/>
    </row>
    <row r="644" spans="1:12" s="450" customFormat="1" ht="14.25" thickBot="1">
      <c r="A644" s="392" t="s">
        <v>934</v>
      </c>
      <c r="B644" s="55"/>
      <c r="C644" s="393" t="s">
        <v>935</v>
      </c>
      <c r="D644" s="27"/>
      <c r="E644" s="362"/>
      <c r="F644" s="99"/>
      <c r="G644" s="362"/>
      <c r="H644" s="362"/>
      <c r="I644" s="99"/>
      <c r="J644" s="362"/>
      <c r="K644" s="362"/>
      <c r="L644" s="379"/>
    </row>
    <row r="645" spans="1:12" s="450" customFormat="1" ht="29.25" customHeight="1">
      <c r="A645" s="394" t="s">
        <v>936</v>
      </c>
      <c r="B645" s="395" t="s">
        <v>937</v>
      </c>
      <c r="C645" s="396" t="s">
        <v>938</v>
      </c>
      <c r="D645" s="32"/>
      <c r="E645" s="397"/>
      <c r="F645" s="260"/>
      <c r="G645" s="260"/>
      <c r="H645" s="260"/>
      <c r="I645" s="260"/>
      <c r="J645" s="260"/>
      <c r="K645" s="397" t="s">
        <v>240</v>
      </c>
      <c r="L645" s="725" t="s">
        <v>1045</v>
      </c>
    </row>
    <row r="646" spans="1:12" s="450" customFormat="1" ht="26.25" customHeight="1" thickBot="1">
      <c r="A646" s="368"/>
      <c r="B646" s="369"/>
      <c r="C646" s="398" t="s">
        <v>939</v>
      </c>
      <c r="D646" s="621">
        <v>6400</v>
      </c>
      <c r="E646" s="247" t="s">
        <v>536</v>
      </c>
      <c r="F646" s="260" t="s">
        <v>234</v>
      </c>
      <c r="G646" s="399">
        <v>0.87</v>
      </c>
      <c r="H646" s="399">
        <v>0.13</v>
      </c>
      <c r="I646" s="368" t="s">
        <v>235</v>
      </c>
      <c r="J646" s="368" t="s">
        <v>230</v>
      </c>
      <c r="K646" s="515">
        <v>2010</v>
      </c>
      <c r="L646" s="726"/>
    </row>
    <row r="647" spans="1:12" s="450" customFormat="1" ht="14.25" thickBot="1">
      <c r="A647" s="10" t="s">
        <v>940</v>
      </c>
      <c r="B647" s="10"/>
      <c r="C647" s="393" t="s">
        <v>941</v>
      </c>
      <c r="D647" s="27"/>
      <c r="E647" s="362"/>
      <c r="F647" s="99"/>
      <c r="G647" s="362"/>
      <c r="H647" s="362"/>
      <c r="I647" s="362"/>
      <c r="J647" s="362"/>
      <c r="K647" s="362"/>
      <c r="L647" s="379"/>
    </row>
    <row r="648" spans="1:12" s="450" customFormat="1" ht="29.25" customHeight="1">
      <c r="A648" s="400"/>
      <c r="B648" s="295" t="s">
        <v>937</v>
      </c>
      <c r="C648" s="396" t="s">
        <v>942</v>
      </c>
      <c r="D648" s="44"/>
      <c r="E648" s="92"/>
      <c r="F648" s="101"/>
      <c r="G648" s="101"/>
      <c r="H648" s="101"/>
      <c r="I648" s="101"/>
      <c r="J648" s="101"/>
      <c r="K648" s="92" t="s">
        <v>573</v>
      </c>
      <c r="L648" s="48" t="s">
        <v>537</v>
      </c>
    </row>
    <row r="649" spans="1:12" s="450" customFormat="1" ht="14.25" thickBot="1">
      <c r="A649" s="101"/>
      <c r="B649" s="353"/>
      <c r="C649" s="401" t="s">
        <v>261</v>
      </c>
      <c r="D649" s="363">
        <v>0</v>
      </c>
      <c r="E649" s="88" t="s">
        <v>536</v>
      </c>
      <c r="F649" s="101" t="s">
        <v>234</v>
      </c>
      <c r="G649" s="262">
        <v>0.87</v>
      </c>
      <c r="H649" s="262">
        <v>0.13</v>
      </c>
      <c r="I649" s="188" t="s">
        <v>235</v>
      </c>
      <c r="J649" s="188" t="s">
        <v>230</v>
      </c>
      <c r="K649" s="235">
        <v>2009</v>
      </c>
      <c r="L649" s="300"/>
    </row>
    <row r="650" spans="1:12" s="450" customFormat="1" ht="14.25" thickBot="1">
      <c r="A650" s="27" t="s">
        <v>943</v>
      </c>
      <c r="B650" s="10"/>
      <c r="C650" s="393" t="s">
        <v>944</v>
      </c>
      <c r="D650" s="27"/>
      <c r="E650" s="362"/>
      <c r="F650" s="99"/>
      <c r="G650" s="362"/>
      <c r="H650" s="362"/>
      <c r="I650" s="362"/>
      <c r="J650" s="362"/>
      <c r="K650" s="362"/>
      <c r="L650" s="379"/>
    </row>
    <row r="651" spans="1:12" s="450" customFormat="1" ht="30" customHeight="1">
      <c r="A651" s="400"/>
      <c r="B651" s="295" t="s">
        <v>937</v>
      </c>
      <c r="C651" s="396" t="s">
        <v>945</v>
      </c>
      <c r="D651" s="44"/>
      <c r="E651" s="92"/>
      <c r="F651" s="101"/>
      <c r="G651" s="101"/>
      <c r="H651" s="101"/>
      <c r="I651" s="101"/>
      <c r="J651" s="101"/>
      <c r="K651" s="92" t="s">
        <v>573</v>
      </c>
      <c r="L651" s="48"/>
    </row>
    <row r="652" spans="1:12" s="450" customFormat="1" ht="16.5" customHeight="1" thickBot="1">
      <c r="A652" s="101"/>
      <c r="B652" s="353"/>
      <c r="C652" s="401" t="s">
        <v>946</v>
      </c>
      <c r="D652" s="363">
        <v>0</v>
      </c>
      <c r="E652" s="88" t="s">
        <v>536</v>
      </c>
      <c r="F652" s="101" t="s">
        <v>234</v>
      </c>
      <c r="G652" s="262">
        <v>0.87</v>
      </c>
      <c r="H652" s="262">
        <v>0.13</v>
      </c>
      <c r="I652" s="188" t="s">
        <v>235</v>
      </c>
      <c r="J652" s="188" t="s">
        <v>230</v>
      </c>
      <c r="K652" s="235">
        <v>2009</v>
      </c>
      <c r="L652" s="48" t="s">
        <v>537</v>
      </c>
    </row>
    <row r="653" spans="1:12" s="450" customFormat="1" ht="14.25" thickBot="1">
      <c r="A653" s="27" t="s">
        <v>947</v>
      </c>
      <c r="B653" s="10"/>
      <c r="C653" s="393" t="s">
        <v>948</v>
      </c>
      <c r="D653" s="27"/>
      <c r="E653" s="362"/>
      <c r="F653" s="99"/>
      <c r="G653" s="362"/>
      <c r="H653" s="362"/>
      <c r="I653" s="362"/>
      <c r="J653" s="362"/>
      <c r="K653" s="362"/>
      <c r="L653" s="402"/>
    </row>
    <row r="654" spans="1:12" s="450" customFormat="1" ht="33.75" customHeight="1">
      <c r="A654" s="400"/>
      <c r="B654" s="295" t="s">
        <v>937</v>
      </c>
      <c r="C654" s="396" t="s">
        <v>949</v>
      </c>
      <c r="D654" s="44"/>
      <c r="E654" s="92"/>
      <c r="F654" s="101"/>
      <c r="G654" s="101"/>
      <c r="H654" s="101"/>
      <c r="I654" s="101"/>
      <c r="J654" s="101"/>
      <c r="K654" s="92" t="s">
        <v>240</v>
      </c>
      <c r="L654" s="758" t="s">
        <v>537</v>
      </c>
    </row>
    <row r="655" spans="1:12" s="450" customFormat="1" ht="14.25" thickBot="1">
      <c r="A655" s="188"/>
      <c r="B655" s="353"/>
      <c r="C655" s="401" t="s">
        <v>950</v>
      </c>
      <c r="D655" s="365">
        <v>0</v>
      </c>
      <c r="E655" s="88" t="s">
        <v>536</v>
      </c>
      <c r="F655" s="188" t="s">
        <v>234</v>
      </c>
      <c r="G655" s="262">
        <v>0.87</v>
      </c>
      <c r="H655" s="262">
        <v>0.13</v>
      </c>
      <c r="I655" s="188" t="s">
        <v>235</v>
      </c>
      <c r="J655" s="188" t="s">
        <v>230</v>
      </c>
      <c r="K655" s="88">
        <v>2009</v>
      </c>
      <c r="L655" s="759"/>
    </row>
    <row r="656" spans="1:12" ht="14.25" thickBot="1">
      <c r="A656" s="27" t="s">
        <v>951</v>
      </c>
      <c r="B656" s="10"/>
      <c r="C656" s="393" t="s">
        <v>952</v>
      </c>
      <c r="D656" s="10"/>
      <c r="E656" s="362"/>
      <c r="F656" s="362"/>
      <c r="G656" s="362"/>
      <c r="H656" s="362"/>
      <c r="I656" s="362"/>
      <c r="J656" s="362"/>
      <c r="K656" s="362"/>
      <c r="L656" s="379"/>
    </row>
    <row r="657" spans="1:12" s="452" customFormat="1" ht="28.5" customHeight="1">
      <c r="A657" s="400" t="s">
        <v>227</v>
      </c>
      <c r="B657" s="295" t="s">
        <v>937</v>
      </c>
      <c r="C657" s="396" t="s">
        <v>953</v>
      </c>
      <c r="D657" s="44"/>
      <c r="E657" s="92"/>
      <c r="F657" s="101"/>
      <c r="G657" s="101"/>
      <c r="H657" s="101"/>
      <c r="I657" s="101"/>
      <c r="J657" s="101"/>
      <c r="K657" s="532" t="s">
        <v>240</v>
      </c>
      <c r="L657" s="725" t="s">
        <v>1028</v>
      </c>
    </row>
    <row r="658" spans="1:12" s="452" customFormat="1" ht="27.75" customHeight="1" thickBot="1">
      <c r="A658" s="101"/>
      <c r="B658" s="353"/>
      <c r="C658" s="401" t="s">
        <v>954</v>
      </c>
      <c r="D658" s="514">
        <v>36000</v>
      </c>
      <c r="E658" s="88" t="s">
        <v>536</v>
      </c>
      <c r="F658" s="101" t="s">
        <v>234</v>
      </c>
      <c r="G658" s="262">
        <v>0.87</v>
      </c>
      <c r="H658" s="262">
        <v>0.13</v>
      </c>
      <c r="I658" s="188" t="s">
        <v>235</v>
      </c>
      <c r="J658" s="188" t="s">
        <v>230</v>
      </c>
      <c r="K658" s="515">
        <v>2010</v>
      </c>
      <c r="L658" s="726"/>
    </row>
    <row r="659" spans="1:12" s="452" customFormat="1" ht="16.5" customHeight="1" thickBot="1">
      <c r="A659" s="27" t="s">
        <v>955</v>
      </c>
      <c r="B659" s="10"/>
      <c r="C659" s="393" t="s">
        <v>956</v>
      </c>
      <c r="D659" s="27"/>
      <c r="E659" s="362"/>
      <c r="F659" s="99"/>
      <c r="G659" s="362"/>
      <c r="H659" s="362"/>
      <c r="I659" s="362"/>
      <c r="J659" s="362"/>
      <c r="K659" s="362"/>
      <c r="L659" s="379"/>
    </row>
    <row r="660" spans="1:12" s="452" customFormat="1" ht="30" customHeight="1">
      <c r="A660" s="400" t="s">
        <v>227</v>
      </c>
      <c r="B660" s="295" t="s">
        <v>937</v>
      </c>
      <c r="C660" s="396" t="s">
        <v>957</v>
      </c>
      <c r="D660" s="44"/>
      <c r="E660" s="92"/>
      <c r="F660" s="101"/>
      <c r="G660" s="101"/>
      <c r="H660" s="101"/>
      <c r="I660" s="101"/>
      <c r="J660" s="101"/>
      <c r="K660" s="532" t="s">
        <v>240</v>
      </c>
      <c r="L660" s="725" t="s">
        <v>1029</v>
      </c>
    </row>
    <row r="661" spans="1:12" s="452" customFormat="1" ht="24.75" customHeight="1" thickBot="1">
      <c r="A661" s="101"/>
      <c r="B661" s="353"/>
      <c r="C661" s="401" t="s">
        <v>958</v>
      </c>
      <c r="D661" s="514">
        <v>18400</v>
      </c>
      <c r="E661" s="88" t="s">
        <v>536</v>
      </c>
      <c r="F661" s="101" t="s">
        <v>234</v>
      </c>
      <c r="G661" s="262">
        <v>0.87</v>
      </c>
      <c r="H661" s="262">
        <v>0.13</v>
      </c>
      <c r="I661" s="188" t="s">
        <v>235</v>
      </c>
      <c r="J661" s="188" t="s">
        <v>230</v>
      </c>
      <c r="K661" s="515">
        <v>2010</v>
      </c>
      <c r="L661" s="726"/>
    </row>
    <row r="662" spans="1:12" s="452" customFormat="1" ht="15" customHeight="1" thickBot="1">
      <c r="A662" s="27" t="s">
        <v>959</v>
      </c>
      <c r="B662" s="10"/>
      <c r="C662" s="393" t="s">
        <v>960</v>
      </c>
      <c r="D662" s="27"/>
      <c r="E662" s="362"/>
      <c r="F662" s="99"/>
      <c r="G662" s="362"/>
      <c r="H662" s="362"/>
      <c r="I662" s="362"/>
      <c r="J662" s="362"/>
      <c r="K662" s="362"/>
      <c r="L662" s="379"/>
    </row>
    <row r="663" spans="1:12" s="452" customFormat="1" ht="31.5" customHeight="1">
      <c r="A663" s="400" t="s">
        <v>227</v>
      </c>
      <c r="B663" s="295" t="s">
        <v>937</v>
      </c>
      <c r="C663" s="396" t="s">
        <v>961</v>
      </c>
      <c r="D663" s="44"/>
      <c r="E663" s="92"/>
      <c r="F663" s="101"/>
      <c r="G663" s="101"/>
      <c r="H663" s="101"/>
      <c r="I663" s="101"/>
      <c r="J663" s="101"/>
      <c r="K663" s="92" t="s">
        <v>240</v>
      </c>
      <c r="L663" s="48"/>
    </row>
    <row r="664" spans="1:12" s="452" customFormat="1" ht="15.75" customHeight="1" thickBot="1">
      <c r="A664" s="101"/>
      <c r="B664" s="353"/>
      <c r="C664" s="401" t="s">
        <v>805</v>
      </c>
      <c r="D664" s="363">
        <v>0</v>
      </c>
      <c r="E664" s="88" t="s">
        <v>536</v>
      </c>
      <c r="F664" s="101" t="s">
        <v>234</v>
      </c>
      <c r="G664" s="262">
        <v>0.87</v>
      </c>
      <c r="H664" s="262">
        <v>0.13</v>
      </c>
      <c r="I664" s="188" t="s">
        <v>235</v>
      </c>
      <c r="J664" s="188" t="s">
        <v>230</v>
      </c>
      <c r="K664" s="235">
        <v>2009</v>
      </c>
      <c r="L664" s="300" t="s">
        <v>537</v>
      </c>
    </row>
    <row r="665" spans="1:12" s="452" customFormat="1" ht="15.75" customHeight="1" thickBot="1">
      <c r="A665" s="27" t="s">
        <v>962</v>
      </c>
      <c r="B665" s="10"/>
      <c r="C665" s="393" t="s">
        <v>963</v>
      </c>
      <c r="D665" s="27"/>
      <c r="E665" s="362"/>
      <c r="F665" s="99"/>
      <c r="G665" s="362"/>
      <c r="H665" s="362"/>
      <c r="I665" s="362"/>
      <c r="J665" s="362"/>
      <c r="K665" s="362"/>
      <c r="L665" s="379"/>
    </row>
    <row r="666" spans="1:12" s="452" customFormat="1" ht="26.25" customHeight="1">
      <c r="A666" s="400" t="s">
        <v>227</v>
      </c>
      <c r="B666" s="295" t="s">
        <v>937</v>
      </c>
      <c r="C666" s="396" t="s">
        <v>0</v>
      </c>
      <c r="D666" s="44"/>
      <c r="E666" s="92"/>
      <c r="F666" s="101"/>
      <c r="G666" s="101"/>
      <c r="H666" s="101"/>
      <c r="I666" s="101"/>
      <c r="J666" s="101"/>
      <c r="K666" s="92" t="s">
        <v>240</v>
      </c>
      <c r="L666" s="48" t="s">
        <v>227</v>
      </c>
    </row>
    <row r="667" spans="1:12" s="452" customFormat="1" ht="15.75" customHeight="1" thickBot="1">
      <c r="A667" s="101"/>
      <c r="B667" s="353"/>
      <c r="C667" s="401" t="s">
        <v>802</v>
      </c>
      <c r="D667" s="363">
        <v>0</v>
      </c>
      <c r="E667" s="88" t="s">
        <v>536</v>
      </c>
      <c r="F667" s="101" t="s">
        <v>234</v>
      </c>
      <c r="G667" s="262">
        <v>0.87</v>
      </c>
      <c r="H667" s="262">
        <v>0.13</v>
      </c>
      <c r="I667" s="188" t="s">
        <v>235</v>
      </c>
      <c r="J667" s="188" t="s">
        <v>230</v>
      </c>
      <c r="K667" s="235">
        <v>2009</v>
      </c>
      <c r="L667" s="471" t="s">
        <v>537</v>
      </c>
    </row>
    <row r="668" spans="1:12" s="452" customFormat="1" ht="17.25" customHeight="1" thickBot="1">
      <c r="A668" s="27" t="s">
        <v>852</v>
      </c>
      <c r="B668" s="10"/>
      <c r="C668" s="393" t="s">
        <v>1</v>
      </c>
      <c r="D668" s="27"/>
      <c r="E668" s="362"/>
      <c r="F668" s="99"/>
      <c r="G668" s="362"/>
      <c r="H668" s="362"/>
      <c r="I668" s="362"/>
      <c r="J668" s="362"/>
      <c r="K668" s="362"/>
      <c r="L668" s="379"/>
    </row>
    <row r="669" spans="1:12" s="452" customFormat="1" ht="30" customHeight="1">
      <c r="A669" s="400" t="s">
        <v>227</v>
      </c>
      <c r="B669" s="295" t="s">
        <v>937</v>
      </c>
      <c r="C669" s="216" t="s">
        <v>2</v>
      </c>
      <c r="D669" s="92"/>
      <c r="E669" s="748" t="s">
        <v>851</v>
      </c>
      <c r="F669" s="101" t="s">
        <v>227</v>
      </c>
      <c r="G669" s="36" t="s">
        <v>227</v>
      </c>
      <c r="H669" s="36" t="s">
        <v>227</v>
      </c>
      <c r="I669" s="36" t="s">
        <v>227</v>
      </c>
      <c r="J669" s="37"/>
      <c r="K669" s="37" t="s">
        <v>582</v>
      </c>
      <c r="L669" s="254" t="s">
        <v>3</v>
      </c>
    </row>
    <row r="670" spans="1:12" s="452" customFormat="1" ht="17.25" customHeight="1" thickBot="1">
      <c r="A670" s="101"/>
      <c r="B670" s="353"/>
      <c r="C670" s="401" t="s">
        <v>261</v>
      </c>
      <c r="D670" s="332">
        <v>0</v>
      </c>
      <c r="E670" s="749"/>
      <c r="F670" s="188" t="s">
        <v>234</v>
      </c>
      <c r="G670" s="87">
        <v>0.87</v>
      </c>
      <c r="H670" s="87">
        <v>0.13</v>
      </c>
      <c r="I670" s="86" t="s">
        <v>235</v>
      </c>
      <c r="J670" s="42" t="s">
        <v>230</v>
      </c>
      <c r="K670" s="42">
        <v>2009</v>
      </c>
      <c r="L670" s="372" t="s">
        <v>537</v>
      </c>
    </row>
    <row r="671" spans="1:12" s="452" customFormat="1" ht="16.5" customHeight="1" thickBot="1">
      <c r="A671" s="27" t="s">
        <v>4</v>
      </c>
      <c r="B671" s="10"/>
      <c r="C671" s="393" t="s">
        <v>5</v>
      </c>
      <c r="D671" s="27"/>
      <c r="E671" s="362"/>
      <c r="F671" s="99"/>
      <c r="G671" s="362"/>
      <c r="H671" s="362"/>
      <c r="I671" s="362"/>
      <c r="J671" s="362"/>
      <c r="K671" s="362"/>
      <c r="L671" s="379"/>
    </row>
    <row r="672" spans="1:12" s="452" customFormat="1" ht="42.75" customHeight="1">
      <c r="A672" s="400" t="s">
        <v>227</v>
      </c>
      <c r="B672" s="295" t="s">
        <v>937</v>
      </c>
      <c r="C672" s="396" t="s">
        <v>6</v>
      </c>
      <c r="D672" s="44"/>
      <c r="E672" s="92"/>
      <c r="F672" s="101"/>
      <c r="G672" s="101"/>
      <c r="H672" s="101"/>
      <c r="I672" s="101"/>
      <c r="J672" s="101"/>
      <c r="K672" s="92" t="s">
        <v>582</v>
      </c>
      <c r="L672" s="254" t="s">
        <v>7</v>
      </c>
    </row>
    <row r="673" spans="1:12" s="452" customFormat="1" ht="18" customHeight="1" thickBot="1">
      <c r="A673" s="101"/>
      <c r="B673" s="353"/>
      <c r="C673" s="401" t="s">
        <v>946</v>
      </c>
      <c r="D673" s="363">
        <v>0</v>
      </c>
      <c r="E673" s="88" t="s">
        <v>536</v>
      </c>
      <c r="F673" s="101" t="s">
        <v>234</v>
      </c>
      <c r="G673" s="262">
        <v>0.87</v>
      </c>
      <c r="H673" s="262">
        <v>0.13</v>
      </c>
      <c r="I673" s="188" t="s">
        <v>235</v>
      </c>
      <c r="J673" s="188" t="s">
        <v>230</v>
      </c>
      <c r="K673" s="235">
        <v>2009</v>
      </c>
      <c r="L673" s="372" t="s">
        <v>537</v>
      </c>
    </row>
    <row r="674" spans="1:12" s="452" customFormat="1" ht="15.75" customHeight="1" thickBot="1">
      <c r="A674" s="27" t="s">
        <v>8</v>
      </c>
      <c r="B674" s="10"/>
      <c r="C674" s="393" t="s">
        <v>9</v>
      </c>
      <c r="D674" s="27"/>
      <c r="E674" s="362"/>
      <c r="F674" s="99"/>
      <c r="G674" s="362"/>
      <c r="H674" s="362"/>
      <c r="I674" s="362"/>
      <c r="J674" s="362"/>
      <c r="K674" s="362"/>
      <c r="L674" s="379"/>
    </row>
    <row r="675" spans="1:12" s="452" customFormat="1" ht="30.75" customHeight="1">
      <c r="A675" s="400" t="s">
        <v>227</v>
      </c>
      <c r="B675" s="295" t="s">
        <v>937</v>
      </c>
      <c r="C675" s="396" t="s">
        <v>10</v>
      </c>
      <c r="D675" s="44"/>
      <c r="E675" s="92"/>
      <c r="F675" s="101"/>
      <c r="G675" s="101"/>
      <c r="H675" s="101"/>
      <c r="I675" s="101"/>
      <c r="J675" s="101"/>
      <c r="K675" s="92" t="s">
        <v>582</v>
      </c>
      <c r="L675" s="48" t="s">
        <v>227</v>
      </c>
    </row>
    <row r="676" spans="1:12" s="452" customFormat="1" ht="15.75" customHeight="1" thickBot="1">
      <c r="A676" s="101"/>
      <c r="B676" s="353"/>
      <c r="C676" s="401" t="s">
        <v>11</v>
      </c>
      <c r="D676" s="363">
        <v>0</v>
      </c>
      <c r="E676" s="88" t="s">
        <v>536</v>
      </c>
      <c r="F676" s="101" t="s">
        <v>234</v>
      </c>
      <c r="G676" s="262">
        <v>0.87</v>
      </c>
      <c r="H676" s="262">
        <v>0.13</v>
      </c>
      <c r="I676" s="188" t="s">
        <v>235</v>
      </c>
      <c r="J676" s="188" t="s">
        <v>230</v>
      </c>
      <c r="K676" s="235">
        <v>2009</v>
      </c>
      <c r="L676" s="471" t="s">
        <v>537</v>
      </c>
    </row>
    <row r="677" spans="1:12" s="452" customFormat="1" ht="15.75" customHeight="1" thickBot="1">
      <c r="A677" s="27" t="s">
        <v>32</v>
      </c>
      <c r="B677" s="10"/>
      <c r="C677" s="393" t="s">
        <v>33</v>
      </c>
      <c r="D677" s="27"/>
      <c r="E677" s="362"/>
      <c r="F677" s="99"/>
      <c r="G677" s="362"/>
      <c r="H677" s="362"/>
      <c r="I677" s="362"/>
      <c r="J677" s="362"/>
      <c r="K677" s="362"/>
      <c r="L677" s="379"/>
    </row>
    <row r="678" spans="1:12" s="452" customFormat="1" ht="42" customHeight="1">
      <c r="A678" s="400" t="s">
        <v>227</v>
      </c>
      <c r="B678" s="295" t="s">
        <v>937</v>
      </c>
      <c r="C678" s="396" t="s">
        <v>964</v>
      </c>
      <c r="D678" s="44"/>
      <c r="E678" s="92"/>
      <c r="F678" s="101"/>
      <c r="G678" s="101"/>
      <c r="H678" s="101"/>
      <c r="I678" s="101"/>
      <c r="J678" s="101"/>
      <c r="K678" s="532" t="s">
        <v>1037</v>
      </c>
      <c r="L678" s="725" t="s">
        <v>1045</v>
      </c>
    </row>
    <row r="679" spans="1:12" s="452" customFormat="1" ht="15" customHeight="1" thickBot="1">
      <c r="A679" s="101"/>
      <c r="B679" s="353"/>
      <c r="C679" s="401" t="s">
        <v>969</v>
      </c>
      <c r="D679" s="514">
        <v>20800</v>
      </c>
      <c r="E679" s="88" t="s">
        <v>536</v>
      </c>
      <c r="F679" s="101" t="s">
        <v>234</v>
      </c>
      <c r="G679" s="262">
        <v>0.87</v>
      </c>
      <c r="H679" s="262">
        <v>0.13</v>
      </c>
      <c r="I679" s="188" t="s">
        <v>235</v>
      </c>
      <c r="J679" s="188" t="s">
        <v>230</v>
      </c>
      <c r="K679" s="515">
        <v>2010</v>
      </c>
      <c r="L679" s="726"/>
    </row>
    <row r="680" spans="1:12" s="452" customFormat="1" ht="15.75" customHeight="1" thickBot="1">
      <c r="A680" s="27" t="s">
        <v>319</v>
      </c>
      <c r="B680" s="10"/>
      <c r="C680" s="393" t="s">
        <v>320</v>
      </c>
      <c r="D680" s="27"/>
      <c r="E680" s="362"/>
      <c r="F680" s="99"/>
      <c r="G680" s="362"/>
      <c r="H680" s="362"/>
      <c r="I680" s="362"/>
      <c r="J680" s="362"/>
      <c r="K680" s="362"/>
      <c r="L680" s="379"/>
    </row>
    <row r="681" spans="1:12" s="452" customFormat="1" ht="27.75" customHeight="1">
      <c r="A681" s="400" t="s">
        <v>227</v>
      </c>
      <c r="B681" s="295" t="s">
        <v>937</v>
      </c>
      <c r="C681" s="480" t="s">
        <v>989</v>
      </c>
      <c r="D681" s="44"/>
      <c r="E681" s="92"/>
      <c r="F681" s="101"/>
      <c r="G681" s="101"/>
      <c r="H681" s="101"/>
      <c r="I681" s="101" t="s">
        <v>227</v>
      </c>
      <c r="J681" s="101" t="s">
        <v>230</v>
      </c>
      <c r="K681" s="532" t="s">
        <v>240</v>
      </c>
      <c r="L681" s="254"/>
    </row>
    <row r="682" spans="1:12" s="452" customFormat="1" ht="21" customHeight="1" thickBot="1">
      <c r="A682" s="101"/>
      <c r="B682" s="353"/>
      <c r="C682" s="401" t="s">
        <v>24</v>
      </c>
      <c r="D682" s="363">
        <v>0</v>
      </c>
      <c r="E682" s="88" t="s">
        <v>536</v>
      </c>
      <c r="F682" s="101" t="s">
        <v>271</v>
      </c>
      <c r="G682" s="262">
        <v>0.87</v>
      </c>
      <c r="H682" s="262">
        <v>0.13</v>
      </c>
      <c r="I682" s="188" t="s">
        <v>235</v>
      </c>
      <c r="J682" s="188"/>
      <c r="K682" s="515">
        <v>2010</v>
      </c>
      <c r="L682" s="471" t="s">
        <v>537</v>
      </c>
    </row>
    <row r="683" spans="1:12" s="452" customFormat="1" ht="15.75" customHeight="1" thickBot="1">
      <c r="A683" s="27" t="s">
        <v>965</v>
      </c>
      <c r="B683" s="10"/>
      <c r="C683" s="393" t="s">
        <v>967</v>
      </c>
      <c r="D683" s="27"/>
      <c r="E683" s="362"/>
      <c r="F683" s="99"/>
      <c r="G683" s="362"/>
      <c r="H683" s="362"/>
      <c r="I683" s="362"/>
      <c r="J683" s="362"/>
      <c r="K683" s="362"/>
      <c r="L683" s="379"/>
    </row>
    <row r="684" spans="1:12" s="452" customFormat="1" ht="30.75" customHeight="1">
      <c r="A684" s="554" t="s">
        <v>227</v>
      </c>
      <c r="B684" s="555" t="s">
        <v>937</v>
      </c>
      <c r="C684" s="480" t="s">
        <v>990</v>
      </c>
      <c r="D684" s="510"/>
      <c r="E684" s="509"/>
      <c r="F684" s="511"/>
      <c r="G684" s="511"/>
      <c r="H684" s="511"/>
      <c r="I684" s="511" t="s">
        <v>227</v>
      </c>
      <c r="J684" s="511" t="s">
        <v>230</v>
      </c>
      <c r="K684" s="532" t="s">
        <v>240</v>
      </c>
      <c r="L684" s="512"/>
    </row>
    <row r="685" spans="1:12" s="452" customFormat="1" ht="18.75" customHeight="1" thickBot="1">
      <c r="A685" s="511"/>
      <c r="B685" s="556"/>
      <c r="C685" s="513" t="s">
        <v>24</v>
      </c>
      <c r="D685" s="514">
        <v>0</v>
      </c>
      <c r="E685" s="515" t="s">
        <v>536</v>
      </c>
      <c r="F685" s="511" t="s">
        <v>271</v>
      </c>
      <c r="G685" s="516">
        <v>0.87</v>
      </c>
      <c r="H685" s="516">
        <v>0.13</v>
      </c>
      <c r="I685" s="517" t="s">
        <v>235</v>
      </c>
      <c r="J685" s="517"/>
      <c r="K685" s="515">
        <v>2010</v>
      </c>
      <c r="L685" s="519" t="s">
        <v>537</v>
      </c>
    </row>
    <row r="686" spans="1:12" ht="14.25" thickBot="1">
      <c r="A686" s="27" t="s">
        <v>966</v>
      </c>
      <c r="B686" s="10"/>
      <c r="C686" s="393" t="s">
        <v>968</v>
      </c>
      <c r="D686" s="27"/>
      <c r="E686" s="362"/>
      <c r="F686" s="99"/>
      <c r="G686" s="362"/>
      <c r="H686" s="362"/>
      <c r="I686" s="362"/>
      <c r="J686" s="362"/>
      <c r="K686" s="362"/>
      <c r="L686" s="379"/>
    </row>
    <row r="687" spans="1:12" s="452" customFormat="1" ht="30.75" customHeight="1">
      <c r="A687" s="902" t="s">
        <v>227</v>
      </c>
      <c r="B687" s="903" t="s">
        <v>937</v>
      </c>
      <c r="C687" s="904" t="s">
        <v>970</v>
      </c>
      <c r="D687" s="905"/>
      <c r="E687" s="696"/>
      <c r="F687" s="695"/>
      <c r="G687" s="695"/>
      <c r="H687" s="695"/>
      <c r="I687" s="695" t="s">
        <v>227</v>
      </c>
      <c r="J687" s="695" t="s">
        <v>230</v>
      </c>
      <c r="K687" s="696" t="s">
        <v>240</v>
      </c>
      <c r="L687" s="859" t="s">
        <v>1144</v>
      </c>
    </row>
    <row r="688" spans="1:12" s="450" customFormat="1" ht="25.5" customHeight="1" thickBot="1">
      <c r="A688" s="695"/>
      <c r="B688" s="906"/>
      <c r="C688" s="907" t="s">
        <v>28</v>
      </c>
      <c r="D688" s="698">
        <v>0</v>
      </c>
      <c r="E688" s="708" t="s">
        <v>536</v>
      </c>
      <c r="F688" s="695" t="s">
        <v>271</v>
      </c>
      <c r="G688" s="908">
        <v>0.33</v>
      </c>
      <c r="H688" s="908">
        <v>0.67</v>
      </c>
      <c r="I688" s="705" t="s">
        <v>235</v>
      </c>
      <c r="J688" s="705"/>
      <c r="K688" s="909">
        <v>2010</v>
      </c>
      <c r="L688" s="860"/>
    </row>
    <row r="689" spans="1:12" ht="18.75" customHeight="1" thickBot="1">
      <c r="A689" s="27" t="s">
        <v>999</v>
      </c>
      <c r="B689" s="10"/>
      <c r="C689" s="393" t="s">
        <v>1000</v>
      </c>
      <c r="D689" s="27"/>
      <c r="E689" s="362"/>
      <c r="F689" s="99"/>
      <c r="G689" s="362"/>
      <c r="H689" s="362"/>
      <c r="I689" s="362"/>
      <c r="J689" s="362"/>
      <c r="K689" s="362"/>
      <c r="L689" s="402"/>
    </row>
    <row r="690" spans="1:12" s="452" customFormat="1" ht="18" customHeight="1">
      <c r="A690" s="554" t="s">
        <v>227</v>
      </c>
      <c r="B690" s="555" t="s">
        <v>937</v>
      </c>
      <c r="C690" s="480" t="s">
        <v>1001</v>
      </c>
      <c r="D690" s="510"/>
      <c r="E690" s="509"/>
      <c r="F690" s="511"/>
      <c r="G690" s="511"/>
      <c r="H690" s="511"/>
      <c r="I690" s="511" t="s">
        <v>227</v>
      </c>
      <c r="J690" s="511" t="s">
        <v>230</v>
      </c>
      <c r="K690" s="509" t="s">
        <v>240</v>
      </c>
      <c r="L690" s="727" t="s">
        <v>324</v>
      </c>
    </row>
    <row r="691" spans="1:12" s="450" customFormat="1" ht="18" customHeight="1" thickBot="1">
      <c r="A691" s="517"/>
      <c r="B691" s="556"/>
      <c r="C691" s="513" t="s">
        <v>1023</v>
      </c>
      <c r="D691" s="557">
        <v>21000</v>
      </c>
      <c r="E691" s="515" t="s">
        <v>819</v>
      </c>
      <c r="F691" s="517" t="s">
        <v>271</v>
      </c>
      <c r="G691" s="516">
        <v>0.87</v>
      </c>
      <c r="H691" s="516">
        <v>0.13</v>
      </c>
      <c r="I691" s="517" t="s">
        <v>235</v>
      </c>
      <c r="J691" s="517"/>
      <c r="K691" s="515">
        <v>2010</v>
      </c>
      <c r="L691" s="887"/>
    </row>
    <row r="692" spans="1:12" ht="14.25" thickBot="1">
      <c r="A692" s="27" t="s">
        <v>1013</v>
      </c>
      <c r="B692" s="197"/>
      <c r="C692" s="197" t="s">
        <v>1014</v>
      </c>
      <c r="D692" s="197"/>
      <c r="E692" s="197"/>
      <c r="F692" s="197"/>
      <c r="G692" s="197"/>
      <c r="H692" s="197"/>
      <c r="I692" s="197"/>
      <c r="J692" s="197"/>
      <c r="K692" s="197"/>
      <c r="L692" s="197"/>
    </row>
    <row r="693" spans="1:12" s="452" customFormat="1" ht="27">
      <c r="A693" s="558"/>
      <c r="B693" s="559"/>
      <c r="C693" s="560" t="s">
        <v>1015</v>
      </c>
      <c r="D693" s="561"/>
      <c r="E693" s="561"/>
      <c r="F693" s="558"/>
      <c r="G693" s="562"/>
      <c r="H693" s="562"/>
      <c r="I693" s="563"/>
      <c r="J693" s="511" t="s">
        <v>230</v>
      </c>
      <c r="K693" s="509" t="s">
        <v>240</v>
      </c>
      <c r="L693" s="727" t="s">
        <v>1024</v>
      </c>
    </row>
    <row r="694" spans="1:12" s="450" customFormat="1" ht="18.75" customHeight="1" thickBot="1">
      <c r="A694" s="517"/>
      <c r="B694" s="564"/>
      <c r="C694" s="565" t="s">
        <v>826</v>
      </c>
      <c r="D694" s="557">
        <v>45000</v>
      </c>
      <c r="E694" s="543" t="s">
        <v>819</v>
      </c>
      <c r="F694" s="517" t="s">
        <v>271</v>
      </c>
      <c r="G694" s="516">
        <v>0.87</v>
      </c>
      <c r="H694" s="516">
        <v>0.13</v>
      </c>
      <c r="I694" s="517" t="s">
        <v>235</v>
      </c>
      <c r="J694" s="566"/>
      <c r="K694" s="515">
        <v>2010</v>
      </c>
      <c r="L694" s="728"/>
    </row>
    <row r="695" spans="1:12" ht="16.5" customHeight="1" thickBot="1">
      <c r="A695" s="27" t="s">
        <v>1017</v>
      </c>
      <c r="B695" s="197"/>
      <c r="C695" s="197" t="s">
        <v>1016</v>
      </c>
      <c r="D695" s="197"/>
      <c r="E695" s="197"/>
      <c r="F695" s="197"/>
      <c r="G695" s="197"/>
      <c r="H695" s="197"/>
      <c r="I695" s="197"/>
      <c r="J695" s="197"/>
      <c r="K695" s="197"/>
      <c r="L695" s="197"/>
    </row>
    <row r="696" spans="1:12" s="452" customFormat="1" ht="42.75" customHeight="1">
      <c r="A696" s="558"/>
      <c r="B696" s="559"/>
      <c r="C696" s="567" t="s">
        <v>1018</v>
      </c>
      <c r="D696" s="568"/>
      <c r="E696" s="569"/>
      <c r="F696" s="558"/>
      <c r="G696" s="562"/>
      <c r="H696" s="562"/>
      <c r="I696" s="563"/>
      <c r="J696" s="511" t="s">
        <v>230</v>
      </c>
      <c r="K696" s="509" t="s">
        <v>240</v>
      </c>
      <c r="L696" s="727" t="s">
        <v>260</v>
      </c>
    </row>
    <row r="697" spans="1:12" s="453" customFormat="1" ht="12.75" customHeight="1" thickBot="1">
      <c r="A697" s="511"/>
      <c r="B697" s="559"/>
      <c r="C697" s="570" t="s">
        <v>678</v>
      </c>
      <c r="D697" s="514">
        <v>30000</v>
      </c>
      <c r="E697" s="540" t="s">
        <v>819</v>
      </c>
      <c r="F697" s="511" t="s">
        <v>271</v>
      </c>
      <c r="G697" s="571">
        <v>0.87</v>
      </c>
      <c r="H697" s="571">
        <v>0.13</v>
      </c>
      <c r="I697" s="511" t="s">
        <v>235</v>
      </c>
      <c r="J697" s="563"/>
      <c r="K697" s="509">
        <v>2010</v>
      </c>
      <c r="L697" s="728"/>
    </row>
    <row r="698" spans="1:12" ht="17.25" customHeight="1" thickBot="1">
      <c r="A698" s="27" t="s">
        <v>1019</v>
      </c>
      <c r="B698" s="197"/>
      <c r="C698" s="197" t="s">
        <v>1060</v>
      </c>
      <c r="D698" s="197"/>
      <c r="E698" s="197"/>
      <c r="F698" s="197"/>
      <c r="G698" s="197"/>
      <c r="H698" s="197"/>
      <c r="I698" s="197"/>
      <c r="J698" s="197"/>
      <c r="K698" s="197"/>
      <c r="L698" s="197"/>
    </row>
    <row r="699" spans="1:12" s="452" customFormat="1" ht="30.75" customHeight="1">
      <c r="A699" s="688"/>
      <c r="B699" s="689"/>
      <c r="C699" s="690" t="s">
        <v>1020</v>
      </c>
      <c r="D699" s="691"/>
      <c r="E699" s="692"/>
      <c r="F699" s="688"/>
      <c r="G699" s="693"/>
      <c r="H699" s="693"/>
      <c r="I699" s="694"/>
      <c r="J699" s="695" t="s">
        <v>230</v>
      </c>
      <c r="K699" s="696" t="s">
        <v>240</v>
      </c>
      <c r="L699" s="859" t="s">
        <v>1144</v>
      </c>
    </row>
    <row r="700" spans="1:12" s="453" customFormat="1" ht="27" customHeight="1" thickBot="1">
      <c r="A700" s="695"/>
      <c r="B700" s="689"/>
      <c r="C700" s="697" t="s">
        <v>678</v>
      </c>
      <c r="D700" s="698">
        <v>0</v>
      </c>
      <c r="E700" s="699" t="s">
        <v>819</v>
      </c>
      <c r="F700" s="695" t="s">
        <v>271</v>
      </c>
      <c r="G700" s="700">
        <v>0.87</v>
      </c>
      <c r="H700" s="700">
        <v>0.13</v>
      </c>
      <c r="I700" s="695" t="s">
        <v>235</v>
      </c>
      <c r="J700" s="694"/>
      <c r="K700" s="696">
        <v>2010</v>
      </c>
      <c r="L700" s="860"/>
    </row>
    <row r="701" spans="1:12" s="452" customFormat="1" ht="18" customHeight="1" thickBot="1">
      <c r="A701" s="27" t="s">
        <v>1021</v>
      </c>
      <c r="B701" s="197"/>
      <c r="C701" s="197" t="s">
        <v>1059</v>
      </c>
      <c r="D701" s="197"/>
      <c r="E701" s="197"/>
      <c r="F701" s="197"/>
      <c r="G701" s="197"/>
      <c r="H701" s="197"/>
      <c r="I701" s="197"/>
      <c r="J701" s="197"/>
      <c r="K701" s="197"/>
      <c r="L701" s="197"/>
    </row>
    <row r="702" spans="1:12" s="452" customFormat="1" ht="29.25" customHeight="1">
      <c r="A702" s="558"/>
      <c r="B702" s="559"/>
      <c r="C702" s="567" t="s">
        <v>1022</v>
      </c>
      <c r="D702" s="568"/>
      <c r="E702" s="569"/>
      <c r="F702" s="558"/>
      <c r="G702" s="562"/>
      <c r="H702" s="562"/>
      <c r="I702" s="563"/>
      <c r="J702" s="511" t="s">
        <v>230</v>
      </c>
      <c r="K702" s="509" t="s">
        <v>240</v>
      </c>
      <c r="L702" s="727" t="s">
        <v>1024</v>
      </c>
    </row>
    <row r="703" spans="1:12" s="458" customFormat="1" ht="24.75" customHeight="1" thickBot="1">
      <c r="A703" s="511"/>
      <c r="B703" s="559"/>
      <c r="C703" s="570" t="s">
        <v>678</v>
      </c>
      <c r="D703" s="514">
        <v>30000</v>
      </c>
      <c r="E703" s="540" t="s">
        <v>819</v>
      </c>
      <c r="F703" s="511" t="s">
        <v>271</v>
      </c>
      <c r="G703" s="571">
        <v>0.87</v>
      </c>
      <c r="H703" s="571">
        <v>0.13</v>
      </c>
      <c r="I703" s="511" t="s">
        <v>235</v>
      </c>
      <c r="J703" s="563"/>
      <c r="K703" s="509">
        <v>2010</v>
      </c>
      <c r="L703" s="729"/>
    </row>
    <row r="704" spans="1:12" s="450" customFormat="1" ht="18" customHeight="1" thickBot="1">
      <c r="A704" s="531"/>
      <c r="B704" s="93"/>
      <c r="C704" s="492" t="s">
        <v>291</v>
      </c>
      <c r="D704" s="491">
        <f>SUM(D539:D703)</f>
        <v>364760</v>
      </c>
      <c r="E704" s="94"/>
      <c r="F704" s="94"/>
      <c r="G704" s="94"/>
      <c r="H704" s="94"/>
      <c r="I704" s="94"/>
      <c r="J704" s="94"/>
      <c r="K704" s="94"/>
      <c r="L704" s="95"/>
    </row>
    <row r="705" spans="1:12" s="450" customFormat="1" ht="24" customHeight="1" thickBot="1">
      <c r="A705" s="877" t="s">
        <v>12</v>
      </c>
      <c r="B705" s="742"/>
      <c r="C705" s="742"/>
      <c r="D705" s="742"/>
      <c r="E705" s="742"/>
      <c r="F705" s="742"/>
      <c r="G705" s="742"/>
      <c r="H705" s="742"/>
      <c r="I705" s="742"/>
      <c r="J705" s="742"/>
      <c r="K705" s="742"/>
      <c r="L705" s="743"/>
    </row>
    <row r="706" spans="1:12" ht="24.75" customHeight="1" thickBot="1">
      <c r="A706" s="197" t="s">
        <v>13</v>
      </c>
      <c r="B706" s="111"/>
      <c r="C706" s="258" t="s">
        <v>530</v>
      </c>
      <c r="D706" s="27"/>
      <c r="E706" s="337"/>
      <c r="F706" s="99"/>
      <c r="G706" s="99"/>
      <c r="H706" s="99"/>
      <c r="I706" s="99"/>
      <c r="J706" s="99"/>
      <c r="K706" s="99"/>
      <c r="L706" s="99"/>
    </row>
    <row r="707" spans="1:12" s="450" customFormat="1" ht="38.25" customHeight="1">
      <c r="A707" s="832" t="s">
        <v>14</v>
      </c>
      <c r="B707" s="403"/>
      <c r="C707" s="404" t="s">
        <v>15</v>
      </c>
      <c r="D707" s="173"/>
      <c r="E707" s="304"/>
      <c r="F707" s="283"/>
      <c r="G707" s="283"/>
      <c r="H707" s="283"/>
      <c r="I707" s="283"/>
      <c r="J707" s="773" t="s">
        <v>230</v>
      </c>
      <c r="K707" s="535" t="s">
        <v>240</v>
      </c>
      <c r="L707" s="725" t="s">
        <v>1045</v>
      </c>
    </row>
    <row r="708" spans="1:12" ht="18.75" customHeight="1" thickBot="1">
      <c r="A708" s="833"/>
      <c r="B708" s="357"/>
      <c r="C708" s="403" t="s">
        <v>16</v>
      </c>
      <c r="D708" s="211">
        <v>24000</v>
      </c>
      <c r="E708" s="283" t="s">
        <v>536</v>
      </c>
      <c r="F708" s="283" t="s">
        <v>234</v>
      </c>
      <c r="G708" s="405">
        <v>0.87</v>
      </c>
      <c r="H708" s="405">
        <v>0.13</v>
      </c>
      <c r="I708" s="283" t="s">
        <v>235</v>
      </c>
      <c r="J708" s="781"/>
      <c r="K708" s="169">
        <v>2010</v>
      </c>
      <c r="L708" s="726"/>
    </row>
    <row r="709" spans="1:12" ht="12.75" customHeight="1" thickBot="1">
      <c r="A709" s="27" t="s">
        <v>17</v>
      </c>
      <c r="B709" s="111"/>
      <c r="C709" s="258" t="s">
        <v>539</v>
      </c>
      <c r="D709" s="98"/>
      <c r="E709" s="337"/>
      <c r="F709" s="99"/>
      <c r="G709" s="362"/>
      <c r="H709" s="362"/>
      <c r="I709" s="99"/>
      <c r="J709" s="362"/>
      <c r="K709" s="362"/>
      <c r="L709" s="362"/>
    </row>
    <row r="710" spans="1:12" ht="15.75" customHeight="1">
      <c r="A710" s="832" t="s">
        <v>18</v>
      </c>
      <c r="B710" s="889"/>
      <c r="C710" s="883" t="s">
        <v>19</v>
      </c>
      <c r="D710" s="885"/>
      <c r="E710" s="773"/>
      <c r="F710" s="827"/>
      <c r="G710" s="827"/>
      <c r="H710" s="827"/>
      <c r="I710" s="827"/>
      <c r="J710" s="773" t="s">
        <v>230</v>
      </c>
      <c r="K710" s="304" t="s">
        <v>227</v>
      </c>
      <c r="L710" s="878" t="s">
        <v>1045</v>
      </c>
    </row>
    <row r="711" spans="1:12" ht="24.75" customHeight="1">
      <c r="A711" s="888"/>
      <c r="B711" s="890"/>
      <c r="C711" s="884"/>
      <c r="D711" s="886"/>
      <c r="E711" s="826"/>
      <c r="F711" s="828"/>
      <c r="G711" s="828"/>
      <c r="H711" s="828"/>
      <c r="I711" s="828"/>
      <c r="J711" s="826"/>
      <c r="K711" s="535" t="s">
        <v>240</v>
      </c>
      <c r="L711" s="879"/>
    </row>
    <row r="712" spans="1:12" ht="14.25" thickBot="1">
      <c r="A712" s="833"/>
      <c r="B712" s="359"/>
      <c r="C712" s="360" t="s">
        <v>20</v>
      </c>
      <c r="D712" s="410">
        <f>2900*12</f>
        <v>34800</v>
      </c>
      <c r="E712" s="178" t="s">
        <v>536</v>
      </c>
      <c r="F712" s="178" t="s">
        <v>234</v>
      </c>
      <c r="G712" s="405">
        <v>0.76</v>
      </c>
      <c r="H712" s="405">
        <v>0.24</v>
      </c>
      <c r="I712" s="178" t="s">
        <v>235</v>
      </c>
      <c r="J712" s="781"/>
      <c r="K712" s="169">
        <v>2010</v>
      </c>
      <c r="L712" s="880"/>
    </row>
    <row r="713" spans="1:12" s="450" customFormat="1" ht="16.5" customHeight="1" thickBot="1">
      <c r="A713" s="10" t="s">
        <v>21</v>
      </c>
      <c r="B713" s="361"/>
      <c r="C713" s="323" t="s">
        <v>576</v>
      </c>
      <c r="D713" s="10"/>
      <c r="E713" s="411"/>
      <c r="F713" s="362"/>
      <c r="G713" s="362"/>
      <c r="H713" s="362"/>
      <c r="I713" s="362"/>
      <c r="J713" s="362"/>
      <c r="K713" s="362"/>
      <c r="L713" s="362"/>
    </row>
    <row r="714" spans="1:12" s="450" customFormat="1" ht="40.5" customHeight="1">
      <c r="A714" s="832" t="s">
        <v>22</v>
      </c>
      <c r="B714" s="403"/>
      <c r="C714" s="358" t="s">
        <v>23</v>
      </c>
      <c r="D714" s="173"/>
      <c r="E714" s="304"/>
      <c r="F714" s="283"/>
      <c r="G714" s="283"/>
      <c r="H714" s="283"/>
      <c r="I714" s="283"/>
      <c r="J714" s="773" t="s">
        <v>230</v>
      </c>
      <c r="K714" s="535" t="s">
        <v>240</v>
      </c>
      <c r="L714" s="725" t="s">
        <v>1045</v>
      </c>
    </row>
    <row r="715" spans="1:12" s="450" customFormat="1" ht="14.25" thickBot="1">
      <c r="A715" s="833"/>
      <c r="B715" s="359"/>
      <c r="C715" s="360" t="s">
        <v>24</v>
      </c>
      <c r="D715" s="410">
        <v>12000</v>
      </c>
      <c r="E715" s="178" t="s">
        <v>536</v>
      </c>
      <c r="F715" s="178" t="s">
        <v>234</v>
      </c>
      <c r="G715" s="405">
        <v>0.87</v>
      </c>
      <c r="H715" s="405">
        <v>0.13</v>
      </c>
      <c r="I715" s="178" t="s">
        <v>235</v>
      </c>
      <c r="J715" s="784"/>
      <c r="K715" s="179">
        <v>2010</v>
      </c>
      <c r="L715" s="726"/>
    </row>
    <row r="716" spans="1:12" s="450" customFormat="1" ht="18" customHeight="1" thickBot="1">
      <c r="A716" s="10" t="s">
        <v>25</v>
      </c>
      <c r="B716" s="361"/>
      <c r="C716" s="323" t="s">
        <v>580</v>
      </c>
      <c r="D716" s="10"/>
      <c r="E716" s="411"/>
      <c r="F716" s="362"/>
      <c r="G716" s="362"/>
      <c r="H716" s="362"/>
      <c r="I716" s="362"/>
      <c r="J716" s="362"/>
      <c r="K716" s="362"/>
      <c r="L716" s="379"/>
    </row>
    <row r="717" spans="1:12" ht="14.25" customHeight="1">
      <c r="A717" s="832" t="s">
        <v>26</v>
      </c>
      <c r="B717" s="889"/>
      <c r="C717" s="883" t="s">
        <v>27</v>
      </c>
      <c r="D717" s="885"/>
      <c r="E717" s="773"/>
      <c r="F717" s="827"/>
      <c r="G717" s="827"/>
      <c r="H717" s="827"/>
      <c r="I717" s="827"/>
      <c r="J717" s="773" t="s">
        <v>230</v>
      </c>
      <c r="K717" s="165" t="s">
        <v>227</v>
      </c>
      <c r="L717" s="725" t="s">
        <v>1045</v>
      </c>
    </row>
    <row r="718" spans="1:12" ht="36.75" customHeight="1">
      <c r="A718" s="888"/>
      <c r="B718" s="890"/>
      <c r="C718" s="884"/>
      <c r="D718" s="886"/>
      <c r="E718" s="826"/>
      <c r="F718" s="828"/>
      <c r="G718" s="828"/>
      <c r="H718" s="828"/>
      <c r="I718" s="828"/>
      <c r="J718" s="826"/>
      <c r="K718" s="535" t="s">
        <v>240</v>
      </c>
      <c r="L718" s="891"/>
    </row>
    <row r="719" spans="1:12" ht="18" customHeight="1" thickBot="1">
      <c r="A719" s="833"/>
      <c r="B719" s="359"/>
      <c r="C719" s="360" t="s">
        <v>28</v>
      </c>
      <c r="D719" s="410">
        <v>30000</v>
      </c>
      <c r="E719" s="178" t="s">
        <v>536</v>
      </c>
      <c r="F719" s="178" t="s">
        <v>234</v>
      </c>
      <c r="G719" s="405">
        <v>0.87</v>
      </c>
      <c r="H719" s="405">
        <v>0.13</v>
      </c>
      <c r="I719" s="178" t="s">
        <v>235</v>
      </c>
      <c r="J719" s="784"/>
      <c r="K719" s="179">
        <v>2010</v>
      </c>
      <c r="L719" s="406" t="s">
        <v>227</v>
      </c>
    </row>
    <row r="720" spans="1:12" ht="14.25" thickBot="1">
      <c r="A720" s="10" t="s">
        <v>29</v>
      </c>
      <c r="B720" s="361"/>
      <c r="C720" s="323" t="s">
        <v>587</v>
      </c>
      <c r="D720" s="10"/>
      <c r="E720" s="411"/>
      <c r="F720" s="362"/>
      <c r="G720" s="362"/>
      <c r="H720" s="362"/>
      <c r="I720" s="362"/>
      <c r="J720" s="362"/>
      <c r="K720" s="362"/>
      <c r="L720" s="379"/>
    </row>
    <row r="721" spans="1:12" s="457" customFormat="1" ht="40.5" customHeight="1">
      <c r="A721" s="832" t="s">
        <v>30</v>
      </c>
      <c r="B721" s="357"/>
      <c r="C721" s="358" t="s">
        <v>42</v>
      </c>
      <c r="D721" s="173"/>
      <c r="E721" s="304"/>
      <c r="F721" s="283"/>
      <c r="G721" s="283"/>
      <c r="H721" s="283"/>
      <c r="I721" s="283"/>
      <c r="J721" s="773" t="s">
        <v>230</v>
      </c>
      <c r="K721" s="535" t="s">
        <v>240</v>
      </c>
      <c r="L721" s="725" t="s">
        <v>1045</v>
      </c>
    </row>
    <row r="722" spans="1:12" ht="17.25" customHeight="1" thickBot="1">
      <c r="A722" s="833"/>
      <c r="B722" s="359"/>
      <c r="C722" s="360" t="s">
        <v>28</v>
      </c>
      <c r="D722" s="410">
        <v>30000</v>
      </c>
      <c r="E722" s="179" t="s">
        <v>536</v>
      </c>
      <c r="F722" s="178" t="s">
        <v>234</v>
      </c>
      <c r="G722" s="405">
        <v>0.87</v>
      </c>
      <c r="H722" s="405">
        <v>0.13</v>
      </c>
      <c r="I722" s="178" t="s">
        <v>235</v>
      </c>
      <c r="J722" s="781"/>
      <c r="K722" s="169">
        <v>2010</v>
      </c>
      <c r="L722" s="726"/>
    </row>
    <row r="723" spans="1:12" ht="16.5" customHeight="1" thickBot="1">
      <c r="A723" s="10" t="s">
        <v>43</v>
      </c>
      <c r="B723" s="361"/>
      <c r="C723" s="323" t="s">
        <v>591</v>
      </c>
      <c r="D723" s="10"/>
      <c r="E723" s="411"/>
      <c r="F723" s="362"/>
      <c r="G723" s="362"/>
      <c r="H723" s="362"/>
      <c r="I723" s="362"/>
      <c r="J723" s="362"/>
      <c r="K723" s="362"/>
      <c r="L723" s="379"/>
    </row>
    <row r="724" spans="1:12" ht="32.25" customHeight="1">
      <c r="A724" s="832" t="s">
        <v>44</v>
      </c>
      <c r="B724" s="357"/>
      <c r="C724" s="358" t="s">
        <v>45</v>
      </c>
      <c r="D724" s="173"/>
      <c r="E724" s="304"/>
      <c r="F724" s="283"/>
      <c r="G724" s="283"/>
      <c r="H724" s="283"/>
      <c r="I724" s="283"/>
      <c r="J724" s="773" t="s">
        <v>230</v>
      </c>
      <c r="K724" s="535" t="s">
        <v>240</v>
      </c>
      <c r="L724" s="725" t="s">
        <v>1045</v>
      </c>
    </row>
    <row r="725" spans="1:12" ht="20.25" customHeight="1" thickBot="1">
      <c r="A725" s="833"/>
      <c r="B725" s="359"/>
      <c r="C725" s="360" t="s">
        <v>878</v>
      </c>
      <c r="D725" s="410">
        <f>2000*12</f>
        <v>24000</v>
      </c>
      <c r="E725" s="179" t="s">
        <v>536</v>
      </c>
      <c r="F725" s="178" t="s">
        <v>234</v>
      </c>
      <c r="G725" s="405">
        <v>0.87</v>
      </c>
      <c r="H725" s="405">
        <v>0.13</v>
      </c>
      <c r="I725" s="178" t="s">
        <v>235</v>
      </c>
      <c r="J725" s="781"/>
      <c r="K725" s="169">
        <v>2010</v>
      </c>
      <c r="L725" s="726"/>
    </row>
    <row r="726" spans="1:12" ht="14.25" thickBot="1">
      <c r="A726" s="27" t="s">
        <v>46</v>
      </c>
      <c r="B726" s="361"/>
      <c r="C726" s="323" t="s">
        <v>595</v>
      </c>
      <c r="D726" s="10"/>
      <c r="E726" s="411"/>
      <c r="F726" s="362"/>
      <c r="G726" s="362"/>
      <c r="H726" s="362"/>
      <c r="I726" s="362"/>
      <c r="J726" s="362"/>
      <c r="K726" s="362"/>
      <c r="L726" s="379"/>
    </row>
    <row r="727" spans="1:12" ht="16.5" customHeight="1">
      <c r="A727" s="832" t="s">
        <v>47</v>
      </c>
      <c r="B727" s="889"/>
      <c r="C727" s="883" t="s">
        <v>48</v>
      </c>
      <c r="D727" s="885"/>
      <c r="E727" s="773"/>
      <c r="F727" s="827"/>
      <c r="G727" s="827"/>
      <c r="H727" s="827"/>
      <c r="I727" s="827"/>
      <c r="J727" s="773" t="s">
        <v>230</v>
      </c>
      <c r="K727" s="304"/>
      <c r="L727" s="725" t="s">
        <v>1045</v>
      </c>
    </row>
    <row r="728" spans="1:12" ht="36.75" customHeight="1">
      <c r="A728" s="888"/>
      <c r="B728" s="890"/>
      <c r="C728" s="884"/>
      <c r="D728" s="886"/>
      <c r="E728" s="826"/>
      <c r="F728" s="828"/>
      <c r="G728" s="828"/>
      <c r="H728" s="828"/>
      <c r="I728" s="828"/>
      <c r="J728" s="826"/>
      <c r="K728" s="535" t="s">
        <v>240</v>
      </c>
      <c r="L728" s="891"/>
    </row>
    <row r="729" spans="1:12" ht="18" customHeight="1" thickBot="1">
      <c r="A729" s="833"/>
      <c r="B729" s="357"/>
      <c r="C729" s="360" t="s">
        <v>878</v>
      </c>
      <c r="D729" s="410">
        <f>2000*12</f>
        <v>24000</v>
      </c>
      <c r="E729" s="283" t="s">
        <v>536</v>
      </c>
      <c r="F729" s="283" t="s">
        <v>234</v>
      </c>
      <c r="G729" s="405">
        <v>0.87</v>
      </c>
      <c r="H729" s="405">
        <v>0.13</v>
      </c>
      <c r="I729" s="283" t="s">
        <v>235</v>
      </c>
      <c r="J729" s="781"/>
      <c r="K729" s="169">
        <v>2010</v>
      </c>
      <c r="L729" s="406" t="s">
        <v>227</v>
      </c>
    </row>
    <row r="730" spans="1:12" ht="12.75" customHeight="1" thickBot="1">
      <c r="A730" s="27" t="s">
        <v>49</v>
      </c>
      <c r="B730" s="111"/>
      <c r="C730" s="323" t="s">
        <v>694</v>
      </c>
      <c r="D730" s="10"/>
      <c r="E730" s="337"/>
      <c r="F730" s="99"/>
      <c r="G730" s="362"/>
      <c r="H730" s="362"/>
      <c r="I730" s="99"/>
      <c r="J730" s="362"/>
      <c r="K730" s="362"/>
      <c r="L730" s="379"/>
    </row>
    <row r="731" spans="1:12" ht="33" customHeight="1">
      <c r="A731" s="832" t="s">
        <v>50</v>
      </c>
      <c r="B731" s="357"/>
      <c r="C731" s="358" t="s">
        <v>949</v>
      </c>
      <c r="D731" s="173"/>
      <c r="E731" s="304"/>
      <c r="F731" s="283"/>
      <c r="G731" s="283"/>
      <c r="H731" s="283"/>
      <c r="I731" s="283"/>
      <c r="J731" s="773" t="s">
        <v>230</v>
      </c>
      <c r="K731" s="535" t="s">
        <v>240</v>
      </c>
      <c r="L731" s="725" t="s">
        <v>1045</v>
      </c>
    </row>
    <row r="732" spans="1:12" ht="26.25" customHeight="1" thickBot="1">
      <c r="A732" s="833"/>
      <c r="B732" s="357"/>
      <c r="C732" s="403" t="s">
        <v>900</v>
      </c>
      <c r="D732" s="211">
        <f>1350*12</f>
        <v>16200</v>
      </c>
      <c r="E732" s="304" t="s">
        <v>536</v>
      </c>
      <c r="F732" s="283" t="s">
        <v>234</v>
      </c>
      <c r="G732" s="405">
        <v>0.87</v>
      </c>
      <c r="H732" s="405">
        <v>0.13</v>
      </c>
      <c r="I732" s="283" t="s">
        <v>235</v>
      </c>
      <c r="J732" s="781"/>
      <c r="K732" s="169">
        <v>2010</v>
      </c>
      <c r="L732" s="726"/>
    </row>
    <row r="733" spans="1:12" ht="15" customHeight="1" thickBot="1">
      <c r="A733" s="27" t="s">
        <v>51</v>
      </c>
      <c r="B733" s="111"/>
      <c r="C733" s="258" t="s">
        <v>699</v>
      </c>
      <c r="D733" s="27"/>
      <c r="E733" s="337"/>
      <c r="F733" s="99"/>
      <c r="G733" s="362"/>
      <c r="H733" s="362"/>
      <c r="I733" s="99"/>
      <c r="J733" s="362"/>
      <c r="K733" s="362"/>
      <c r="L733" s="379"/>
    </row>
    <row r="734" spans="1:12" ht="27.75" customHeight="1">
      <c r="A734" s="832" t="s">
        <v>52</v>
      </c>
      <c r="B734" s="407"/>
      <c r="C734" s="404" t="s">
        <v>53</v>
      </c>
      <c r="D734" s="408"/>
      <c r="E734" s="165"/>
      <c r="F734" s="302"/>
      <c r="G734" s="302"/>
      <c r="H734" s="302"/>
      <c r="I734" s="302"/>
      <c r="J734" s="773" t="s">
        <v>230</v>
      </c>
      <c r="K734" s="534" t="s">
        <v>240</v>
      </c>
      <c r="L734" s="725" t="s">
        <v>1045</v>
      </c>
    </row>
    <row r="735" spans="1:12" ht="29.25" customHeight="1" thickBot="1">
      <c r="A735" s="833"/>
      <c r="B735" s="359"/>
      <c r="C735" s="360" t="s">
        <v>878</v>
      </c>
      <c r="D735" s="410">
        <f>2000*12</f>
        <v>24000</v>
      </c>
      <c r="E735" s="179" t="s">
        <v>536</v>
      </c>
      <c r="F735" s="178" t="s">
        <v>234</v>
      </c>
      <c r="G735" s="405">
        <v>0.87</v>
      </c>
      <c r="H735" s="405">
        <v>0.13</v>
      </c>
      <c r="I735" s="178" t="s">
        <v>235</v>
      </c>
      <c r="J735" s="784"/>
      <c r="K735" s="178">
        <v>2010</v>
      </c>
      <c r="L735" s="726"/>
    </row>
    <row r="736" spans="1:12" ht="15" customHeight="1" thickBot="1">
      <c r="A736" s="10" t="s">
        <v>54</v>
      </c>
      <c r="B736" s="361"/>
      <c r="C736" s="323" t="s">
        <v>704</v>
      </c>
      <c r="D736" s="10"/>
      <c r="E736" s="411"/>
      <c r="F736" s="362"/>
      <c r="G736" s="362"/>
      <c r="H736" s="362"/>
      <c r="I736" s="362"/>
      <c r="J736" s="362"/>
      <c r="K736" s="362"/>
      <c r="L736" s="379"/>
    </row>
    <row r="737" spans="1:12" ht="36" customHeight="1">
      <c r="A737" s="832" t="s">
        <v>55</v>
      </c>
      <c r="B737" s="357"/>
      <c r="C737" s="358" t="s">
        <v>56</v>
      </c>
      <c r="D737" s="173"/>
      <c r="E737" s="304" t="s">
        <v>536</v>
      </c>
      <c r="F737" s="283"/>
      <c r="G737" s="283"/>
      <c r="H737" s="283"/>
      <c r="I737" s="283"/>
      <c r="J737" s="773" t="s">
        <v>230</v>
      </c>
      <c r="K737" s="535" t="s">
        <v>240</v>
      </c>
      <c r="L737" s="725" t="s">
        <v>1045</v>
      </c>
    </row>
    <row r="738" spans="1:12" ht="16.5" customHeight="1" thickBot="1">
      <c r="A738" s="833"/>
      <c r="B738" s="359"/>
      <c r="C738" s="360" t="s">
        <v>57</v>
      </c>
      <c r="D738" s="410">
        <f>2800*12</f>
        <v>33600</v>
      </c>
      <c r="E738" s="179"/>
      <c r="F738" s="178" t="s">
        <v>234</v>
      </c>
      <c r="G738" s="405">
        <v>0.87</v>
      </c>
      <c r="H738" s="405">
        <v>0.13</v>
      </c>
      <c r="I738" s="178" t="s">
        <v>235</v>
      </c>
      <c r="J738" s="781"/>
      <c r="K738" s="169">
        <v>2010</v>
      </c>
      <c r="L738" s="726"/>
    </row>
    <row r="739" spans="1:12" ht="15.75" customHeight="1" thickBot="1">
      <c r="A739" s="10" t="s">
        <v>58</v>
      </c>
      <c r="B739" s="361"/>
      <c r="C739" s="323" t="s">
        <v>708</v>
      </c>
      <c r="D739" s="10"/>
      <c r="E739" s="411"/>
      <c r="F739" s="362"/>
      <c r="G739" s="362"/>
      <c r="H739" s="362"/>
      <c r="I739" s="362"/>
      <c r="J739" s="362"/>
      <c r="K739" s="362"/>
      <c r="L739" s="379"/>
    </row>
    <row r="740" spans="1:12" ht="30" customHeight="1">
      <c r="A740" s="409" t="s">
        <v>59</v>
      </c>
      <c r="B740" s="357"/>
      <c r="C740" s="404" t="s">
        <v>60</v>
      </c>
      <c r="D740" s="173"/>
      <c r="E740" s="304"/>
      <c r="F740" s="283"/>
      <c r="G740" s="283"/>
      <c r="H740" s="283"/>
      <c r="I740" s="283"/>
      <c r="J740" s="826" t="s">
        <v>230</v>
      </c>
      <c r="K740" s="535" t="s">
        <v>240</v>
      </c>
      <c r="L740" s="725" t="s">
        <v>1045</v>
      </c>
    </row>
    <row r="741" spans="1:12" ht="25.5" customHeight="1" thickBot="1">
      <c r="A741" s="413"/>
      <c r="B741" s="357"/>
      <c r="C741" s="403" t="s">
        <v>61</v>
      </c>
      <c r="D741" s="211">
        <v>30000</v>
      </c>
      <c r="E741" s="283" t="s">
        <v>536</v>
      </c>
      <c r="F741" s="283" t="s">
        <v>234</v>
      </c>
      <c r="G741" s="405">
        <v>0.87</v>
      </c>
      <c r="H741" s="405">
        <v>0.13</v>
      </c>
      <c r="I741" s="283" t="s">
        <v>235</v>
      </c>
      <c r="J741" s="781"/>
      <c r="K741" s="304">
        <v>2010</v>
      </c>
      <c r="L741" s="726"/>
    </row>
    <row r="742" spans="1:12" ht="14.25" thickBot="1">
      <c r="A742" s="27" t="s">
        <v>62</v>
      </c>
      <c r="B742" s="111"/>
      <c r="C742" s="258" t="s">
        <v>712</v>
      </c>
      <c r="D742" s="27"/>
      <c r="E742" s="337"/>
      <c r="F742" s="99"/>
      <c r="G742" s="362"/>
      <c r="H742" s="362"/>
      <c r="I742" s="99"/>
      <c r="J742" s="362"/>
      <c r="K742" s="99"/>
      <c r="L742" s="379"/>
    </row>
    <row r="743" spans="1:12" ht="43.5" customHeight="1">
      <c r="A743" s="409" t="s">
        <v>63</v>
      </c>
      <c r="B743" s="357"/>
      <c r="C743" s="404" t="s">
        <v>64</v>
      </c>
      <c r="D743" s="173"/>
      <c r="E743" s="304"/>
      <c r="F743" s="283"/>
      <c r="G743" s="283"/>
      <c r="H743" s="283"/>
      <c r="I743" s="283"/>
      <c r="J743" s="826" t="s">
        <v>230</v>
      </c>
      <c r="K743" s="535" t="s">
        <v>240</v>
      </c>
      <c r="L743" s="725" t="s">
        <v>1045</v>
      </c>
    </row>
    <row r="744" spans="1:12" ht="14.25" thickBot="1">
      <c r="A744" s="414"/>
      <c r="B744" s="359"/>
      <c r="C744" s="360" t="s">
        <v>28</v>
      </c>
      <c r="D744" s="410">
        <v>30000</v>
      </c>
      <c r="E744" s="178" t="s">
        <v>536</v>
      </c>
      <c r="F744" s="178" t="s">
        <v>234</v>
      </c>
      <c r="G744" s="405">
        <v>0.87</v>
      </c>
      <c r="H744" s="405">
        <v>0.13</v>
      </c>
      <c r="I744" s="178" t="s">
        <v>235</v>
      </c>
      <c r="J744" s="784"/>
      <c r="K744" s="304">
        <v>2010</v>
      </c>
      <c r="L744" s="726"/>
    </row>
    <row r="745" spans="1:12" ht="15" customHeight="1" thickBot="1">
      <c r="A745" s="10" t="s">
        <v>65</v>
      </c>
      <c r="B745" s="361"/>
      <c r="C745" s="323" t="s">
        <v>716</v>
      </c>
      <c r="D745" s="10"/>
      <c r="E745" s="411"/>
      <c r="F745" s="362"/>
      <c r="G745" s="362"/>
      <c r="H745" s="362"/>
      <c r="I745" s="362"/>
      <c r="J745" s="362"/>
      <c r="K745" s="99"/>
      <c r="L745" s="362"/>
    </row>
    <row r="746" spans="1:12" ht="28.5" customHeight="1" thickBot="1">
      <c r="A746" s="268" t="s">
        <v>66</v>
      </c>
      <c r="B746" s="415"/>
      <c r="C746" s="461" t="s">
        <v>67</v>
      </c>
      <c r="D746" s="463">
        <v>0</v>
      </c>
      <c r="E746" s="272" t="s">
        <v>536</v>
      </c>
      <c r="F746" s="272" t="s">
        <v>234</v>
      </c>
      <c r="G746" s="273">
        <v>0.87</v>
      </c>
      <c r="H746" s="273">
        <v>0.13</v>
      </c>
      <c r="I746" s="272" t="s">
        <v>235</v>
      </c>
      <c r="J746" s="272" t="s">
        <v>230</v>
      </c>
      <c r="K746" s="279" t="s">
        <v>346</v>
      </c>
      <c r="L746" s="416" t="s">
        <v>249</v>
      </c>
    </row>
    <row r="747" spans="1:12" ht="27" customHeight="1" thickBot="1">
      <c r="A747" s="268" t="s">
        <v>68</v>
      </c>
      <c r="B747" s="415"/>
      <c r="C747" s="462" t="s">
        <v>69</v>
      </c>
      <c r="D747" s="464">
        <v>0</v>
      </c>
      <c r="E747" s="272" t="s">
        <v>536</v>
      </c>
      <c r="F747" s="272" t="s">
        <v>234</v>
      </c>
      <c r="G747" s="273">
        <v>0.87</v>
      </c>
      <c r="H747" s="273">
        <v>0.13</v>
      </c>
      <c r="I747" s="272" t="s">
        <v>235</v>
      </c>
      <c r="J747" s="272" t="s">
        <v>230</v>
      </c>
      <c r="K747" s="279" t="s">
        <v>323</v>
      </c>
      <c r="L747" s="416" t="s">
        <v>249</v>
      </c>
    </row>
    <row r="748" spans="1:12" ht="30.75" customHeight="1" thickBot="1">
      <c r="A748" s="268" t="s">
        <v>70</v>
      </c>
      <c r="B748" s="415"/>
      <c r="C748" s="462" t="s">
        <v>71</v>
      </c>
      <c r="D748" s="464">
        <v>9000</v>
      </c>
      <c r="E748" s="272" t="s">
        <v>536</v>
      </c>
      <c r="F748" s="272" t="s">
        <v>234</v>
      </c>
      <c r="G748" s="273">
        <v>0.87</v>
      </c>
      <c r="H748" s="273">
        <v>0.13</v>
      </c>
      <c r="I748" s="272" t="s">
        <v>235</v>
      </c>
      <c r="J748" s="272" t="s">
        <v>230</v>
      </c>
      <c r="K748" s="279" t="s">
        <v>323</v>
      </c>
      <c r="L748" s="416" t="s">
        <v>324</v>
      </c>
    </row>
    <row r="749" spans="1:12" ht="31.5" customHeight="1" thickBot="1">
      <c r="A749" s="653" t="s">
        <v>72</v>
      </c>
      <c r="B749" s="654"/>
      <c r="C749" s="655" t="s">
        <v>1085</v>
      </c>
      <c r="D749" s="656">
        <v>9000</v>
      </c>
      <c r="E749" s="657" t="s">
        <v>536</v>
      </c>
      <c r="F749" s="657" t="s">
        <v>234</v>
      </c>
      <c r="G749" s="658">
        <v>0.87</v>
      </c>
      <c r="H749" s="658">
        <v>0.13</v>
      </c>
      <c r="I749" s="657" t="s">
        <v>235</v>
      </c>
      <c r="J749" s="657" t="s">
        <v>230</v>
      </c>
      <c r="K749" s="659" t="s">
        <v>323</v>
      </c>
      <c r="L749" s="660" t="s">
        <v>260</v>
      </c>
    </row>
    <row r="750" spans="1:12" ht="29.25" customHeight="1" thickBot="1">
      <c r="A750" s="268" t="s">
        <v>73</v>
      </c>
      <c r="B750" s="415"/>
      <c r="C750" s="462" t="s">
        <v>74</v>
      </c>
      <c r="D750" s="464">
        <v>7200</v>
      </c>
      <c r="E750" s="272" t="s">
        <v>536</v>
      </c>
      <c r="F750" s="272" t="s">
        <v>234</v>
      </c>
      <c r="G750" s="273">
        <v>0.87</v>
      </c>
      <c r="H750" s="273">
        <v>0.13</v>
      </c>
      <c r="I750" s="272" t="s">
        <v>235</v>
      </c>
      <c r="J750" s="272" t="s">
        <v>230</v>
      </c>
      <c r="K750" s="279" t="s">
        <v>323</v>
      </c>
      <c r="L750" s="416" t="s">
        <v>260</v>
      </c>
    </row>
    <row r="751" spans="1:12" ht="14.25" customHeight="1" thickBot="1">
      <c r="A751" s="27" t="s">
        <v>75</v>
      </c>
      <c r="B751" s="111"/>
      <c r="C751" s="258" t="s">
        <v>718</v>
      </c>
      <c r="D751" s="27"/>
      <c r="E751" s="337"/>
      <c r="F751" s="99"/>
      <c r="G751" s="99"/>
      <c r="H751" s="99"/>
      <c r="I751" s="99"/>
      <c r="J751" s="99"/>
      <c r="K751" s="99"/>
      <c r="L751" s="99"/>
    </row>
    <row r="752" spans="1:12" ht="28.5" customHeight="1">
      <c r="A752" s="409" t="s">
        <v>690</v>
      </c>
      <c r="B752" s="357"/>
      <c r="C752" s="358" t="s">
        <v>76</v>
      </c>
      <c r="D752" s="173"/>
      <c r="E752" s="304"/>
      <c r="F752" s="283"/>
      <c r="G752" s="283"/>
      <c r="H752" s="283"/>
      <c r="I752" s="283"/>
      <c r="J752" s="773" t="s">
        <v>230</v>
      </c>
      <c r="K752" s="304" t="s">
        <v>582</v>
      </c>
      <c r="L752" s="283"/>
    </row>
    <row r="753" spans="1:12" ht="18" customHeight="1" thickBot="1">
      <c r="A753" s="414"/>
      <c r="B753" s="359"/>
      <c r="C753" s="360" t="s">
        <v>28</v>
      </c>
      <c r="D753" s="410">
        <v>0</v>
      </c>
      <c r="E753" s="178" t="s">
        <v>536</v>
      </c>
      <c r="F753" s="178" t="s">
        <v>234</v>
      </c>
      <c r="G753" s="405">
        <v>0.87</v>
      </c>
      <c r="H753" s="405">
        <v>0.13</v>
      </c>
      <c r="I753" s="178" t="s">
        <v>235</v>
      </c>
      <c r="J753" s="781"/>
      <c r="K753" s="169">
        <v>2008</v>
      </c>
      <c r="L753" s="406" t="s">
        <v>249</v>
      </c>
    </row>
    <row r="754" spans="1:12" ht="14.25" customHeight="1" thickBot="1">
      <c r="A754" s="10" t="s">
        <v>77</v>
      </c>
      <c r="B754" s="361"/>
      <c r="C754" s="258" t="s">
        <v>724</v>
      </c>
      <c r="D754" s="27"/>
      <c r="E754" s="411"/>
      <c r="F754" s="362"/>
      <c r="G754" s="362"/>
      <c r="H754" s="362"/>
      <c r="I754" s="362"/>
      <c r="J754" s="362"/>
      <c r="K754" s="362"/>
      <c r="L754" s="362"/>
    </row>
    <row r="755" spans="1:12" ht="31.5" customHeight="1">
      <c r="A755" s="409" t="s">
        <v>78</v>
      </c>
      <c r="B755" s="357"/>
      <c r="C755" s="404" t="s">
        <v>79</v>
      </c>
      <c r="D755" s="173"/>
      <c r="E755" s="304"/>
      <c r="F755" s="283"/>
      <c r="G755" s="283"/>
      <c r="H755" s="283"/>
      <c r="I755" s="283"/>
      <c r="J755" s="826" t="s">
        <v>230</v>
      </c>
      <c r="K755" s="535" t="s">
        <v>240</v>
      </c>
      <c r="L755" s="725" t="s">
        <v>1045</v>
      </c>
    </row>
    <row r="756" spans="1:12" ht="30.75" customHeight="1" thickBot="1">
      <c r="A756" s="417"/>
      <c r="B756" s="359"/>
      <c r="C756" s="360" t="s">
        <v>24</v>
      </c>
      <c r="D756" s="410">
        <v>12000</v>
      </c>
      <c r="E756" s="178" t="s">
        <v>536</v>
      </c>
      <c r="F756" s="178" t="s">
        <v>234</v>
      </c>
      <c r="G756" s="405">
        <v>0.76</v>
      </c>
      <c r="H756" s="405">
        <v>0.24</v>
      </c>
      <c r="I756" s="178" t="s">
        <v>235</v>
      </c>
      <c r="J756" s="781"/>
      <c r="K756" s="178">
        <v>2010</v>
      </c>
      <c r="L756" s="726"/>
    </row>
    <row r="757" spans="1:12" ht="14.25" thickBot="1">
      <c r="A757" s="10" t="s">
        <v>80</v>
      </c>
      <c r="B757" s="361"/>
      <c r="C757" s="323" t="s">
        <v>730</v>
      </c>
      <c r="D757" s="10"/>
      <c r="E757" s="411"/>
      <c r="F757" s="362"/>
      <c r="G757" s="362"/>
      <c r="H757" s="362"/>
      <c r="I757" s="362"/>
      <c r="J757" s="362"/>
      <c r="K757" s="362"/>
      <c r="L757" s="362"/>
    </row>
    <row r="758" spans="1:12" ht="27">
      <c r="A758" s="832" t="s">
        <v>81</v>
      </c>
      <c r="B758" s="282"/>
      <c r="C758" s="358" t="s">
        <v>82</v>
      </c>
      <c r="D758" s="173"/>
      <c r="E758" s="304"/>
      <c r="F758" s="283"/>
      <c r="G758" s="283"/>
      <c r="H758" s="283"/>
      <c r="I758" s="283"/>
      <c r="J758" s="283"/>
      <c r="K758" s="535" t="s">
        <v>240</v>
      </c>
      <c r="L758" s="725" t="s">
        <v>1045</v>
      </c>
    </row>
    <row r="759" spans="1:12" ht="27.75" customHeight="1" thickBot="1">
      <c r="A759" s="833"/>
      <c r="B759" s="360"/>
      <c r="C759" s="418" t="s">
        <v>83</v>
      </c>
      <c r="D759" s="211">
        <f>600*12*4</f>
        <v>28800</v>
      </c>
      <c r="E759" s="179" t="s">
        <v>536</v>
      </c>
      <c r="F759" s="283" t="s">
        <v>234</v>
      </c>
      <c r="G759" s="405">
        <v>0.87</v>
      </c>
      <c r="H759" s="405">
        <v>0.13</v>
      </c>
      <c r="I759" s="178" t="s">
        <v>235</v>
      </c>
      <c r="J759" s="178" t="s">
        <v>230</v>
      </c>
      <c r="K759" s="178">
        <v>2010</v>
      </c>
      <c r="L759" s="726"/>
    </row>
    <row r="760" spans="1:12" ht="14.25" customHeight="1" thickBot="1">
      <c r="A760" s="10" t="s">
        <v>84</v>
      </c>
      <c r="B760" s="10"/>
      <c r="C760" s="393" t="s">
        <v>734</v>
      </c>
      <c r="D760" s="27"/>
      <c r="E760" s="362"/>
      <c r="F760" s="99"/>
      <c r="G760" s="362"/>
      <c r="H760" s="362"/>
      <c r="I760" s="362"/>
      <c r="J760" s="362"/>
      <c r="K760" s="362"/>
      <c r="L760" s="362"/>
    </row>
    <row r="761" spans="1:12" ht="56.25" customHeight="1">
      <c r="A761" s="832" t="s">
        <v>85</v>
      </c>
      <c r="B761" s="282"/>
      <c r="C761" s="358" t="s">
        <v>86</v>
      </c>
      <c r="D761" s="173"/>
      <c r="E761" s="304"/>
      <c r="F761" s="283"/>
      <c r="G761" s="283"/>
      <c r="H761" s="283"/>
      <c r="I761" s="283"/>
      <c r="J761" s="283"/>
      <c r="K761" s="535" t="s">
        <v>240</v>
      </c>
      <c r="L761" s="725" t="s">
        <v>1045</v>
      </c>
    </row>
    <row r="762" spans="1:12" ht="21.75" customHeight="1" thickBot="1">
      <c r="A762" s="833"/>
      <c r="B762" s="360"/>
      <c r="C762" s="418" t="s">
        <v>87</v>
      </c>
      <c r="D762" s="211">
        <v>7200</v>
      </c>
      <c r="E762" s="179" t="s">
        <v>536</v>
      </c>
      <c r="F762" s="283" t="s">
        <v>234</v>
      </c>
      <c r="G762" s="405">
        <v>0.76</v>
      </c>
      <c r="H762" s="405">
        <v>0.24</v>
      </c>
      <c r="I762" s="178" t="s">
        <v>235</v>
      </c>
      <c r="J762" s="178" t="s">
        <v>230</v>
      </c>
      <c r="K762" s="169">
        <v>2010</v>
      </c>
      <c r="L762" s="726"/>
    </row>
    <row r="763" spans="1:12" ht="16.5" customHeight="1" thickBot="1">
      <c r="A763" s="10" t="s">
        <v>88</v>
      </c>
      <c r="B763" s="10"/>
      <c r="C763" s="393" t="s">
        <v>738</v>
      </c>
      <c r="D763" s="27"/>
      <c r="E763" s="362"/>
      <c r="F763" s="99"/>
      <c r="G763" s="362"/>
      <c r="H763" s="362"/>
      <c r="I763" s="362"/>
      <c r="J763" s="362"/>
      <c r="K763" s="362"/>
      <c r="L763" s="362"/>
    </row>
    <row r="764" spans="1:12" ht="27.75" customHeight="1" thickBot="1">
      <c r="A764" s="268" t="s">
        <v>89</v>
      </c>
      <c r="B764" s="269"/>
      <c r="C764" s="416" t="s">
        <v>90</v>
      </c>
      <c r="D764" s="271">
        <v>0</v>
      </c>
      <c r="E764" s="272" t="s">
        <v>536</v>
      </c>
      <c r="F764" s="272" t="s">
        <v>234</v>
      </c>
      <c r="G764" s="273">
        <v>0.87</v>
      </c>
      <c r="H764" s="273">
        <v>0.13</v>
      </c>
      <c r="I764" s="272" t="s">
        <v>235</v>
      </c>
      <c r="J764" s="272" t="s">
        <v>230</v>
      </c>
      <c r="K764" s="279" t="s">
        <v>423</v>
      </c>
      <c r="L764" s="416" t="s">
        <v>249</v>
      </c>
    </row>
    <row r="765" spans="1:12" ht="27.75" customHeight="1" thickBot="1">
      <c r="A765" s="268" t="s">
        <v>91</v>
      </c>
      <c r="B765" s="269"/>
      <c r="C765" s="416" t="s">
        <v>92</v>
      </c>
      <c r="D765" s="271">
        <v>0</v>
      </c>
      <c r="E765" s="272" t="s">
        <v>536</v>
      </c>
      <c r="F765" s="272" t="s">
        <v>234</v>
      </c>
      <c r="G765" s="273">
        <v>0.87</v>
      </c>
      <c r="H765" s="273">
        <v>0.13</v>
      </c>
      <c r="I765" s="272" t="s">
        <v>235</v>
      </c>
      <c r="J765" s="272" t="s">
        <v>230</v>
      </c>
      <c r="K765" s="318" t="s">
        <v>322</v>
      </c>
      <c r="L765" s="416" t="s">
        <v>249</v>
      </c>
    </row>
    <row r="766" spans="1:12" ht="27.75" customHeight="1" thickBot="1">
      <c r="A766" s="268" t="s">
        <v>93</v>
      </c>
      <c r="B766" s="269"/>
      <c r="C766" s="416" t="s">
        <v>94</v>
      </c>
      <c r="D766" s="271">
        <v>0</v>
      </c>
      <c r="E766" s="272" t="s">
        <v>536</v>
      </c>
      <c r="F766" s="272" t="s">
        <v>234</v>
      </c>
      <c r="G766" s="273">
        <v>0.87</v>
      </c>
      <c r="H766" s="273">
        <v>0.13</v>
      </c>
      <c r="I766" s="272" t="s">
        <v>235</v>
      </c>
      <c r="J766" s="272" t="s">
        <v>230</v>
      </c>
      <c r="K766" s="318" t="s">
        <v>322</v>
      </c>
      <c r="L766" s="416" t="s">
        <v>249</v>
      </c>
    </row>
    <row r="767" spans="1:12" ht="27.75" customHeight="1" thickBot="1">
      <c r="A767" s="268" t="s">
        <v>95</v>
      </c>
      <c r="B767" s="269"/>
      <c r="C767" s="416" t="s">
        <v>96</v>
      </c>
      <c r="D767" s="271">
        <v>0</v>
      </c>
      <c r="E767" s="272" t="s">
        <v>536</v>
      </c>
      <c r="F767" s="272" t="s">
        <v>234</v>
      </c>
      <c r="G767" s="273">
        <v>0.87</v>
      </c>
      <c r="H767" s="273">
        <v>0.13</v>
      </c>
      <c r="I767" s="272" t="s">
        <v>235</v>
      </c>
      <c r="J767" s="272" t="s">
        <v>230</v>
      </c>
      <c r="K767" s="318" t="s">
        <v>322</v>
      </c>
      <c r="L767" s="416" t="s">
        <v>249</v>
      </c>
    </row>
    <row r="768" spans="1:12" ht="27.75" customHeight="1" thickBot="1">
      <c r="A768" s="268" t="s">
        <v>97</v>
      </c>
      <c r="B768" s="269"/>
      <c r="C768" s="416" t="s">
        <v>98</v>
      </c>
      <c r="D768" s="271">
        <v>0</v>
      </c>
      <c r="E768" s="272" t="s">
        <v>536</v>
      </c>
      <c r="F768" s="272" t="s">
        <v>234</v>
      </c>
      <c r="G768" s="273">
        <v>0.87</v>
      </c>
      <c r="H768" s="273">
        <v>0.13</v>
      </c>
      <c r="I768" s="272" t="s">
        <v>235</v>
      </c>
      <c r="J768" s="272" t="s">
        <v>230</v>
      </c>
      <c r="K768" s="318" t="s">
        <v>322</v>
      </c>
      <c r="L768" s="416" t="s">
        <v>249</v>
      </c>
    </row>
    <row r="769" spans="1:12" ht="27.75" customHeight="1" thickBot="1">
      <c r="A769" s="268" t="s">
        <v>99</v>
      </c>
      <c r="B769" s="269"/>
      <c r="C769" s="416" t="s">
        <v>100</v>
      </c>
      <c r="D769" s="271">
        <v>0</v>
      </c>
      <c r="E769" s="272" t="s">
        <v>536</v>
      </c>
      <c r="F769" s="272" t="s">
        <v>234</v>
      </c>
      <c r="G769" s="273">
        <v>0.87</v>
      </c>
      <c r="H769" s="273">
        <v>0.13</v>
      </c>
      <c r="I769" s="272" t="s">
        <v>235</v>
      </c>
      <c r="J769" s="272" t="s">
        <v>230</v>
      </c>
      <c r="K769" s="279" t="s">
        <v>323</v>
      </c>
      <c r="L769" s="416" t="s">
        <v>249</v>
      </c>
    </row>
    <row r="770" spans="1:12" ht="27.75" customHeight="1" thickBot="1">
      <c r="A770" s="268" t="s">
        <v>101</v>
      </c>
      <c r="B770" s="269"/>
      <c r="C770" s="416" t="s">
        <v>102</v>
      </c>
      <c r="D770" s="271">
        <v>0</v>
      </c>
      <c r="E770" s="272" t="s">
        <v>536</v>
      </c>
      <c r="F770" s="272" t="s">
        <v>234</v>
      </c>
      <c r="G770" s="273">
        <v>0.87</v>
      </c>
      <c r="H770" s="273">
        <v>0.13</v>
      </c>
      <c r="I770" s="272" t="s">
        <v>235</v>
      </c>
      <c r="J770" s="272" t="s">
        <v>230</v>
      </c>
      <c r="K770" s="279" t="s">
        <v>423</v>
      </c>
      <c r="L770" s="416" t="s">
        <v>249</v>
      </c>
    </row>
    <row r="771" spans="1:12" ht="27.75" customHeight="1" thickBot="1">
      <c r="A771" s="268" t="s">
        <v>103</v>
      </c>
      <c r="B771" s="269"/>
      <c r="C771" s="416" t="s">
        <v>104</v>
      </c>
      <c r="D771" s="271">
        <v>0</v>
      </c>
      <c r="E771" s="272" t="s">
        <v>536</v>
      </c>
      <c r="F771" s="272" t="s">
        <v>234</v>
      </c>
      <c r="G771" s="273">
        <v>0.87</v>
      </c>
      <c r="H771" s="273">
        <v>0.13</v>
      </c>
      <c r="I771" s="272" t="s">
        <v>235</v>
      </c>
      <c r="J771" s="272" t="s">
        <v>230</v>
      </c>
      <c r="K771" s="279" t="s">
        <v>423</v>
      </c>
      <c r="L771" s="416" t="s">
        <v>249</v>
      </c>
    </row>
    <row r="772" spans="1:12" ht="27.75" customHeight="1" thickBot="1">
      <c r="A772" s="268" t="s">
        <v>105</v>
      </c>
      <c r="B772" s="269"/>
      <c r="C772" s="416" t="s">
        <v>106</v>
      </c>
      <c r="D772" s="271">
        <v>0</v>
      </c>
      <c r="E772" s="272" t="s">
        <v>536</v>
      </c>
      <c r="F772" s="272" t="s">
        <v>234</v>
      </c>
      <c r="G772" s="273">
        <v>0.87</v>
      </c>
      <c r="H772" s="273">
        <v>0.13</v>
      </c>
      <c r="I772" s="272" t="s">
        <v>235</v>
      </c>
      <c r="J772" s="272" t="s">
        <v>230</v>
      </c>
      <c r="K772" s="279" t="s">
        <v>423</v>
      </c>
      <c r="L772" s="416" t="s">
        <v>249</v>
      </c>
    </row>
    <row r="773" spans="1:12" ht="27.75" thickBot="1">
      <c r="A773" s="268" t="s">
        <v>107</v>
      </c>
      <c r="B773" s="269"/>
      <c r="C773" s="416" t="s">
        <v>108</v>
      </c>
      <c r="D773" s="271">
        <v>0</v>
      </c>
      <c r="E773" s="272" t="s">
        <v>536</v>
      </c>
      <c r="F773" s="272" t="s">
        <v>234</v>
      </c>
      <c r="G773" s="273">
        <v>0.87</v>
      </c>
      <c r="H773" s="273">
        <v>0.13</v>
      </c>
      <c r="I773" s="272" t="s">
        <v>235</v>
      </c>
      <c r="J773" s="272" t="s">
        <v>230</v>
      </c>
      <c r="K773" s="279" t="s">
        <v>423</v>
      </c>
      <c r="L773" s="416" t="s">
        <v>249</v>
      </c>
    </row>
    <row r="774" spans="1:12" ht="30" customHeight="1" thickBot="1">
      <c r="A774" s="268" t="s">
        <v>109</v>
      </c>
      <c r="B774" s="269"/>
      <c r="C774" s="416" t="s">
        <v>110</v>
      </c>
      <c r="D774" s="271">
        <v>0</v>
      </c>
      <c r="E774" s="272" t="s">
        <v>536</v>
      </c>
      <c r="F774" s="272" t="s">
        <v>234</v>
      </c>
      <c r="G774" s="273">
        <v>0.87</v>
      </c>
      <c r="H774" s="273">
        <v>0.13</v>
      </c>
      <c r="I774" s="272" t="s">
        <v>235</v>
      </c>
      <c r="J774" s="272" t="s">
        <v>230</v>
      </c>
      <c r="K774" s="279" t="s">
        <v>323</v>
      </c>
      <c r="L774" s="416" t="s">
        <v>249</v>
      </c>
    </row>
    <row r="775" spans="1:12" ht="27.75" customHeight="1" thickBot="1">
      <c r="A775" s="268" t="s">
        <v>111</v>
      </c>
      <c r="B775" s="269"/>
      <c r="C775" s="416" t="s">
        <v>112</v>
      </c>
      <c r="D775" s="271">
        <v>0</v>
      </c>
      <c r="E775" s="272" t="s">
        <v>536</v>
      </c>
      <c r="F775" s="272" t="s">
        <v>234</v>
      </c>
      <c r="G775" s="273">
        <v>0.87</v>
      </c>
      <c r="H775" s="273">
        <v>0.13</v>
      </c>
      <c r="I775" s="272" t="s">
        <v>235</v>
      </c>
      <c r="J775" s="272" t="s">
        <v>230</v>
      </c>
      <c r="K775" s="279" t="s">
        <v>323</v>
      </c>
      <c r="L775" s="416" t="s">
        <v>249</v>
      </c>
    </row>
    <row r="776" spans="1:12" ht="27" customHeight="1" thickBot="1">
      <c r="A776" s="268" t="s">
        <v>113</v>
      </c>
      <c r="B776" s="269"/>
      <c r="C776" s="416" t="s">
        <v>114</v>
      </c>
      <c r="D776" s="271">
        <f>81000/15</f>
        <v>5400</v>
      </c>
      <c r="E776" s="272" t="s">
        <v>536</v>
      </c>
      <c r="F776" s="272" t="s">
        <v>234</v>
      </c>
      <c r="G776" s="273">
        <v>0.87</v>
      </c>
      <c r="H776" s="273">
        <v>0.13</v>
      </c>
      <c r="I776" s="272" t="s">
        <v>235</v>
      </c>
      <c r="J776" s="272" t="s">
        <v>230</v>
      </c>
      <c r="K776" s="279" t="s">
        <v>323</v>
      </c>
      <c r="L776" s="416" t="s">
        <v>260</v>
      </c>
    </row>
    <row r="777" spans="1:12" ht="27" customHeight="1" thickBot="1">
      <c r="A777" s="268" t="s">
        <v>115</v>
      </c>
      <c r="B777" s="269"/>
      <c r="C777" s="416" t="s">
        <v>116</v>
      </c>
      <c r="D777" s="271">
        <v>0</v>
      </c>
      <c r="E777" s="272" t="s">
        <v>536</v>
      </c>
      <c r="F777" s="272" t="s">
        <v>234</v>
      </c>
      <c r="G777" s="273">
        <v>0.87</v>
      </c>
      <c r="H777" s="273">
        <v>0.13</v>
      </c>
      <c r="I777" s="272" t="s">
        <v>235</v>
      </c>
      <c r="J777" s="272" t="s">
        <v>230</v>
      </c>
      <c r="K777" s="279" t="s">
        <v>323</v>
      </c>
      <c r="L777" s="416" t="s">
        <v>249</v>
      </c>
    </row>
    <row r="778" spans="1:12" ht="26.25" customHeight="1" thickBot="1">
      <c r="A778" s="268" t="s">
        <v>117</v>
      </c>
      <c r="B778" s="269"/>
      <c r="C778" s="416" t="s">
        <v>118</v>
      </c>
      <c r="D778" s="271">
        <v>0</v>
      </c>
      <c r="E778" s="272" t="s">
        <v>536</v>
      </c>
      <c r="F778" s="272" t="s">
        <v>234</v>
      </c>
      <c r="G778" s="273">
        <v>0.87</v>
      </c>
      <c r="H778" s="273">
        <v>0.13</v>
      </c>
      <c r="I778" s="272" t="s">
        <v>235</v>
      </c>
      <c r="J778" s="272" t="s">
        <v>230</v>
      </c>
      <c r="K778" s="279" t="s">
        <v>323</v>
      </c>
      <c r="L778" s="416" t="s">
        <v>249</v>
      </c>
    </row>
    <row r="779" spans="1:12" ht="27" customHeight="1" thickBot="1">
      <c r="A779" s="268" t="s">
        <v>119</v>
      </c>
      <c r="B779" s="269"/>
      <c r="C779" s="416" t="s">
        <v>120</v>
      </c>
      <c r="D779" s="271">
        <v>0</v>
      </c>
      <c r="E779" s="272" t="s">
        <v>536</v>
      </c>
      <c r="F779" s="272" t="s">
        <v>234</v>
      </c>
      <c r="G779" s="273">
        <v>0.87</v>
      </c>
      <c r="H779" s="273">
        <v>0.13</v>
      </c>
      <c r="I779" s="272" t="s">
        <v>235</v>
      </c>
      <c r="J779" s="272" t="s">
        <v>230</v>
      </c>
      <c r="K779" s="279" t="s">
        <v>323</v>
      </c>
      <c r="L779" s="416" t="s">
        <v>537</v>
      </c>
    </row>
    <row r="780" spans="1:12" ht="31.5" customHeight="1" thickBot="1">
      <c r="A780" s="268" t="s">
        <v>121</v>
      </c>
      <c r="B780" s="269"/>
      <c r="C780" s="416" t="s">
        <v>122</v>
      </c>
      <c r="D780" s="271">
        <v>0</v>
      </c>
      <c r="E780" s="272" t="s">
        <v>536</v>
      </c>
      <c r="F780" s="272" t="s">
        <v>234</v>
      </c>
      <c r="G780" s="273">
        <v>0.87</v>
      </c>
      <c r="H780" s="273">
        <v>0.13</v>
      </c>
      <c r="I780" s="272" t="s">
        <v>235</v>
      </c>
      <c r="J780" s="272" t="s">
        <v>230</v>
      </c>
      <c r="K780" s="279" t="s">
        <v>323</v>
      </c>
      <c r="L780" s="416" t="s">
        <v>537</v>
      </c>
    </row>
    <row r="781" spans="1:12" ht="30.75" customHeight="1" thickBot="1">
      <c r="A781" s="714" t="s">
        <v>123</v>
      </c>
      <c r="B781" s="715"/>
      <c r="C781" s="716" t="s">
        <v>1098</v>
      </c>
      <c r="D781" s="721">
        <v>7200</v>
      </c>
      <c r="E781" s="717" t="s">
        <v>536</v>
      </c>
      <c r="F781" s="717" t="s">
        <v>234</v>
      </c>
      <c r="G781" s="718">
        <v>0.87</v>
      </c>
      <c r="H781" s="718">
        <v>0.13</v>
      </c>
      <c r="I781" s="717" t="s">
        <v>235</v>
      </c>
      <c r="J781" s="717" t="s">
        <v>230</v>
      </c>
      <c r="K781" s="719" t="s">
        <v>1133</v>
      </c>
      <c r="L781" s="720" t="s">
        <v>260</v>
      </c>
    </row>
    <row r="782" spans="1:12" ht="30.75" customHeight="1" thickBot="1">
      <c r="A782" s="714" t="s">
        <v>124</v>
      </c>
      <c r="B782" s="715"/>
      <c r="C782" s="716" t="s">
        <v>1099</v>
      </c>
      <c r="D782" s="721">
        <v>7200</v>
      </c>
      <c r="E782" s="717" t="s">
        <v>536</v>
      </c>
      <c r="F782" s="717" t="s">
        <v>234</v>
      </c>
      <c r="G782" s="718">
        <v>0.87</v>
      </c>
      <c r="H782" s="718">
        <v>0.13</v>
      </c>
      <c r="I782" s="717" t="s">
        <v>235</v>
      </c>
      <c r="J782" s="717" t="s">
        <v>230</v>
      </c>
      <c r="K782" s="719" t="s">
        <v>1133</v>
      </c>
      <c r="L782" s="720" t="s">
        <v>260</v>
      </c>
    </row>
    <row r="783" spans="1:12" ht="33" customHeight="1" thickBot="1">
      <c r="A783" s="714" t="s">
        <v>34</v>
      </c>
      <c r="B783" s="715"/>
      <c r="C783" s="716" t="s">
        <v>1100</v>
      </c>
      <c r="D783" s="721">
        <v>7200</v>
      </c>
      <c r="E783" s="717" t="s">
        <v>536</v>
      </c>
      <c r="F783" s="717" t="s">
        <v>234</v>
      </c>
      <c r="G783" s="718">
        <v>0.87</v>
      </c>
      <c r="H783" s="718">
        <v>0.13</v>
      </c>
      <c r="I783" s="717" t="s">
        <v>235</v>
      </c>
      <c r="J783" s="717" t="s">
        <v>230</v>
      </c>
      <c r="K783" s="719" t="s">
        <v>1133</v>
      </c>
      <c r="L783" s="720" t="s">
        <v>260</v>
      </c>
    </row>
    <row r="784" spans="1:12" s="457" customFormat="1" ht="30" customHeight="1" thickBot="1">
      <c r="A784" s="714" t="s">
        <v>35</v>
      </c>
      <c r="B784" s="715"/>
      <c r="C784" s="716" t="s">
        <v>1101</v>
      </c>
      <c r="D784" s="721">
        <v>7200</v>
      </c>
      <c r="E784" s="717" t="s">
        <v>536</v>
      </c>
      <c r="F784" s="717" t="s">
        <v>234</v>
      </c>
      <c r="G784" s="718">
        <v>0.87</v>
      </c>
      <c r="H784" s="718">
        <v>0.13</v>
      </c>
      <c r="I784" s="717" t="s">
        <v>235</v>
      </c>
      <c r="J784" s="717" t="s">
        <v>230</v>
      </c>
      <c r="K784" s="719" t="s">
        <v>1133</v>
      </c>
      <c r="L784" s="720" t="s">
        <v>260</v>
      </c>
    </row>
    <row r="785" spans="1:12" ht="29.25" customHeight="1" thickBot="1">
      <c r="A785" s="714" t="s">
        <v>36</v>
      </c>
      <c r="B785" s="715"/>
      <c r="C785" s="716" t="s">
        <v>1102</v>
      </c>
      <c r="D785" s="721">
        <v>7200</v>
      </c>
      <c r="E785" s="717" t="s">
        <v>536</v>
      </c>
      <c r="F785" s="717" t="s">
        <v>234</v>
      </c>
      <c r="G785" s="718">
        <v>0.87</v>
      </c>
      <c r="H785" s="718">
        <v>0.13</v>
      </c>
      <c r="I785" s="717" t="s">
        <v>235</v>
      </c>
      <c r="J785" s="717" t="s">
        <v>230</v>
      </c>
      <c r="K785" s="719" t="s">
        <v>1133</v>
      </c>
      <c r="L785" s="720" t="s">
        <v>260</v>
      </c>
    </row>
    <row r="786" spans="1:12" ht="30" customHeight="1" thickBot="1">
      <c r="A786" s="714" t="s">
        <v>37</v>
      </c>
      <c r="B786" s="715"/>
      <c r="C786" s="716" t="s">
        <v>1103</v>
      </c>
      <c r="D786" s="721">
        <v>7200</v>
      </c>
      <c r="E786" s="717" t="s">
        <v>536</v>
      </c>
      <c r="F786" s="717" t="s">
        <v>234</v>
      </c>
      <c r="G786" s="718">
        <v>0.87</v>
      </c>
      <c r="H786" s="718">
        <v>0.13</v>
      </c>
      <c r="I786" s="717" t="s">
        <v>235</v>
      </c>
      <c r="J786" s="717" t="s">
        <v>230</v>
      </c>
      <c r="K786" s="719" t="s">
        <v>1133</v>
      </c>
      <c r="L786" s="720" t="s">
        <v>260</v>
      </c>
    </row>
    <row r="787" spans="1:12" ht="29.25" customHeight="1" thickBot="1">
      <c r="A787" s="714" t="s">
        <v>38</v>
      </c>
      <c r="B787" s="715"/>
      <c r="C787" s="716" t="s">
        <v>1104</v>
      </c>
      <c r="D787" s="721">
        <v>7200</v>
      </c>
      <c r="E787" s="717" t="s">
        <v>536</v>
      </c>
      <c r="F787" s="717" t="s">
        <v>234</v>
      </c>
      <c r="G787" s="718">
        <v>0.87</v>
      </c>
      <c r="H787" s="718">
        <v>0.13</v>
      </c>
      <c r="I787" s="717" t="s">
        <v>235</v>
      </c>
      <c r="J787" s="717" t="s">
        <v>230</v>
      </c>
      <c r="K787" s="719" t="s">
        <v>1133</v>
      </c>
      <c r="L787" s="720" t="s">
        <v>260</v>
      </c>
    </row>
    <row r="788" spans="1:12" ht="28.5" customHeight="1" thickBot="1">
      <c r="A788" s="714" t="s">
        <v>39</v>
      </c>
      <c r="B788" s="715"/>
      <c r="C788" s="716" t="s">
        <v>1105</v>
      </c>
      <c r="D788" s="721">
        <v>7200</v>
      </c>
      <c r="E788" s="717" t="s">
        <v>536</v>
      </c>
      <c r="F788" s="717" t="s">
        <v>234</v>
      </c>
      <c r="G788" s="718">
        <v>0.87</v>
      </c>
      <c r="H788" s="718">
        <v>0.13</v>
      </c>
      <c r="I788" s="717" t="s">
        <v>235</v>
      </c>
      <c r="J788" s="717" t="s">
        <v>230</v>
      </c>
      <c r="K788" s="719" t="s">
        <v>1133</v>
      </c>
      <c r="L788" s="720" t="s">
        <v>260</v>
      </c>
    </row>
    <row r="789" spans="1:12" s="450" customFormat="1" ht="30" customHeight="1" thickBot="1">
      <c r="A789" s="714" t="s">
        <v>40</v>
      </c>
      <c r="B789" s="715"/>
      <c r="C789" s="716" t="s">
        <v>1106</v>
      </c>
      <c r="D789" s="721">
        <v>7200</v>
      </c>
      <c r="E789" s="717" t="s">
        <v>536</v>
      </c>
      <c r="F789" s="717" t="s">
        <v>234</v>
      </c>
      <c r="G789" s="718">
        <v>0.87</v>
      </c>
      <c r="H789" s="718">
        <v>0.13</v>
      </c>
      <c r="I789" s="717" t="s">
        <v>235</v>
      </c>
      <c r="J789" s="717" t="s">
        <v>230</v>
      </c>
      <c r="K789" s="719" t="s">
        <v>1133</v>
      </c>
      <c r="L789" s="720" t="s">
        <v>260</v>
      </c>
    </row>
    <row r="790" spans="1:12" s="450" customFormat="1" ht="29.25" customHeight="1" thickBot="1">
      <c r="A790" s="714" t="s">
        <v>41</v>
      </c>
      <c r="B790" s="715"/>
      <c r="C790" s="716" t="s">
        <v>1107</v>
      </c>
      <c r="D790" s="721">
        <v>7200</v>
      </c>
      <c r="E790" s="717" t="s">
        <v>536</v>
      </c>
      <c r="F790" s="717" t="s">
        <v>234</v>
      </c>
      <c r="G790" s="718">
        <v>0.87</v>
      </c>
      <c r="H790" s="718">
        <v>0.13</v>
      </c>
      <c r="I790" s="717" t="s">
        <v>235</v>
      </c>
      <c r="J790" s="717" t="s">
        <v>230</v>
      </c>
      <c r="K790" s="719" t="s">
        <v>1133</v>
      </c>
      <c r="L790" s="720" t="s">
        <v>260</v>
      </c>
    </row>
    <row r="791" spans="1:12" ht="14.25" thickBot="1">
      <c r="A791" s="27" t="s">
        <v>125</v>
      </c>
      <c r="B791" s="27"/>
      <c r="C791" s="197" t="s">
        <v>742</v>
      </c>
      <c r="D791" s="27"/>
      <c r="E791" s="99"/>
      <c r="F791" s="99"/>
      <c r="G791" s="99"/>
      <c r="H791" s="99"/>
      <c r="I791" s="99"/>
      <c r="J791" s="99"/>
      <c r="K791" s="99"/>
      <c r="L791" s="99"/>
    </row>
    <row r="792" spans="1:12" s="450" customFormat="1" ht="45" customHeight="1">
      <c r="A792" s="832" t="s">
        <v>936</v>
      </c>
      <c r="B792" s="282" t="s">
        <v>937</v>
      </c>
      <c r="C792" s="358" t="s">
        <v>126</v>
      </c>
      <c r="D792" s="173"/>
      <c r="E792" s="304"/>
      <c r="F792" s="283"/>
      <c r="G792" s="283"/>
      <c r="H792" s="283"/>
      <c r="I792" s="283"/>
      <c r="J792" s="283"/>
      <c r="K792" s="535" t="s">
        <v>240</v>
      </c>
      <c r="L792" s="725" t="s">
        <v>1077</v>
      </c>
    </row>
    <row r="793" spans="1:12" s="450" customFormat="1" ht="24.75" customHeight="1" thickBot="1">
      <c r="A793" s="833"/>
      <c r="B793" s="360"/>
      <c r="C793" s="418" t="s">
        <v>127</v>
      </c>
      <c r="D793" s="211">
        <f>3600*3*2</f>
        <v>21600</v>
      </c>
      <c r="E793" s="179" t="s">
        <v>536</v>
      </c>
      <c r="F793" s="283" t="s">
        <v>234</v>
      </c>
      <c r="G793" s="405">
        <v>0.76</v>
      </c>
      <c r="H793" s="405">
        <v>0.24</v>
      </c>
      <c r="I793" s="178" t="s">
        <v>235</v>
      </c>
      <c r="J793" s="178" t="s">
        <v>230</v>
      </c>
      <c r="K793" s="169">
        <v>2010</v>
      </c>
      <c r="L793" s="726"/>
    </row>
    <row r="794" spans="1:12" ht="14.25" thickBot="1">
      <c r="A794" s="10" t="s">
        <v>128</v>
      </c>
      <c r="B794" s="10"/>
      <c r="C794" s="393" t="s">
        <v>746</v>
      </c>
      <c r="D794" s="27"/>
      <c r="E794" s="362"/>
      <c r="F794" s="99"/>
      <c r="G794" s="362"/>
      <c r="H794" s="362"/>
      <c r="I794" s="362"/>
      <c r="J794" s="362"/>
      <c r="K794" s="362"/>
      <c r="L794" s="362"/>
    </row>
    <row r="795" spans="1:12" ht="42.75" customHeight="1">
      <c r="A795" s="409" t="s">
        <v>129</v>
      </c>
      <c r="B795" s="282" t="s">
        <v>937</v>
      </c>
      <c r="C795" s="358" t="s">
        <v>130</v>
      </c>
      <c r="D795" s="173"/>
      <c r="E795" s="304"/>
      <c r="F795" s="283"/>
      <c r="G795" s="283"/>
      <c r="H795" s="283"/>
      <c r="I795" s="283"/>
      <c r="J795" s="283"/>
      <c r="K795" s="535" t="s">
        <v>240</v>
      </c>
      <c r="L795" s="725" t="s">
        <v>1045</v>
      </c>
    </row>
    <row r="796" spans="1:12" ht="14.25" thickBot="1">
      <c r="A796" s="409"/>
      <c r="B796" s="282"/>
      <c r="C796" s="418" t="s">
        <v>688</v>
      </c>
      <c r="D796" s="211">
        <f>9000*2</f>
        <v>18000</v>
      </c>
      <c r="E796" s="179" t="s">
        <v>536</v>
      </c>
      <c r="F796" s="283" t="s">
        <v>234</v>
      </c>
      <c r="G796" s="405">
        <v>0.76</v>
      </c>
      <c r="H796" s="405">
        <v>0.24</v>
      </c>
      <c r="I796" s="178" t="s">
        <v>235</v>
      </c>
      <c r="J796" s="178" t="s">
        <v>230</v>
      </c>
      <c r="K796" s="169">
        <v>2010</v>
      </c>
      <c r="L796" s="726"/>
    </row>
    <row r="797" spans="1:12" ht="14.25" thickBot="1">
      <c r="A797" s="27" t="s">
        <v>131</v>
      </c>
      <c r="B797" s="361"/>
      <c r="C797" s="323" t="s">
        <v>751</v>
      </c>
      <c r="D797" s="258"/>
      <c r="E797" s="99"/>
      <c r="F797" s="99"/>
      <c r="G797" s="13"/>
      <c r="H797" s="13"/>
      <c r="I797" s="30"/>
      <c r="J797" s="13"/>
      <c r="K797" s="13"/>
      <c r="L797" s="209"/>
    </row>
    <row r="798" spans="1:12" s="450" customFormat="1" ht="46.5" customHeight="1">
      <c r="A798" s="316"/>
      <c r="B798" s="47"/>
      <c r="C798" s="216" t="s">
        <v>132</v>
      </c>
      <c r="D798" s="44"/>
      <c r="E798" s="101"/>
      <c r="F798" s="101"/>
      <c r="G798" s="36"/>
      <c r="H798" s="36"/>
      <c r="I798" s="36" t="s">
        <v>227</v>
      </c>
      <c r="J798" s="254" t="s">
        <v>230</v>
      </c>
      <c r="K798" s="81" t="s">
        <v>573</v>
      </c>
      <c r="L798" s="481" t="s">
        <v>537</v>
      </c>
    </row>
    <row r="799" spans="1:12" ht="14.25" thickBot="1">
      <c r="A799" s="287" t="s">
        <v>133</v>
      </c>
      <c r="B799" s="47"/>
      <c r="C799" s="102" t="s">
        <v>925</v>
      </c>
      <c r="D799" s="103">
        <v>0</v>
      </c>
      <c r="E799" s="101" t="s">
        <v>536</v>
      </c>
      <c r="F799" s="101" t="s">
        <v>271</v>
      </c>
      <c r="G799" s="41">
        <v>0.87</v>
      </c>
      <c r="H799" s="41">
        <v>0.13</v>
      </c>
      <c r="I799" s="36" t="s">
        <v>235</v>
      </c>
      <c r="J799" s="216"/>
      <c r="K799" s="37">
        <v>2009</v>
      </c>
      <c r="L799" s="482"/>
    </row>
    <row r="800" spans="1:12" ht="14.25" thickBot="1">
      <c r="A800" s="472" t="s">
        <v>971</v>
      </c>
      <c r="B800" s="27"/>
      <c r="C800" s="197" t="s">
        <v>886</v>
      </c>
      <c r="D800" s="27"/>
      <c r="E800" s="99"/>
      <c r="F800" s="99"/>
      <c r="G800" s="99"/>
      <c r="H800" s="99"/>
      <c r="I800" s="99"/>
      <c r="J800" s="99"/>
      <c r="K800" s="99"/>
      <c r="L800" s="473"/>
    </row>
    <row r="801" spans="1:12" s="450" customFormat="1" ht="46.5" customHeight="1">
      <c r="A801" s="509"/>
      <c r="B801" s="509" t="s">
        <v>937</v>
      </c>
      <c r="C801" s="480" t="s">
        <v>992</v>
      </c>
      <c r="D801" s="510"/>
      <c r="E801" s="509"/>
      <c r="F801" s="511"/>
      <c r="G801" s="511"/>
      <c r="H801" s="511"/>
      <c r="I801" s="511"/>
      <c r="J801" s="511"/>
      <c r="K801" s="509" t="s">
        <v>240</v>
      </c>
      <c r="L801" s="512"/>
    </row>
    <row r="802" spans="1:12" s="450" customFormat="1" ht="14.25" thickBot="1">
      <c r="A802" s="509"/>
      <c r="B802" s="509"/>
      <c r="C802" s="513" t="s">
        <v>11</v>
      </c>
      <c r="D802" s="514">
        <v>0</v>
      </c>
      <c r="E802" s="515" t="s">
        <v>536</v>
      </c>
      <c r="F802" s="511" t="s">
        <v>234</v>
      </c>
      <c r="G802" s="516">
        <v>0.87</v>
      </c>
      <c r="H802" s="516">
        <v>0.13</v>
      </c>
      <c r="I802" s="517" t="s">
        <v>235</v>
      </c>
      <c r="J802" s="517" t="s">
        <v>230</v>
      </c>
      <c r="K802" s="518">
        <v>2010</v>
      </c>
      <c r="L802" s="519" t="s">
        <v>537</v>
      </c>
    </row>
    <row r="803" spans="1:12" ht="18.75" thickBot="1">
      <c r="A803" s="118"/>
      <c r="B803" s="93"/>
      <c r="C803" s="492" t="s">
        <v>521</v>
      </c>
      <c r="D803" s="491">
        <f>SUM(D706:D802)</f>
        <v>502800</v>
      </c>
      <c r="E803" s="94" t="s">
        <v>227</v>
      </c>
      <c r="F803" s="94"/>
      <c r="G803" s="94"/>
      <c r="H803" s="94"/>
      <c r="I803" s="94"/>
      <c r="J803" s="94"/>
      <c r="K803" s="94"/>
      <c r="L803" s="95"/>
    </row>
    <row r="804" spans="1:12" s="450" customFormat="1" ht="28.5" customHeight="1" thickBot="1">
      <c r="A804" s="896" t="s">
        <v>292</v>
      </c>
      <c r="B804" s="897"/>
      <c r="C804" s="897"/>
      <c r="D804" s="897"/>
      <c r="E804" s="897"/>
      <c r="F804" s="897"/>
      <c r="G804" s="897"/>
      <c r="H804" s="897"/>
      <c r="I804" s="897"/>
      <c r="J804" s="897"/>
      <c r="K804" s="897"/>
      <c r="L804" s="898"/>
    </row>
    <row r="805" spans="1:12" s="450" customFormat="1" ht="18.75" thickBot="1">
      <c r="A805" s="741" t="s">
        <v>416</v>
      </c>
      <c r="B805" s="742"/>
      <c r="C805" s="742"/>
      <c r="D805" s="742"/>
      <c r="E805" s="742"/>
      <c r="F805" s="742"/>
      <c r="G805" s="742"/>
      <c r="H805" s="742"/>
      <c r="I805" s="742"/>
      <c r="J805" s="742"/>
      <c r="K805" s="742"/>
      <c r="L805" s="743"/>
    </row>
    <row r="806" spans="1:12" ht="14.25" thickBot="1">
      <c r="A806" s="97" t="s">
        <v>134</v>
      </c>
      <c r="B806" s="111"/>
      <c r="C806" s="258" t="s">
        <v>135</v>
      </c>
      <c r="D806" s="258"/>
      <c r="E806" s="99"/>
      <c r="F806" s="99"/>
      <c r="G806" s="99"/>
      <c r="H806" s="99"/>
      <c r="I806" s="99"/>
      <c r="J806" s="99"/>
      <c r="K806" s="99"/>
      <c r="L806" s="99"/>
    </row>
    <row r="807" spans="1:12" s="450" customFormat="1" ht="28.5" customHeight="1">
      <c r="A807" s="163"/>
      <c r="B807" s="357"/>
      <c r="C807" s="357" t="s">
        <v>136</v>
      </c>
      <c r="D807" s="283"/>
      <c r="E807" s="283"/>
      <c r="F807" s="283"/>
      <c r="G807" s="283"/>
      <c r="H807" s="283"/>
      <c r="I807" s="283"/>
      <c r="J807" s="826" t="s">
        <v>230</v>
      </c>
      <c r="K807" s="826" t="s">
        <v>341</v>
      </c>
      <c r="L807" s="412"/>
    </row>
    <row r="808" spans="1:12" ht="17.25" customHeight="1" thickBot="1">
      <c r="A808" s="163"/>
      <c r="B808" s="357"/>
      <c r="C808" s="403" t="s">
        <v>137</v>
      </c>
      <c r="D808" s="419">
        <v>0</v>
      </c>
      <c r="E808" s="283" t="s">
        <v>536</v>
      </c>
      <c r="F808" s="283" t="s">
        <v>234</v>
      </c>
      <c r="G808" s="420">
        <v>0.87</v>
      </c>
      <c r="H808" s="420">
        <v>0.13</v>
      </c>
      <c r="I808" s="283" t="s">
        <v>235</v>
      </c>
      <c r="J808" s="828"/>
      <c r="K808" s="826"/>
      <c r="L808" s="412" t="s">
        <v>249</v>
      </c>
    </row>
    <row r="809" spans="1:12" s="450" customFormat="1" ht="16.5" customHeight="1" thickBot="1">
      <c r="A809" s="97" t="s">
        <v>138</v>
      </c>
      <c r="B809" s="111"/>
      <c r="C809" s="258" t="s">
        <v>139</v>
      </c>
      <c r="D809" s="258"/>
      <c r="E809" s="99"/>
      <c r="F809" s="99"/>
      <c r="G809" s="99"/>
      <c r="H809" s="99"/>
      <c r="I809" s="99"/>
      <c r="J809" s="99"/>
      <c r="K809" s="99"/>
      <c r="L809" s="402"/>
    </row>
    <row r="810" spans="1:12" s="450" customFormat="1" ht="29.25" customHeight="1">
      <c r="A810" s="163"/>
      <c r="B810" s="357"/>
      <c r="C810" s="357" t="s">
        <v>140</v>
      </c>
      <c r="D810" s="283"/>
      <c r="E810" s="283"/>
      <c r="F810" s="283"/>
      <c r="G810" s="283"/>
      <c r="H810" s="283" t="s">
        <v>141</v>
      </c>
      <c r="I810" s="283"/>
      <c r="J810" s="826" t="s">
        <v>230</v>
      </c>
      <c r="K810" s="826" t="s">
        <v>341</v>
      </c>
      <c r="L810" s="412"/>
    </row>
    <row r="811" spans="1:12" ht="17.25" customHeight="1" thickBot="1">
      <c r="A811" s="163"/>
      <c r="B811" s="357"/>
      <c r="C811" s="403" t="s">
        <v>142</v>
      </c>
      <c r="D811" s="419">
        <v>0</v>
      </c>
      <c r="E811" s="283" t="s">
        <v>536</v>
      </c>
      <c r="F811" s="283" t="s">
        <v>234</v>
      </c>
      <c r="G811" s="420">
        <v>0.87</v>
      </c>
      <c r="H811" s="420">
        <v>0.13</v>
      </c>
      <c r="I811" s="283" t="s">
        <v>235</v>
      </c>
      <c r="J811" s="828"/>
      <c r="K811" s="826"/>
      <c r="L811" s="412" t="s">
        <v>249</v>
      </c>
    </row>
    <row r="812" spans="1:12" ht="14.25" thickBot="1">
      <c r="A812" s="97" t="s">
        <v>143</v>
      </c>
      <c r="B812" s="111"/>
      <c r="C812" s="258" t="s">
        <v>543</v>
      </c>
      <c r="D812" s="258"/>
      <c r="E812" s="99"/>
      <c r="F812" s="99"/>
      <c r="G812" s="99"/>
      <c r="H812" s="99"/>
      <c r="I812" s="99"/>
      <c r="J812" s="99"/>
      <c r="K812" s="99"/>
      <c r="L812" s="402"/>
    </row>
    <row r="813" spans="1:12">
      <c r="A813" s="163"/>
      <c r="B813" s="357"/>
      <c r="C813" s="357" t="s">
        <v>144</v>
      </c>
      <c r="D813" s="283"/>
      <c r="E813" s="283"/>
      <c r="F813" s="283"/>
      <c r="G813" s="283"/>
      <c r="H813" s="283"/>
      <c r="I813" s="283"/>
      <c r="J813" s="826" t="s">
        <v>230</v>
      </c>
      <c r="K813" s="826" t="s">
        <v>341</v>
      </c>
      <c r="L813" s="412"/>
    </row>
    <row r="814" spans="1:12" ht="24.75" customHeight="1" thickBot="1">
      <c r="A814" s="163"/>
      <c r="B814" s="357"/>
      <c r="C814" s="403" t="s">
        <v>145</v>
      </c>
      <c r="D814" s="103">
        <v>0</v>
      </c>
      <c r="E814" s="283" t="s">
        <v>536</v>
      </c>
      <c r="F814" s="283" t="s">
        <v>234</v>
      </c>
      <c r="G814" s="420">
        <v>0.87</v>
      </c>
      <c r="H814" s="420">
        <v>0.13</v>
      </c>
      <c r="I814" s="283" t="s">
        <v>235</v>
      </c>
      <c r="J814" s="828"/>
      <c r="K814" s="826"/>
      <c r="L814" s="412" t="s">
        <v>249</v>
      </c>
    </row>
    <row r="815" spans="1:12" ht="14.25" thickBot="1">
      <c r="A815" s="97" t="s">
        <v>146</v>
      </c>
      <c r="B815" s="111"/>
      <c r="C815" s="258" t="s">
        <v>547</v>
      </c>
      <c r="D815" s="258"/>
      <c r="E815" s="99"/>
      <c r="F815" s="99"/>
      <c r="G815" s="99"/>
      <c r="H815" s="99"/>
      <c r="I815" s="99"/>
      <c r="J815" s="99"/>
      <c r="K815" s="99"/>
      <c r="L815" s="402"/>
    </row>
    <row r="816" spans="1:12" ht="28.5" customHeight="1">
      <c r="A816" s="163"/>
      <c r="B816" s="357"/>
      <c r="C816" s="210" t="s">
        <v>147</v>
      </c>
      <c r="D816" s="283"/>
      <c r="E816" s="283"/>
      <c r="F816" s="283"/>
      <c r="G816" s="283"/>
      <c r="H816" s="283"/>
      <c r="I816" s="283"/>
      <c r="J816" s="826" t="s">
        <v>230</v>
      </c>
      <c r="K816" s="826" t="s">
        <v>406</v>
      </c>
      <c r="L816" s="412"/>
    </row>
    <row r="817" spans="1:12" ht="14.25" thickBot="1">
      <c r="A817" s="163"/>
      <c r="B817" s="357"/>
      <c r="C817" s="403" t="s">
        <v>148</v>
      </c>
      <c r="D817" s="419">
        <v>0</v>
      </c>
      <c r="E817" s="283" t="s">
        <v>536</v>
      </c>
      <c r="F817" s="283" t="s">
        <v>234</v>
      </c>
      <c r="G817" s="420">
        <v>0.87</v>
      </c>
      <c r="H817" s="420">
        <v>0.13</v>
      </c>
      <c r="I817" s="283" t="s">
        <v>235</v>
      </c>
      <c r="J817" s="828"/>
      <c r="K817" s="826"/>
      <c r="L817" s="412" t="s">
        <v>249</v>
      </c>
    </row>
    <row r="818" spans="1:12" ht="14.25" thickBot="1">
      <c r="A818" s="97" t="s">
        <v>149</v>
      </c>
      <c r="B818" s="111"/>
      <c r="C818" s="258" t="s">
        <v>552</v>
      </c>
      <c r="D818" s="258"/>
      <c r="E818" s="99"/>
      <c r="F818" s="99"/>
      <c r="G818" s="99"/>
      <c r="H818" s="99"/>
      <c r="I818" s="99"/>
      <c r="J818" s="99"/>
      <c r="K818" s="99"/>
      <c r="L818" s="402"/>
    </row>
    <row r="819" spans="1:12" ht="27" customHeight="1">
      <c r="A819" s="163"/>
      <c r="B819" s="357"/>
      <c r="C819" s="358" t="s">
        <v>150</v>
      </c>
      <c r="D819" s="283"/>
      <c r="E819" s="283"/>
      <c r="F819" s="283"/>
      <c r="G819" s="283"/>
      <c r="H819" s="283"/>
      <c r="I819" s="283"/>
      <c r="J819" s="826" t="s">
        <v>230</v>
      </c>
      <c r="K819" s="826" t="s">
        <v>341</v>
      </c>
      <c r="L819" s="412"/>
    </row>
    <row r="820" spans="1:12" ht="14.25" thickBot="1">
      <c r="A820" s="163"/>
      <c r="B820" s="357"/>
      <c r="C820" s="403" t="s">
        <v>151</v>
      </c>
      <c r="D820" s="103">
        <v>0</v>
      </c>
      <c r="E820" s="283" t="s">
        <v>536</v>
      </c>
      <c r="F820" s="283" t="s">
        <v>234</v>
      </c>
      <c r="G820" s="420">
        <v>0.87</v>
      </c>
      <c r="H820" s="420">
        <v>0.13</v>
      </c>
      <c r="I820" s="283" t="s">
        <v>235</v>
      </c>
      <c r="J820" s="828"/>
      <c r="K820" s="828"/>
      <c r="L820" s="412" t="s">
        <v>249</v>
      </c>
    </row>
    <row r="821" spans="1:12" ht="14.25" thickBot="1">
      <c r="A821" s="97" t="s">
        <v>152</v>
      </c>
      <c r="B821" s="111"/>
      <c r="C821" s="258" t="s">
        <v>557</v>
      </c>
      <c r="D821" s="258"/>
      <c r="E821" s="99"/>
      <c r="F821" s="99"/>
      <c r="G821" s="99"/>
      <c r="H821" s="99"/>
      <c r="I821" s="99"/>
      <c r="J821" s="99"/>
      <c r="K821" s="99"/>
      <c r="L821" s="402"/>
    </row>
    <row r="822" spans="1:12" ht="27.75" customHeight="1">
      <c r="A822" s="163"/>
      <c r="B822" s="421"/>
      <c r="C822" s="358" t="s">
        <v>153</v>
      </c>
      <c r="D822" s="163"/>
      <c r="E822" s="163"/>
      <c r="F822" s="163"/>
      <c r="G822" s="163"/>
      <c r="H822" s="163"/>
      <c r="I822" s="163"/>
      <c r="J822" s="893" t="s">
        <v>230</v>
      </c>
      <c r="K822" s="893" t="s">
        <v>322</v>
      </c>
      <c r="L822" s="895" t="s">
        <v>249</v>
      </c>
    </row>
    <row r="823" spans="1:12" ht="16.5" customHeight="1" thickBot="1">
      <c r="A823" s="163"/>
      <c r="B823" s="421"/>
      <c r="C823" s="71" t="s">
        <v>154</v>
      </c>
      <c r="D823" s="419">
        <v>0</v>
      </c>
      <c r="E823" s="163" t="s">
        <v>536</v>
      </c>
      <c r="F823" s="163" t="s">
        <v>234</v>
      </c>
      <c r="G823" s="207">
        <v>0.87</v>
      </c>
      <c r="H823" s="207">
        <v>0.13</v>
      </c>
      <c r="I823" s="163" t="s">
        <v>235</v>
      </c>
      <c r="J823" s="894"/>
      <c r="K823" s="894"/>
      <c r="L823" s="895"/>
    </row>
    <row r="824" spans="1:12" ht="14.25" thickBot="1">
      <c r="A824" s="97" t="s">
        <v>155</v>
      </c>
      <c r="B824" s="111"/>
      <c r="C824" s="258" t="s">
        <v>561</v>
      </c>
      <c r="D824" s="258"/>
      <c r="E824" s="99"/>
      <c r="F824" s="99"/>
      <c r="G824" s="99"/>
      <c r="H824" s="99"/>
      <c r="I824" s="99"/>
      <c r="J824" s="99"/>
      <c r="K824" s="99"/>
      <c r="L824" s="402"/>
    </row>
    <row r="825" spans="1:12" ht="40.5">
      <c r="A825" s="423"/>
      <c r="B825" s="424"/>
      <c r="C825" s="404" t="s">
        <v>156</v>
      </c>
      <c r="D825" s="423"/>
      <c r="E825" s="423"/>
      <c r="F825" s="423"/>
      <c r="G825" s="423"/>
      <c r="H825" s="423"/>
      <c r="I825" s="423"/>
      <c r="J825" s="789" t="s">
        <v>230</v>
      </c>
      <c r="K825" s="789" t="s">
        <v>406</v>
      </c>
      <c r="L825" s="900" t="s">
        <v>249</v>
      </c>
    </row>
    <row r="826" spans="1:12" ht="14.25" thickBot="1">
      <c r="A826" s="113"/>
      <c r="B826" s="114"/>
      <c r="C826" s="425" t="s">
        <v>157</v>
      </c>
      <c r="D826" s="426">
        <v>0</v>
      </c>
      <c r="E826" s="113" t="s">
        <v>536</v>
      </c>
      <c r="F826" s="113" t="s">
        <v>234</v>
      </c>
      <c r="G826" s="115">
        <v>0.87</v>
      </c>
      <c r="H826" s="115">
        <v>0.13</v>
      </c>
      <c r="I826" s="113" t="s">
        <v>235</v>
      </c>
      <c r="J826" s="790"/>
      <c r="K826" s="790"/>
      <c r="L826" s="901"/>
    </row>
    <row r="827" spans="1:12" ht="14.25" thickBot="1">
      <c r="A827" s="97" t="s">
        <v>158</v>
      </c>
      <c r="B827" s="111"/>
      <c r="C827" s="258" t="s">
        <v>565</v>
      </c>
      <c r="D827" s="258"/>
      <c r="E827" s="99"/>
      <c r="F827" s="99"/>
      <c r="G827" s="99"/>
      <c r="H827" s="99"/>
      <c r="I827" s="99"/>
      <c r="J827" s="99"/>
      <c r="K827" s="99"/>
      <c r="L827" s="402"/>
    </row>
    <row r="828" spans="1:12" ht="24.75" customHeight="1">
      <c r="A828" s="163"/>
      <c r="B828" s="357"/>
      <c r="C828" s="358" t="s">
        <v>159</v>
      </c>
      <c r="D828" s="283"/>
      <c r="E828" s="283"/>
      <c r="F828" s="283"/>
      <c r="G828" s="283"/>
      <c r="H828" s="283"/>
      <c r="I828" s="283"/>
      <c r="J828" s="826" t="s">
        <v>230</v>
      </c>
      <c r="K828" s="826" t="s">
        <v>322</v>
      </c>
      <c r="L828" s="412"/>
    </row>
    <row r="829" spans="1:12" ht="14.25" thickBot="1">
      <c r="A829" s="163"/>
      <c r="B829" s="357"/>
      <c r="C829" s="403" t="s">
        <v>137</v>
      </c>
      <c r="D829" s="419">
        <v>0</v>
      </c>
      <c r="E829" s="283" t="s">
        <v>536</v>
      </c>
      <c r="F829" s="283" t="s">
        <v>234</v>
      </c>
      <c r="G829" s="420">
        <v>0.87</v>
      </c>
      <c r="H829" s="420">
        <v>0.13</v>
      </c>
      <c r="I829" s="283" t="s">
        <v>235</v>
      </c>
      <c r="J829" s="828"/>
      <c r="K829" s="828"/>
      <c r="L829" s="412" t="s">
        <v>249</v>
      </c>
    </row>
    <row r="830" spans="1:12" ht="14.25" thickBot="1">
      <c r="A830" s="97" t="s">
        <v>160</v>
      </c>
      <c r="B830" s="98"/>
      <c r="C830" s="258" t="s">
        <v>161</v>
      </c>
      <c r="D830" s="27"/>
      <c r="E830" s="99"/>
      <c r="F830" s="99"/>
      <c r="G830" s="99"/>
      <c r="H830" s="99"/>
      <c r="I830" s="99"/>
      <c r="J830" s="99"/>
      <c r="K830" s="99"/>
      <c r="L830" s="402"/>
    </row>
    <row r="831" spans="1:12" ht="17.25" customHeight="1">
      <c r="A831" s="56"/>
      <c r="B831" s="427"/>
      <c r="C831" s="358" t="s">
        <v>162</v>
      </c>
      <c r="D831" s="428"/>
      <c r="E831" s="198"/>
      <c r="F831" s="429"/>
      <c r="G831" s="198"/>
      <c r="H831" s="163"/>
      <c r="I831" s="202"/>
      <c r="J831" s="163"/>
      <c r="K831" s="200" t="s">
        <v>163</v>
      </c>
      <c r="L831" s="422"/>
    </row>
    <row r="832" spans="1:12" ht="21" customHeight="1" thickBot="1">
      <c r="A832" s="56"/>
      <c r="B832" s="198"/>
      <c r="C832" s="430" t="s">
        <v>164</v>
      </c>
      <c r="D832" s="211">
        <v>0</v>
      </c>
      <c r="E832" s="283" t="s">
        <v>536</v>
      </c>
      <c r="F832" s="163" t="s">
        <v>234</v>
      </c>
      <c r="G832" s="207">
        <v>0.87</v>
      </c>
      <c r="H832" s="207">
        <v>0.13</v>
      </c>
      <c r="I832" s="202" t="s">
        <v>235</v>
      </c>
      <c r="J832" s="163" t="s">
        <v>230</v>
      </c>
      <c r="K832" s="200">
        <v>2009</v>
      </c>
      <c r="L832" s="412" t="s">
        <v>249</v>
      </c>
    </row>
    <row r="833" spans="1:12" ht="14.25" thickBot="1">
      <c r="A833" s="97" t="s">
        <v>165</v>
      </c>
      <c r="B833" s="111"/>
      <c r="C833" s="258" t="s">
        <v>166</v>
      </c>
      <c r="D833" s="258"/>
      <c r="E833" s="99"/>
      <c r="F833" s="99"/>
      <c r="G833" s="99"/>
      <c r="H833" s="99"/>
      <c r="I833" s="99"/>
      <c r="J833" s="99"/>
      <c r="K833" s="99"/>
      <c r="L833" s="402"/>
    </row>
    <row r="834" spans="1:12" ht="27">
      <c r="A834" s="101"/>
      <c r="B834" s="47"/>
      <c r="C834" s="216" t="s">
        <v>167</v>
      </c>
      <c r="D834" s="101"/>
      <c r="E834" s="101"/>
      <c r="F834" s="101"/>
      <c r="G834" s="101"/>
      <c r="H834" s="101"/>
      <c r="I834" s="101"/>
      <c r="J834" s="764" t="s">
        <v>230</v>
      </c>
      <c r="K834" s="764" t="s">
        <v>322</v>
      </c>
      <c r="L834" s="892" t="s">
        <v>249</v>
      </c>
    </row>
    <row r="835" spans="1:12" ht="15.75" customHeight="1" thickBot="1">
      <c r="A835" s="101"/>
      <c r="B835" s="47"/>
      <c r="C835" s="102" t="s">
        <v>168</v>
      </c>
      <c r="D835" s="103">
        <v>0</v>
      </c>
      <c r="E835" s="101" t="s">
        <v>536</v>
      </c>
      <c r="F835" s="101" t="s">
        <v>234</v>
      </c>
      <c r="G835" s="104">
        <v>0.87</v>
      </c>
      <c r="H835" s="104">
        <v>0.13</v>
      </c>
      <c r="I835" s="101" t="s">
        <v>235</v>
      </c>
      <c r="J835" s="765"/>
      <c r="K835" s="765"/>
      <c r="L835" s="892"/>
    </row>
    <row r="836" spans="1:12" ht="14.25" thickBot="1">
      <c r="A836" s="97" t="s">
        <v>169</v>
      </c>
      <c r="B836" s="98"/>
      <c r="C836" s="258" t="s">
        <v>170</v>
      </c>
      <c r="D836" s="27"/>
      <c r="E836" s="99"/>
      <c r="F836" s="99"/>
      <c r="G836" s="99"/>
      <c r="H836" s="99"/>
      <c r="I836" s="99"/>
      <c r="J836" s="99"/>
      <c r="K836" s="99"/>
      <c r="L836" s="402"/>
    </row>
    <row r="837" spans="1:12">
      <c r="A837" s="56"/>
      <c r="B837" s="427"/>
      <c r="C837" s="210" t="s">
        <v>171</v>
      </c>
      <c r="D837" s="163"/>
      <c r="E837" s="163"/>
      <c r="F837" s="163"/>
      <c r="G837" s="163"/>
      <c r="H837" s="163"/>
      <c r="I837" s="163"/>
      <c r="J837" s="893" t="s">
        <v>230</v>
      </c>
      <c r="K837" s="893" t="s">
        <v>341</v>
      </c>
      <c r="L837" s="895" t="s">
        <v>249</v>
      </c>
    </row>
    <row r="838" spans="1:12" ht="14.25" thickBot="1">
      <c r="A838" s="56"/>
      <c r="B838" s="198"/>
      <c r="C838" s="71" t="s">
        <v>172</v>
      </c>
      <c r="D838" s="419">
        <v>0</v>
      </c>
      <c r="E838" s="163" t="s">
        <v>536</v>
      </c>
      <c r="F838" s="163" t="s">
        <v>234</v>
      </c>
      <c r="G838" s="207">
        <v>0.87</v>
      </c>
      <c r="H838" s="207">
        <v>0.13</v>
      </c>
      <c r="I838" s="163" t="s">
        <v>235</v>
      </c>
      <c r="J838" s="894"/>
      <c r="K838" s="894"/>
      <c r="L838" s="895"/>
    </row>
    <row r="839" spans="1:12" ht="14.25" thickBot="1">
      <c r="A839" s="97" t="s">
        <v>173</v>
      </c>
      <c r="B839" s="98"/>
      <c r="C839" s="258" t="s">
        <v>174</v>
      </c>
      <c r="D839" s="27"/>
      <c r="E839" s="99"/>
      <c r="F839" s="99"/>
      <c r="G839" s="99"/>
      <c r="H839" s="99"/>
      <c r="I839" s="99"/>
      <c r="J839" s="99"/>
      <c r="K839" s="99"/>
      <c r="L839" s="402"/>
    </row>
    <row r="840" spans="1:12" ht="27">
      <c r="A840" s="56"/>
      <c r="B840" s="198"/>
      <c r="C840" s="210" t="s">
        <v>175</v>
      </c>
      <c r="D840" s="419" t="s">
        <v>227</v>
      </c>
      <c r="E840" s="163" t="s">
        <v>536</v>
      </c>
      <c r="F840" s="163" t="s">
        <v>234</v>
      </c>
      <c r="G840" s="207">
        <v>0.87</v>
      </c>
      <c r="H840" s="207">
        <v>0.13</v>
      </c>
      <c r="I840" s="163" t="s">
        <v>235</v>
      </c>
      <c r="J840" s="210" t="s">
        <v>230</v>
      </c>
      <c r="K840" s="200" t="s">
        <v>533</v>
      </c>
      <c r="L840" s="422"/>
    </row>
    <row r="841" spans="1:12" ht="14.25" thickBot="1">
      <c r="A841" s="56"/>
      <c r="B841" s="198"/>
      <c r="C841" s="71" t="s">
        <v>176</v>
      </c>
      <c r="D841" s="332">
        <v>0</v>
      </c>
      <c r="E841" s="113"/>
      <c r="F841" s="113"/>
      <c r="G841" s="115"/>
      <c r="H841" s="115"/>
      <c r="I841" s="113"/>
      <c r="J841" s="431"/>
      <c r="K841" s="116">
        <v>2009</v>
      </c>
      <c r="L841" s="624" t="s">
        <v>249</v>
      </c>
    </row>
    <row r="842" spans="1:12" ht="14.25" thickBot="1">
      <c r="A842" s="97" t="s">
        <v>181</v>
      </c>
      <c r="B842" s="111"/>
      <c r="C842" s="258" t="s">
        <v>182</v>
      </c>
      <c r="D842" s="258"/>
      <c r="E842" s="99"/>
      <c r="F842" s="99"/>
      <c r="G842" s="99"/>
      <c r="H842" s="99"/>
      <c r="I842" s="99"/>
      <c r="J842" s="99"/>
      <c r="K842" s="99"/>
      <c r="L842" s="402"/>
    </row>
    <row r="843" spans="1:12" ht="40.5">
      <c r="A843" s="163"/>
      <c r="B843" s="421"/>
      <c r="C843" s="210" t="s">
        <v>183</v>
      </c>
      <c r="D843" s="163"/>
      <c r="E843" s="163"/>
      <c r="F843" s="163"/>
      <c r="G843" s="163"/>
      <c r="H843" s="163"/>
      <c r="I843" s="163"/>
      <c r="J843" s="893" t="s">
        <v>230</v>
      </c>
      <c r="K843" s="893" t="s">
        <v>341</v>
      </c>
      <c r="L843" s="895" t="s">
        <v>249</v>
      </c>
    </row>
    <row r="844" spans="1:12" ht="14.25" thickBot="1">
      <c r="A844" s="163"/>
      <c r="B844" s="421"/>
      <c r="C844" s="71" t="s">
        <v>184</v>
      </c>
      <c r="D844" s="103">
        <v>0</v>
      </c>
      <c r="E844" s="163" t="s">
        <v>536</v>
      </c>
      <c r="F844" s="163" t="s">
        <v>234</v>
      </c>
      <c r="G844" s="207">
        <v>0.87</v>
      </c>
      <c r="H844" s="207">
        <v>0.13</v>
      </c>
      <c r="I844" s="163" t="s">
        <v>235</v>
      </c>
      <c r="J844" s="893"/>
      <c r="K844" s="893"/>
      <c r="L844" s="895"/>
    </row>
    <row r="845" spans="1:12" ht="14.25" thickBot="1">
      <c r="A845" s="97" t="s">
        <v>185</v>
      </c>
      <c r="B845" s="111"/>
      <c r="C845" s="258" t="s">
        <v>186</v>
      </c>
      <c r="D845" s="258"/>
      <c r="E845" s="99"/>
      <c r="F845" s="99"/>
      <c r="G845" s="99"/>
      <c r="H845" s="99"/>
      <c r="I845" s="99"/>
      <c r="J845" s="99"/>
      <c r="K845" s="99"/>
      <c r="L845" s="402"/>
    </row>
    <row r="846" spans="1:12" ht="27">
      <c r="A846" s="101"/>
      <c r="B846" s="47"/>
      <c r="C846" s="216" t="s">
        <v>187</v>
      </c>
      <c r="D846" s="101"/>
      <c r="E846" s="101"/>
      <c r="F846" s="101"/>
      <c r="G846" s="101"/>
      <c r="H846" s="101"/>
      <c r="I846" s="101"/>
      <c r="J846" s="764" t="s">
        <v>230</v>
      </c>
      <c r="K846" s="764" t="s">
        <v>341</v>
      </c>
      <c r="L846" s="892" t="s">
        <v>249</v>
      </c>
    </row>
    <row r="847" spans="1:12" ht="14.25" thickBot="1">
      <c r="A847" s="101"/>
      <c r="B847" s="47"/>
      <c r="C847" s="102" t="s">
        <v>188</v>
      </c>
      <c r="D847" s="103">
        <v>0</v>
      </c>
      <c r="E847" s="101" t="s">
        <v>536</v>
      </c>
      <c r="F847" s="101" t="s">
        <v>234</v>
      </c>
      <c r="G847" s="104">
        <v>0.87</v>
      </c>
      <c r="H847" s="104">
        <v>0.13</v>
      </c>
      <c r="I847" s="101" t="s">
        <v>235</v>
      </c>
      <c r="J847" s="764"/>
      <c r="K847" s="764"/>
      <c r="L847" s="892"/>
    </row>
    <row r="848" spans="1:12" ht="14.25" thickBot="1">
      <c r="A848" s="97" t="s">
        <v>189</v>
      </c>
      <c r="B848" s="111"/>
      <c r="C848" s="258" t="s">
        <v>190</v>
      </c>
      <c r="D848" s="258"/>
      <c r="E848" s="99"/>
      <c r="F848" s="99"/>
      <c r="G848" s="99"/>
      <c r="H848" s="99"/>
      <c r="I848" s="99"/>
      <c r="J848" s="99"/>
      <c r="K848" s="99"/>
      <c r="L848" s="402"/>
    </row>
    <row r="849" spans="1:12" ht="27">
      <c r="A849" s="101"/>
      <c r="B849" s="47"/>
      <c r="C849" s="216" t="s">
        <v>191</v>
      </c>
      <c r="D849" s="101"/>
      <c r="E849" s="101"/>
      <c r="F849" s="101"/>
      <c r="G849" s="101"/>
      <c r="H849" s="101"/>
      <c r="I849" s="101"/>
      <c r="J849" s="254" t="s">
        <v>227</v>
      </c>
      <c r="K849" s="254" t="s">
        <v>240</v>
      </c>
      <c r="L849" s="432" t="s">
        <v>227</v>
      </c>
    </row>
    <row r="850" spans="1:12" ht="14.25" thickBot="1">
      <c r="A850" s="101"/>
      <c r="B850" s="47"/>
      <c r="C850" s="102" t="s">
        <v>192</v>
      </c>
      <c r="D850" s="103">
        <v>0</v>
      </c>
      <c r="E850" s="101" t="s">
        <v>536</v>
      </c>
      <c r="F850" s="101" t="s">
        <v>234</v>
      </c>
      <c r="G850" s="104">
        <v>0.87</v>
      </c>
      <c r="H850" s="104">
        <v>0.13</v>
      </c>
      <c r="I850" s="101" t="s">
        <v>235</v>
      </c>
      <c r="J850" s="88" t="s">
        <v>230</v>
      </c>
      <c r="K850" s="88">
        <v>2009</v>
      </c>
      <c r="L850" s="433" t="s">
        <v>249</v>
      </c>
    </row>
    <row r="851" spans="1:12" ht="14.25" thickBot="1">
      <c r="A851" s="97" t="s">
        <v>193</v>
      </c>
      <c r="B851" s="111"/>
      <c r="C851" s="258" t="s">
        <v>194</v>
      </c>
      <c r="D851" s="258"/>
      <c r="E851" s="99"/>
      <c r="F851" s="99"/>
      <c r="G851" s="99"/>
      <c r="H851" s="99"/>
      <c r="I851" s="99"/>
      <c r="J851" s="99"/>
      <c r="K851" s="99"/>
      <c r="L851" s="402"/>
    </row>
    <row r="852" spans="1:12" ht="27">
      <c r="A852" s="101"/>
      <c r="B852" s="47"/>
      <c r="C852" s="216" t="s">
        <v>195</v>
      </c>
      <c r="D852" s="101"/>
      <c r="E852" s="101"/>
      <c r="F852" s="101"/>
      <c r="G852" s="101"/>
      <c r="H852" s="101"/>
      <c r="I852" s="101"/>
      <c r="J852" s="254" t="s">
        <v>227</v>
      </c>
      <c r="K852" s="254" t="s">
        <v>573</v>
      </c>
      <c r="L852" s="432" t="s">
        <v>227</v>
      </c>
    </row>
    <row r="853" spans="1:12" ht="19.5" customHeight="1" thickBot="1">
      <c r="A853" s="101"/>
      <c r="B853" s="47"/>
      <c r="C853" s="102" t="s">
        <v>296</v>
      </c>
      <c r="D853" s="103">
        <v>0</v>
      </c>
      <c r="E853" s="101" t="s">
        <v>536</v>
      </c>
      <c r="F853" s="101" t="s">
        <v>234</v>
      </c>
      <c r="G853" s="104">
        <v>1</v>
      </c>
      <c r="H853" s="104">
        <v>0</v>
      </c>
      <c r="I853" s="101" t="s">
        <v>235</v>
      </c>
      <c r="J853" s="88" t="s">
        <v>230</v>
      </c>
      <c r="K853" s="88" t="s">
        <v>196</v>
      </c>
      <c r="L853" s="433" t="s">
        <v>249</v>
      </c>
    </row>
    <row r="854" spans="1:12" ht="16.5" thickBot="1">
      <c r="A854" s="434"/>
      <c r="B854" s="435"/>
      <c r="C854" s="520" t="s">
        <v>197</v>
      </c>
      <c r="D854" s="491">
        <f>SUM(D806:D853)</f>
        <v>0</v>
      </c>
      <c r="E854" s="436"/>
      <c r="F854" s="436"/>
      <c r="G854" s="436"/>
      <c r="H854" s="436"/>
      <c r="I854" s="436"/>
      <c r="J854" s="436"/>
      <c r="K854" s="436"/>
      <c r="L854" s="437"/>
    </row>
    <row r="855" spans="1:12" ht="16.5" thickBot="1">
      <c r="A855" s="438"/>
      <c r="B855" s="439"/>
      <c r="C855" s="440" t="s">
        <v>198</v>
      </c>
      <c r="D855" s="441">
        <f>+D854+D803+D704+D536+D462+D454+D434+D318+D294</f>
        <v>1499960</v>
      </c>
      <c r="E855" s="521"/>
      <c r="F855" s="523"/>
      <c r="G855" s="521"/>
      <c r="H855" s="525"/>
      <c r="I855" s="526"/>
      <c r="J855" s="525"/>
      <c r="K855" s="521"/>
      <c r="L855" s="528"/>
    </row>
    <row r="856" spans="1:12" ht="16.5" thickBot="1">
      <c r="A856" s="442"/>
      <c r="B856" s="443"/>
      <c r="C856" s="444" t="s">
        <v>199</v>
      </c>
      <c r="D856" s="445">
        <f>+D855+D266+D208+D123</f>
        <v>15023604.899999999</v>
      </c>
      <c r="E856" s="522"/>
      <c r="F856" s="524"/>
      <c r="G856" s="522"/>
      <c r="H856" s="522"/>
      <c r="I856" s="527"/>
      <c r="J856" s="522"/>
      <c r="K856" s="522"/>
      <c r="L856" s="446"/>
    </row>
    <row r="857" spans="1:12" ht="14.25" thickTop="1">
      <c r="A857" s="899" t="s">
        <v>200</v>
      </c>
      <c r="B857" s="899"/>
      <c r="C857" s="899"/>
    </row>
    <row r="858" spans="1:12">
      <c r="A858" s="899" t="s">
        <v>201</v>
      </c>
      <c r="B858" s="899"/>
      <c r="C858" s="899"/>
      <c r="D858" s="899" t="s">
        <v>202</v>
      </c>
      <c r="E858" s="899"/>
      <c r="F858" s="899"/>
      <c r="G858" s="899"/>
      <c r="H858" s="899"/>
    </row>
    <row r="859" spans="1:12">
      <c r="A859" s="899" t="s">
        <v>203</v>
      </c>
      <c r="B859" s="899"/>
      <c r="C859" s="899"/>
      <c r="D859" s="899" t="s">
        <v>204</v>
      </c>
      <c r="E859" s="899"/>
      <c r="F859" s="899"/>
      <c r="G859" s="899"/>
      <c r="H859" s="899"/>
    </row>
    <row r="860" spans="1:12">
      <c r="A860" s="449" t="s">
        <v>205</v>
      </c>
      <c r="B860" s="449"/>
      <c r="D860" s="447" t="s">
        <v>206</v>
      </c>
    </row>
    <row r="861" spans="1:12">
      <c r="A861" s="449" t="s">
        <v>207</v>
      </c>
      <c r="B861" s="449"/>
    </row>
  </sheetData>
  <mergeCells count="403">
    <mergeCell ref="L687:L688"/>
    <mergeCell ref="A857:C857"/>
    <mergeCell ref="A858:C858"/>
    <mergeCell ref="D858:H858"/>
    <mergeCell ref="A859:C859"/>
    <mergeCell ref="D859:H859"/>
    <mergeCell ref="J825:J826"/>
    <mergeCell ref="K825:K826"/>
    <mergeCell ref="L825:L826"/>
    <mergeCell ref="J810:J811"/>
    <mergeCell ref="K810:K811"/>
    <mergeCell ref="J813:J814"/>
    <mergeCell ref="K813:K814"/>
    <mergeCell ref="J816:J817"/>
    <mergeCell ref="K816:K817"/>
    <mergeCell ref="J819:J820"/>
    <mergeCell ref="K819:K820"/>
    <mergeCell ref="J822:J823"/>
    <mergeCell ref="K822:K823"/>
    <mergeCell ref="L822:L823"/>
    <mergeCell ref="J843:J844"/>
    <mergeCell ref="K843:K844"/>
    <mergeCell ref="L843:L844"/>
    <mergeCell ref="J846:J847"/>
    <mergeCell ref="K846:K847"/>
    <mergeCell ref="L714:L715"/>
    <mergeCell ref="L721:L722"/>
    <mergeCell ref="L724:L725"/>
    <mergeCell ref="L731:L732"/>
    <mergeCell ref="A804:L804"/>
    <mergeCell ref="A805:L805"/>
    <mergeCell ref="J807:J808"/>
    <mergeCell ref="K807:K808"/>
    <mergeCell ref="A758:A759"/>
    <mergeCell ref="L758:L759"/>
    <mergeCell ref="A761:A762"/>
    <mergeCell ref="L761:L762"/>
    <mergeCell ref="A792:A793"/>
    <mergeCell ref="L792:L793"/>
    <mergeCell ref="L795:L796"/>
    <mergeCell ref="A737:A738"/>
    <mergeCell ref="J737:J738"/>
    <mergeCell ref="J740:J741"/>
    <mergeCell ref="J743:J744"/>
    <mergeCell ref="J752:J753"/>
    <mergeCell ref="J755:J756"/>
    <mergeCell ref="L755:L756"/>
    <mergeCell ref="L727:L728"/>
    <mergeCell ref="A731:A732"/>
    <mergeCell ref="L846:L847"/>
    <mergeCell ref="J828:J829"/>
    <mergeCell ref="K828:K829"/>
    <mergeCell ref="J834:J835"/>
    <mergeCell ref="K834:K835"/>
    <mergeCell ref="L834:L835"/>
    <mergeCell ref="J837:J838"/>
    <mergeCell ref="K837:K838"/>
    <mergeCell ref="L837:L838"/>
    <mergeCell ref="J731:J732"/>
    <mergeCell ref="A734:A735"/>
    <mergeCell ref="J734:J735"/>
    <mergeCell ref="L743:L744"/>
    <mergeCell ref="L734:L735"/>
    <mergeCell ref="L737:L738"/>
    <mergeCell ref="L740:L741"/>
    <mergeCell ref="A724:A725"/>
    <mergeCell ref="J724:J725"/>
    <mergeCell ref="A727:A729"/>
    <mergeCell ref="B727:B728"/>
    <mergeCell ref="C727:C728"/>
    <mergeCell ref="D727:D728"/>
    <mergeCell ref="E727:E728"/>
    <mergeCell ref="F727:F728"/>
    <mergeCell ref="G727:G728"/>
    <mergeCell ref="H727:H728"/>
    <mergeCell ref="I727:I728"/>
    <mergeCell ref="J727:J729"/>
    <mergeCell ref="L717:L718"/>
    <mergeCell ref="A721:A722"/>
    <mergeCell ref="J721:J722"/>
    <mergeCell ref="E717:E718"/>
    <mergeCell ref="F717:F718"/>
    <mergeCell ref="G717:G718"/>
    <mergeCell ref="H717:H718"/>
    <mergeCell ref="A717:A719"/>
    <mergeCell ref="B717:B718"/>
    <mergeCell ref="C717:C718"/>
    <mergeCell ref="D717:D718"/>
    <mergeCell ref="I717:I718"/>
    <mergeCell ref="A714:A715"/>
    <mergeCell ref="J714:J715"/>
    <mergeCell ref="E710:E711"/>
    <mergeCell ref="F710:F711"/>
    <mergeCell ref="G710:G711"/>
    <mergeCell ref="H710:H711"/>
    <mergeCell ref="A710:A712"/>
    <mergeCell ref="B710:B711"/>
    <mergeCell ref="J717:J719"/>
    <mergeCell ref="E669:E670"/>
    <mergeCell ref="A705:L705"/>
    <mergeCell ref="A707:A708"/>
    <mergeCell ref="J707:J708"/>
    <mergeCell ref="J710:J712"/>
    <mergeCell ref="L710:L712"/>
    <mergeCell ref="J633:J634"/>
    <mergeCell ref="L633:L634"/>
    <mergeCell ref="L660:L661"/>
    <mergeCell ref="J636:J637"/>
    <mergeCell ref="L636:L637"/>
    <mergeCell ref="J639:J640"/>
    <mergeCell ref="J642:J643"/>
    <mergeCell ref="L642:L643"/>
    <mergeCell ref="L639:L640"/>
    <mergeCell ref="L654:L655"/>
    <mergeCell ref="I710:I711"/>
    <mergeCell ref="C710:C711"/>
    <mergeCell ref="D710:D711"/>
    <mergeCell ref="L645:L646"/>
    <mergeCell ref="L657:L658"/>
    <mergeCell ref="L707:L708"/>
    <mergeCell ref="L690:L691"/>
    <mergeCell ref="L693:L694"/>
    <mergeCell ref="J618:J619"/>
    <mergeCell ref="J621:J622"/>
    <mergeCell ref="J624:J625"/>
    <mergeCell ref="J627:J628"/>
    <mergeCell ref="J630:J631"/>
    <mergeCell ref="L630:L631"/>
    <mergeCell ref="L627:L628"/>
    <mergeCell ref="J606:J607"/>
    <mergeCell ref="L606:L607"/>
    <mergeCell ref="J609:J610"/>
    <mergeCell ref="L609:L610"/>
    <mergeCell ref="J612:J613"/>
    <mergeCell ref="J615:J616"/>
    <mergeCell ref="L615:L616"/>
    <mergeCell ref="L612:L613"/>
    <mergeCell ref="L618:L619"/>
    <mergeCell ref="A591:A592"/>
    <mergeCell ref="B591:B592"/>
    <mergeCell ref="C591:C592"/>
    <mergeCell ref="E591:E592"/>
    <mergeCell ref="J597:J598"/>
    <mergeCell ref="L597:L598"/>
    <mergeCell ref="J600:J601"/>
    <mergeCell ref="L600:L601"/>
    <mergeCell ref="J603:J604"/>
    <mergeCell ref="L603:L604"/>
    <mergeCell ref="J594:J595"/>
    <mergeCell ref="K594:K595"/>
    <mergeCell ref="L594:L595"/>
    <mergeCell ref="J575:J576"/>
    <mergeCell ref="E578:E579"/>
    <mergeCell ref="L578:L579"/>
    <mergeCell ref="L575:L576"/>
    <mergeCell ref="F591:F592"/>
    <mergeCell ref="G591:G592"/>
    <mergeCell ref="H591:H592"/>
    <mergeCell ref="L581:L582"/>
    <mergeCell ref="J584:J585"/>
    <mergeCell ref="L584:L585"/>
    <mergeCell ref="J590:J592"/>
    <mergeCell ref="K590:K592"/>
    <mergeCell ref="L590:L592"/>
    <mergeCell ref="J587:J588"/>
    <mergeCell ref="I591:I592"/>
    <mergeCell ref="E563:E564"/>
    <mergeCell ref="L563:L564"/>
    <mergeCell ref="L566:L567"/>
    <mergeCell ref="J569:J570"/>
    <mergeCell ref="L569:L570"/>
    <mergeCell ref="J572:J573"/>
    <mergeCell ref="L572:L573"/>
    <mergeCell ref="L548:L549"/>
    <mergeCell ref="J551:J552"/>
    <mergeCell ref="L551:L552"/>
    <mergeCell ref="J554:J555"/>
    <mergeCell ref="L554:L555"/>
    <mergeCell ref="E560:E561"/>
    <mergeCell ref="L560:L561"/>
    <mergeCell ref="A537:L537"/>
    <mergeCell ref="J539:J540"/>
    <mergeCell ref="L539:L540"/>
    <mergeCell ref="J542:J543"/>
    <mergeCell ref="L542:L543"/>
    <mergeCell ref="J545:J546"/>
    <mergeCell ref="L545:L546"/>
    <mergeCell ref="J492:J493"/>
    <mergeCell ref="L492:L493"/>
    <mergeCell ref="J495:J496"/>
    <mergeCell ref="L495:L496"/>
    <mergeCell ref="J498:J499"/>
    <mergeCell ref="L498:L499"/>
    <mergeCell ref="L510:L511"/>
    <mergeCell ref="L519:L520"/>
    <mergeCell ref="L522:L523"/>
    <mergeCell ref="L525:L526"/>
    <mergeCell ref="L528:L529"/>
    <mergeCell ref="L531:L532"/>
    <mergeCell ref="L534:L535"/>
    <mergeCell ref="A483:A484"/>
    <mergeCell ref="J483:J484"/>
    <mergeCell ref="L483:L484"/>
    <mergeCell ref="L486:L487"/>
    <mergeCell ref="J489:J490"/>
    <mergeCell ref="L489:L490"/>
    <mergeCell ref="L471:L472"/>
    <mergeCell ref="L474:L475"/>
    <mergeCell ref="J477:J478"/>
    <mergeCell ref="L477:L478"/>
    <mergeCell ref="J480:J481"/>
    <mergeCell ref="L480:L481"/>
    <mergeCell ref="J468:J469"/>
    <mergeCell ref="L468:L469"/>
    <mergeCell ref="G415:G416"/>
    <mergeCell ref="H415:H416"/>
    <mergeCell ref="I415:I416"/>
    <mergeCell ref="J415:J416"/>
    <mergeCell ref="L415:L416"/>
    <mergeCell ref="A435:L435"/>
    <mergeCell ref="B419:B420"/>
    <mergeCell ref="C419:C420"/>
    <mergeCell ref="D419:D420"/>
    <mergeCell ref="E419:E420"/>
    <mergeCell ref="F419:F420"/>
    <mergeCell ref="G419:G420"/>
    <mergeCell ref="H419:H420"/>
    <mergeCell ref="I419:I420"/>
    <mergeCell ref="J419:J420"/>
    <mergeCell ref="L419:L420"/>
    <mergeCell ref="B415:B416"/>
    <mergeCell ref="C415:C416"/>
    <mergeCell ref="D415:D416"/>
    <mergeCell ref="E415:E416"/>
    <mergeCell ref="F415:F416"/>
    <mergeCell ref="A455:L455"/>
    <mergeCell ref="A463:L463"/>
    <mergeCell ref="J465:J466"/>
    <mergeCell ref="L465:L466"/>
    <mergeCell ref="A411:A413"/>
    <mergeCell ref="B411:B412"/>
    <mergeCell ref="C411:C412"/>
    <mergeCell ref="D411:D412"/>
    <mergeCell ref="E411:E412"/>
    <mergeCell ref="F411:F412"/>
    <mergeCell ref="A402:A403"/>
    <mergeCell ref="A405:A406"/>
    <mergeCell ref="L405:L406"/>
    <mergeCell ref="A408:A409"/>
    <mergeCell ref="L402:L403"/>
    <mergeCell ref="L408:L409"/>
    <mergeCell ref="G411:G412"/>
    <mergeCell ref="H411:H412"/>
    <mergeCell ref="I411:I412"/>
    <mergeCell ref="J411:J412"/>
    <mergeCell ref="L411:L412"/>
    <mergeCell ref="A390:A391"/>
    <mergeCell ref="A393:A394"/>
    <mergeCell ref="L393:L394"/>
    <mergeCell ref="A396:A397"/>
    <mergeCell ref="A399:A400"/>
    <mergeCell ref="A375:A376"/>
    <mergeCell ref="A378:A379"/>
    <mergeCell ref="L375:L376"/>
    <mergeCell ref="L378:L379"/>
    <mergeCell ref="A381:A382"/>
    <mergeCell ref="A384:A385"/>
    <mergeCell ref="L390:L391"/>
    <mergeCell ref="L396:L397"/>
    <mergeCell ref="L399:L400"/>
    <mergeCell ref="A372:A373"/>
    <mergeCell ref="L372:L373"/>
    <mergeCell ref="A368:A370"/>
    <mergeCell ref="B368:B369"/>
    <mergeCell ref="C368:C369"/>
    <mergeCell ref="D368:D369"/>
    <mergeCell ref="E368:E369"/>
    <mergeCell ref="F368:F369"/>
    <mergeCell ref="A387:A388"/>
    <mergeCell ref="G368:G369"/>
    <mergeCell ref="H368:H369"/>
    <mergeCell ref="I368:I369"/>
    <mergeCell ref="J368:J369"/>
    <mergeCell ref="L368:L369"/>
    <mergeCell ref="I364:I365"/>
    <mergeCell ref="J364:J365"/>
    <mergeCell ref="L364:L365"/>
    <mergeCell ref="B312:B313"/>
    <mergeCell ref="C312:C313"/>
    <mergeCell ref="D312:D313"/>
    <mergeCell ref="A320:L320"/>
    <mergeCell ref="A361:A362"/>
    <mergeCell ref="A364:A366"/>
    <mergeCell ref="B364:B365"/>
    <mergeCell ref="C364:C365"/>
    <mergeCell ref="D364:D365"/>
    <mergeCell ref="E364:E365"/>
    <mergeCell ref="L316:L317"/>
    <mergeCell ref="A319:L319"/>
    <mergeCell ref="E312:E313"/>
    <mergeCell ref="F312:F313"/>
    <mergeCell ref="G312:G313"/>
    <mergeCell ref="H312:H313"/>
    <mergeCell ref="A312:A313"/>
    <mergeCell ref="F364:F365"/>
    <mergeCell ref="G364:G365"/>
    <mergeCell ref="H364:H365"/>
    <mergeCell ref="A261:L261"/>
    <mergeCell ref="L263:L264"/>
    <mergeCell ref="B267:C267"/>
    <mergeCell ref="I312:I313"/>
    <mergeCell ref="L312:L313"/>
    <mergeCell ref="A268:L268"/>
    <mergeCell ref="A269:L269"/>
    <mergeCell ref="L283:L284"/>
    <mergeCell ref="A295:L295"/>
    <mergeCell ref="J300:J301"/>
    <mergeCell ref="L300:L301"/>
    <mergeCell ref="L303:L304"/>
    <mergeCell ref="L309:L310"/>
    <mergeCell ref="K252:K253"/>
    <mergeCell ref="A255:L255"/>
    <mergeCell ref="J257:J258"/>
    <mergeCell ref="L257:L258"/>
    <mergeCell ref="L252:L253"/>
    <mergeCell ref="A260:L260"/>
    <mergeCell ref="A241:L241"/>
    <mergeCell ref="K243:K244"/>
    <mergeCell ref="L243:L244"/>
    <mergeCell ref="K246:K247"/>
    <mergeCell ref="L246:L247"/>
    <mergeCell ref="J249:J250"/>
    <mergeCell ref="K249:K250"/>
    <mergeCell ref="L249:L250"/>
    <mergeCell ref="A221:L221"/>
    <mergeCell ref="K223:K224"/>
    <mergeCell ref="L223:L224"/>
    <mergeCell ref="K226:K227"/>
    <mergeCell ref="L226:L227"/>
    <mergeCell ref="K229:K230"/>
    <mergeCell ref="L229:L230"/>
    <mergeCell ref="A210:L210"/>
    <mergeCell ref="A211:L211"/>
    <mergeCell ref="J213:J214"/>
    <mergeCell ref="L213:L214"/>
    <mergeCell ref="A216:L216"/>
    <mergeCell ref="J218:J219"/>
    <mergeCell ref="L218:L219"/>
    <mergeCell ref="B124:C124"/>
    <mergeCell ref="A125:L125"/>
    <mergeCell ref="A126:L126"/>
    <mergeCell ref="A173:L173"/>
    <mergeCell ref="A174:L174"/>
    <mergeCell ref="B209:C209"/>
    <mergeCell ref="J112:J113"/>
    <mergeCell ref="L112:L113"/>
    <mergeCell ref="J115:J116"/>
    <mergeCell ref="L115:L116"/>
    <mergeCell ref="J118:J119"/>
    <mergeCell ref="L118:L119"/>
    <mergeCell ref="L13:L14"/>
    <mergeCell ref="A25:L25"/>
    <mergeCell ref="A103:L103"/>
    <mergeCell ref="A104:L104"/>
    <mergeCell ref="L52:L53"/>
    <mergeCell ref="J106:J107"/>
    <mergeCell ref="L106:L107"/>
    <mergeCell ref="J109:J110"/>
    <mergeCell ref="L109:L110"/>
    <mergeCell ref="J40:J41"/>
    <mergeCell ref="L40:L41"/>
    <mergeCell ref="J43:J44"/>
    <mergeCell ref="L43:L44"/>
    <mergeCell ref="L46:L47"/>
    <mergeCell ref="L49:L50"/>
    <mergeCell ref="L64:L65"/>
    <mergeCell ref="L67:L68"/>
    <mergeCell ref="A19:L19"/>
    <mergeCell ref="A20:L20"/>
    <mergeCell ref="L678:L679"/>
    <mergeCell ref="L696:L697"/>
    <mergeCell ref="L699:L700"/>
    <mergeCell ref="L702:L703"/>
    <mergeCell ref="A1:L1"/>
    <mergeCell ref="A2:L2"/>
    <mergeCell ref="A3:L3"/>
    <mergeCell ref="A4:A5"/>
    <mergeCell ref="B4:C5"/>
    <mergeCell ref="E4:E5"/>
    <mergeCell ref="F4:F5"/>
    <mergeCell ref="G4:H4"/>
    <mergeCell ref="J4:K4"/>
    <mergeCell ref="L4:L5"/>
    <mergeCell ref="A26:L26"/>
    <mergeCell ref="L28:L29"/>
    <mergeCell ref="L31:L32"/>
    <mergeCell ref="J34:J35"/>
    <mergeCell ref="L34:L35"/>
    <mergeCell ref="L37:L38"/>
    <mergeCell ref="B6:C6"/>
    <mergeCell ref="A7:L7"/>
    <mergeCell ref="A8:L8"/>
    <mergeCell ref="J10:J11"/>
  </mergeCells>
  <phoneticPr fontId="28" type="noConversion"/>
  <printOptions horizontalCentered="1"/>
  <pageMargins left="0.39" right="0.39370078740157483" top="0.39370078740157483" bottom="0.39370078740157483" header="0" footer="0"/>
  <pageSetup scale="83" orientation="landscape" horizontalDpi="4294967292" r:id="rId1"/>
  <headerFooter alignWithMargins="0">
    <oddFooter>&amp;C&amp;P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35068185</IDBDocs_x0020_Number>
    <TaxCatchAll xmlns="cdc7663a-08f0-4737-9e8c-148ce897a09c">
      <Value>24</Value>
      <Value>8</Value>
      <Value>14</Value>
    </TaxCatchAll>
    <Phase xmlns="cdc7663a-08f0-4737-9e8c-148ce897a09c" xsi:nil="true"/>
    <SISCOR_x0020_Number xmlns="cdc7663a-08f0-4737-9e8c-148ce897a09c" xsi:nil="true"/>
    <Division_x0020_or_x0020_Unit xmlns="cdc7663a-08f0-4737-9e8c-148ce897a09c">CID/CES</Division_x0020_or_x0020_Unit>
    <Approval_x0020_Number xmlns="cdc7663a-08f0-4737-9e8c-148ce897a09c">1379/OC-ES</Approval_x0020_Number>
    <Document_x0020_Author xmlns="cdc7663a-08f0-4737-9e8c-148ce897a09c">Cabrera, Ana Elsy</Document_x0020_Author>
    <Fiscal_x0020_Year_x0020_IDB xmlns="cdc7663a-08f0-4737-9e8c-148ce897a09c">2010</Fiscal_x0020_Year_x0020_IDB>
    <Other_x0020_Author xmlns="cdc7663a-08f0-4737-9e8c-148ce897a09c" xsi:nil="true"/>
    <Project_x0020_Number xmlns="cdc7663a-08f0-4737-9e8c-148ce897a09c">ES0087</Project_x0020_Number>
    <Package_x0020_Code xmlns="cdc7663a-08f0-4737-9e8c-148ce897a09c" xsi:nil="true"/>
    <Key_x0020_Document xmlns="cdc7663a-08f0-4737-9e8c-148ce897a09c">false</Key_x0020_Document>
    <Migration_x0020_Info xmlns="cdc7663a-08f0-4737-9e8c-148ce897a09c">&lt;div class="ExternalClass423614FEA81A41749BDC378AA1EE6BF8"&gt;MS EXCELPAProcurement Plan1YPO-ES0087-GS9328829&lt;/div&gt;</Migration_x0020_Info>
    <Operation_x0020_Type xmlns="cdc7663a-08f0-4737-9e8c-148ce897a09c" xsi:nil="true"/>
    <Record_x0020_Number xmlns="cdc7663a-08f0-4737-9e8c-148ce897a09c" xsi:nil="true"/>
    <Document_x0020_Language_x0020_IDB xmlns="cdc7663a-08f0-4737-9e8c-148ce897a09c">Spanish</Document_x0020_Language_x0020_IDB>
    <Identifier xmlns="cdc7663a-08f0-4737-9e8c-148ce897a09c"> FULL DOC</Identifier>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Administration</TermName>
          <TermId xmlns="http://schemas.microsoft.com/office/infopath/2007/PartnerControls">d8145667-6247-4db3-9e42-91a14331cc81</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El Salvador</TermName>
          <TermId xmlns="http://schemas.microsoft.com/office/infopath/2007/PartnerControls">057b77a9-2761-48a1-b9dc-78a115c002df</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Abstract xmlns="cdc7663a-08f0-4737-9e8c-148ce897a09c" xsi:nil="true"/>
    <Editor1 xmlns="cdc7663a-08f0-4737-9e8c-148ce897a09c" xsi:nil="true"/>
    <Disclosure_x0020_Activity xmlns="cdc7663a-08f0-4737-9e8c-148ce897a09c">Procurement Plan</Disclosure_x0020_Activity>
    <Region xmlns="cdc7663a-08f0-4737-9e8c-148ce897a09c" xsi:nil="true"/>
    <_dlc_DocId xmlns="cdc7663a-08f0-4737-9e8c-148ce897a09c">EZSHARE-1811461332-7544</_dlc_DocId>
    <Publication_x0020_Type xmlns="cdc7663a-08f0-4737-9e8c-148ce897a09c" xsi:nil="true"/>
    <Issue_x0020_Date xmlns="cdc7663a-08f0-4737-9e8c-148ce897a09c" xsi:nil="true"/>
    <KP_x0020_Topics xmlns="cdc7663a-08f0-4737-9e8c-148ce897a09c" xsi:nil="true"/>
    <Webtopic xmlns="cdc7663a-08f0-4737-9e8c-148ce897a09c">Housing and Public Financing</Webtopic>
    <Publishing_x0020_House xmlns="cdc7663a-08f0-4737-9e8c-148ce897a09c" xsi:nil="true"/>
    <Disclosed xmlns="cdc7663a-08f0-4737-9e8c-148ce897a09c">false</Disclosed>
    <_dlc_DocIdUrl xmlns="cdc7663a-08f0-4737-9e8c-148ce897a09c">
      <Url>https://idbg.sharepoint.com/teams/EZ-ES-LON/ES0087/_layouts/15/DocIdRedir.aspx?ID=EZSHARE-1811461332-7544</Url>
      <Description>EZSHARE-1811461332-7544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11E3017BA1BEBB408865280D5075ACE6" ma:contentTypeVersion="222" ma:contentTypeDescription="A content type to manage public (operations) IDB documents" ma:contentTypeScope="" ma:versionID="43a00867a12324d4139a917cc55db8ba">
  <xsd:schema xmlns:xsd="http://www.w3.org/2001/XMLSchema" xmlns:xs="http://www.w3.org/2001/XMLSchema" xmlns:p="http://schemas.microsoft.com/office/2006/metadata/properties" xmlns:ns2="cdc7663a-08f0-4737-9e8c-148ce897a09c" targetNamespace="http://schemas.microsoft.com/office/2006/metadata/properties" ma:root="true" ma:fieldsID="4114bac70569b91044630721f419d32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ES008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dexed="true"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DDCE59E1-448E-4410-A405-1F49121D47A0}"/>
</file>

<file path=customXml/itemProps2.xml><?xml version="1.0" encoding="utf-8"?>
<ds:datastoreItem xmlns:ds="http://schemas.openxmlformats.org/officeDocument/2006/customXml" ds:itemID="{AAE316E2-2E7D-49C0-B31C-1E79EF16E815}"/>
</file>

<file path=customXml/itemProps3.xml><?xml version="1.0" encoding="utf-8"?>
<ds:datastoreItem xmlns:ds="http://schemas.openxmlformats.org/officeDocument/2006/customXml" ds:itemID="{ABF22D66-6472-4159-92B5-110FC7098D40}"/>
</file>

<file path=customXml/itemProps4.xml><?xml version="1.0" encoding="utf-8"?>
<ds:datastoreItem xmlns:ds="http://schemas.openxmlformats.org/officeDocument/2006/customXml" ds:itemID="{D3553298-C23D-4BBD-95D1-CB2FFABBF27C}"/>
</file>

<file path=customXml/itemProps5.xml><?xml version="1.0" encoding="utf-8"?>
<ds:datastoreItem xmlns:ds="http://schemas.openxmlformats.org/officeDocument/2006/customXml" ds:itemID="{3F4768A1-CB4F-42ED-9584-309093DF6A64}"/>
</file>

<file path=customXml/itemProps6.xml><?xml version="1.0" encoding="utf-8"?>
<ds:datastoreItem xmlns:ds="http://schemas.openxmlformats.org/officeDocument/2006/customXml" ds:itemID="{0C8889A0-9210-4F62-A520-D4A5E2F4E9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DICIEMBRE </vt:lpstr>
      <vt:lpstr>'DICIEMBRE '!Títulos_a_imprimir</vt:lpstr>
    </vt:vector>
  </TitlesOfParts>
  <Company>VMVDU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 2010</dc:title>
  <dc:creator>mop</dc:creator>
  <cp:lastModifiedBy>Ministerio de Obras Públicas</cp:lastModifiedBy>
  <cp:lastPrinted>2010-02-04T22:56:11Z</cp:lastPrinted>
  <dcterms:created xsi:type="dcterms:W3CDTF">2009-03-05T14:39:10Z</dcterms:created>
  <dcterms:modified xsi:type="dcterms:W3CDTF">2010-02-08T20:57:42Z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0x0101001A458A224826124E8B45B1D613300CFC0011E3017BA1BEBB408865280D5075ACE6</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Series Operations IDB">
    <vt:lpwstr>2;#Procurement Administration|d8145667-6247-4db3-9e42-91a14331cc81</vt:lpwstr>
  </property>
  <property fmtid="{D5CDD505-2E9C-101B-9397-08002B2CF9AE}" pid="8" name="Country">
    <vt:lpwstr>24;#El Salvador|057b77a9-2761-48a1-b9dc-78a115c002df</vt:lpwstr>
  </property>
  <property fmtid="{D5CDD505-2E9C-101B-9397-08002B2CF9AE}" pid="9" name="Fund IDB">
    <vt:lpwstr/>
  </property>
  <property fmtid="{D5CDD505-2E9C-101B-9397-08002B2CF9AE}" pid="10" name="Series_x0020_Operations_x0020_IDB">
    <vt:lpwstr>2;#Procurement Administration|d8145667-6247-4db3-9e42-91a14331cc81</vt:lpwstr>
  </property>
  <property fmtid="{D5CDD505-2E9C-101B-9397-08002B2CF9AE}" pid="13" name="Sector IDB">
    <vt:lpwstr/>
  </property>
  <property fmtid="{D5CDD505-2E9C-101B-9397-08002B2CF9AE}" pid="14" name="Function Operations IDB">
    <vt:lpwstr>8;#Goods and Services|5bfebf1b-9f1f-4411-b1dd-4c19b807b799</vt:lpwstr>
  </property>
  <property fmtid="{D5CDD505-2E9C-101B-9397-08002B2CF9AE}" pid="15" name="Sub-Sector">
    <vt:lpwstr/>
  </property>
  <property fmtid="{D5CDD505-2E9C-101B-9397-08002B2CF9AE}" pid="16" name="Order">
    <vt:r8>754400</vt:r8>
  </property>
  <property fmtid="{D5CDD505-2E9C-101B-9397-08002B2CF9AE}" pid="17" name="_dlc_DocIdItemGuid">
    <vt:lpwstr>56392128-8c90-4952-98ad-f3cb25b5344d</vt:lpwstr>
  </property>
</Properties>
</file>