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fdugas_iadb_org1/Documents/Desktop/BID_MIF/Dossier_WSA/4605_GR_HA/"/>
    </mc:Choice>
  </mc:AlternateContent>
  <xr:revisionPtr revIDLastSave="7" documentId="8_{F8D5CB34-BC89-45AE-8E8F-2B6E25748F8B}" xr6:coauthVersionLast="47" xr6:coauthVersionMax="47" xr10:uidLastSave="{BEA69C61-D55F-4A3D-99BF-43A86F4E5234}"/>
  <bookViews>
    <workbookView xWindow="-120" yWindow="-120" windowWidth="29040" windowHeight="15840" activeTab="1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2" l="1"/>
  <c r="D47" i="2"/>
  <c r="D35" i="2" l="1"/>
  <c r="D53" i="2" l="1"/>
  <c r="D38" i="2"/>
  <c r="D39" i="1"/>
  <c r="D46" i="2" l="1"/>
  <c r="D28" i="2"/>
  <c r="D37" i="2"/>
  <c r="D33" i="2"/>
  <c r="D40" i="1" l="1"/>
  <c r="D49" i="2" l="1"/>
  <c r="D51" i="2"/>
  <c r="D48" i="2"/>
  <c r="D34" i="2"/>
  <c r="D41" i="2" l="1"/>
  <c r="D24" i="1"/>
  <c r="D54" i="2"/>
  <c r="D74" i="1" l="1"/>
  <c r="B7" i="1"/>
  <c r="D14" i="2"/>
  <c r="D57" i="2" s="1"/>
  <c r="B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7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7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7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7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7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7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27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27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27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27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27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27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27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8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8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4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4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4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4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4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4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4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4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4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4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4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34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34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35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5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3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43" authorId="1" shapeId="0" xr:uid="{00000000-0006-0000-0000-00002F000000}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43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3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3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43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3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43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43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43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43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43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43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43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4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4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0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0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0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0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0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0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50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50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50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50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50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50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50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1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1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7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7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7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7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7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7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57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57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57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57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57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57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57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8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8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4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4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4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4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4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4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4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4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4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4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4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64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64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5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5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1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1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1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1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1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1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71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71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71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71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71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71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71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2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2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Orisme Roc Passard, Marie Marcelle</author>
    <author>Equipo OBP&amp;CM</author>
  </authors>
  <commentList>
    <comment ref="K5" authorId="0" shapeId="0" xr:uid="{03D02C89-400F-43EE-AB53-AD2030AAD48F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Des jalons importants sont manquants, je les ai copie a cote. Merci de corriger le PPM en les intégrants</t>
        </r>
      </text>
    </comment>
    <comment ref="B6" authorId="1" shapeId="0" xr:uid="{00000000-0006-0000-01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7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AK7" authorId="1" shapeId="0" xr:uid="{1D44A6C2-4926-4E78-B91E-94A92582223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L7" authorId="1" shapeId="0" xr:uid="{AF77DAFA-3A76-4AC6-ABFD-70982ADA4B7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M7" authorId="1" shapeId="0" xr:uid="{FA7F6A8A-771F-4835-8C69-65FE3F3BD0C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N7" authorId="1" shapeId="0" xr:uid="{C4951731-5175-46AA-A193-C2CCBFA269A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O7" authorId="1" shapeId="0" xr:uid="{250402B0-14B0-47F9-A73B-18D9AEDD75B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U8" authorId="1" shapeId="0" xr:uid="{92F7F258-A47F-42FF-A7FE-0F5735ECBC5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V8" authorId="1" shapeId="0" xr:uid="{B6C8451B-915A-4DBD-BF6A-CEC9D96B19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7" authorId="1" shapeId="0" xr:uid="{00000000-0006-0000-01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7" authorId="1" shapeId="0" xr:uid="{00000000-0006-0000-01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7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7" authorId="1" shapeId="0" xr:uid="{00000000-0006-0000-01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7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7" authorId="1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18" authorId="1" shapeId="0" xr:uid="{00000000-0006-0000-01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8" authorId="1" shapeId="0" xr:uid="{00000000-0006-0000-01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4" authorId="1" shapeId="0" xr:uid="{00000000-0006-0000-01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4" authorId="1" shapeId="0" xr:uid="{00000000-0006-0000-01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4" authorId="1" shapeId="0" xr:uid="{00000000-0006-0000-01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4" authorId="1" shapeId="0" xr:uid="{00000000-0006-0000-01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4" authorId="1" shapeId="0" xr:uid="{00000000-0006-0000-01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4" authorId="1" shapeId="0" xr:uid="{00000000-0006-0000-01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25" authorId="1" shapeId="0" xr:uid="{00000000-0006-0000-01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5" authorId="1" shapeId="0" xr:uid="{00000000-0006-0000-01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1" authorId="1" shapeId="0" xr:uid="{00000000-0006-0000-01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1" authorId="1" shapeId="0" xr:uid="{00000000-0006-0000-01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1" authorId="1" shapeId="0" xr:uid="{00000000-0006-0000-01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1" authorId="1" shapeId="0" xr:uid="{00000000-0006-0000-01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1" authorId="1" shapeId="0" xr:uid="{00000000-0006-0000-01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1" authorId="1" shapeId="0" xr:uid="{00000000-0006-0000-0100-00001E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31" authorId="1" shapeId="0" xr:uid="{00000000-0006-0000-0100-00001F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31" authorId="1" shapeId="0" xr:uid="{00000000-0006-0000-01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1" authorId="1" shapeId="0" xr:uid="{00000000-0006-0000-01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K32" authorId="1" shapeId="0" xr:uid="{00000000-0006-0000-01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2" authorId="1" shapeId="0" xr:uid="{00000000-0006-0000-01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4" authorId="1" shapeId="0" xr:uid="{00000000-0006-0000-01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4" authorId="1" shapeId="0" xr:uid="{00000000-0006-0000-01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4" authorId="1" shapeId="0" xr:uid="{00000000-0006-0000-01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4" authorId="1" shapeId="0" xr:uid="{00000000-0006-0000-01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4" authorId="1" shapeId="0" xr:uid="{00000000-0006-0000-01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4" authorId="1" shapeId="0" xr:uid="{00000000-0006-0000-0100-00002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4" authorId="1" shapeId="0" xr:uid="{00000000-0006-0000-0100-00002A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4" authorId="1" shapeId="0" xr:uid="{00000000-0006-0000-01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4" authorId="1" shapeId="0" xr:uid="{00000000-0006-0000-01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4" authorId="1" shapeId="0" xr:uid="{00000000-0006-0000-01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4" authorId="1" shapeId="0" xr:uid="{00000000-0006-0000-01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5" authorId="1" shapeId="0" xr:uid="{00000000-0006-0000-01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5" authorId="1" shapeId="0" xr:uid="{00000000-0006-0000-01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46" authorId="0" shapeId="0" xr:uid="{360DA4B7-EB99-407D-83B4-8965239F8A40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Ajouter les informations manquantes.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A8" authorId="1" shapeId="0" xr:uid="{9AA53B73-DE57-466A-A39D-B0AC5C19A5E3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Ajouter le numero du processus.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<sst xmlns="http://schemas.openxmlformats.org/spreadsheetml/2006/main" count="883" uniqueCount="204">
  <si>
    <t>CB- Single Stages two envelopes with Prequalification</t>
  </si>
  <si>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</si>
  <si>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</si>
  <si>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</si>
  <si>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</si>
  <si>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</si>
  <si>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</si>
  <si>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CB- Single Stages two envelopes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</si>
  <si>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</si>
  <si>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</si>
  <si>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</si>
  <si>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</si>
  <si>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</si>
  <si>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</si>
  <si>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</si>
  <si>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</si>
  <si>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</si>
  <si>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</si>
  <si>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</si>
  <si>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</si>
  <si>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</si>
  <si>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</si>
  <si>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</si>
  <si>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</si>
  <si>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Single-Source Selection of Firms</t>
  </si>
  <si>
    <t>Single-Source Selection of Individual Consultant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</si>
  <si>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</si>
  <si>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</si>
  <si>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</si>
  <si>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</si>
  <si>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</si>
  <si>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</si>
  <si>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</si>
  <si>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</si>
  <si>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</si>
  <si>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</si>
  <si>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</si>
  <si>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</si>
  <si>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</si>
  <si>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</si>
  <si>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</si>
  <si>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</si>
  <si>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</si>
  <si>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</si>
  <si>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</si>
  <si>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</si>
  <si>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</si>
  <si>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Agence d'exécution</t>
  </si>
  <si>
    <t>Plan de couverture</t>
  </si>
  <si>
    <t>Total des travaux</t>
  </si>
  <si>
    <t>Audit externe</t>
  </si>
  <si>
    <t>Systèmes nationaux</t>
  </si>
  <si>
    <t>Ref : * Champs obligatoires.</t>
  </si>
  <si>
    <t>Numéro d'approbation</t>
  </si>
  <si>
    <t>Total des Biens et services</t>
  </si>
  <si>
    <t>Total des Services de conseil</t>
  </si>
  <si>
    <t>TRAVAUX, BIENS ET SERVICES</t>
  </si>
  <si>
    <t>AON-AOI</t>
  </si>
  <si>
    <t>Données Courantes</t>
  </si>
  <si>
    <t>Numéros des marchés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</si>
  <si>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</si>
  <si>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</si>
  <si>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t>Montant réel  (USD)</t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</si>
  <si>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</si>
  <si>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</si>
  <si>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</si>
  <si>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t>Financement</t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</si>
  <si>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</si>
  <si>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r>
      <t xml:space="preserve">Extrant </t>
    </r>
    <r>
      <rPr>
        <sz val="12"/>
        <color rgb="FFFF0000"/>
        <rFont val="Calibri"/>
        <family val="2"/>
        <scheme val="minor"/>
      </rPr>
      <t>*</t>
    </r>
  </si>
  <si>
    <t>Publication d'avis spécifique de Passation de Marchés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</si>
  <si>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</si>
  <si>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t>Date effective</t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</si>
  <si>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</si>
  <si>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Rapport d'évaluation</t>
  </si>
  <si>
    <t>Jalons</t>
  </si>
  <si>
    <t>Publication de l'attribution du marché</t>
  </si>
  <si>
    <t>Signature du contrat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</si>
  <si>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</si>
  <si>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</si>
  <si>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</si>
  <si>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</si>
  <si>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AOI/AON avec PREQUALIFICATION</t>
  </si>
  <si>
    <t>Publication d'avis spécifique de Passation de Marchés - Inv. à la préqualification</t>
  </si>
  <si>
    <t>Ouverture des offres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</si>
  <si>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</si>
  <si>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</si>
  <si>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</si>
  <si>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</si>
  <si>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Bien/Services conseils
(Neuf/Loué/Usé)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</si>
  <si>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</si>
  <si>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</si>
  <si>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</si>
  <si>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Passation de marchés</t>
  </si>
  <si>
    <t>Passation de Marchés</t>
  </si>
  <si>
    <t>Invitation aux soumissionnaires</t>
  </si>
  <si>
    <t>Entente Directe</t>
  </si>
  <si>
    <t>Evaluation finale et négociation du marché.</t>
  </si>
  <si>
    <t>Publication d'attribution du marché</t>
  </si>
  <si>
    <t xml:space="preserve">Publication d'avis spécifique de Passation de Marchés </t>
  </si>
  <si>
    <t>Evaluation Finale et négotiation du marché</t>
  </si>
  <si>
    <t>Requete de l'Entente Directe</t>
  </si>
  <si>
    <t>Notification d'attribution</t>
  </si>
  <si>
    <t>Justification du Force Account</t>
  </si>
  <si>
    <t>CABINETS DE CONSEIL</t>
  </si>
  <si>
    <t>Ouverture des Dossiers de proposition</t>
  </si>
  <si>
    <t>Rapport d'Evaluation</t>
  </si>
  <si>
    <t>Evaluation Finale et Négotiation du marché</t>
  </si>
  <si>
    <t>Notification d'Attribution</t>
  </si>
  <si>
    <t>Publication de l'avis d'Appel à Manifestion d'Intéret</t>
  </si>
  <si>
    <t>Appel d'offre</t>
  </si>
  <si>
    <t>Ouverture des Dossiers d'appel d'offre</t>
  </si>
  <si>
    <t>Demande de sélection d'une source unique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</si>
  <si>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</si>
  <si>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</si>
  <si>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</si>
  <si>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t>Sélection sur la base des qualifications des consultants</t>
  </si>
  <si>
    <t>Sélection des firmes par 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</si>
  <si>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</si>
  <si>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</si>
  <si>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</si>
  <si>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</si>
  <si>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</si>
  <si>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</si>
  <si>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 Restreinte</t>
  </si>
  <si>
    <t>CB- Une seule étape avec Prequalification</t>
  </si>
  <si>
    <t xml:space="preserve">CB - Une seule étape à deux Enveloppes </t>
  </si>
  <si>
    <t>CB - En régie</t>
  </si>
  <si>
    <r>
      <rPr>
        <b/>
        <sz val="11"/>
        <color theme="1"/>
        <rFont val="Calibri"/>
        <family val="2"/>
        <scheme val="minor"/>
      </rPr>
      <t>Instructions additionnels</t>
    </r>
    <r>
      <rPr>
        <sz val="11"/>
        <color theme="1"/>
        <rFont val="Calibri"/>
        <family val="2"/>
        <scheme val="minor"/>
      </rPr>
      <t>: (1)  Dans la colonne C "Description", ajouter les informations sur les pourcentages par financement (Exemple x% ha-l1107; X% HA-G1038; OU x% HA-G1041)</t>
    </r>
  </si>
  <si>
    <t>Sélection basée sur les qualifications des consultants (QC)</t>
  </si>
  <si>
    <t>Sélection basée sur la qualité et le coût/Sélection au moindre coût/Sélection sous un budget fixe (SFQC/ SMC/SCBD)</t>
  </si>
  <si>
    <t>Sélection basée sur la qualité (SFQ)</t>
  </si>
  <si>
    <t>Sélection par entente directe (SED) de firmes/ Sélection par entente directe (SED) consultants individuels</t>
  </si>
  <si>
    <t>Bien</t>
  </si>
  <si>
    <t>AOI</t>
  </si>
  <si>
    <t>En cours</t>
  </si>
  <si>
    <t>Total</t>
  </si>
  <si>
    <t>Grand Total</t>
  </si>
  <si>
    <t>Haiti</t>
  </si>
  <si>
    <t>HA-L1106</t>
  </si>
  <si>
    <t>Juillet 2022</t>
  </si>
  <si>
    <t>HA-L1106/UCP-MICT/B/AOI-01/22</t>
  </si>
  <si>
    <t>Aquisition de 3 Véhicules administratifs</t>
  </si>
  <si>
    <t>Mise en place d'une base de données sur la GDS (serveur)</t>
  </si>
  <si>
    <t>Recrutement d'un Consultant pour l'élaboration d'un programme d'education environnementale et civique (EEC)</t>
  </si>
  <si>
    <t>Responsable des relations publiques et de la communication</t>
  </si>
  <si>
    <t>Logisticien/Chauffeur (2)</t>
  </si>
  <si>
    <t>Responsable du service d'entretien (Ménagère et Gardien)</t>
  </si>
  <si>
    <t>Coordonnateur des points focaux municipaux</t>
  </si>
  <si>
    <t>Points focaux municipaux(3)</t>
  </si>
  <si>
    <t>Recrutement d'un cabinet conseil pour une Assistance juridique</t>
  </si>
  <si>
    <t>Service de sécurité</t>
  </si>
  <si>
    <t>Responsable du service administratif et financier</t>
  </si>
  <si>
    <t>Resposanble du service des opérations</t>
  </si>
  <si>
    <t>neuf</t>
  </si>
  <si>
    <t>Neuf</t>
  </si>
  <si>
    <t>ex-ante</t>
  </si>
  <si>
    <t>Ouverture des Dossiers de proposition financiere</t>
  </si>
  <si>
    <t>Ouverture des dossiers de la proposition tchnique</t>
  </si>
  <si>
    <t>Acquisition de mobiliers de bureau</t>
  </si>
  <si>
    <t>Acquisition de matériels informatiques</t>
  </si>
  <si>
    <t>Acquisition de 2 Motocyclette et d'un (1) Polaris</t>
  </si>
  <si>
    <t>Diagnostic territorial, séctorisation, procédures de collecte, diagnostic des capacités municipales, plan de collecte, étude du genre, etc.</t>
  </si>
  <si>
    <t>HA-L1106/UCP-MICT/B/CP-01/22</t>
  </si>
  <si>
    <t>HA-L1106/UCP-MICT/B/CP-02/22</t>
  </si>
  <si>
    <t>HA-L1106/UCP-MICT/B/CP-03/22</t>
  </si>
  <si>
    <t xml:space="preserve">Recrutement d'une firme pour la réalisation d'une étude de la ligne de base </t>
  </si>
  <si>
    <t>II</t>
  </si>
  <si>
    <t>HA-L1106/UCP-MICT/SC/SFQC-01/22</t>
  </si>
  <si>
    <t>HA-L1106/UCP-MICT/SC/SFQC-02/23</t>
  </si>
  <si>
    <t>HA-L1106/UCP-MICT/SC/SFQC-03/23</t>
  </si>
  <si>
    <t>HA-L1106/UCP-MICT/CI/SED-01/22</t>
  </si>
  <si>
    <t>HA-L1106/UCP-MICT/CI/SED-02/22</t>
  </si>
  <si>
    <t>HA-L1106/UCP-MICT/CI/SED-03/22</t>
  </si>
  <si>
    <t>HA-L1106/UCP-MICT/CI/SED-04/22</t>
  </si>
  <si>
    <t>HA-L1106/UCP-MICT/CI/SED-05/22</t>
  </si>
  <si>
    <t>HA-L1106/UCP-MICT/CI/SED-06/22</t>
  </si>
  <si>
    <t>Directeur exécutif</t>
  </si>
  <si>
    <t>Specialiste en informatique et en cybersecurite</t>
  </si>
  <si>
    <t>HA-L1106/UCP-MICT/SC/SFQC-04/23</t>
  </si>
  <si>
    <t>Recrutement d'un Consultant en Marketing et Communication</t>
  </si>
  <si>
    <r>
      <t xml:space="preserve">Recrutement d'une firme pour mettre place une plateforme de gestion intégrée </t>
    </r>
    <r>
      <rPr>
        <sz val="12"/>
        <rFont val="Arial Narrow"/>
        <family val="2"/>
      </rPr>
      <t>(PGI)</t>
    </r>
  </si>
  <si>
    <t>HA-L1106/UCP-MICT/CI/QCIN-01/22</t>
  </si>
  <si>
    <t>HA-L1106/UCP-MICT/CI/QCIN-02/22</t>
  </si>
  <si>
    <t>HA-L1106/UCP-MICT/CI/QCIN-03/22</t>
  </si>
  <si>
    <t>HA-L1106/UCP-MICT/CI/QCIN-05/22</t>
  </si>
  <si>
    <t>HA-L1106/UCP-MICT/CI/QCIN-04/22</t>
  </si>
  <si>
    <t>HA-L1106/UCP-MICT/CI/QCIN-06/22</t>
  </si>
  <si>
    <t>HA-L1106/UCP-MICT/CI/QCIN-07/22</t>
  </si>
  <si>
    <t>Janvier 2022-Juin 2023</t>
  </si>
  <si>
    <t>Unite de Coordination de Projet (UCP) du Ministere de l'Interieur et des Collectivites Territoriales (MICT)</t>
  </si>
  <si>
    <t>4605/GR-HA</t>
  </si>
  <si>
    <t>Bien/Services 
(Neuf/Loué/Usé)</t>
  </si>
  <si>
    <t>Recrutement d'une firme pour la mise en œuvre d'une campagne d'EEC</t>
  </si>
  <si>
    <t xml:space="preserve">Audit financier </t>
  </si>
  <si>
    <t xml:space="preserve">Audit des États financiers </t>
  </si>
  <si>
    <t>Assistante administrative</t>
  </si>
  <si>
    <t>HA-L1106/UCP-MICT/CI/QCIN-08/22</t>
  </si>
  <si>
    <t>Individual Consultant Selection (3CV)</t>
  </si>
  <si>
    <t>Assistant administratif et  financier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</si>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</sst>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[$$-409]* #,##0.00_);_([$$-409]* \(#,##0.00\);_([$$-409]* &quot;-&quot;??_);_(@_)"/>
    <numFmt numFmtId="166" formatCode="[$-409]d\-mmm\-yy;@"/>
  </numFmts>
  <fonts count="6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Arial"/>
      <charset val="134"/>
    </font>
    <font>
      <i/>
      <sz val="11"/>
      <color theme="8" tint="-0.499984740745262"/>
      <name val="Arial Narrow"/>
      <family val="2"/>
    </font>
    <font>
      <i/>
      <sz val="11"/>
      <name val="Arial Narrow"/>
      <family val="2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1"/>
      <color theme="8" tint="-0.499984740745262"/>
      <name val="Arial Narrow"/>
      <family val="2"/>
    </font>
    <font>
      <sz val="10"/>
      <color theme="1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sz val="12"/>
      <color theme="8" tint="-0.499984740745262"/>
      <name val="Arial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0">
    <xf numFmtId="0" fontId="0" fillId="0" borderId="0"/>
    <xf numFmtId="43" fontId="16" fillId="0" borderId="0" applyFont="0" applyFill="0" applyBorder="0" applyAlignment="0" applyProtection="0"/>
    <xf numFmtId="0" fontId="17" fillId="0" borderId="0"/>
    <xf numFmtId="9" fontId="16" fillId="0" borderId="0" applyFont="0" applyFill="0" applyBorder="0" applyAlignment="0" applyProtection="0"/>
    <xf numFmtId="0" fontId="17" fillId="0" borderId="0"/>
    <xf numFmtId="44" fontId="16" fillId="0" borderId="0" applyFont="0" applyFill="0" applyBorder="0" applyAlignment="0" applyProtection="0"/>
    <xf numFmtId="0" fontId="17" fillId="0" borderId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24" borderId="29" applyNumberFormat="0" applyAlignment="0" applyProtection="0"/>
    <xf numFmtId="0" fontId="32" fillId="24" borderId="29" applyNumberFormat="0" applyAlignment="0" applyProtection="0"/>
    <xf numFmtId="0" fontId="32" fillId="24" borderId="29" applyNumberFormat="0" applyAlignment="0" applyProtection="0"/>
    <xf numFmtId="0" fontId="33" fillId="25" borderId="30" applyNumberFormat="0" applyAlignment="0" applyProtection="0"/>
    <xf numFmtId="0" fontId="33" fillId="25" borderId="30" applyNumberFormat="0" applyAlignment="0" applyProtection="0"/>
    <xf numFmtId="0" fontId="33" fillId="25" borderId="30" applyNumberFormat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6" fillId="0" borderId="31" applyNumberFormat="0" applyFill="0" applyAlignment="0" applyProtection="0"/>
    <xf numFmtId="0" fontId="36" fillId="0" borderId="31" applyNumberFormat="0" applyFill="0" applyAlignment="0" applyProtection="0"/>
    <xf numFmtId="0" fontId="36" fillId="0" borderId="31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8" fillId="0" borderId="33" applyNumberFormat="0" applyFill="0" applyAlignment="0" applyProtection="0"/>
    <xf numFmtId="0" fontId="38" fillId="0" borderId="33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1" borderId="29" applyNumberFormat="0" applyAlignment="0" applyProtection="0"/>
    <xf numFmtId="0" fontId="39" fillId="11" borderId="29" applyNumberFormat="0" applyAlignment="0" applyProtection="0"/>
    <xf numFmtId="0" fontId="39" fillId="11" borderId="29" applyNumberFormat="0" applyAlignment="0" applyProtection="0"/>
    <xf numFmtId="0" fontId="40" fillId="0" borderId="34" applyNumberFormat="0" applyFill="0" applyAlignment="0" applyProtection="0"/>
    <xf numFmtId="0" fontId="40" fillId="0" borderId="34" applyNumberFormat="0" applyFill="0" applyAlignment="0" applyProtection="0"/>
    <xf numFmtId="0" fontId="40" fillId="0" borderId="34" applyNumberFormat="0" applyFill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27" borderId="35" applyNumberFormat="0" applyFont="0" applyAlignment="0" applyProtection="0"/>
    <xf numFmtId="0" fontId="17" fillId="27" borderId="35" applyNumberFormat="0" applyFont="0" applyAlignment="0" applyProtection="0"/>
    <xf numFmtId="0" fontId="17" fillId="27" borderId="35" applyNumberFormat="0" applyFont="0" applyAlignment="0" applyProtection="0"/>
    <xf numFmtId="0" fontId="42" fillId="24" borderId="36" applyNumberFormat="0" applyAlignment="0" applyProtection="0"/>
    <xf numFmtId="0" fontId="42" fillId="24" borderId="36" applyNumberFormat="0" applyAlignment="0" applyProtection="0"/>
    <xf numFmtId="0" fontId="42" fillId="24" borderId="36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7" applyNumberFormat="0" applyFill="0" applyAlignment="0" applyProtection="0"/>
    <xf numFmtId="0" fontId="44" fillId="0" borderId="37" applyNumberFormat="0" applyFill="0" applyAlignment="0" applyProtection="0"/>
    <xf numFmtId="0" fontId="44" fillId="0" borderId="37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8" fillId="0" borderId="0"/>
  </cellStyleXfs>
  <cellXfs count="219">
    <xf numFmtId="0" fontId="0" fillId="0" borderId="0" xfId="0"/>
    <xf numFmtId="0" fontId="0" fillId="0" borderId="0" xfId="0" applyFill="1"/>
    <xf numFmtId="0" fontId="4" fillId="0" borderId="0" xfId="0" applyFont="1" applyFill="1"/>
    <xf numFmtId="0" fontId="0" fillId="0" borderId="0" xfId="0" applyProtection="1">
      <protection locked="0"/>
    </xf>
    <xf numFmtId="0" fontId="0" fillId="3" borderId="0" xfId="0" applyFill="1" applyProtection="1"/>
    <xf numFmtId="0" fontId="5" fillId="3" borderId="0" xfId="0" applyFont="1" applyFill="1" applyProtection="1"/>
    <xf numFmtId="0" fontId="0" fillId="0" borderId="0" xfId="0" applyProtection="1"/>
    <xf numFmtId="0" fontId="6" fillId="4" borderId="4" xfId="0" applyFont="1" applyFill="1" applyBorder="1" applyAlignment="1" applyProtection="1">
      <alignment horizontal="center" vertical="center" wrapText="1"/>
    </xf>
    <xf numFmtId="2" fontId="6" fillId="4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Font="1" applyFill="1" applyProtection="1"/>
    <xf numFmtId="0" fontId="1" fillId="0" borderId="13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vertical="top" wrapText="1" readingOrder="1"/>
    </xf>
    <xf numFmtId="0" fontId="2" fillId="2" borderId="2" xfId="0" applyFont="1" applyFill="1" applyBorder="1" applyAlignment="1" applyProtection="1">
      <alignment vertical="top" wrapText="1" readingOrder="1"/>
    </xf>
    <xf numFmtId="0" fontId="0" fillId="0" borderId="0" xfId="0" applyFill="1" applyProtection="1"/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Protection="1"/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164" fontId="8" fillId="3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vertical="top" wrapText="1" readingOrder="1"/>
    </xf>
    <xf numFmtId="164" fontId="8" fillId="3" borderId="13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164" fontId="8" fillId="3" borderId="9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0" fontId="18" fillId="5" borderId="22" xfId="2" applyFont="1" applyFill="1" applyBorder="1" applyAlignment="1" applyProtection="1">
      <alignment horizontal="justify" vertical="top" wrapText="1"/>
      <protection locked="0"/>
    </xf>
    <xf numFmtId="0" fontId="18" fillId="5" borderId="13" xfId="2" applyFont="1" applyFill="1" applyBorder="1" applyAlignment="1" applyProtection="1">
      <alignment horizontal="justify" vertical="top" wrapText="1"/>
      <protection locked="0"/>
    </xf>
    <xf numFmtId="43" fontId="18" fillId="5" borderId="13" xfId="1" applyFont="1" applyFill="1" applyBorder="1" applyAlignment="1" applyProtection="1">
      <alignment horizontal="justify" vertical="top" wrapText="1"/>
      <protection locked="0"/>
    </xf>
    <xf numFmtId="9" fontId="18" fillId="5" borderId="13" xfId="2" applyNumberFormat="1" applyFont="1" applyFill="1" applyBorder="1" applyAlignment="1" applyProtection="1">
      <alignment horizontal="justify" vertical="top" wrapText="1"/>
      <protection locked="0"/>
    </xf>
    <xf numFmtId="0" fontId="19" fillId="5" borderId="22" xfId="2" applyFont="1" applyFill="1" applyBorder="1" applyAlignment="1" applyProtection="1">
      <alignment horizontal="justify" vertical="top" wrapText="1"/>
      <protection locked="0"/>
    </xf>
    <xf numFmtId="0" fontId="19" fillId="5" borderId="13" xfId="2" applyFont="1" applyFill="1" applyBorder="1" applyAlignment="1" applyProtection="1">
      <alignment horizontal="justify" vertical="top" wrapText="1"/>
      <protection locked="0"/>
    </xf>
    <xf numFmtId="0" fontId="18" fillId="0" borderId="13" xfId="2" applyFont="1" applyBorder="1" applyAlignment="1" applyProtection="1">
      <alignment horizontal="center" vertical="top" wrapText="1"/>
      <protection locked="0"/>
    </xf>
    <xf numFmtId="0" fontId="19" fillId="0" borderId="13" xfId="2" applyFont="1" applyBorder="1" applyAlignment="1" applyProtection="1">
      <alignment horizontal="justify" vertical="top" wrapText="1"/>
      <protection locked="0"/>
    </xf>
    <xf numFmtId="0" fontId="18" fillId="0" borderId="13" xfId="2" applyFont="1" applyBorder="1" applyAlignment="1" applyProtection="1">
      <alignment horizontal="justify" vertical="top" wrapText="1"/>
      <protection locked="0"/>
    </xf>
    <xf numFmtId="0" fontId="20" fillId="0" borderId="22" xfId="0" applyFont="1" applyBorder="1" applyProtection="1"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43" fontId="19" fillId="0" borderId="13" xfId="1" applyFont="1" applyFill="1" applyBorder="1" applyAlignment="1" applyProtection="1">
      <alignment horizontal="justify"/>
      <protection locked="0"/>
    </xf>
    <xf numFmtId="0" fontId="17" fillId="0" borderId="13" xfId="4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9" fontId="17" fillId="0" borderId="13" xfId="3" applyFont="1" applyFill="1" applyBorder="1" applyAlignment="1" applyProtection="1">
      <alignment horizontal="center" vertical="center" wrapText="1"/>
      <protection locked="0"/>
    </xf>
    <xf numFmtId="0" fontId="17" fillId="0" borderId="13" xfId="4" applyFill="1" applyBorder="1" applyAlignment="1" applyProtection="1">
      <alignment horizontal="left" vertical="center" wrapText="1"/>
      <protection locked="0"/>
    </xf>
    <xf numFmtId="9" fontId="17" fillId="0" borderId="13" xfId="3" applyFont="1" applyFill="1" applyBorder="1" applyAlignment="1" applyProtection="1">
      <alignment horizontal="left" vertical="center" wrapText="1"/>
      <protection locked="0"/>
    </xf>
    <xf numFmtId="0" fontId="22" fillId="5" borderId="23" xfId="6" applyFont="1" applyFill="1" applyBorder="1" applyAlignment="1">
      <alignment vertical="center" wrapText="1"/>
    </xf>
    <xf numFmtId="0" fontId="22" fillId="5" borderId="13" xfId="6" applyFont="1" applyFill="1" applyBorder="1" applyAlignment="1">
      <alignment horizontal="right" vertical="center" wrapText="1"/>
    </xf>
    <xf numFmtId="0" fontId="0" fillId="5" borderId="0" xfId="0" applyFont="1" applyFill="1"/>
    <xf numFmtId="0" fontId="26" fillId="0" borderId="23" xfId="4" applyFont="1" applyFill="1" applyBorder="1" applyAlignment="1" applyProtection="1">
      <alignment horizontal="center" vertical="center" wrapText="1"/>
      <protection locked="0"/>
    </xf>
    <xf numFmtId="0" fontId="26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Protection="1">
      <protection locked="0"/>
    </xf>
    <xf numFmtId="44" fontId="26" fillId="0" borderId="13" xfId="5" applyFont="1" applyFill="1" applyBorder="1" applyAlignment="1" applyProtection="1">
      <alignment vertical="center" wrapText="1"/>
      <protection locked="0"/>
    </xf>
    <xf numFmtId="44" fontId="26" fillId="0" borderId="13" xfId="5" applyFont="1" applyFill="1" applyBorder="1" applyAlignment="1" applyProtection="1">
      <alignment horizontal="center" vertical="center" wrapText="1"/>
      <protection locked="0"/>
    </xf>
    <xf numFmtId="0" fontId="22" fillId="5" borderId="26" xfId="6" applyFont="1" applyFill="1" applyBorder="1" applyAlignment="1">
      <alignment vertical="center" wrapText="1"/>
    </xf>
    <xf numFmtId="0" fontId="22" fillId="5" borderId="28" xfId="6" applyFont="1" applyFill="1" applyBorder="1" applyAlignment="1">
      <alignment vertical="center" wrapText="1"/>
    </xf>
    <xf numFmtId="9" fontId="0" fillId="0" borderId="13" xfId="0" applyNumberFormat="1" applyBorder="1" applyProtection="1">
      <protection locked="0"/>
    </xf>
    <xf numFmtId="0" fontId="27" fillId="5" borderId="13" xfId="2" applyFont="1" applyFill="1" applyBorder="1" applyAlignment="1" applyProtection="1">
      <alignment horizontal="justify" vertical="center" wrapText="1"/>
      <protection locked="0"/>
    </xf>
    <xf numFmtId="0" fontId="19" fillId="5" borderId="13" xfId="2" applyFont="1" applyFill="1" applyBorder="1" applyAlignment="1" applyProtection="1">
      <alignment horizontal="center" wrapText="1"/>
      <protection locked="0"/>
    </xf>
    <xf numFmtId="14" fontId="19" fillId="5" borderId="13" xfId="2" applyNumberFormat="1" applyFont="1" applyFill="1" applyBorder="1" applyAlignment="1" applyProtection="1">
      <alignment horizontal="center" wrapText="1"/>
      <protection locked="0"/>
    </xf>
    <xf numFmtId="44" fontId="28" fillId="0" borderId="13" xfId="5" applyFont="1" applyBorder="1" applyAlignment="1">
      <alignment vertical="center"/>
    </xf>
    <xf numFmtId="9" fontId="17" fillId="5" borderId="13" xfId="3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Protection="1">
      <protection locked="0"/>
    </xf>
    <xf numFmtId="0" fontId="10" fillId="5" borderId="0" xfId="0" applyFont="1" applyFill="1" applyProtection="1">
      <protection locked="0"/>
    </xf>
    <xf numFmtId="0" fontId="22" fillId="5" borderId="13" xfId="6" applyFont="1" applyFill="1" applyBorder="1" applyAlignment="1">
      <alignment vertical="center" wrapText="1"/>
    </xf>
    <xf numFmtId="0" fontId="22" fillId="5" borderId="9" xfId="6" applyFont="1" applyFill="1" applyBorder="1" applyAlignment="1">
      <alignment horizontal="right" vertical="center" wrapText="1"/>
    </xf>
    <xf numFmtId="0" fontId="25" fillId="5" borderId="13" xfId="6" applyFont="1" applyFill="1" applyBorder="1" applyAlignment="1">
      <alignment horizontal="center" vertical="center" wrapText="1"/>
    </xf>
    <xf numFmtId="0" fontId="22" fillId="5" borderId="0" xfId="6" applyFont="1" applyFill="1" applyBorder="1" applyAlignment="1">
      <alignment horizontal="right" vertical="center" wrapText="1"/>
    </xf>
    <xf numFmtId="14" fontId="22" fillId="5" borderId="0" xfId="6" applyNumberFormat="1" applyFont="1" applyFill="1" applyBorder="1" applyAlignment="1">
      <alignment horizontal="center" vertical="center" wrapText="1"/>
    </xf>
    <xf numFmtId="14" fontId="22" fillId="5" borderId="0" xfId="6" applyNumberFormat="1" applyFont="1" applyFill="1" applyBorder="1" applyAlignment="1">
      <alignment vertical="center" wrapText="1"/>
    </xf>
    <xf numFmtId="44" fontId="28" fillId="5" borderId="13" xfId="5" applyFont="1" applyFill="1" applyBorder="1" applyAlignment="1" applyProtection="1">
      <alignment horizontal="justify"/>
      <protection locked="0"/>
    </xf>
    <xf numFmtId="44" fontId="0" fillId="0" borderId="0" xfId="0" applyNumberFormat="1" applyProtection="1">
      <protection locked="0"/>
    </xf>
    <xf numFmtId="44" fontId="3" fillId="0" borderId="1" xfId="5" applyFont="1" applyFill="1" applyBorder="1" applyAlignment="1" applyProtection="1">
      <alignment horizontal="right" vertical="center" wrapText="1" readingOrder="1"/>
      <protection locked="0"/>
    </xf>
    <xf numFmtId="0" fontId="3" fillId="0" borderId="1" xfId="0" applyFont="1" applyFill="1" applyBorder="1" applyAlignment="1" applyProtection="1">
      <alignment horizontal="right" vertical="top" wrapText="1" readingOrder="1"/>
      <protection locked="0"/>
    </xf>
    <xf numFmtId="0" fontId="3" fillId="0" borderId="1" xfId="0" applyFont="1" applyFill="1" applyBorder="1" applyAlignment="1" applyProtection="1">
      <alignment horizontal="right" vertical="center" wrapText="1" readingOrder="1"/>
      <protection locked="0"/>
    </xf>
    <xf numFmtId="0" fontId="3" fillId="0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 applyAlignment="1">
      <alignment horizontal="right" readingOrder="1"/>
    </xf>
    <xf numFmtId="0" fontId="25" fillId="5" borderId="9" xfId="6" applyFont="1" applyFill="1" applyBorder="1" applyAlignment="1">
      <alignment horizontal="right" vertical="center" wrapText="1"/>
    </xf>
    <xf numFmtId="9" fontId="25" fillId="5" borderId="13" xfId="6" applyNumberFormat="1" applyFont="1" applyFill="1" applyBorder="1" applyAlignment="1">
      <alignment horizontal="right" vertical="center" wrapText="1"/>
    </xf>
    <xf numFmtId="165" fontId="46" fillId="0" borderId="0" xfId="0" applyNumberFormat="1" applyFont="1"/>
    <xf numFmtId="0" fontId="46" fillId="0" borderId="0" xfId="0" applyFont="1"/>
    <xf numFmtId="0" fontId="47" fillId="5" borderId="38" xfId="6" applyFont="1" applyFill="1" applyBorder="1" applyAlignment="1">
      <alignment vertical="center" wrapText="1"/>
    </xf>
    <xf numFmtId="0" fontId="22" fillId="5" borderId="38" xfId="6" applyFont="1" applyFill="1" applyBorder="1" applyAlignment="1">
      <alignment vertical="center" wrapText="1"/>
    </xf>
    <xf numFmtId="0" fontId="24" fillId="5" borderId="0" xfId="0" applyFont="1" applyFill="1"/>
    <xf numFmtId="0" fontId="23" fillId="5" borderId="0" xfId="0" applyFont="1" applyFill="1"/>
    <xf numFmtId="0" fontId="22" fillId="5" borderId="13" xfId="6" applyFont="1" applyFill="1" applyBorder="1" applyAlignment="1">
      <alignment horizontal="right" vertical="center" wrapText="1"/>
    </xf>
    <xf numFmtId="0" fontId="0" fillId="5" borderId="0" xfId="0" applyFont="1" applyFill="1"/>
    <xf numFmtId="14" fontId="25" fillId="5" borderId="13" xfId="6" applyNumberFormat="1" applyFont="1" applyFill="1" applyBorder="1" applyAlignment="1">
      <alignment vertical="center" wrapText="1"/>
    </xf>
    <xf numFmtId="0" fontId="25" fillId="5" borderId="0" xfId="6" applyFont="1" applyFill="1"/>
    <xf numFmtId="0" fontId="9" fillId="5" borderId="0" xfId="0" applyFont="1" applyFill="1"/>
    <xf numFmtId="0" fontId="25" fillId="5" borderId="23" xfId="6" applyFont="1" applyFill="1" applyBorder="1" applyAlignment="1">
      <alignment vertical="center" wrapText="1"/>
    </xf>
    <xf numFmtId="165" fontId="25" fillId="5" borderId="13" xfId="1" applyNumberFormat="1" applyFont="1" applyFill="1" applyBorder="1" applyAlignment="1">
      <alignment vertical="center" wrapText="1"/>
    </xf>
    <xf numFmtId="0" fontId="25" fillId="5" borderId="13" xfId="6" applyFont="1" applyFill="1" applyBorder="1" applyAlignment="1">
      <alignment horizontal="right" vertical="center" wrapText="1"/>
    </xf>
    <xf numFmtId="14" fontId="25" fillId="5" borderId="9" xfId="6" applyNumberFormat="1" applyFont="1" applyFill="1" applyBorder="1" applyAlignment="1">
      <alignment vertical="center" wrapText="1"/>
    </xf>
    <xf numFmtId="0" fontId="25" fillId="5" borderId="26" xfId="0" applyFont="1" applyFill="1" applyBorder="1" applyAlignment="1">
      <alignment horizontal="left" vertical="center" wrapText="1"/>
    </xf>
    <xf numFmtId="44" fontId="0" fillId="0" borderId="0" xfId="0" applyNumberFormat="1"/>
    <xf numFmtId="0" fontId="0" fillId="5" borderId="0" xfId="0" applyFill="1"/>
    <xf numFmtId="0" fontId="22" fillId="5" borderId="9" xfId="6" applyFont="1" applyFill="1" applyBorder="1" applyAlignment="1">
      <alignment horizontal="right" vertical="center" wrapText="1"/>
    </xf>
    <xf numFmtId="9" fontId="21" fillId="5" borderId="13" xfId="6" applyNumberFormat="1" applyFont="1" applyFill="1" applyBorder="1" applyAlignment="1">
      <alignment horizontal="right" vertical="center" wrapText="1"/>
    </xf>
    <xf numFmtId="165" fontId="50" fillId="5" borderId="13" xfId="139" applyNumberFormat="1" applyFont="1" applyFill="1" applyBorder="1" applyAlignment="1">
      <alignment horizontal="right" vertical="top" wrapText="1"/>
    </xf>
    <xf numFmtId="0" fontId="51" fillId="0" borderId="13" xfId="0" applyFont="1" applyFill="1" applyBorder="1" applyProtection="1">
      <protection locked="0"/>
    </xf>
    <xf numFmtId="9" fontId="21" fillId="0" borderId="13" xfId="3" applyFont="1" applyFill="1" applyBorder="1" applyAlignment="1" applyProtection="1">
      <alignment horizontal="center" vertical="center" wrapText="1"/>
      <protection locked="0"/>
    </xf>
    <xf numFmtId="0" fontId="51" fillId="0" borderId="0" xfId="0" applyFont="1" applyProtection="1">
      <protection locked="0"/>
    </xf>
    <xf numFmtId="0" fontId="52" fillId="0" borderId="25" xfId="0" applyFont="1" applyFill="1" applyBorder="1" applyAlignment="1">
      <alignment wrapText="1"/>
    </xf>
    <xf numFmtId="0" fontId="53" fillId="0" borderId="13" xfId="139" applyFont="1" applyFill="1" applyBorder="1" applyAlignment="1">
      <alignment horizontal="left" wrapText="1"/>
    </xf>
    <xf numFmtId="44" fontId="52" fillId="0" borderId="25" xfId="5" applyNumberFormat="1" applyFont="1" applyFill="1" applyBorder="1" applyAlignment="1">
      <alignment horizontal="center" vertical="center" wrapText="1"/>
    </xf>
    <xf numFmtId="0" fontId="51" fillId="0" borderId="0" xfId="0" applyFont="1" applyFill="1" applyProtection="1">
      <protection locked="0"/>
    </xf>
    <xf numFmtId="43" fontId="19" fillId="5" borderId="13" xfId="1" applyFont="1" applyFill="1" applyBorder="1" applyAlignment="1" applyProtection="1">
      <alignment horizontal="justify" vertical="top"/>
      <protection locked="0"/>
    </xf>
    <xf numFmtId="0" fontId="0" fillId="0" borderId="0" xfId="0" applyBorder="1" applyProtection="1">
      <protection locked="0"/>
    </xf>
    <xf numFmtId="14" fontId="25" fillId="5" borderId="0" xfId="6" applyNumberFormat="1" applyFont="1" applyFill="1" applyBorder="1" applyAlignment="1">
      <alignment vertical="center" wrapText="1"/>
    </xf>
    <xf numFmtId="0" fontId="25" fillId="5" borderId="0" xfId="6" applyFont="1" applyFill="1" applyBorder="1" applyAlignment="1">
      <alignment vertical="center" wrapText="1"/>
    </xf>
    <xf numFmtId="0" fontId="25" fillId="5" borderId="0" xfId="6" applyFont="1" applyFill="1" applyBorder="1" applyAlignment="1">
      <alignment vertical="center"/>
    </xf>
    <xf numFmtId="0" fontId="52" fillId="0" borderId="13" xfId="0" applyFont="1" applyFill="1" applyBorder="1" applyAlignment="1">
      <alignment wrapText="1"/>
    </xf>
    <xf numFmtId="0" fontId="1" fillId="0" borderId="25" xfId="0" applyFont="1" applyFill="1" applyBorder="1" applyAlignment="1" applyProtection="1">
      <alignment horizontal="center" wrapText="1"/>
    </xf>
    <xf numFmtId="9" fontId="51" fillId="0" borderId="13" xfId="3" applyFont="1" applyFill="1" applyBorder="1" applyProtection="1">
      <protection locked="0"/>
    </xf>
    <xf numFmtId="166" fontId="51" fillId="0" borderId="13" xfId="0" applyNumberFormat="1" applyFont="1" applyFill="1" applyBorder="1" applyProtection="1">
      <protection locked="0"/>
    </xf>
    <xf numFmtId="166" fontId="21" fillId="0" borderId="13" xfId="3" applyNumberFormat="1" applyFont="1" applyFill="1" applyBorder="1" applyAlignment="1" applyProtection="1">
      <alignment horizontal="center" vertical="center" wrapText="1"/>
      <protection locked="0"/>
    </xf>
    <xf numFmtId="0" fontId="54" fillId="0" borderId="13" xfId="139" applyFont="1" applyBorder="1"/>
    <xf numFmtId="0" fontId="51" fillId="0" borderId="0" xfId="0" applyFont="1" applyFill="1" applyBorder="1" applyAlignment="1" applyProtection="1">
      <alignment wrapText="1"/>
      <protection locked="0"/>
    </xf>
    <xf numFmtId="0" fontId="52" fillId="0" borderId="25" xfId="0" applyFont="1" applyFill="1" applyBorder="1" applyAlignment="1">
      <alignment vertical="center" wrapText="1"/>
    </xf>
    <xf numFmtId="44" fontId="55" fillId="0" borderId="39" xfId="5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49" fillId="0" borderId="8" xfId="139" applyFont="1" applyBorder="1"/>
    <xf numFmtId="0" fontId="49" fillId="0" borderId="26" xfId="139" applyFont="1" applyBorder="1"/>
    <xf numFmtId="0" fontId="0" fillId="0" borderId="26" xfId="0" applyBorder="1" applyProtection="1">
      <protection locked="0"/>
    </xf>
    <xf numFmtId="0" fontId="0" fillId="0" borderId="9" xfId="0" applyBorder="1" applyProtection="1">
      <protection locked="0"/>
    </xf>
    <xf numFmtId="9" fontId="0" fillId="0" borderId="13" xfId="3" applyFont="1" applyBorder="1" applyProtection="1">
      <protection locked="0"/>
    </xf>
    <xf numFmtId="0" fontId="18" fillId="5" borderId="13" xfId="2" applyFont="1" applyFill="1" applyBorder="1" applyAlignment="1" applyProtection="1">
      <alignment horizontal="center" vertical="top" wrapText="1"/>
      <protection locked="0"/>
    </xf>
    <xf numFmtId="0" fontId="52" fillId="0" borderId="28" xfId="0" applyFont="1" applyFill="1" applyBorder="1" applyAlignment="1">
      <alignment wrapText="1"/>
    </xf>
    <xf numFmtId="0" fontId="54" fillId="0" borderId="26" xfId="139" applyFont="1" applyBorder="1"/>
    <xf numFmtId="44" fontId="1" fillId="0" borderId="13" xfId="0" applyNumberFormat="1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0" fillId="0" borderId="0" xfId="0" applyFill="1" applyProtection="1">
      <protection locked="0"/>
    </xf>
    <xf numFmtId="0" fontId="18" fillId="0" borderId="13" xfId="2" applyFont="1" applyFill="1" applyBorder="1" applyAlignment="1" applyProtection="1">
      <alignment horizontal="center" vertical="top" wrapText="1"/>
      <protection locked="0"/>
    </xf>
    <xf numFmtId="0" fontId="52" fillId="0" borderId="40" xfId="0" applyFont="1" applyFill="1" applyBorder="1" applyAlignment="1">
      <alignment wrapText="1"/>
    </xf>
    <xf numFmtId="0" fontId="51" fillId="0" borderId="40" xfId="0" applyFont="1" applyFill="1" applyBorder="1" applyProtection="1">
      <protection locked="0"/>
    </xf>
    <xf numFmtId="44" fontId="52" fillId="0" borderId="40" xfId="5" applyNumberFormat="1" applyFont="1" applyFill="1" applyBorder="1" applyAlignment="1">
      <alignment horizontal="center" vertical="center" wrapText="1"/>
    </xf>
    <xf numFmtId="9" fontId="21" fillId="0" borderId="40" xfId="3" applyFont="1" applyFill="1" applyBorder="1" applyAlignment="1" applyProtection="1">
      <alignment horizontal="center" vertical="center" wrapText="1"/>
      <protection locked="0"/>
    </xf>
    <xf numFmtId="9" fontId="51" fillId="0" borderId="40" xfId="3" applyFont="1" applyFill="1" applyBorder="1" applyProtection="1">
      <protection locked="0"/>
    </xf>
    <xf numFmtId="0" fontId="18" fillId="0" borderId="40" xfId="2" applyFont="1" applyFill="1" applyBorder="1" applyAlignment="1" applyProtection="1">
      <alignment horizontal="center" vertical="top" wrapText="1"/>
      <protection locked="0"/>
    </xf>
    <xf numFmtId="166" fontId="51" fillId="0" borderId="40" xfId="0" applyNumberFormat="1" applyFont="1" applyFill="1" applyBorder="1" applyProtection="1">
      <protection locked="0"/>
    </xf>
    <xf numFmtId="0" fontId="0" fillId="0" borderId="40" xfId="0" applyBorder="1"/>
    <xf numFmtId="0" fontId="22" fillId="0" borderId="40" xfId="6" applyFont="1" applyFill="1" applyBorder="1" applyAlignment="1">
      <alignment vertical="center" wrapText="1"/>
    </xf>
    <xf numFmtId="0" fontId="25" fillId="5" borderId="40" xfId="6" applyFont="1" applyFill="1" applyBorder="1" applyAlignment="1">
      <alignment vertical="center" wrapText="1"/>
    </xf>
    <xf numFmtId="0" fontId="0" fillId="5" borderId="40" xfId="0" applyFill="1" applyBorder="1" applyProtection="1">
      <protection locked="0"/>
    </xf>
    <xf numFmtId="44" fontId="28" fillId="0" borderId="40" xfId="5" applyFont="1" applyBorder="1" applyAlignment="1">
      <alignment vertical="center"/>
    </xf>
    <xf numFmtId="0" fontId="18" fillId="5" borderId="40" xfId="2" applyFont="1" applyFill="1" applyBorder="1" applyAlignment="1" applyProtection="1">
      <alignment horizontal="center" vertical="top" wrapText="1"/>
      <protection locked="0"/>
    </xf>
    <xf numFmtId="17" fontId="17" fillId="5" borderId="40" xfId="4" applyNumberFormat="1" applyFill="1" applyBorder="1" applyAlignment="1" applyProtection="1">
      <alignment horizontal="center" vertical="center" wrapText="1"/>
      <protection locked="0"/>
    </xf>
    <xf numFmtId="0" fontId="0" fillId="5" borderId="40" xfId="0" applyFill="1" applyBorder="1" applyAlignment="1" applyProtection="1">
      <alignment horizontal="center" vertical="center"/>
      <protection locked="0"/>
    </xf>
    <xf numFmtId="17" fontId="0" fillId="5" borderId="40" xfId="0" applyNumberFormat="1" applyFill="1" applyBorder="1" applyAlignment="1" applyProtection="1">
      <alignment horizontal="center" vertical="center"/>
      <protection locked="0"/>
    </xf>
    <xf numFmtId="0" fontId="54" fillId="0" borderId="13" xfId="139" applyFont="1" applyFill="1" applyBorder="1"/>
    <xf numFmtId="43" fontId="19" fillId="0" borderId="13" xfId="1" applyFont="1" applyFill="1" applyBorder="1" applyAlignment="1" applyProtection="1">
      <alignment horizontal="justify" vertical="top"/>
      <protection locked="0"/>
    </xf>
    <xf numFmtId="9" fontId="0" fillId="0" borderId="13" xfId="3" applyFont="1" applyFill="1" applyBorder="1" applyProtection="1">
      <protection locked="0"/>
    </xf>
    <xf numFmtId="0" fontId="0" fillId="0" borderId="40" xfId="0" applyFill="1" applyBorder="1" applyProtection="1">
      <protection locked="0"/>
    </xf>
    <xf numFmtId="9" fontId="17" fillId="0" borderId="40" xfId="3" applyFont="1" applyFill="1" applyBorder="1" applyAlignment="1" applyProtection="1">
      <alignment horizontal="center" vertical="center" wrapText="1"/>
      <protection locked="0"/>
    </xf>
    <xf numFmtId="44" fontId="55" fillId="0" borderId="40" xfId="5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top" wrapText="1" readingOrder="1"/>
      <protection locked="0"/>
    </xf>
    <xf numFmtId="0" fontId="0" fillId="0" borderId="13" xfId="0" applyFont="1" applyBorder="1" applyProtection="1">
      <protection locked="0"/>
    </xf>
    <xf numFmtId="165" fontId="57" fillId="5" borderId="13" xfId="139" applyNumberFormat="1" applyFont="1" applyFill="1" applyBorder="1" applyAlignment="1">
      <alignment horizontal="right" vertical="top" wrapText="1"/>
    </xf>
    <xf numFmtId="0" fontId="0" fillId="0" borderId="0" xfId="0" applyFont="1" applyBorder="1" applyProtection="1">
      <protection locked="0"/>
    </xf>
    <xf numFmtId="0" fontId="58" fillId="0" borderId="13" xfId="139" applyFont="1" applyBorder="1"/>
    <xf numFmtId="165" fontId="56" fillId="5" borderId="13" xfId="139" applyNumberFormat="1" applyFont="1" applyFill="1" applyBorder="1" applyAlignment="1">
      <alignment horizontal="right" vertical="top" wrapText="1"/>
    </xf>
    <xf numFmtId="0" fontId="17" fillId="0" borderId="13" xfId="4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Fill="1" applyBorder="1" applyProtection="1">
      <protection locked="0"/>
    </xf>
    <xf numFmtId="0" fontId="54" fillId="0" borderId="40" xfId="139" applyFont="1" applyBorder="1" applyAlignment="1">
      <alignment wrapText="1"/>
    </xf>
    <xf numFmtId="0" fontId="51" fillId="0" borderId="40" xfId="0" applyFont="1" applyBorder="1" applyProtection="1">
      <protection locked="0"/>
    </xf>
    <xf numFmtId="9" fontId="17" fillId="5" borderId="40" xfId="3" applyFont="1" applyFill="1" applyBorder="1" applyAlignment="1" applyProtection="1">
      <alignment horizontal="center" vertical="center" wrapText="1"/>
      <protection locked="0"/>
    </xf>
    <xf numFmtId="14" fontId="25" fillId="5" borderId="40" xfId="6" applyNumberFormat="1" applyFont="1" applyFill="1" applyBorder="1" applyAlignment="1">
      <alignment horizontal="right" vertical="center" wrapText="1"/>
    </xf>
    <xf numFmtId="0" fontId="51" fillId="0" borderId="0" xfId="0" applyFont="1" applyFill="1" applyBorder="1" applyProtection="1">
      <protection locked="0"/>
    </xf>
    <xf numFmtId="0" fontId="0" fillId="0" borderId="0" xfId="0" applyBorder="1"/>
    <xf numFmtId="165" fontId="25" fillId="5" borderId="40" xfId="6" applyNumberFormat="1" applyFont="1" applyFill="1" applyBorder="1" applyAlignment="1">
      <alignment vertical="center" wrapText="1"/>
    </xf>
    <xf numFmtId="0" fontId="17" fillId="5" borderId="40" xfId="4" applyFill="1" applyBorder="1" applyAlignment="1" applyProtection="1">
      <alignment horizontal="center" vertical="center" wrapText="1"/>
      <protection locked="0"/>
    </xf>
    <xf numFmtId="9" fontId="25" fillId="0" borderId="13" xfId="6" applyNumberFormat="1" applyFont="1" applyFill="1" applyBorder="1" applyAlignment="1">
      <alignment horizontal="right" vertical="center" wrapText="1"/>
    </xf>
    <xf numFmtId="0" fontId="1" fillId="3" borderId="13" xfId="0" applyFont="1" applyFill="1" applyBorder="1" applyAlignment="1" applyProtection="1">
      <alignment horizontal="center" wrapText="1"/>
    </xf>
    <xf numFmtId="17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2" fontId="6" fillId="4" borderId="4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6" fillId="4" borderId="4" xfId="0" applyFont="1" applyFill="1" applyBorder="1" applyAlignment="1">
      <alignment horizontal="center" vertical="center" wrapText="1"/>
    </xf>
    <xf numFmtId="0" fontId="22" fillId="28" borderId="27" xfId="6" applyFont="1" applyFill="1" applyBorder="1" applyAlignment="1">
      <alignment vertical="center" wrapText="1"/>
    </xf>
    <xf numFmtId="0" fontId="26" fillId="0" borderId="24" xfId="4" applyFont="1" applyFill="1" applyBorder="1" applyAlignment="1" applyProtection="1">
      <alignment horizontal="center" vertical="center" wrapText="1"/>
      <protection locked="0"/>
    </xf>
    <xf numFmtId="0" fontId="26" fillId="0" borderId="8" xfId="4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/>
    </xf>
    <xf numFmtId="0" fontId="7" fillId="4" borderId="11" xfId="0" applyFont="1" applyFill="1" applyBorder="1" applyAlignment="1" applyProtection="1">
      <alignment horizontal="center"/>
    </xf>
    <xf numFmtId="0" fontId="7" fillId="4" borderId="5" xfId="0" applyFont="1" applyFill="1" applyBorder="1" applyAlignment="1" applyProtection="1">
      <alignment horizontal="center"/>
    </xf>
    <xf numFmtId="0" fontId="7" fillId="4" borderId="6" xfId="0" applyFont="1" applyFill="1" applyBorder="1" applyAlignment="1" applyProtection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/>
    </xf>
    <xf numFmtId="164" fontId="8" fillId="3" borderId="17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center"/>
    </xf>
    <xf numFmtId="164" fontId="8" fillId="3" borderId="14" xfId="0" applyNumberFormat="1" applyFont="1" applyFill="1" applyBorder="1" applyAlignment="1">
      <alignment horizontal="center" vertical="center" wrapText="1"/>
    </xf>
    <xf numFmtId="164" fontId="8" fillId="3" borderId="15" xfId="0" applyNumberFormat="1" applyFont="1" applyFill="1" applyBorder="1" applyAlignment="1">
      <alignment horizontal="center" vertical="center" wrapText="1"/>
    </xf>
    <xf numFmtId="164" fontId="8" fillId="3" borderId="16" xfId="0" applyNumberFormat="1" applyFont="1" applyFill="1" applyBorder="1" applyAlignment="1">
      <alignment horizontal="center" vertical="center" wrapText="1"/>
    </xf>
    <xf numFmtId="164" fontId="8" fillId="3" borderId="41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 applyProtection="1">
      <alignment horizontal="center"/>
    </xf>
    <xf numFmtId="164" fontId="8" fillId="3" borderId="13" xfId="0" applyNumberFormat="1" applyFont="1" applyFill="1" applyBorder="1" applyAlignment="1" applyProtection="1">
      <alignment horizontal="center" vertical="center" wrapText="1"/>
    </xf>
    <xf numFmtId="164" fontId="8" fillId="3" borderId="9" xfId="0" applyNumberFormat="1" applyFont="1" applyFill="1" applyBorder="1" applyAlignment="1" applyProtection="1">
      <alignment horizontal="center" vertical="center" wrapText="1"/>
    </xf>
    <xf numFmtId="164" fontId="8" fillId="3" borderId="8" xfId="0" applyNumberFormat="1" applyFont="1" applyFill="1" applyBorder="1" applyAlignment="1" applyProtection="1">
      <alignment horizontal="center" vertical="center" wrapText="1"/>
    </xf>
    <xf numFmtId="165" fontId="56" fillId="0" borderId="13" xfId="139" applyNumberFormat="1" applyFont="1" applyFill="1" applyBorder="1" applyAlignment="1">
      <alignment horizontal="right" vertical="top" wrapText="1"/>
    </xf>
  </cellXfs>
  <cellStyles count="140">
    <cellStyle name="20% - Accent1 2" xfId="7" xr:uid="{00000000-0005-0000-0000-000000000000}"/>
    <cellStyle name="20% - Accent1 3" xfId="8" xr:uid="{00000000-0005-0000-0000-000001000000}"/>
    <cellStyle name="20% - Accent1 4" xfId="9" xr:uid="{00000000-0005-0000-0000-000002000000}"/>
    <cellStyle name="20% - Accent2 2" xfId="10" xr:uid="{00000000-0005-0000-0000-000003000000}"/>
    <cellStyle name="20% - Accent2 3" xfId="11" xr:uid="{00000000-0005-0000-0000-000004000000}"/>
    <cellStyle name="20% - Accent2 4" xfId="12" xr:uid="{00000000-0005-0000-0000-000005000000}"/>
    <cellStyle name="20% - Accent3 2" xfId="13" xr:uid="{00000000-0005-0000-0000-000006000000}"/>
    <cellStyle name="20% - Accent3 3" xfId="14" xr:uid="{00000000-0005-0000-0000-000007000000}"/>
    <cellStyle name="20% - Accent3 4" xfId="15" xr:uid="{00000000-0005-0000-0000-000008000000}"/>
    <cellStyle name="20% - Accent4 2" xfId="16" xr:uid="{00000000-0005-0000-0000-000009000000}"/>
    <cellStyle name="20% - Accent4 3" xfId="17" xr:uid="{00000000-0005-0000-0000-00000A000000}"/>
    <cellStyle name="20% - Accent4 4" xfId="18" xr:uid="{00000000-0005-0000-0000-00000B000000}"/>
    <cellStyle name="20% - Accent5 2" xfId="19" xr:uid="{00000000-0005-0000-0000-00000C000000}"/>
    <cellStyle name="20% - Accent5 3" xfId="20" xr:uid="{00000000-0005-0000-0000-00000D000000}"/>
    <cellStyle name="20% - Accent5 4" xfId="21" xr:uid="{00000000-0005-0000-0000-00000E000000}"/>
    <cellStyle name="20% - Accent6 2" xfId="22" xr:uid="{00000000-0005-0000-0000-00000F000000}"/>
    <cellStyle name="20% - Accent6 3" xfId="23" xr:uid="{00000000-0005-0000-0000-000010000000}"/>
    <cellStyle name="20% - Accent6 4" xfId="24" xr:uid="{00000000-0005-0000-0000-000011000000}"/>
    <cellStyle name="40% - Accent1 2" xfId="25" xr:uid="{00000000-0005-0000-0000-000012000000}"/>
    <cellStyle name="40% - Accent1 3" xfId="26" xr:uid="{00000000-0005-0000-0000-000013000000}"/>
    <cellStyle name="40% - Accent1 4" xfId="27" xr:uid="{00000000-0005-0000-0000-000014000000}"/>
    <cellStyle name="40% - Accent2 2" xfId="28" xr:uid="{00000000-0005-0000-0000-000015000000}"/>
    <cellStyle name="40% - Accent2 3" xfId="29" xr:uid="{00000000-0005-0000-0000-000016000000}"/>
    <cellStyle name="40% - Accent2 4" xfId="30" xr:uid="{00000000-0005-0000-0000-000017000000}"/>
    <cellStyle name="40% - Accent3 2" xfId="31" xr:uid="{00000000-0005-0000-0000-000018000000}"/>
    <cellStyle name="40% - Accent3 3" xfId="32" xr:uid="{00000000-0005-0000-0000-000019000000}"/>
    <cellStyle name="40% - Accent3 4" xfId="33" xr:uid="{00000000-0005-0000-0000-00001A000000}"/>
    <cellStyle name="40% - Accent4 2" xfId="34" xr:uid="{00000000-0005-0000-0000-00001B000000}"/>
    <cellStyle name="40% - Accent4 3" xfId="35" xr:uid="{00000000-0005-0000-0000-00001C000000}"/>
    <cellStyle name="40% - Accent4 4" xfId="36" xr:uid="{00000000-0005-0000-0000-00001D000000}"/>
    <cellStyle name="40% - Accent5 2" xfId="37" xr:uid="{00000000-0005-0000-0000-00001E000000}"/>
    <cellStyle name="40% - Accent5 3" xfId="38" xr:uid="{00000000-0005-0000-0000-00001F000000}"/>
    <cellStyle name="40% - Accent5 4" xfId="39" xr:uid="{00000000-0005-0000-0000-000020000000}"/>
    <cellStyle name="40% - Accent6 2" xfId="40" xr:uid="{00000000-0005-0000-0000-000021000000}"/>
    <cellStyle name="40% - Accent6 3" xfId="41" xr:uid="{00000000-0005-0000-0000-000022000000}"/>
    <cellStyle name="40% - Accent6 4" xfId="42" xr:uid="{00000000-0005-0000-0000-000023000000}"/>
    <cellStyle name="60% - Accent1 2" xfId="43" xr:uid="{00000000-0005-0000-0000-000024000000}"/>
    <cellStyle name="60% - Accent1 3" xfId="44" xr:uid="{00000000-0005-0000-0000-000025000000}"/>
    <cellStyle name="60% - Accent1 4" xfId="45" xr:uid="{00000000-0005-0000-0000-000026000000}"/>
    <cellStyle name="60% - Accent2 2" xfId="46" xr:uid="{00000000-0005-0000-0000-000027000000}"/>
    <cellStyle name="60% - Accent2 3" xfId="47" xr:uid="{00000000-0005-0000-0000-000028000000}"/>
    <cellStyle name="60% - Accent2 4" xfId="48" xr:uid="{00000000-0005-0000-0000-000029000000}"/>
    <cellStyle name="60% - Accent3 2" xfId="49" xr:uid="{00000000-0005-0000-0000-00002A000000}"/>
    <cellStyle name="60% - Accent3 3" xfId="50" xr:uid="{00000000-0005-0000-0000-00002B000000}"/>
    <cellStyle name="60% - Accent3 4" xfId="51" xr:uid="{00000000-0005-0000-0000-00002C000000}"/>
    <cellStyle name="60% - Accent4 2" xfId="52" xr:uid="{00000000-0005-0000-0000-00002D000000}"/>
    <cellStyle name="60% - Accent4 3" xfId="53" xr:uid="{00000000-0005-0000-0000-00002E000000}"/>
    <cellStyle name="60% - Accent4 4" xfId="54" xr:uid="{00000000-0005-0000-0000-00002F000000}"/>
    <cellStyle name="60% - Accent5 2" xfId="55" xr:uid="{00000000-0005-0000-0000-000030000000}"/>
    <cellStyle name="60% - Accent5 3" xfId="56" xr:uid="{00000000-0005-0000-0000-000031000000}"/>
    <cellStyle name="60% - Accent5 4" xfId="57" xr:uid="{00000000-0005-0000-0000-000032000000}"/>
    <cellStyle name="60% - Accent6 2" xfId="58" xr:uid="{00000000-0005-0000-0000-000033000000}"/>
    <cellStyle name="60% - Accent6 3" xfId="59" xr:uid="{00000000-0005-0000-0000-000034000000}"/>
    <cellStyle name="60% - Accent6 4" xfId="60" xr:uid="{00000000-0005-0000-0000-000035000000}"/>
    <cellStyle name="Accent1 2" xfId="61" xr:uid="{00000000-0005-0000-0000-000036000000}"/>
    <cellStyle name="Accent1 3" xfId="62" xr:uid="{00000000-0005-0000-0000-000037000000}"/>
    <cellStyle name="Accent1 4" xfId="63" xr:uid="{00000000-0005-0000-0000-000038000000}"/>
    <cellStyle name="Accent2 2" xfId="64" xr:uid="{00000000-0005-0000-0000-000039000000}"/>
    <cellStyle name="Accent2 3" xfId="65" xr:uid="{00000000-0005-0000-0000-00003A000000}"/>
    <cellStyle name="Accent2 4" xfId="66" xr:uid="{00000000-0005-0000-0000-00003B000000}"/>
    <cellStyle name="Accent3 2" xfId="67" xr:uid="{00000000-0005-0000-0000-00003C000000}"/>
    <cellStyle name="Accent3 3" xfId="68" xr:uid="{00000000-0005-0000-0000-00003D000000}"/>
    <cellStyle name="Accent3 4" xfId="69" xr:uid="{00000000-0005-0000-0000-00003E000000}"/>
    <cellStyle name="Accent4 2" xfId="70" xr:uid="{00000000-0005-0000-0000-00003F000000}"/>
    <cellStyle name="Accent4 3" xfId="71" xr:uid="{00000000-0005-0000-0000-000040000000}"/>
    <cellStyle name="Accent4 4" xfId="72" xr:uid="{00000000-0005-0000-0000-000041000000}"/>
    <cellStyle name="Accent5 2" xfId="73" xr:uid="{00000000-0005-0000-0000-000042000000}"/>
    <cellStyle name="Accent5 3" xfId="74" xr:uid="{00000000-0005-0000-0000-000043000000}"/>
    <cellStyle name="Accent5 4" xfId="75" xr:uid="{00000000-0005-0000-0000-000044000000}"/>
    <cellStyle name="Accent6 2" xfId="76" xr:uid="{00000000-0005-0000-0000-000045000000}"/>
    <cellStyle name="Accent6 3" xfId="77" xr:uid="{00000000-0005-0000-0000-000046000000}"/>
    <cellStyle name="Accent6 4" xfId="78" xr:uid="{00000000-0005-0000-0000-000047000000}"/>
    <cellStyle name="Bad 2" xfId="79" xr:uid="{00000000-0005-0000-0000-000048000000}"/>
    <cellStyle name="Bad 3" xfId="80" xr:uid="{00000000-0005-0000-0000-000049000000}"/>
    <cellStyle name="Bad 4" xfId="81" xr:uid="{00000000-0005-0000-0000-00004A000000}"/>
    <cellStyle name="Calculation 2" xfId="82" xr:uid="{00000000-0005-0000-0000-00004B000000}"/>
    <cellStyle name="Calculation 3" xfId="83" xr:uid="{00000000-0005-0000-0000-00004C000000}"/>
    <cellStyle name="Calculation 4" xfId="84" xr:uid="{00000000-0005-0000-0000-00004D000000}"/>
    <cellStyle name="Check Cell 2" xfId="85" xr:uid="{00000000-0005-0000-0000-00004E000000}"/>
    <cellStyle name="Check Cell 3" xfId="86" xr:uid="{00000000-0005-0000-0000-00004F000000}"/>
    <cellStyle name="Check Cell 4" xfId="87" xr:uid="{00000000-0005-0000-0000-000050000000}"/>
    <cellStyle name="Comma" xfId="1" builtinId="3"/>
    <cellStyle name="Comma 3 2" xfId="88" xr:uid="{00000000-0005-0000-0000-000052000000}"/>
    <cellStyle name="Comma 4" xfId="89" xr:uid="{00000000-0005-0000-0000-000053000000}"/>
    <cellStyle name="Currency" xfId="5" builtinId="4"/>
    <cellStyle name="Explanatory Text 2" xfId="90" xr:uid="{00000000-0005-0000-0000-000055000000}"/>
    <cellStyle name="Explanatory Text 3" xfId="91" xr:uid="{00000000-0005-0000-0000-000056000000}"/>
    <cellStyle name="Explanatory Text 4" xfId="92" xr:uid="{00000000-0005-0000-0000-000057000000}"/>
    <cellStyle name="Good 2" xfId="93" xr:uid="{00000000-0005-0000-0000-000058000000}"/>
    <cellStyle name="Good 3" xfId="94" xr:uid="{00000000-0005-0000-0000-000059000000}"/>
    <cellStyle name="Good 4" xfId="95" xr:uid="{00000000-0005-0000-0000-00005A000000}"/>
    <cellStyle name="Heading 1 2" xfId="96" xr:uid="{00000000-0005-0000-0000-00005B000000}"/>
    <cellStyle name="Heading 1 3" xfId="97" xr:uid="{00000000-0005-0000-0000-00005C000000}"/>
    <cellStyle name="Heading 1 4" xfId="98" xr:uid="{00000000-0005-0000-0000-00005D000000}"/>
    <cellStyle name="Heading 2 2" xfId="99" xr:uid="{00000000-0005-0000-0000-00005E000000}"/>
    <cellStyle name="Heading 2 3" xfId="100" xr:uid="{00000000-0005-0000-0000-00005F000000}"/>
    <cellStyle name="Heading 2 4" xfId="101" xr:uid="{00000000-0005-0000-0000-000060000000}"/>
    <cellStyle name="Heading 3 2" xfId="102" xr:uid="{00000000-0005-0000-0000-000061000000}"/>
    <cellStyle name="Heading 3 3" xfId="103" xr:uid="{00000000-0005-0000-0000-000062000000}"/>
    <cellStyle name="Heading 3 4" xfId="104" xr:uid="{00000000-0005-0000-0000-000063000000}"/>
    <cellStyle name="Heading 4 2" xfId="105" xr:uid="{00000000-0005-0000-0000-000064000000}"/>
    <cellStyle name="Heading 4 3" xfId="106" xr:uid="{00000000-0005-0000-0000-000065000000}"/>
    <cellStyle name="Heading 4 4" xfId="107" xr:uid="{00000000-0005-0000-0000-000066000000}"/>
    <cellStyle name="Input 2" xfId="108" xr:uid="{00000000-0005-0000-0000-000067000000}"/>
    <cellStyle name="Input 3" xfId="109" xr:uid="{00000000-0005-0000-0000-000068000000}"/>
    <cellStyle name="Input 4" xfId="110" xr:uid="{00000000-0005-0000-0000-000069000000}"/>
    <cellStyle name="Linked Cell 2" xfId="111" xr:uid="{00000000-0005-0000-0000-00006A000000}"/>
    <cellStyle name="Linked Cell 3" xfId="112" xr:uid="{00000000-0005-0000-0000-00006B000000}"/>
    <cellStyle name="Linked Cell 4" xfId="113" xr:uid="{00000000-0005-0000-0000-00006C000000}"/>
    <cellStyle name="Neutral 2" xfId="114" xr:uid="{00000000-0005-0000-0000-00006D000000}"/>
    <cellStyle name="Neutral 3" xfId="115" xr:uid="{00000000-0005-0000-0000-00006E000000}"/>
    <cellStyle name="Neutral 4" xfId="116" xr:uid="{00000000-0005-0000-0000-00006F000000}"/>
    <cellStyle name="Normal" xfId="0" builtinId="0"/>
    <cellStyle name="Normal 13" xfId="139" xr:uid="{00000000-0005-0000-0000-000071000000}"/>
    <cellStyle name="Normal 2" xfId="2" xr:uid="{00000000-0005-0000-0000-000072000000}"/>
    <cellStyle name="Normal 2 2" xfId="4" xr:uid="{00000000-0005-0000-0000-000073000000}"/>
    <cellStyle name="Normal 2 2 2" xfId="6" xr:uid="{00000000-0005-0000-0000-000074000000}"/>
    <cellStyle name="Normal 2 3" xfId="117" xr:uid="{00000000-0005-0000-0000-000075000000}"/>
    <cellStyle name="Normal 2 4" xfId="118" xr:uid="{00000000-0005-0000-0000-000076000000}"/>
    <cellStyle name="Normal 3" xfId="119" xr:uid="{00000000-0005-0000-0000-000077000000}"/>
    <cellStyle name="Normal 3 2" xfId="120" xr:uid="{00000000-0005-0000-0000-000078000000}"/>
    <cellStyle name="Normal 4" xfId="121" xr:uid="{00000000-0005-0000-0000-000079000000}"/>
    <cellStyle name="Normal 5" xfId="122" xr:uid="{00000000-0005-0000-0000-00007A000000}"/>
    <cellStyle name="Normal 7 2" xfId="123" xr:uid="{00000000-0005-0000-0000-00007B000000}"/>
    <cellStyle name="Note 2" xfId="124" xr:uid="{00000000-0005-0000-0000-00007C000000}"/>
    <cellStyle name="Note 3" xfId="125" xr:uid="{00000000-0005-0000-0000-00007D000000}"/>
    <cellStyle name="Note 4" xfId="126" xr:uid="{00000000-0005-0000-0000-00007E000000}"/>
    <cellStyle name="Output 2" xfId="127" xr:uid="{00000000-0005-0000-0000-00007F000000}"/>
    <cellStyle name="Output 3" xfId="128" xr:uid="{00000000-0005-0000-0000-000080000000}"/>
    <cellStyle name="Output 4" xfId="129" xr:uid="{00000000-0005-0000-0000-000081000000}"/>
    <cellStyle name="Percent" xfId="3" builtinId="5"/>
    <cellStyle name="Title 2" xfId="130" xr:uid="{00000000-0005-0000-0000-000083000000}"/>
    <cellStyle name="Title 3" xfId="131" xr:uid="{00000000-0005-0000-0000-000084000000}"/>
    <cellStyle name="Title 4" xfId="132" xr:uid="{00000000-0005-0000-0000-000085000000}"/>
    <cellStyle name="Total 2" xfId="133" xr:uid="{00000000-0005-0000-0000-000086000000}"/>
    <cellStyle name="Total 3" xfId="134" xr:uid="{00000000-0005-0000-0000-000087000000}"/>
    <cellStyle name="Total 4" xfId="135" xr:uid="{00000000-0005-0000-0000-000088000000}"/>
    <cellStyle name="Warning Text 2" xfId="136" xr:uid="{00000000-0005-0000-0000-000089000000}"/>
    <cellStyle name="Warning Text 3" xfId="137" xr:uid="{00000000-0005-0000-0000-00008A000000}"/>
    <cellStyle name="Warning Text 4" xfId="138" xr:uid="{00000000-0005-0000-0000-00008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57"/>
  <sheetViews>
    <sheetView topLeftCell="A43" zoomScale="84" zoomScaleNormal="84" workbookViewId="0">
      <selection activeCell="K38" sqref="K38:M38"/>
    </sheetView>
  </sheetViews>
  <sheetFormatPr defaultColWidth="11.42578125" defaultRowHeight="15"/>
  <cols>
    <col min="1" max="1" width="46.42578125" customWidth="1"/>
    <col min="2" max="2" width="57.85546875" customWidth="1"/>
    <col min="3" max="3" width="19.140625" customWidth="1"/>
    <col min="4" max="4" width="15.42578125" customWidth="1"/>
    <col min="5" max="5" width="19.140625" customWidth="1"/>
    <col min="7" max="7" width="15.5703125" customWidth="1"/>
    <col min="8" max="8" width="18.5703125" customWidth="1"/>
    <col min="9" max="9" width="23" customWidth="1"/>
    <col min="10" max="10" width="24.140625" customWidth="1"/>
    <col min="11" max="12" width="24.5703125" customWidth="1"/>
    <col min="13" max="13" width="16.42578125" customWidth="1"/>
    <col min="14" max="14" width="16.85546875" customWidth="1"/>
    <col min="15" max="15" width="16.5703125" customWidth="1"/>
    <col min="16" max="16" width="18.42578125" customWidth="1"/>
    <col min="17" max="17" width="18.85546875" customWidth="1"/>
    <col min="18" max="18" width="13.42578125" customWidth="1"/>
    <col min="19" max="19" width="17.5703125" customWidth="1"/>
    <col min="20" max="20" width="22.85546875" customWidth="1"/>
    <col min="21" max="21" width="16.5703125" customWidth="1"/>
    <col min="22" max="22" width="23" customWidth="1"/>
    <col min="23" max="23" width="16.85546875" customWidth="1"/>
    <col min="24" max="24" width="16" customWidth="1"/>
    <col min="25" max="25" width="16.140625" customWidth="1"/>
    <col min="26" max="26" width="15.140625" customWidth="1"/>
    <col min="27" max="27" width="18.5703125" customWidth="1"/>
    <col min="28" max="28" width="22.5703125" customWidth="1"/>
    <col min="29" max="29" width="16.5703125" customWidth="1"/>
    <col min="30" max="30" width="14.85546875" customWidth="1"/>
    <col min="31" max="31" width="16.42578125" customWidth="1"/>
    <col min="32" max="32" width="21.85546875" customWidth="1"/>
    <col min="33" max="33" width="18.1406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42578125" customWidth="1"/>
  </cols>
  <sheetData>
    <row r="1" spans="1:250">
      <c r="A1" s="11" t="s">
        <v>45</v>
      </c>
      <c r="B1" s="83" t="s">
        <v>137</v>
      </c>
      <c r="AK1" s="15" t="s">
        <v>2</v>
      </c>
      <c r="AL1" s="15" t="s">
        <v>6</v>
      </c>
      <c r="AM1" s="15" t="s">
        <v>5</v>
      </c>
      <c r="AN1" s="15" t="s">
        <v>28</v>
      </c>
    </row>
    <row r="2" spans="1:250" ht="18" customHeight="1">
      <c r="A2" s="11" t="s">
        <v>46</v>
      </c>
      <c r="B2" s="83" t="s">
        <v>138</v>
      </c>
      <c r="AK2" s="15" t="s">
        <v>4</v>
      </c>
      <c r="AL2" s="15" t="s">
        <v>9</v>
      </c>
      <c r="AM2" s="15" t="s">
        <v>8</v>
      </c>
      <c r="AN2" s="15" t="s">
        <v>29</v>
      </c>
    </row>
    <row r="3" spans="1:250" ht="17.45" customHeight="1">
      <c r="A3" s="11" t="s">
        <v>53</v>
      </c>
      <c r="B3" s="83" t="s">
        <v>190</v>
      </c>
      <c r="AK3" s="14"/>
      <c r="AL3" s="15" t="s">
        <v>11</v>
      </c>
      <c r="AM3" s="15" t="s">
        <v>10</v>
      </c>
      <c r="AN3" s="15" t="s">
        <v>30</v>
      </c>
    </row>
    <row r="4" spans="1:250" ht="36" customHeight="1">
      <c r="A4" s="11" t="s">
        <v>47</v>
      </c>
      <c r="B4" s="166" t="s">
        <v>189</v>
      </c>
      <c r="AK4" s="15" t="s">
        <v>12</v>
      </c>
      <c r="AL4" s="15" t="s">
        <v>13</v>
      </c>
      <c r="AM4" s="14"/>
      <c r="AN4" s="14" t="s">
        <v>31</v>
      </c>
    </row>
    <row r="5" spans="1:250" ht="19.350000000000001" customHeight="1">
      <c r="A5" s="11" t="s">
        <v>48</v>
      </c>
      <c r="B5" s="84" t="s">
        <v>188</v>
      </c>
      <c r="AK5" s="15" t="s">
        <v>14</v>
      </c>
      <c r="AL5" s="15" t="s">
        <v>15</v>
      </c>
      <c r="AM5" s="14"/>
      <c r="AN5" s="14" t="s">
        <v>32</v>
      </c>
    </row>
    <row r="6" spans="1:250">
      <c r="A6" s="11" t="s">
        <v>49</v>
      </c>
      <c r="B6" s="82">
        <v>0</v>
      </c>
      <c r="AK6" s="14"/>
      <c r="AL6" s="15"/>
      <c r="AM6" s="14"/>
      <c r="AN6" s="14" t="s">
        <v>33</v>
      </c>
    </row>
    <row r="7" spans="1:250" ht="19.350000000000001" customHeight="1">
      <c r="A7" s="11" t="s">
        <v>54</v>
      </c>
      <c r="B7" s="82">
        <f>D24+D40</f>
        <v>261000</v>
      </c>
      <c r="AK7" s="15" t="s">
        <v>16</v>
      </c>
      <c r="AL7" s="14"/>
      <c r="AM7" s="14"/>
      <c r="AN7" s="14" t="s">
        <v>34</v>
      </c>
    </row>
    <row r="8" spans="1:250" ht="14.1" customHeight="1">
      <c r="A8" s="11" t="s">
        <v>55</v>
      </c>
      <c r="B8" s="82">
        <f>'CONSULTING FIRMS'!D57</f>
        <v>911300</v>
      </c>
      <c r="C8" s="105"/>
      <c r="AK8" s="15" t="s">
        <v>17</v>
      </c>
      <c r="AL8" s="15"/>
      <c r="AM8" s="14"/>
      <c r="AN8" s="14" t="s">
        <v>35</v>
      </c>
    </row>
    <row r="9" spans="1:250" ht="18.600000000000001" customHeight="1">
      <c r="A9" s="11" t="s">
        <v>50</v>
      </c>
      <c r="B9" s="84">
        <v>0</v>
      </c>
      <c r="AK9" s="14"/>
      <c r="AL9" s="15"/>
      <c r="AM9" s="15"/>
      <c r="AN9" s="15" t="s">
        <v>36</v>
      </c>
    </row>
    <row r="10" spans="1:250" ht="18" customHeight="1">
      <c r="A10" s="12" t="s">
        <v>51</v>
      </c>
      <c r="B10" s="84">
        <v>0</v>
      </c>
      <c r="AK10" s="15" t="s">
        <v>20</v>
      </c>
      <c r="AL10" s="14"/>
      <c r="AM10" s="15"/>
      <c r="AN10" s="15" t="s">
        <v>37</v>
      </c>
    </row>
    <row r="11" spans="1:250">
      <c r="A11" s="11" t="s">
        <v>42</v>
      </c>
      <c r="B11" s="85" t="s">
        <v>139</v>
      </c>
      <c r="AK11" s="14"/>
      <c r="AL11" s="15"/>
      <c r="AM11" s="15"/>
      <c r="AN11" s="15" t="s">
        <v>38</v>
      </c>
    </row>
    <row r="12" spans="1:250">
      <c r="A12" s="33" t="s">
        <v>52</v>
      </c>
      <c r="B12" s="86"/>
      <c r="AK12" s="15" t="s">
        <v>0</v>
      </c>
      <c r="AL12" s="15"/>
      <c r="AM12" s="15"/>
      <c r="AN12" s="15" t="s">
        <v>39</v>
      </c>
    </row>
    <row r="13" spans="1:250">
      <c r="AK13" s="14"/>
      <c r="AL13" s="14"/>
      <c r="AM13" s="15"/>
      <c r="AN13" s="15" t="s">
        <v>40</v>
      </c>
    </row>
    <row r="14" spans="1:250" s="4" customFormat="1" ht="61.5">
      <c r="C14" s="9" t="s">
        <v>56</v>
      </c>
      <c r="AK14" s="15" t="s">
        <v>7</v>
      </c>
      <c r="AL14" s="15"/>
      <c r="AM14" s="15"/>
      <c r="AN14" s="15" t="s">
        <v>41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</row>
    <row r="15" spans="1:250" s="3" customFormat="1">
      <c r="AK15" s="14"/>
      <c r="AL15" s="14"/>
      <c r="AM15" s="17"/>
    </row>
    <row r="16" spans="1:250" s="3" customFormat="1">
      <c r="AK16" s="15" t="s">
        <v>19</v>
      </c>
      <c r="AL16" s="23"/>
      <c r="AM16" s="17"/>
    </row>
    <row r="17" spans="1:69" s="6" customFormat="1" ht="31.5">
      <c r="A17" s="4"/>
      <c r="B17" s="4"/>
      <c r="C17" s="5" t="s">
        <v>57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K17" s="14"/>
      <c r="AL17" s="24"/>
      <c r="AM17" s="16"/>
    </row>
    <row r="18" spans="1:69" s="6" customFormat="1" ht="23.25">
      <c r="A18" s="194" t="s">
        <v>58</v>
      </c>
      <c r="B18" s="195"/>
      <c r="C18" s="195"/>
      <c r="D18" s="196" t="s">
        <v>66</v>
      </c>
      <c r="E18" s="197"/>
      <c r="F18" s="197"/>
      <c r="G18" s="197"/>
      <c r="H18" s="198"/>
      <c r="K18" s="199" t="s">
        <v>74</v>
      </c>
      <c r="L18" s="200"/>
      <c r="M18" s="200"/>
      <c r="N18" s="200"/>
      <c r="O18" s="200"/>
      <c r="P18" s="200"/>
      <c r="Q18" s="200"/>
      <c r="R18" s="200"/>
      <c r="S18" s="200"/>
      <c r="T18" s="201"/>
      <c r="U18" s="192" t="s">
        <v>92</v>
      </c>
      <c r="V18" s="193"/>
      <c r="W18" s="193"/>
      <c r="X18" s="193"/>
      <c r="Y18" s="193"/>
      <c r="Z18" s="193"/>
      <c r="AA18" s="193"/>
      <c r="AK18" s="15" t="s">
        <v>21</v>
      </c>
      <c r="AL18" s="15"/>
      <c r="AM18" s="16"/>
    </row>
    <row r="19" spans="1:69" s="6" customFormat="1" ht="47.25">
      <c r="A19" s="7" t="s">
        <v>59</v>
      </c>
      <c r="B19" s="8" t="s">
        <v>60</v>
      </c>
      <c r="C19" s="8" t="s">
        <v>43</v>
      </c>
      <c r="D19" s="8" t="s">
        <v>61</v>
      </c>
      <c r="E19" s="8" t="s">
        <v>62</v>
      </c>
      <c r="F19" s="8" t="s">
        <v>63</v>
      </c>
      <c r="G19" s="8" t="s">
        <v>64</v>
      </c>
      <c r="H19" s="8" t="s">
        <v>65</v>
      </c>
      <c r="I19" s="7" t="s">
        <v>67</v>
      </c>
      <c r="J19" s="7" t="s">
        <v>68</v>
      </c>
      <c r="K19" s="210" t="s">
        <v>69</v>
      </c>
      <c r="L19" s="211"/>
      <c r="M19" s="212" t="s">
        <v>83</v>
      </c>
      <c r="N19" s="211"/>
      <c r="O19" s="212" t="s">
        <v>73</v>
      </c>
      <c r="P19" s="211"/>
      <c r="Q19" s="212" t="s">
        <v>75</v>
      </c>
      <c r="R19" s="211"/>
      <c r="S19" s="212" t="s">
        <v>76</v>
      </c>
      <c r="T19" s="211"/>
      <c r="U19" s="8" t="s">
        <v>77</v>
      </c>
      <c r="V19" s="8" t="s">
        <v>78</v>
      </c>
      <c r="W19" s="8" t="s">
        <v>79</v>
      </c>
      <c r="X19" s="8" t="s">
        <v>80</v>
      </c>
      <c r="Y19" s="8" t="s">
        <v>44</v>
      </c>
      <c r="Z19" s="8" t="s">
        <v>18</v>
      </c>
      <c r="AA19" s="8" t="s">
        <v>88</v>
      </c>
      <c r="AK19" s="18"/>
      <c r="AL19" s="14"/>
      <c r="AM19" s="16"/>
    </row>
    <row r="20" spans="1:69" s="6" customFormat="1" ht="17.4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183" t="s">
        <v>70</v>
      </c>
      <c r="L20" s="183" t="s">
        <v>71</v>
      </c>
      <c r="M20" s="183" t="s">
        <v>72</v>
      </c>
      <c r="N20" s="183" t="s">
        <v>71</v>
      </c>
      <c r="O20" s="183" t="s">
        <v>72</v>
      </c>
      <c r="P20" s="183" t="s">
        <v>71</v>
      </c>
      <c r="Q20" s="183" t="s">
        <v>72</v>
      </c>
      <c r="R20" s="183" t="s">
        <v>71</v>
      </c>
      <c r="S20" s="183" t="s">
        <v>72</v>
      </c>
      <c r="T20" s="183" t="s">
        <v>71</v>
      </c>
      <c r="U20" s="8"/>
      <c r="V20" s="8"/>
      <c r="W20" s="8"/>
      <c r="X20" s="8"/>
      <c r="Y20" s="8"/>
      <c r="Z20" s="8"/>
      <c r="AA20" s="8"/>
      <c r="AK20" s="18"/>
      <c r="AL20" s="16"/>
      <c r="AM20" s="16"/>
    </row>
    <row r="21" spans="1:69" s="29" customFormat="1" ht="15.6" customHeight="1">
      <c r="A21" s="127" t="s">
        <v>140</v>
      </c>
      <c r="B21" s="127" t="s">
        <v>141</v>
      </c>
      <c r="C21" s="167"/>
      <c r="D21" s="168">
        <v>160000</v>
      </c>
      <c r="E21" s="167"/>
      <c r="F21" s="167">
        <v>100</v>
      </c>
      <c r="G21" s="167">
        <v>0</v>
      </c>
      <c r="H21" s="167">
        <v>0</v>
      </c>
      <c r="I21" s="167">
        <v>2</v>
      </c>
      <c r="J21" s="167"/>
      <c r="K21" s="126">
        <v>44749</v>
      </c>
      <c r="L21" s="126"/>
      <c r="M21" s="126">
        <v>44777</v>
      </c>
      <c r="N21" s="126"/>
      <c r="O21" s="126">
        <v>44791</v>
      </c>
      <c r="P21" s="126"/>
      <c r="Q21" s="126">
        <v>44814</v>
      </c>
      <c r="R21" s="126"/>
      <c r="S21" s="126">
        <v>44819</v>
      </c>
      <c r="T21" s="126"/>
      <c r="U21" s="167" t="s">
        <v>132</v>
      </c>
      <c r="V21" s="167" t="s">
        <v>133</v>
      </c>
      <c r="W21" s="167" t="s">
        <v>155</v>
      </c>
      <c r="X21" s="167" t="s">
        <v>134</v>
      </c>
      <c r="Y21" s="167">
        <v>2</v>
      </c>
      <c r="Z21" s="167"/>
      <c r="AA21" s="167" t="s">
        <v>153</v>
      </c>
      <c r="AB21" s="169"/>
      <c r="AC21" s="169"/>
      <c r="AD21" s="169"/>
      <c r="AE21" s="169"/>
      <c r="AF21" s="169"/>
      <c r="AG21" s="169"/>
      <c r="AH21" s="169"/>
      <c r="AI21" s="169"/>
      <c r="AJ21" s="169"/>
    </row>
    <row r="22" spans="1:69" s="3" customFormat="1" ht="15.6" customHeight="1">
      <c r="A22" s="132"/>
      <c r="B22" s="133"/>
      <c r="C22" s="134"/>
      <c r="D22" s="109"/>
      <c r="E22" s="30"/>
      <c r="F22" s="30"/>
      <c r="G22" s="30"/>
      <c r="H22" s="30"/>
      <c r="I22" s="135"/>
      <c r="J22" s="135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35"/>
      <c r="V22" s="135"/>
      <c r="W22" s="135"/>
      <c r="X22" s="135"/>
      <c r="Y22" s="30"/>
      <c r="Z22" s="135"/>
      <c r="AA22" s="30"/>
      <c r="AB22" s="118"/>
      <c r="AC22" s="118"/>
      <c r="AD22" s="118"/>
      <c r="AE22" s="118"/>
      <c r="AF22" s="118"/>
      <c r="AG22" s="118"/>
      <c r="AH22" s="118"/>
      <c r="AI22" s="118"/>
      <c r="AJ22" s="118"/>
    </row>
    <row r="23" spans="1:69" s="93" customFormat="1">
      <c r="A23" s="100"/>
      <c r="B23" s="104"/>
      <c r="C23" s="104"/>
      <c r="D23" s="101"/>
      <c r="E23" s="102"/>
      <c r="F23" s="88"/>
      <c r="G23" s="108"/>
      <c r="H23" s="108"/>
      <c r="I23" s="87"/>
      <c r="J23" s="87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03"/>
      <c r="V23" s="103"/>
      <c r="W23" s="103"/>
      <c r="X23" s="103"/>
      <c r="Y23" s="30"/>
      <c r="Z23" s="103"/>
      <c r="AA23" s="97"/>
      <c r="AB23" s="119"/>
      <c r="AC23" s="119"/>
      <c r="AD23" s="119"/>
      <c r="AE23" s="119"/>
      <c r="AF23" s="119"/>
      <c r="AG23" s="119"/>
      <c r="AH23" s="119"/>
      <c r="AI23" s="120"/>
      <c r="AJ23" s="121"/>
      <c r="AK23" s="98"/>
      <c r="AL23" s="96"/>
      <c r="AM23" s="99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</row>
    <row r="24" spans="1:69" s="3" customFormat="1">
      <c r="A24" s="59" t="s">
        <v>135</v>
      </c>
      <c r="B24" s="60"/>
      <c r="C24" s="61"/>
      <c r="D24" s="62">
        <f>SUM(D21:D23)</f>
        <v>160000</v>
      </c>
      <c r="E24" s="52"/>
      <c r="F24" s="55"/>
      <c r="G24" s="52"/>
      <c r="H24" s="52"/>
      <c r="I24" s="54"/>
      <c r="J24" s="52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52"/>
      <c r="V24" s="52"/>
      <c r="W24" s="52"/>
      <c r="X24" s="52"/>
      <c r="Y24" s="52"/>
      <c r="Z24" s="52"/>
      <c r="AA24" s="52"/>
      <c r="AK24" s="21"/>
      <c r="AL24" s="23"/>
      <c r="AM24" s="23"/>
    </row>
    <row r="25" spans="1:69" s="6" customFormat="1" ht="31.5">
      <c r="A25" s="4"/>
      <c r="B25" s="4"/>
      <c r="C25" s="5" t="s">
        <v>81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K25" s="19"/>
      <c r="AL25" s="24"/>
      <c r="AM25" s="24"/>
    </row>
    <row r="26" spans="1:69" s="6" customFormat="1" ht="23.25">
      <c r="A26" s="194" t="s">
        <v>58</v>
      </c>
      <c r="B26" s="195"/>
      <c r="C26" s="195"/>
      <c r="D26" s="196" t="s">
        <v>66</v>
      </c>
      <c r="E26" s="197"/>
      <c r="F26" s="197"/>
      <c r="G26" s="197"/>
      <c r="H26" s="198"/>
      <c r="K26" s="199" t="s">
        <v>74</v>
      </c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1"/>
      <c r="AA26" s="192" t="s">
        <v>93</v>
      </c>
      <c r="AB26" s="193"/>
      <c r="AC26" s="193"/>
      <c r="AD26" s="193"/>
      <c r="AE26" s="193"/>
      <c r="AF26" s="193"/>
      <c r="AG26" s="193"/>
      <c r="AK26" s="18"/>
      <c r="AL26" s="24"/>
      <c r="AM26" s="24"/>
    </row>
    <row r="27" spans="1:69" s="6" customFormat="1" ht="102" customHeight="1">
      <c r="A27" s="7" t="s">
        <v>59</v>
      </c>
      <c r="B27" s="8" t="s">
        <v>60</v>
      </c>
      <c r="C27" s="8" t="s">
        <v>43</v>
      </c>
      <c r="D27" s="8" t="s">
        <v>61</v>
      </c>
      <c r="E27" s="8" t="s">
        <v>62</v>
      </c>
      <c r="F27" s="8" t="s">
        <v>63</v>
      </c>
      <c r="G27" s="8" t="s">
        <v>64</v>
      </c>
      <c r="H27" s="8" t="s">
        <v>65</v>
      </c>
      <c r="I27" s="7" t="s">
        <v>67</v>
      </c>
      <c r="J27" s="7" t="s">
        <v>68</v>
      </c>
      <c r="K27" s="36" t="s">
        <v>82</v>
      </c>
      <c r="L27" s="36" t="s">
        <v>82</v>
      </c>
      <c r="M27" s="32" t="s">
        <v>84</v>
      </c>
      <c r="N27" s="36" t="s">
        <v>84</v>
      </c>
      <c r="O27" s="32" t="s">
        <v>85</v>
      </c>
      <c r="P27" s="36" t="s">
        <v>85</v>
      </c>
      <c r="Q27" s="34" t="s">
        <v>86</v>
      </c>
      <c r="R27" s="37" t="s">
        <v>86</v>
      </c>
      <c r="S27" s="34" t="s">
        <v>87</v>
      </c>
      <c r="T27" s="37" t="s">
        <v>87</v>
      </c>
      <c r="U27" s="32" t="s">
        <v>73</v>
      </c>
      <c r="V27" s="36" t="s">
        <v>73</v>
      </c>
      <c r="W27" s="34" t="s">
        <v>75</v>
      </c>
      <c r="X27" s="38" t="s">
        <v>75</v>
      </c>
      <c r="Y27" s="34" t="s">
        <v>76</v>
      </c>
      <c r="Z27" s="37" t="s">
        <v>76</v>
      </c>
      <c r="AA27" s="8" t="s">
        <v>77</v>
      </c>
      <c r="AB27" s="8" t="s">
        <v>78</v>
      </c>
      <c r="AC27" s="8" t="s">
        <v>79</v>
      </c>
      <c r="AD27" s="8" t="s">
        <v>80</v>
      </c>
      <c r="AE27" s="8" t="s">
        <v>44</v>
      </c>
      <c r="AF27" s="8" t="s">
        <v>18</v>
      </c>
      <c r="AG27" s="8" t="s">
        <v>88</v>
      </c>
    </row>
    <row r="28" spans="1:69" s="6" customFormat="1" ht="17.4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10" t="s">
        <v>70</v>
      </c>
      <c r="L28" s="10" t="s">
        <v>71</v>
      </c>
      <c r="M28" s="10" t="s">
        <v>72</v>
      </c>
      <c r="N28" s="10" t="s">
        <v>71</v>
      </c>
      <c r="O28" s="10" t="s">
        <v>72</v>
      </c>
      <c r="P28" s="10" t="s">
        <v>71</v>
      </c>
      <c r="Q28" s="10" t="s">
        <v>72</v>
      </c>
      <c r="R28" s="10" t="s">
        <v>71</v>
      </c>
      <c r="S28" s="10" t="s">
        <v>72</v>
      </c>
      <c r="T28" s="10" t="s">
        <v>71</v>
      </c>
      <c r="U28" s="10" t="s">
        <v>72</v>
      </c>
      <c r="V28" s="10" t="s">
        <v>71</v>
      </c>
      <c r="W28" s="10" t="s">
        <v>72</v>
      </c>
      <c r="X28" s="10" t="s">
        <v>71</v>
      </c>
      <c r="Y28" s="10" t="s">
        <v>72</v>
      </c>
      <c r="Z28" s="10" t="s">
        <v>71</v>
      </c>
      <c r="AA28" s="8"/>
      <c r="AB28" s="8"/>
      <c r="AC28" s="8"/>
      <c r="AD28" s="8"/>
      <c r="AE28" s="8"/>
      <c r="AF28" s="8"/>
      <c r="AG28" s="8"/>
    </row>
    <row r="29" spans="1:69" s="3" customForma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69" s="3" customForma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69" s="3" customForma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</row>
    <row r="32" spans="1:69" s="6" customFormat="1" ht="31.5">
      <c r="A32" s="4"/>
      <c r="B32" s="4"/>
      <c r="C32" s="5" t="s">
        <v>89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37" s="6" customFormat="1" ht="23.25">
      <c r="A33" s="194" t="s">
        <v>58</v>
      </c>
      <c r="B33" s="195"/>
      <c r="C33" s="195"/>
      <c r="D33" s="196" t="s">
        <v>66</v>
      </c>
      <c r="E33" s="197"/>
      <c r="F33" s="197"/>
      <c r="G33" s="197"/>
      <c r="H33" s="198"/>
      <c r="K33" s="192" t="s">
        <v>74</v>
      </c>
      <c r="L33" s="193"/>
      <c r="M33" s="193"/>
      <c r="N33" s="193"/>
      <c r="O33" s="192" t="s">
        <v>93</v>
      </c>
      <c r="P33" s="193"/>
      <c r="Q33" s="193"/>
      <c r="R33" s="193"/>
      <c r="S33" s="193"/>
      <c r="T33" s="193"/>
      <c r="U33" s="193"/>
    </row>
    <row r="34" spans="1:37" s="6" customFormat="1" ht="47.25">
      <c r="A34" s="7" t="s">
        <v>59</v>
      </c>
      <c r="B34" s="8" t="s">
        <v>60</v>
      </c>
      <c r="C34" s="8" t="s">
        <v>43</v>
      </c>
      <c r="D34" s="8" t="s">
        <v>61</v>
      </c>
      <c r="E34" s="8" t="s">
        <v>62</v>
      </c>
      <c r="F34" s="8" t="s">
        <v>63</v>
      </c>
      <c r="G34" s="8" t="s">
        <v>64</v>
      </c>
      <c r="H34" s="8" t="s">
        <v>65</v>
      </c>
      <c r="I34" s="7" t="s">
        <v>67</v>
      </c>
      <c r="J34" s="7" t="s">
        <v>68</v>
      </c>
      <c r="K34" s="202" t="s">
        <v>90</v>
      </c>
      <c r="L34" s="203"/>
      <c r="M34" s="202" t="s">
        <v>91</v>
      </c>
      <c r="N34" s="203"/>
      <c r="O34" s="8" t="s">
        <v>77</v>
      </c>
      <c r="P34" s="8" t="s">
        <v>78</v>
      </c>
      <c r="Q34" s="8" t="s">
        <v>79</v>
      </c>
      <c r="R34" s="8" t="s">
        <v>80</v>
      </c>
      <c r="S34" s="8" t="s">
        <v>44</v>
      </c>
      <c r="T34" s="8" t="s">
        <v>18</v>
      </c>
      <c r="U34" s="8" t="s">
        <v>191</v>
      </c>
    </row>
    <row r="35" spans="1:37" s="6" customFormat="1" ht="15.75">
      <c r="A35" s="7"/>
      <c r="B35" s="7"/>
      <c r="C35" s="7"/>
      <c r="D35" s="7"/>
      <c r="E35" s="7"/>
      <c r="F35" s="7"/>
      <c r="G35" s="7"/>
      <c r="H35" s="7"/>
      <c r="I35" s="7"/>
      <c r="J35" s="7"/>
      <c r="K35" s="10" t="s">
        <v>70</v>
      </c>
      <c r="L35" s="10" t="s">
        <v>71</v>
      </c>
      <c r="M35" s="10" t="s">
        <v>72</v>
      </c>
      <c r="N35" s="10" t="s">
        <v>71</v>
      </c>
      <c r="O35" s="8"/>
      <c r="P35" s="8"/>
      <c r="Q35" s="8"/>
      <c r="R35" s="8"/>
      <c r="S35" s="8"/>
      <c r="T35" s="8"/>
      <c r="U35" s="8"/>
    </row>
    <row r="36" spans="1:37" s="112" customFormat="1" ht="16.5">
      <c r="A36" s="127" t="s">
        <v>162</v>
      </c>
      <c r="B36" s="170" t="s">
        <v>158</v>
      </c>
      <c r="C36" s="110"/>
      <c r="D36" s="171">
        <v>25000</v>
      </c>
      <c r="E36" s="110"/>
      <c r="F36" s="111">
        <v>1</v>
      </c>
      <c r="G36" s="111">
        <v>0</v>
      </c>
      <c r="H36" s="111">
        <v>0</v>
      </c>
      <c r="I36" s="137" t="s">
        <v>166</v>
      </c>
      <c r="J36" s="110"/>
      <c r="K36" s="126">
        <v>44812</v>
      </c>
      <c r="L36" s="126"/>
      <c r="M36" s="126">
        <v>44819</v>
      </c>
      <c r="N36" s="126"/>
      <c r="O36" s="110" t="s">
        <v>9</v>
      </c>
      <c r="P36" s="110" t="s">
        <v>16</v>
      </c>
      <c r="Q36" s="110" t="s">
        <v>8</v>
      </c>
      <c r="R36" s="110" t="s">
        <v>31</v>
      </c>
      <c r="S36" s="110">
        <v>1</v>
      </c>
      <c r="T36" s="110"/>
      <c r="U36" s="110" t="s">
        <v>154</v>
      </c>
    </row>
    <row r="37" spans="1:37" s="112" customFormat="1" ht="16.5">
      <c r="A37" s="127" t="s">
        <v>163</v>
      </c>
      <c r="B37" s="170" t="s">
        <v>159</v>
      </c>
      <c r="C37" s="110"/>
      <c r="D37" s="171">
        <v>15000</v>
      </c>
      <c r="E37" s="110"/>
      <c r="F37" s="111">
        <v>1</v>
      </c>
      <c r="G37" s="111">
        <v>0</v>
      </c>
      <c r="H37" s="111">
        <v>0</v>
      </c>
      <c r="I37" s="137" t="s">
        <v>166</v>
      </c>
      <c r="J37" s="110"/>
      <c r="K37" s="126">
        <v>44812</v>
      </c>
      <c r="L37" s="126"/>
      <c r="M37" s="126">
        <v>44819</v>
      </c>
      <c r="N37" s="126"/>
      <c r="O37" s="110" t="s">
        <v>9</v>
      </c>
      <c r="P37" s="110" t="s">
        <v>16</v>
      </c>
      <c r="Q37" s="110" t="s">
        <v>8</v>
      </c>
      <c r="R37" s="110" t="s">
        <v>31</v>
      </c>
      <c r="S37" s="110">
        <v>1</v>
      </c>
      <c r="T37" s="110"/>
      <c r="U37" s="110" t="s">
        <v>154</v>
      </c>
    </row>
    <row r="38" spans="1:37" s="112" customFormat="1" ht="16.5">
      <c r="A38" s="127" t="s">
        <v>164</v>
      </c>
      <c r="B38" s="127" t="s">
        <v>160</v>
      </c>
      <c r="C38" s="167"/>
      <c r="D38" s="218">
        <v>25000</v>
      </c>
      <c r="E38" s="110"/>
      <c r="F38" s="111">
        <v>1</v>
      </c>
      <c r="G38" s="111">
        <v>0</v>
      </c>
      <c r="H38" s="111">
        <v>0</v>
      </c>
      <c r="I38" s="137" t="s">
        <v>166</v>
      </c>
      <c r="J38" s="110"/>
      <c r="K38" s="126">
        <v>44621</v>
      </c>
      <c r="L38" s="126"/>
      <c r="M38" s="126">
        <v>44642</v>
      </c>
      <c r="N38" s="126"/>
      <c r="O38" s="110" t="s">
        <v>9</v>
      </c>
      <c r="P38" s="110" t="s">
        <v>16</v>
      </c>
      <c r="Q38" s="110" t="s">
        <v>8</v>
      </c>
      <c r="R38" s="110" t="s">
        <v>31</v>
      </c>
      <c r="S38" s="110">
        <v>1</v>
      </c>
      <c r="T38" s="110"/>
      <c r="U38" s="110" t="s">
        <v>154</v>
      </c>
    </row>
    <row r="39" spans="1:37" s="29" customFormat="1" ht="16.5">
      <c r="A39" s="122" t="s">
        <v>174</v>
      </c>
      <c r="B39" s="127" t="s">
        <v>150</v>
      </c>
      <c r="C39" s="167"/>
      <c r="D39" s="171">
        <f>1200*12*2.5</f>
        <v>36000</v>
      </c>
      <c r="E39" s="167"/>
      <c r="F39" s="111">
        <v>1</v>
      </c>
      <c r="G39" s="111">
        <v>0</v>
      </c>
      <c r="H39" s="111">
        <v>0</v>
      </c>
      <c r="I39" s="137" t="s">
        <v>166</v>
      </c>
      <c r="J39" s="167"/>
      <c r="K39" s="126">
        <v>44814</v>
      </c>
      <c r="L39" s="126"/>
      <c r="M39" s="126">
        <v>44835</v>
      </c>
      <c r="N39" s="126"/>
      <c r="O39" s="110" t="s">
        <v>11</v>
      </c>
      <c r="P39" s="110" t="s">
        <v>16</v>
      </c>
      <c r="Q39" s="110" t="s">
        <v>8</v>
      </c>
      <c r="R39" s="110" t="s">
        <v>31</v>
      </c>
      <c r="S39" s="110">
        <v>1</v>
      </c>
      <c r="T39" s="110"/>
      <c r="U39" s="110" t="s">
        <v>154</v>
      </c>
    </row>
    <row r="40" spans="1:37" s="29" customFormat="1">
      <c r="A40" s="190" t="s">
        <v>135</v>
      </c>
      <c r="B40" s="191"/>
      <c r="C40" s="61"/>
      <c r="D40" s="63">
        <f>SUM(D36:D39)</f>
        <v>101000</v>
      </c>
      <c r="E40" s="61"/>
      <c r="F40" s="182">
        <v>1</v>
      </c>
      <c r="G40" s="108">
        <v>0</v>
      </c>
      <c r="H40" s="108">
        <v>0</v>
      </c>
      <c r="I40" s="172"/>
      <c r="J40" s="173"/>
      <c r="K40" s="126"/>
      <c r="L40" s="126"/>
      <c r="M40" s="126"/>
      <c r="N40" s="126"/>
      <c r="O40" s="173"/>
      <c r="P40" s="173"/>
      <c r="Q40" s="173"/>
      <c r="R40" s="173"/>
      <c r="S40" s="173"/>
      <c r="T40" s="173"/>
      <c r="U40" s="173"/>
    </row>
    <row r="41" spans="1:37" s="6" customFormat="1" ht="31.5">
      <c r="A41" s="4"/>
      <c r="B41" s="4"/>
      <c r="C41" s="5" t="s">
        <v>123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37" s="6" customFormat="1" ht="23.25">
      <c r="A42" s="194" t="s">
        <v>58</v>
      </c>
      <c r="B42" s="195"/>
      <c r="C42" s="195"/>
      <c r="D42" s="196" t="s">
        <v>66</v>
      </c>
      <c r="E42" s="197"/>
      <c r="F42" s="197"/>
      <c r="G42" s="197"/>
      <c r="H42" s="198"/>
      <c r="K42" s="199" t="s">
        <v>74</v>
      </c>
      <c r="L42" s="200"/>
      <c r="M42" s="200"/>
      <c r="N42" s="200"/>
      <c r="O42" s="200"/>
      <c r="P42" s="200"/>
      <c r="Q42" s="200"/>
      <c r="R42" s="200"/>
      <c r="S42" s="200"/>
      <c r="T42" s="201"/>
      <c r="U42" s="192" t="s">
        <v>93</v>
      </c>
      <c r="V42" s="193"/>
      <c r="W42" s="193"/>
      <c r="X42" s="193"/>
      <c r="Y42" s="193"/>
      <c r="Z42" s="193"/>
      <c r="AA42" s="193"/>
    </row>
    <row r="43" spans="1:37" s="6" customFormat="1" ht="47.25">
      <c r="A43" s="7" t="s">
        <v>59</v>
      </c>
      <c r="B43" s="8" t="s">
        <v>60</v>
      </c>
      <c r="C43" s="8" t="s">
        <v>43</v>
      </c>
      <c r="D43" s="8" t="s">
        <v>61</v>
      </c>
      <c r="E43" s="8" t="s">
        <v>62</v>
      </c>
      <c r="F43" s="8" t="s">
        <v>63</v>
      </c>
      <c r="G43" s="8" t="s">
        <v>64</v>
      </c>
      <c r="H43" s="8" t="s">
        <v>65</v>
      </c>
      <c r="I43" s="7" t="s">
        <v>67</v>
      </c>
      <c r="J43" s="7" t="s">
        <v>68</v>
      </c>
      <c r="K43" s="204" t="s">
        <v>94</v>
      </c>
      <c r="L43" s="204"/>
      <c r="M43" s="206" t="s">
        <v>83</v>
      </c>
      <c r="N43" s="203"/>
      <c r="O43" s="202" t="s">
        <v>73</v>
      </c>
      <c r="P43" s="203"/>
      <c r="Q43" s="204" t="s">
        <v>97</v>
      </c>
      <c r="R43" s="204"/>
      <c r="S43" s="204" t="s">
        <v>76</v>
      </c>
      <c r="T43" s="204"/>
      <c r="U43" s="8" t="s">
        <v>77</v>
      </c>
      <c r="V43" s="8" t="s">
        <v>78</v>
      </c>
      <c r="W43" s="8" t="s">
        <v>79</v>
      </c>
      <c r="X43" s="8" t="s">
        <v>80</v>
      </c>
      <c r="Y43" s="8" t="s">
        <v>44</v>
      </c>
      <c r="Z43" s="8" t="s">
        <v>18</v>
      </c>
      <c r="AA43" s="8" t="s">
        <v>88</v>
      </c>
    </row>
    <row r="44" spans="1:37" s="6" customFormat="1" ht="30">
      <c r="A44" s="7"/>
      <c r="B44" s="7"/>
      <c r="C44" s="7"/>
      <c r="D44" s="7"/>
      <c r="E44" s="7"/>
      <c r="F44" s="7"/>
      <c r="G44" s="7"/>
      <c r="H44" s="7"/>
      <c r="I44" s="7"/>
      <c r="J44" s="7"/>
      <c r="K44" s="10" t="s">
        <v>70</v>
      </c>
      <c r="L44" s="10" t="s">
        <v>71</v>
      </c>
      <c r="M44" s="10" t="s">
        <v>72</v>
      </c>
      <c r="N44" s="10" t="s">
        <v>71</v>
      </c>
      <c r="O44" s="10" t="s">
        <v>72</v>
      </c>
      <c r="P44" s="10" t="s">
        <v>71</v>
      </c>
      <c r="Q44" s="10" t="s">
        <v>72</v>
      </c>
      <c r="R44" s="10" t="s">
        <v>71</v>
      </c>
      <c r="S44" s="10" t="s">
        <v>72</v>
      </c>
      <c r="T44" s="10" t="s">
        <v>71</v>
      </c>
      <c r="U44" s="8"/>
      <c r="V44" s="8"/>
      <c r="W44" s="8"/>
      <c r="X44" s="8"/>
      <c r="Y44" s="8"/>
      <c r="Z44" s="8"/>
      <c r="AA44" s="8"/>
    </row>
    <row r="45" spans="1:37" s="3" customForma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</row>
    <row r="46" spans="1:37" s="3" customForma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</row>
    <row r="47" spans="1:37" s="3" customForma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</row>
    <row r="48" spans="1:37" s="6" customFormat="1" ht="31.5">
      <c r="A48" s="4"/>
      <c r="B48" s="4"/>
      <c r="C48" s="5" t="s">
        <v>124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1:37" s="6" customFormat="1" ht="23.25">
      <c r="A49" s="194" t="s">
        <v>58</v>
      </c>
      <c r="B49" s="195"/>
      <c r="C49" s="195"/>
      <c r="D49" s="196" t="s">
        <v>66</v>
      </c>
      <c r="E49" s="197"/>
      <c r="F49" s="197"/>
      <c r="G49" s="197"/>
      <c r="H49" s="198"/>
      <c r="K49" s="207" t="s">
        <v>74</v>
      </c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9"/>
      <c r="AE49" s="192" t="s">
        <v>93</v>
      </c>
      <c r="AF49" s="193"/>
      <c r="AG49" s="193"/>
      <c r="AH49" s="193"/>
      <c r="AI49" s="193"/>
      <c r="AJ49" s="193"/>
      <c r="AK49" s="193"/>
    </row>
    <row r="50" spans="1:37" s="6" customFormat="1" ht="31.35" customHeight="1">
      <c r="A50" s="7" t="s">
        <v>59</v>
      </c>
      <c r="B50" s="8" t="s">
        <v>60</v>
      </c>
      <c r="C50" s="8" t="s">
        <v>43</v>
      </c>
      <c r="D50" s="8" t="s">
        <v>61</v>
      </c>
      <c r="E50" s="8" t="s">
        <v>62</v>
      </c>
      <c r="F50" s="8" t="s">
        <v>63</v>
      </c>
      <c r="G50" s="8" t="s">
        <v>64</v>
      </c>
      <c r="H50" s="8" t="s">
        <v>65</v>
      </c>
      <c r="I50" s="7" t="s">
        <v>67</v>
      </c>
      <c r="J50" s="7" t="s">
        <v>68</v>
      </c>
      <c r="K50" s="202" t="s">
        <v>82</v>
      </c>
      <c r="L50" s="203"/>
      <c r="M50" s="202" t="s">
        <v>84</v>
      </c>
      <c r="N50" s="203"/>
      <c r="O50" s="202" t="s">
        <v>85</v>
      </c>
      <c r="P50" s="203"/>
      <c r="Q50" s="204" t="s">
        <v>94</v>
      </c>
      <c r="R50" s="204"/>
      <c r="S50" s="202" t="s">
        <v>87</v>
      </c>
      <c r="T50" s="203"/>
      <c r="U50" s="202" t="s">
        <v>73</v>
      </c>
      <c r="V50" s="203"/>
      <c r="W50" s="202" t="s">
        <v>87</v>
      </c>
      <c r="X50" s="203"/>
      <c r="Y50" s="202" t="s">
        <v>96</v>
      </c>
      <c r="Z50" s="203"/>
      <c r="AA50" s="204" t="s">
        <v>97</v>
      </c>
      <c r="AB50" s="204"/>
      <c r="AC50" s="204" t="s">
        <v>76</v>
      </c>
      <c r="AD50" s="204"/>
      <c r="AE50" s="8" t="s">
        <v>77</v>
      </c>
      <c r="AF50" s="8" t="s">
        <v>78</v>
      </c>
      <c r="AG50" s="8" t="s">
        <v>79</v>
      </c>
      <c r="AH50" s="8" t="s">
        <v>80</v>
      </c>
      <c r="AI50" s="8" t="s">
        <v>44</v>
      </c>
      <c r="AJ50" s="8" t="s">
        <v>18</v>
      </c>
      <c r="AK50" s="8" t="s">
        <v>88</v>
      </c>
    </row>
    <row r="51" spans="1:37" s="6" customFormat="1" ht="30">
      <c r="A51" s="7"/>
      <c r="B51" s="7"/>
      <c r="C51" s="7"/>
      <c r="D51" s="7"/>
      <c r="E51" s="7"/>
      <c r="F51" s="7"/>
      <c r="G51" s="7"/>
      <c r="H51" s="7"/>
      <c r="I51" s="7"/>
      <c r="J51" s="7"/>
      <c r="K51" s="10" t="s">
        <v>70</v>
      </c>
      <c r="L51" s="10" t="s">
        <v>71</v>
      </c>
      <c r="M51" s="10" t="s">
        <v>72</v>
      </c>
      <c r="N51" s="10" t="s">
        <v>71</v>
      </c>
      <c r="O51" s="10" t="s">
        <v>72</v>
      </c>
      <c r="P51" s="10" t="s">
        <v>71</v>
      </c>
      <c r="Q51" s="10" t="s">
        <v>72</v>
      </c>
      <c r="R51" s="10" t="s">
        <v>71</v>
      </c>
      <c r="S51" s="10" t="s">
        <v>72</v>
      </c>
      <c r="T51" s="10" t="s">
        <v>71</v>
      </c>
      <c r="U51" s="10" t="s">
        <v>72</v>
      </c>
      <c r="V51" s="10" t="s">
        <v>71</v>
      </c>
      <c r="W51" s="10" t="s">
        <v>72</v>
      </c>
      <c r="X51" s="10" t="s">
        <v>71</v>
      </c>
      <c r="Y51" s="10" t="s">
        <v>72</v>
      </c>
      <c r="Z51" s="10" t="s">
        <v>71</v>
      </c>
      <c r="AA51" s="10" t="s">
        <v>72</v>
      </c>
      <c r="AB51" s="10" t="s">
        <v>71</v>
      </c>
      <c r="AC51" s="10" t="s">
        <v>72</v>
      </c>
      <c r="AD51" s="10" t="s">
        <v>71</v>
      </c>
      <c r="AE51" s="8"/>
      <c r="AF51" s="8"/>
      <c r="AG51" s="8"/>
      <c r="AH51" s="8"/>
      <c r="AI51" s="8"/>
      <c r="AJ51" s="8"/>
      <c r="AK51" s="8"/>
    </row>
    <row r="52" spans="1:37" s="3" customForma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G52" s="30"/>
      <c r="AH52" s="30"/>
      <c r="AI52" s="30"/>
      <c r="AJ52" s="30"/>
      <c r="AK52" s="30"/>
    </row>
    <row r="53" spans="1:37" s="3" customForma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</row>
    <row r="54" spans="1:37" s="3" customForma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</row>
    <row r="55" spans="1:37" s="6" customFormat="1" ht="31.5">
      <c r="A55" s="4"/>
      <c r="B55" s="4"/>
      <c r="C55" s="5" t="s">
        <v>125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7" s="6" customFormat="1" ht="23.25">
      <c r="A56" s="194" t="s">
        <v>58</v>
      </c>
      <c r="B56" s="195"/>
      <c r="C56" s="195"/>
      <c r="D56" s="196" t="s">
        <v>66</v>
      </c>
      <c r="E56" s="197"/>
      <c r="F56" s="197"/>
      <c r="G56" s="197"/>
      <c r="H56" s="198"/>
      <c r="K56" s="199" t="s">
        <v>74</v>
      </c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1"/>
      <c r="Y56" s="192" t="s">
        <v>92</v>
      </c>
      <c r="Z56" s="193"/>
      <c r="AA56" s="193"/>
      <c r="AB56" s="193"/>
      <c r="AC56" s="193"/>
      <c r="AD56" s="193"/>
      <c r="AE56" s="193"/>
    </row>
    <row r="57" spans="1:37" s="6" customFormat="1" ht="63">
      <c r="A57" s="7" t="s">
        <v>59</v>
      </c>
      <c r="B57" s="8" t="s">
        <v>60</v>
      </c>
      <c r="C57" s="8" t="s">
        <v>43</v>
      </c>
      <c r="D57" s="8" t="s">
        <v>61</v>
      </c>
      <c r="E57" s="8" t="s">
        <v>62</v>
      </c>
      <c r="F57" s="8" t="s">
        <v>63</v>
      </c>
      <c r="G57" s="8" t="s">
        <v>64</v>
      </c>
      <c r="H57" s="8" t="s">
        <v>65</v>
      </c>
      <c r="I57" s="7" t="s">
        <v>67</v>
      </c>
      <c r="J57" s="7" t="s">
        <v>68</v>
      </c>
      <c r="K57" s="202" t="s">
        <v>98</v>
      </c>
      <c r="L57" s="203"/>
      <c r="M57" s="202" t="s">
        <v>87</v>
      </c>
      <c r="N57" s="203"/>
      <c r="O57" s="202" t="s">
        <v>73</v>
      </c>
      <c r="P57" s="203"/>
      <c r="Q57" s="202" t="s">
        <v>87</v>
      </c>
      <c r="R57" s="203"/>
      <c r="S57" s="202" t="s">
        <v>99</v>
      </c>
      <c r="T57" s="203"/>
      <c r="U57" s="204" t="s">
        <v>75</v>
      </c>
      <c r="V57" s="204"/>
      <c r="W57" s="204" t="s">
        <v>76</v>
      </c>
      <c r="X57" s="204"/>
      <c r="Y57" s="8" t="s">
        <v>77</v>
      </c>
      <c r="Z57" s="8" t="s">
        <v>78</v>
      </c>
      <c r="AA57" s="8" t="s">
        <v>79</v>
      </c>
      <c r="AB57" s="8" t="s">
        <v>80</v>
      </c>
      <c r="AC57" s="8" t="s">
        <v>44</v>
      </c>
      <c r="AD57" s="8" t="s">
        <v>18</v>
      </c>
      <c r="AE57" s="8" t="s">
        <v>88</v>
      </c>
    </row>
    <row r="58" spans="1:37" s="6" customFormat="1" ht="30">
      <c r="A58" s="7"/>
      <c r="B58" s="7"/>
      <c r="C58" s="7"/>
      <c r="D58" s="7"/>
      <c r="E58" s="7"/>
      <c r="F58" s="7"/>
      <c r="G58" s="7"/>
      <c r="H58" s="7"/>
      <c r="I58" s="7"/>
      <c r="J58" s="7"/>
      <c r="K58" s="10" t="s">
        <v>70</v>
      </c>
      <c r="L58" s="10" t="s">
        <v>71</v>
      </c>
      <c r="M58" s="10" t="s">
        <v>72</v>
      </c>
      <c r="N58" s="10" t="s">
        <v>71</v>
      </c>
      <c r="O58" s="10" t="s">
        <v>72</v>
      </c>
      <c r="P58" s="10" t="s">
        <v>71</v>
      </c>
      <c r="Q58" s="10" t="s">
        <v>72</v>
      </c>
      <c r="R58" s="10" t="s">
        <v>71</v>
      </c>
      <c r="S58" s="10" t="s">
        <v>72</v>
      </c>
      <c r="T58" s="10" t="s">
        <v>71</v>
      </c>
      <c r="U58" s="10" t="s">
        <v>72</v>
      </c>
      <c r="V58" s="10" t="s">
        <v>71</v>
      </c>
      <c r="W58" s="10" t="s">
        <v>72</v>
      </c>
      <c r="X58" s="10" t="s">
        <v>71</v>
      </c>
      <c r="Y58" s="7"/>
      <c r="Z58" s="7"/>
      <c r="AA58" s="7"/>
      <c r="AB58" s="7"/>
      <c r="AC58" s="7"/>
      <c r="AD58" s="7"/>
      <c r="AE58" s="7"/>
    </row>
    <row r="59" spans="1:37" s="3" customForma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0"/>
      <c r="Z59" s="30"/>
      <c r="AA59" s="30"/>
      <c r="AB59" s="30"/>
      <c r="AC59" s="30"/>
      <c r="AD59" s="30"/>
      <c r="AE59" s="30"/>
    </row>
    <row r="60" spans="1:37" s="3" customForma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0"/>
      <c r="Z60" s="30"/>
      <c r="AA60" s="30"/>
      <c r="AB60" s="30"/>
      <c r="AC60" s="30"/>
      <c r="AD60" s="30"/>
      <c r="AE60" s="30"/>
    </row>
    <row r="61" spans="1:37" s="3" customForma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7" s="6" customFormat="1" ht="31.5">
      <c r="A62" s="4"/>
      <c r="B62" s="4"/>
      <c r="C62" s="5" t="s">
        <v>95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37" s="6" customFormat="1" ht="23.25">
      <c r="A63" s="194" t="s">
        <v>58</v>
      </c>
      <c r="B63" s="195"/>
      <c r="C63" s="195"/>
      <c r="D63" s="196" t="s">
        <v>66</v>
      </c>
      <c r="E63" s="197"/>
      <c r="F63" s="197"/>
      <c r="G63" s="197"/>
      <c r="H63" s="198"/>
      <c r="K63" s="198" t="s">
        <v>74</v>
      </c>
      <c r="L63" s="205"/>
      <c r="M63" s="205"/>
      <c r="N63" s="205"/>
      <c r="O63" s="205"/>
      <c r="P63" s="205"/>
      <c r="Q63" s="192" t="s">
        <v>93</v>
      </c>
      <c r="R63" s="193"/>
      <c r="S63" s="193"/>
      <c r="T63" s="193"/>
      <c r="U63" s="193"/>
      <c r="V63" s="193"/>
      <c r="W63" s="193"/>
    </row>
    <row r="64" spans="1:37" s="6" customFormat="1" ht="47.25">
      <c r="A64" s="7" t="s">
        <v>59</v>
      </c>
      <c r="B64" s="8" t="s">
        <v>60</v>
      </c>
      <c r="C64" s="8" t="s">
        <v>43</v>
      </c>
      <c r="D64" s="8" t="s">
        <v>61</v>
      </c>
      <c r="E64" s="8" t="s">
        <v>62</v>
      </c>
      <c r="F64" s="8" t="s">
        <v>63</v>
      </c>
      <c r="G64" s="8" t="s">
        <v>64</v>
      </c>
      <c r="H64" s="8" t="s">
        <v>65</v>
      </c>
      <c r="I64" s="7" t="s">
        <v>67</v>
      </c>
      <c r="J64" s="7" t="s">
        <v>68</v>
      </c>
      <c r="K64" s="206" t="s">
        <v>100</v>
      </c>
      <c r="L64" s="203"/>
      <c r="M64" s="202" t="s">
        <v>101</v>
      </c>
      <c r="N64" s="203"/>
      <c r="O64" s="204" t="s">
        <v>76</v>
      </c>
      <c r="P64" s="204"/>
      <c r="Q64" s="8" t="s">
        <v>77</v>
      </c>
      <c r="R64" s="8" t="s">
        <v>78</v>
      </c>
      <c r="S64" s="8" t="s">
        <v>79</v>
      </c>
      <c r="T64" s="8" t="s">
        <v>80</v>
      </c>
      <c r="U64" s="8" t="s">
        <v>44</v>
      </c>
      <c r="V64" s="8" t="s">
        <v>18</v>
      </c>
      <c r="W64" s="8" t="s">
        <v>88</v>
      </c>
    </row>
    <row r="65" spans="1:23" s="6" customFormat="1" ht="15.75">
      <c r="A65" s="7"/>
      <c r="B65" s="7"/>
      <c r="C65" s="7"/>
      <c r="D65" s="7"/>
      <c r="E65" s="7"/>
      <c r="F65" s="7"/>
      <c r="G65" s="7"/>
      <c r="H65" s="7"/>
      <c r="I65" s="7"/>
      <c r="J65" s="7"/>
      <c r="K65" s="10" t="s">
        <v>70</v>
      </c>
      <c r="L65" s="10" t="s">
        <v>71</v>
      </c>
      <c r="M65" s="10" t="s">
        <v>72</v>
      </c>
      <c r="N65" s="10" t="s">
        <v>71</v>
      </c>
      <c r="O65" s="10" t="s">
        <v>72</v>
      </c>
      <c r="P65" s="10" t="s">
        <v>71</v>
      </c>
      <c r="Q65" s="7"/>
      <c r="R65" s="7"/>
      <c r="S65" s="7"/>
      <c r="T65" s="7"/>
      <c r="U65" s="7"/>
      <c r="V65" s="7"/>
      <c r="W65" s="7"/>
    </row>
    <row r="66" spans="1:23" s="3" customFormat="1">
      <c r="A66" s="43"/>
      <c r="B66" s="44"/>
      <c r="C66" s="30"/>
      <c r="D66" s="41"/>
      <c r="E66" s="30"/>
      <c r="F66" s="30"/>
      <c r="G66" s="30"/>
      <c r="H66" s="30"/>
      <c r="I66" s="45"/>
      <c r="J66" s="30"/>
      <c r="K66" s="40"/>
      <c r="L66" s="30"/>
      <c r="M66" s="30"/>
      <c r="N66" s="30"/>
      <c r="O66" s="46"/>
      <c r="P66" s="30"/>
      <c r="Q66" s="30"/>
      <c r="R66" s="30"/>
      <c r="S66" s="30"/>
      <c r="T66" s="30"/>
      <c r="U66" s="30"/>
      <c r="V66" s="30"/>
      <c r="W66" s="30"/>
    </row>
    <row r="67" spans="1:23" s="3" customForma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</row>
    <row r="68" spans="1:23" s="3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</row>
    <row r="69" spans="1:23" s="6" customFormat="1" ht="31.5">
      <c r="A69" s="4"/>
      <c r="B69" s="4"/>
      <c r="C69" s="5" t="s">
        <v>126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23" s="6" customFormat="1" ht="23.25">
      <c r="A70" s="194" t="s">
        <v>58</v>
      </c>
      <c r="B70" s="195"/>
      <c r="C70" s="195"/>
      <c r="D70" s="196" t="s">
        <v>66</v>
      </c>
      <c r="E70" s="197"/>
      <c r="F70" s="197"/>
      <c r="G70" s="197"/>
      <c r="H70" s="198"/>
      <c r="K70" s="199" t="s">
        <v>74</v>
      </c>
      <c r="L70" s="200"/>
      <c r="M70" s="192" t="s">
        <v>93</v>
      </c>
      <c r="N70" s="193"/>
      <c r="O70" s="193"/>
      <c r="P70" s="193"/>
      <c r="Q70" s="193"/>
      <c r="R70" s="193"/>
      <c r="S70" s="193"/>
    </row>
    <row r="71" spans="1:23" s="6" customFormat="1" ht="47.25">
      <c r="A71" s="7" t="s">
        <v>59</v>
      </c>
      <c r="B71" s="8" t="s">
        <v>60</v>
      </c>
      <c r="C71" s="8" t="s">
        <v>43</v>
      </c>
      <c r="D71" s="8" t="s">
        <v>61</v>
      </c>
      <c r="E71" s="8" t="s">
        <v>62</v>
      </c>
      <c r="F71" s="8" t="s">
        <v>63</v>
      </c>
      <c r="G71" s="8" t="s">
        <v>64</v>
      </c>
      <c r="H71" s="8" t="s">
        <v>65</v>
      </c>
      <c r="I71" s="7" t="s">
        <v>67</v>
      </c>
      <c r="J71" s="7" t="s">
        <v>68</v>
      </c>
      <c r="K71" s="204" t="s">
        <v>102</v>
      </c>
      <c r="L71" s="204"/>
      <c r="M71" s="8" t="s">
        <v>77</v>
      </c>
      <c r="N71" s="8" t="s">
        <v>78</v>
      </c>
      <c r="O71" s="8" t="s">
        <v>79</v>
      </c>
      <c r="P71" s="8" t="s">
        <v>80</v>
      </c>
      <c r="Q71" s="8" t="s">
        <v>44</v>
      </c>
      <c r="R71" s="8" t="s">
        <v>18</v>
      </c>
      <c r="S71" s="8" t="s">
        <v>88</v>
      </c>
    </row>
    <row r="72" spans="1:23" s="6" customFormat="1" ht="15.75">
      <c r="A72" s="7"/>
      <c r="B72" s="7"/>
      <c r="C72" s="7"/>
      <c r="D72" s="7"/>
      <c r="E72" s="7"/>
      <c r="F72" s="7"/>
      <c r="G72" s="7"/>
      <c r="H72" s="7"/>
      <c r="I72" s="7"/>
      <c r="J72" s="7"/>
      <c r="K72" s="10" t="s">
        <v>70</v>
      </c>
      <c r="L72" s="10" t="s">
        <v>71</v>
      </c>
      <c r="M72" s="8"/>
      <c r="N72" s="8"/>
      <c r="O72" s="8"/>
      <c r="P72" s="8"/>
      <c r="Q72" s="8"/>
      <c r="R72" s="8"/>
      <c r="S72" s="8"/>
    </row>
    <row r="73" spans="1:23" s="3" customForma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</row>
    <row r="74" spans="1:23" s="3" customFormat="1">
      <c r="A74" s="3" t="s">
        <v>136</v>
      </c>
      <c r="D74" s="81">
        <f>D40+D24</f>
        <v>261000</v>
      </c>
    </row>
    <row r="75" spans="1:23" s="3" customFormat="1"/>
    <row r="76" spans="1:23" s="3" customFormat="1"/>
    <row r="77" spans="1:23" s="3" customFormat="1"/>
    <row r="78" spans="1:23" s="3" customFormat="1"/>
    <row r="79" spans="1:23" s="3" customFormat="1"/>
    <row r="80" spans="1:23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</sheetData>
  <sheetProtection formatRows="0" insertRows="0" deleteRows="0" autoFilter="0"/>
  <mergeCells count="66">
    <mergeCell ref="A18:C18"/>
    <mergeCell ref="K18:T18"/>
    <mergeCell ref="A26:C26"/>
    <mergeCell ref="D26:H26"/>
    <mergeCell ref="D18:H18"/>
    <mergeCell ref="K19:L19"/>
    <mergeCell ref="M19:N19"/>
    <mergeCell ref="O19:P19"/>
    <mergeCell ref="Q19:R19"/>
    <mergeCell ref="S19:T19"/>
    <mergeCell ref="Q43:R43"/>
    <mergeCell ref="S43:T43"/>
    <mergeCell ref="K26:Z26"/>
    <mergeCell ref="A33:C33"/>
    <mergeCell ref="D33:H33"/>
    <mergeCell ref="K34:L34"/>
    <mergeCell ref="M34:N34"/>
    <mergeCell ref="K33:N33"/>
    <mergeCell ref="A42:C42"/>
    <mergeCell ref="D42:H42"/>
    <mergeCell ref="K42:T42"/>
    <mergeCell ref="K43:L43"/>
    <mergeCell ref="M43:N43"/>
    <mergeCell ref="O43:P43"/>
    <mergeCell ref="U42:AA42"/>
    <mergeCell ref="O33:U33"/>
    <mergeCell ref="AE49:AK49"/>
    <mergeCell ref="A49:C49"/>
    <mergeCell ref="D49:H49"/>
    <mergeCell ref="K49:AD49"/>
    <mergeCell ref="K50:L50"/>
    <mergeCell ref="M50:N50"/>
    <mergeCell ref="O50:P50"/>
    <mergeCell ref="Q50:R50"/>
    <mergeCell ref="S50:T50"/>
    <mergeCell ref="U50:V50"/>
    <mergeCell ref="W50:X50"/>
    <mergeCell ref="Y50:Z50"/>
    <mergeCell ref="AA50:AB50"/>
    <mergeCell ref="AC50:AD50"/>
    <mergeCell ref="Y56:AE56"/>
    <mergeCell ref="K71:L71"/>
    <mergeCell ref="M70:S70"/>
    <mergeCell ref="A63:C63"/>
    <mergeCell ref="D63:H63"/>
    <mergeCell ref="K63:P63"/>
    <mergeCell ref="Q63:W63"/>
    <mergeCell ref="K64:L64"/>
    <mergeCell ref="M64:N64"/>
    <mergeCell ref="O64:P64"/>
    <mergeCell ref="A40:B40"/>
    <mergeCell ref="U18:AA18"/>
    <mergeCell ref="AA26:AG26"/>
    <mergeCell ref="A70:C70"/>
    <mergeCell ref="D70:H70"/>
    <mergeCell ref="K70:L70"/>
    <mergeCell ref="A56:C56"/>
    <mergeCell ref="D56:H56"/>
    <mergeCell ref="K56:X56"/>
    <mergeCell ref="Q57:R57"/>
    <mergeCell ref="S57:T57"/>
    <mergeCell ref="U57:V57"/>
    <mergeCell ref="W57:X57"/>
    <mergeCell ref="K57:L57"/>
    <mergeCell ref="M57:N57"/>
    <mergeCell ref="O57:P57"/>
  </mergeCells>
  <dataValidations count="11">
    <dataValidation type="list" allowBlank="1" showInputMessage="1" showErrorMessage="1" sqref="U45:U47 AE52:AE54 Y59:Y61 Q66:Q68 AA28:AA31 U24 M73 O36:O40" xr:uid="{00000000-0002-0000-0000-000000000000}">
      <formula1>$AL$1:$AL$3</formula1>
    </dataValidation>
    <dataValidation type="list" allowBlank="1" showInputMessage="1" showErrorMessage="1" sqref="W45:W47 AG52:AG54 AA59:AA61 S66:S68 AC28:AC31 W24 O73 AC21:AC22 Q36:Q40" xr:uid="{00000000-0002-0000-0000-000001000000}">
      <formula1>$AM$2:$AM$3</formula1>
    </dataValidation>
    <dataValidation type="list" allowBlank="1" showInputMessage="1" showErrorMessage="1" sqref="V45:V47" xr:uid="{00000000-0002-0000-0000-000002000000}">
      <formula1>$AK$10:$AK$10</formula1>
    </dataValidation>
    <dataValidation type="list" allowBlank="1" showInputMessage="1" showErrorMessage="1" sqref="Z59:Z61" xr:uid="{00000000-0002-0000-0000-000003000000}">
      <formula1>$AK$14:$AK$14</formula1>
    </dataValidation>
    <dataValidation type="list" allowBlank="1" showInputMessage="1" showErrorMessage="1" sqref="R66:R68" xr:uid="{00000000-0002-0000-0000-000004000000}">
      <formula1>$AK$16:$AK$16</formula1>
    </dataValidation>
    <dataValidation type="list" allowBlank="1" showInputMessage="1" showErrorMessage="1" sqref="AB28:AB31 AB21:AB22" xr:uid="{00000000-0002-0000-0000-000005000000}">
      <formula1>$AK$4:$AK$5</formula1>
    </dataValidation>
    <dataValidation type="list" allowBlank="1" showInputMessage="1" showErrorMessage="1" sqref="AD28:AD31 X45:X47 AH52:AH54 AB59:AB61 T66:T68 X24 P73 AD21:AD22 R36:R40" xr:uid="{00000000-0002-0000-0000-000006000000}">
      <formula1>$AN$1:$AN$14</formula1>
    </dataValidation>
    <dataValidation type="list" allowBlank="1" showInputMessage="1" showErrorMessage="1" sqref="AF52:AF54" xr:uid="{00000000-0002-0000-0000-000007000000}">
      <formula1>$AK$12:$AK$12</formula1>
    </dataValidation>
    <dataValidation type="list" allowBlank="1" showInputMessage="1" showErrorMessage="1" sqref="V24" xr:uid="{00000000-0002-0000-0000-000008000000}">
      <formula1>$AK$1:$AK$2</formula1>
    </dataValidation>
    <dataValidation type="list" allowBlank="1" showInputMessage="1" showErrorMessage="1" sqref="P36:P40" xr:uid="{00000000-0002-0000-0000-000009000000}">
      <formula1>$AK$7:$AK$8</formula1>
    </dataValidation>
    <dataValidation type="list" allowBlank="1" showInputMessage="1" showErrorMessage="1" sqref="N73" xr:uid="{00000000-0002-0000-0000-00000A000000}">
      <formula1>$AK$18:$AK$18</formula1>
    </dataValidation>
  </dataValidations>
  <pageMargins left="0.7" right="0.7" top="0.75" bottom="0.75" header="0.3" footer="0.3"/>
  <pageSetup orientation="portrait" r:id="rId1"/>
  <ignoredErrors>
    <ignoredError sqref="D24 D40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2:DD61"/>
  <sheetViews>
    <sheetView tabSelected="1" zoomScale="72" zoomScaleNormal="72" workbookViewId="0">
      <selection activeCell="B26" sqref="B26"/>
    </sheetView>
  </sheetViews>
  <sheetFormatPr defaultColWidth="11.42578125" defaultRowHeight="15"/>
  <cols>
    <col min="1" max="1" width="33.42578125" customWidth="1"/>
    <col min="2" max="2" width="62.85546875" bestFit="1" customWidth="1"/>
    <col min="3" max="3" width="39.85546875" customWidth="1"/>
    <col min="4" max="4" width="23.42578125" customWidth="1"/>
    <col min="5" max="5" width="15" customWidth="1"/>
    <col min="7" max="7" width="15.85546875" customWidth="1"/>
    <col min="8" max="8" width="16.42578125" customWidth="1"/>
    <col min="9" max="9" width="20.5703125" customWidth="1"/>
    <col min="10" max="10" width="17.5703125" customWidth="1"/>
    <col min="11" max="11" width="16.42578125" customWidth="1"/>
    <col min="12" max="12" width="13.140625" customWidth="1"/>
    <col min="13" max="13" width="19" customWidth="1"/>
    <col min="14" max="14" width="19.140625" customWidth="1"/>
    <col min="15" max="15" width="19" bestFit="1" customWidth="1"/>
    <col min="16" max="16" width="15.85546875" customWidth="1"/>
    <col min="17" max="17" width="18.5703125" customWidth="1"/>
    <col min="18" max="18" width="15.5703125" customWidth="1"/>
    <col min="19" max="19" width="16.5703125" customWidth="1"/>
  </cols>
  <sheetData>
    <row r="2" spans="1:108" s="4" customFormat="1" ht="61.5">
      <c r="E2" s="9" t="s">
        <v>103</v>
      </c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</row>
    <row r="3" spans="1:108"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</row>
    <row r="4" spans="1:108" s="6" customFormat="1" ht="31.5">
      <c r="A4" s="4"/>
      <c r="B4" s="4"/>
      <c r="C4" s="5" t="s">
        <v>129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</row>
    <row r="5" spans="1:108" s="6" customFormat="1" ht="23.25">
      <c r="A5" s="196" t="s">
        <v>58</v>
      </c>
      <c r="B5" s="197"/>
      <c r="C5" s="197"/>
      <c r="D5" s="196" t="s">
        <v>66</v>
      </c>
      <c r="E5" s="197"/>
      <c r="F5" s="197"/>
      <c r="G5" s="197"/>
      <c r="H5" s="198"/>
      <c r="K5" s="199" t="s">
        <v>74</v>
      </c>
      <c r="L5" s="200"/>
      <c r="M5" s="200"/>
      <c r="N5" s="200"/>
      <c r="O5" s="200"/>
      <c r="P5" s="200"/>
      <c r="Q5" s="200"/>
      <c r="R5" s="200"/>
      <c r="S5" s="200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</row>
    <row r="6" spans="1:108" s="6" customFormat="1" ht="31.35" customHeight="1">
      <c r="A6" s="7" t="s">
        <v>59</v>
      </c>
      <c r="B6" s="8" t="s">
        <v>60</v>
      </c>
      <c r="C6" s="8" t="s">
        <v>43</v>
      </c>
      <c r="D6" s="8" t="s">
        <v>61</v>
      </c>
      <c r="E6" s="8" t="s">
        <v>62</v>
      </c>
      <c r="F6" s="8" t="s">
        <v>63</v>
      </c>
      <c r="G6" s="8" t="s">
        <v>64</v>
      </c>
      <c r="H6" s="8" t="s">
        <v>65</v>
      </c>
      <c r="I6" s="7" t="s">
        <v>67</v>
      </c>
      <c r="J6" s="7" t="s">
        <v>68</v>
      </c>
      <c r="K6" s="210" t="s">
        <v>108</v>
      </c>
      <c r="L6" s="211"/>
      <c r="M6" s="202" t="s">
        <v>109</v>
      </c>
      <c r="N6" s="203"/>
      <c r="O6" s="202" t="s">
        <v>157</v>
      </c>
      <c r="P6" s="203"/>
      <c r="Q6" s="202" t="s">
        <v>105</v>
      </c>
      <c r="R6" s="203"/>
      <c r="S6" s="131" t="s">
        <v>156</v>
      </c>
      <c r="U6" s="199" t="s">
        <v>74</v>
      </c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199" t="s">
        <v>93</v>
      </c>
      <c r="AL6" s="200"/>
      <c r="AM6" s="200"/>
      <c r="AN6" s="200"/>
      <c r="AO6" s="200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</row>
    <row r="7" spans="1:108" s="6" customFormat="1" ht="13.3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123" t="s">
        <v>70</v>
      </c>
      <c r="L7" s="123" t="s">
        <v>71</v>
      </c>
      <c r="M7" s="123" t="s">
        <v>72</v>
      </c>
      <c r="N7" s="123" t="s">
        <v>71</v>
      </c>
      <c r="O7" s="123" t="s">
        <v>72</v>
      </c>
      <c r="P7" s="123" t="s">
        <v>71</v>
      </c>
      <c r="Q7" s="123" t="s">
        <v>72</v>
      </c>
      <c r="R7" s="123" t="s">
        <v>71</v>
      </c>
      <c r="S7" s="123" t="s">
        <v>72</v>
      </c>
      <c r="U7" s="210" t="s">
        <v>108</v>
      </c>
      <c r="V7" s="213"/>
      <c r="W7" s="202" t="s">
        <v>199</v>
      </c>
      <c r="X7" s="203"/>
      <c r="Y7" s="202" t="s">
        <v>200</v>
      </c>
      <c r="Z7" s="203"/>
      <c r="AA7" s="202" t="s">
        <v>201</v>
      </c>
      <c r="AB7" s="203"/>
      <c r="AC7" s="202" t="s">
        <v>202</v>
      </c>
      <c r="AD7" s="203"/>
      <c r="AE7" s="202" t="s">
        <v>203</v>
      </c>
      <c r="AF7" s="203"/>
      <c r="AG7" s="202" t="s">
        <v>107</v>
      </c>
      <c r="AH7" s="203"/>
      <c r="AI7" s="202" t="s">
        <v>76</v>
      </c>
      <c r="AJ7" s="203"/>
      <c r="AK7" s="186" t="s">
        <v>77</v>
      </c>
      <c r="AL7" s="186" t="s">
        <v>78</v>
      </c>
      <c r="AM7" s="186" t="s">
        <v>79</v>
      </c>
      <c r="AN7" s="186" t="s">
        <v>80</v>
      </c>
      <c r="AO7" s="186" t="s">
        <v>44</v>
      </c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</row>
    <row r="8" spans="1:108" s="112" customFormat="1" ht="28.35" customHeight="1">
      <c r="A8" s="129" t="s">
        <v>167</v>
      </c>
      <c r="B8" s="129" t="s">
        <v>165</v>
      </c>
      <c r="C8" s="128" t="s">
        <v>161</v>
      </c>
      <c r="D8" s="115">
        <v>200000</v>
      </c>
      <c r="E8" s="110"/>
      <c r="F8" s="124">
        <v>1</v>
      </c>
      <c r="G8" s="124">
        <v>0</v>
      </c>
      <c r="H8" s="124">
        <v>0</v>
      </c>
      <c r="I8" s="137" t="s">
        <v>166</v>
      </c>
      <c r="J8" s="110"/>
      <c r="K8" s="125">
        <v>44774</v>
      </c>
      <c r="L8" s="125"/>
      <c r="M8" s="125">
        <v>44812</v>
      </c>
      <c r="N8" s="125"/>
      <c r="O8" s="125">
        <v>44842</v>
      </c>
      <c r="P8" s="125"/>
      <c r="Q8" s="125">
        <v>44856</v>
      </c>
      <c r="R8" s="125"/>
      <c r="S8" s="125">
        <v>44866</v>
      </c>
      <c r="T8" s="116"/>
      <c r="U8" s="187" t="s">
        <v>70</v>
      </c>
      <c r="V8" s="187" t="s">
        <v>71</v>
      </c>
      <c r="W8" s="187" t="s">
        <v>72</v>
      </c>
      <c r="X8" s="187" t="s">
        <v>71</v>
      </c>
      <c r="Y8" s="187" t="s">
        <v>72</v>
      </c>
      <c r="Z8" s="187" t="s">
        <v>71</v>
      </c>
      <c r="AA8" s="187" t="s">
        <v>72</v>
      </c>
      <c r="AB8" s="187" t="s">
        <v>71</v>
      </c>
      <c r="AC8" s="187" t="s">
        <v>72</v>
      </c>
      <c r="AD8" s="187" t="s">
        <v>71</v>
      </c>
      <c r="AE8" s="187" t="s">
        <v>72</v>
      </c>
      <c r="AF8" s="187" t="s">
        <v>71</v>
      </c>
      <c r="AG8" s="187" t="s">
        <v>72</v>
      </c>
      <c r="AH8" s="187" t="s">
        <v>71</v>
      </c>
      <c r="AI8" s="187" t="s">
        <v>72</v>
      </c>
      <c r="AJ8" s="187" t="s">
        <v>71</v>
      </c>
      <c r="AK8" s="188"/>
      <c r="AL8" s="188"/>
      <c r="AM8" s="188"/>
      <c r="AN8" s="188"/>
      <c r="AO8" s="188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  <c r="BO8" s="116"/>
      <c r="BP8" s="116"/>
      <c r="BQ8" s="116"/>
      <c r="BR8" s="116"/>
      <c r="BS8" s="116"/>
      <c r="BT8" s="116"/>
      <c r="BU8" s="116"/>
      <c r="BV8" s="116"/>
      <c r="BW8" s="116"/>
      <c r="BX8" s="116"/>
      <c r="BY8" s="116"/>
      <c r="BZ8" s="116"/>
      <c r="CA8" s="116"/>
      <c r="CB8" s="116"/>
      <c r="CC8" s="116"/>
      <c r="CD8" s="116"/>
      <c r="CE8" s="116"/>
      <c r="CF8" s="116"/>
      <c r="CG8" s="116"/>
      <c r="CH8" s="116"/>
      <c r="CI8" s="116"/>
      <c r="CJ8" s="116"/>
      <c r="CK8" s="116"/>
      <c r="CL8" s="116"/>
      <c r="CM8" s="116"/>
      <c r="CN8" s="116"/>
      <c r="CO8" s="116"/>
      <c r="CP8" s="116"/>
      <c r="CQ8" s="116"/>
      <c r="CR8" s="116"/>
      <c r="CS8" s="116"/>
      <c r="CT8" s="116"/>
      <c r="CU8" s="116"/>
      <c r="CV8" s="116"/>
      <c r="CW8" s="116"/>
      <c r="CX8" s="116"/>
      <c r="CY8" s="116"/>
      <c r="CZ8" s="116"/>
      <c r="DA8" s="116"/>
      <c r="DB8" s="116"/>
      <c r="DC8" s="116"/>
      <c r="DD8" s="116"/>
    </row>
    <row r="9" spans="1:108" s="112" customFormat="1" ht="31.5">
      <c r="A9" s="113" t="s">
        <v>168</v>
      </c>
      <c r="B9" s="114" t="s">
        <v>180</v>
      </c>
      <c r="C9" s="110"/>
      <c r="D9" s="115">
        <v>209200</v>
      </c>
      <c r="E9" s="110"/>
      <c r="F9" s="124">
        <v>1</v>
      </c>
      <c r="G9" s="124">
        <v>0</v>
      </c>
      <c r="H9" s="124">
        <v>0</v>
      </c>
      <c r="I9" s="137" t="s">
        <v>166</v>
      </c>
      <c r="J9" s="110"/>
      <c r="K9" s="125">
        <v>44781</v>
      </c>
      <c r="L9" s="125"/>
      <c r="M9" s="125">
        <v>44842</v>
      </c>
      <c r="N9" s="125"/>
      <c r="O9" s="125">
        <v>44875</v>
      </c>
      <c r="P9" s="125"/>
      <c r="Q9" s="125">
        <v>44891</v>
      </c>
      <c r="R9" s="125"/>
      <c r="S9" s="125">
        <v>44899</v>
      </c>
      <c r="T9" s="116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</row>
    <row r="10" spans="1:108" s="112" customFormat="1" ht="21" customHeight="1">
      <c r="A10" s="144" t="s">
        <v>169</v>
      </c>
      <c r="B10" s="144" t="s">
        <v>142</v>
      </c>
      <c r="C10" s="145"/>
      <c r="D10" s="146">
        <v>133550</v>
      </c>
      <c r="E10" s="145"/>
      <c r="F10" s="148">
        <v>1</v>
      </c>
      <c r="G10" s="148">
        <v>0</v>
      </c>
      <c r="H10" s="148">
        <v>0</v>
      </c>
      <c r="I10" s="156" t="s">
        <v>166</v>
      </c>
      <c r="J10" s="145"/>
      <c r="K10" s="150">
        <v>44869</v>
      </c>
      <c r="L10" s="150"/>
      <c r="M10" s="150">
        <v>44905</v>
      </c>
      <c r="N10" s="150"/>
      <c r="O10" s="150">
        <v>44936</v>
      </c>
      <c r="P10" s="150"/>
      <c r="Q10" s="150">
        <v>44951</v>
      </c>
      <c r="R10" s="150"/>
      <c r="S10" s="150">
        <v>44958</v>
      </c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</row>
    <row r="11" spans="1:108" s="178" customFormat="1" ht="21" customHeight="1">
      <c r="A11" s="144" t="s">
        <v>178</v>
      </c>
      <c r="B11" s="144" t="s">
        <v>192</v>
      </c>
      <c r="C11" s="145"/>
      <c r="D11" s="146">
        <v>263500</v>
      </c>
      <c r="E11" s="145"/>
      <c r="F11" s="148">
        <v>1</v>
      </c>
      <c r="G11" s="148">
        <v>0</v>
      </c>
      <c r="H11" s="148">
        <v>0</v>
      </c>
      <c r="I11" s="149" t="s">
        <v>166</v>
      </c>
      <c r="J11" s="145"/>
      <c r="K11" s="150">
        <v>44986</v>
      </c>
      <c r="L11" s="150"/>
      <c r="M11" s="150">
        <v>45017</v>
      </c>
      <c r="N11" s="150"/>
      <c r="O11" s="150">
        <v>45047</v>
      </c>
      <c r="P11" s="150"/>
      <c r="Q11" s="150">
        <v>45061</v>
      </c>
      <c r="R11" s="150"/>
      <c r="S11" s="150">
        <v>45078</v>
      </c>
    </row>
    <row r="12" spans="1:108" s="179" customFormat="1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</row>
    <row r="13" spans="1:108" s="72" customFormat="1" ht="15.75">
      <c r="A13" s="152"/>
      <c r="B13" s="153"/>
      <c r="C13" s="153"/>
      <c r="D13" s="155"/>
      <c r="E13" s="180"/>
      <c r="F13" s="147"/>
      <c r="G13" s="147"/>
      <c r="H13" s="147"/>
      <c r="I13" s="181"/>
      <c r="J13" s="154"/>
      <c r="K13" s="157"/>
      <c r="L13" s="158"/>
      <c r="M13" s="157"/>
      <c r="N13" s="158"/>
      <c r="O13" s="157"/>
      <c r="P13" s="158"/>
      <c r="Q13" s="159"/>
      <c r="R13" s="158"/>
      <c r="S13" s="159"/>
    </row>
    <row r="14" spans="1:108" s="58" customFormat="1" ht="39" customHeight="1">
      <c r="A14" s="56" t="s">
        <v>135</v>
      </c>
      <c r="B14" s="74"/>
      <c r="C14" s="74"/>
      <c r="D14" s="70">
        <f>SUM(D10:D13)</f>
        <v>397050</v>
      </c>
      <c r="E14" s="57"/>
      <c r="F14" s="71"/>
      <c r="G14" s="75"/>
      <c r="H14" s="75"/>
      <c r="I14" s="76"/>
      <c r="J14" s="75"/>
      <c r="K14" s="75"/>
      <c r="L14" s="77"/>
      <c r="M14" s="77"/>
      <c r="N14" s="78"/>
      <c r="O14" s="78"/>
      <c r="P14" s="78"/>
      <c r="Q14" s="79"/>
      <c r="R14" s="79"/>
      <c r="S14" s="79"/>
    </row>
    <row r="15" spans="1:108" s="6" customFormat="1" ht="31.5">
      <c r="A15" s="4"/>
      <c r="B15" s="4"/>
      <c r="C15" s="5" t="s">
        <v>130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</row>
    <row r="16" spans="1:108" s="6" customFormat="1" ht="23.25">
      <c r="A16" s="196" t="s">
        <v>58</v>
      </c>
      <c r="B16" s="197"/>
      <c r="C16" s="197"/>
      <c r="D16" s="196" t="s">
        <v>66</v>
      </c>
      <c r="E16" s="197"/>
      <c r="F16" s="197"/>
      <c r="G16" s="197"/>
      <c r="H16" s="198"/>
      <c r="K16" s="199" t="s">
        <v>74</v>
      </c>
      <c r="L16" s="200"/>
      <c r="M16" s="200"/>
      <c r="N16" s="200"/>
      <c r="O16" s="200"/>
      <c r="P16" s="200"/>
      <c r="Q16" s="200"/>
      <c r="R16" s="200"/>
      <c r="S16" s="200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</row>
    <row r="17" spans="1:108" s="6" customFormat="1" ht="47.25" customHeight="1">
      <c r="A17" s="7" t="s">
        <v>59</v>
      </c>
      <c r="B17" s="8" t="s">
        <v>60</v>
      </c>
      <c r="C17" s="8" t="s">
        <v>43</v>
      </c>
      <c r="D17" s="8" t="s">
        <v>61</v>
      </c>
      <c r="E17" s="8" t="s">
        <v>62</v>
      </c>
      <c r="F17" s="8" t="s">
        <v>63</v>
      </c>
      <c r="G17" s="8" t="s">
        <v>64</v>
      </c>
      <c r="H17" s="8" t="s">
        <v>65</v>
      </c>
      <c r="I17" s="7" t="s">
        <v>67</v>
      </c>
      <c r="J17" s="7" t="s">
        <v>68</v>
      </c>
      <c r="K17" s="210" t="s">
        <v>108</v>
      </c>
      <c r="L17" s="211"/>
      <c r="M17" s="202" t="s">
        <v>109</v>
      </c>
      <c r="N17" s="203"/>
      <c r="O17" s="202" t="s">
        <v>110</v>
      </c>
      <c r="P17" s="203"/>
      <c r="Q17" s="202" t="s">
        <v>105</v>
      </c>
      <c r="R17" s="203"/>
      <c r="S17" s="131" t="s">
        <v>106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</row>
    <row r="18" spans="1:108" s="6" customFormat="1" ht="17.10000000000000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10" t="s">
        <v>70</v>
      </c>
      <c r="L18" s="10" t="s">
        <v>71</v>
      </c>
      <c r="M18" s="10" t="s">
        <v>72</v>
      </c>
      <c r="N18" s="10" t="s">
        <v>71</v>
      </c>
      <c r="O18" s="10" t="s">
        <v>72</v>
      </c>
      <c r="P18" s="10" t="s">
        <v>71</v>
      </c>
      <c r="Q18" s="10" t="s">
        <v>72</v>
      </c>
      <c r="R18" s="10" t="s">
        <v>71</v>
      </c>
      <c r="S18" s="10" t="s">
        <v>72</v>
      </c>
    </row>
    <row r="19" spans="1:108" s="3" customFormat="1" ht="15" customHeight="1">
      <c r="A19" s="39"/>
      <c r="B19" s="44"/>
      <c r="C19" s="30"/>
      <c r="D19" s="41"/>
      <c r="E19" s="30"/>
      <c r="F19" s="42"/>
      <c r="G19" s="30"/>
      <c r="H19" s="30"/>
      <c r="I19" s="30"/>
      <c r="J19" s="30"/>
      <c r="K19" s="40"/>
      <c r="L19" s="30"/>
      <c r="M19" s="30"/>
      <c r="N19" s="30"/>
      <c r="O19" s="30"/>
      <c r="P19" s="30"/>
      <c r="Q19" s="30"/>
      <c r="R19" s="30"/>
      <c r="S19" s="30"/>
    </row>
    <row r="20" spans="1:108" s="3" customFormat="1">
      <c r="A20" s="39"/>
      <c r="B20" s="44"/>
      <c r="C20" s="30"/>
      <c r="D20" s="41"/>
      <c r="E20" s="30"/>
      <c r="F20" s="42"/>
      <c r="G20" s="30"/>
      <c r="H20" s="30"/>
      <c r="I20" s="30"/>
      <c r="J20" s="30"/>
      <c r="K20" s="40"/>
      <c r="L20" s="30"/>
      <c r="M20" s="30"/>
      <c r="N20" s="30"/>
      <c r="O20" s="30"/>
      <c r="P20" s="30"/>
      <c r="Q20" s="30"/>
      <c r="R20" s="30"/>
      <c r="S20" s="30"/>
    </row>
    <row r="21" spans="1:108" s="3" customFormat="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08" s="6" customFormat="1" ht="31.5">
      <c r="A22" s="4"/>
      <c r="B22" s="4"/>
      <c r="C22" s="5" t="s">
        <v>128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08" s="6" customFormat="1" ht="23.25">
      <c r="A23" s="196" t="s">
        <v>58</v>
      </c>
      <c r="B23" s="197"/>
      <c r="C23" s="197"/>
      <c r="D23" s="196" t="s">
        <v>66</v>
      </c>
      <c r="E23" s="197"/>
      <c r="F23" s="197"/>
      <c r="G23" s="197"/>
      <c r="H23" s="198"/>
      <c r="K23" s="199" t="s">
        <v>74</v>
      </c>
      <c r="L23" s="200"/>
      <c r="M23" s="200"/>
      <c r="N23" s="200"/>
      <c r="O23" s="200"/>
      <c r="P23" s="200"/>
      <c r="Q23" s="200"/>
      <c r="R23" s="200"/>
      <c r="S23" s="200"/>
    </row>
    <row r="24" spans="1:108" s="6" customFormat="1" ht="31.35" customHeight="1">
      <c r="A24" s="7" t="s">
        <v>59</v>
      </c>
      <c r="B24" s="8" t="s">
        <v>60</v>
      </c>
      <c r="C24" s="8" t="s">
        <v>43</v>
      </c>
      <c r="D24" s="8" t="s">
        <v>61</v>
      </c>
      <c r="E24" s="8" t="s">
        <v>62</v>
      </c>
      <c r="F24" s="8" t="s">
        <v>63</v>
      </c>
      <c r="G24" s="8" t="s">
        <v>64</v>
      </c>
      <c r="H24" s="8" t="s">
        <v>65</v>
      </c>
      <c r="I24" s="7" t="s">
        <v>67</v>
      </c>
      <c r="J24" s="7" t="s">
        <v>68</v>
      </c>
      <c r="K24" s="210" t="s">
        <v>108</v>
      </c>
      <c r="L24" s="211"/>
      <c r="M24" s="202" t="s">
        <v>109</v>
      </c>
      <c r="N24" s="203"/>
      <c r="O24" s="202" t="s">
        <v>106</v>
      </c>
      <c r="P24" s="203"/>
      <c r="Q24" s="202" t="s">
        <v>107</v>
      </c>
      <c r="R24" s="203"/>
      <c r="S24" s="131" t="s">
        <v>76</v>
      </c>
    </row>
    <row r="25" spans="1:108" s="6" customFormat="1" ht="15.6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10" t="s">
        <v>70</v>
      </c>
      <c r="L25" s="10" t="s">
        <v>71</v>
      </c>
      <c r="M25" s="10" t="s">
        <v>72</v>
      </c>
      <c r="N25" s="10" t="s">
        <v>71</v>
      </c>
      <c r="O25" s="10" t="s">
        <v>72</v>
      </c>
      <c r="P25" s="10" t="s">
        <v>71</v>
      </c>
      <c r="Q25" s="10" t="s">
        <v>72</v>
      </c>
      <c r="R25" s="10" t="s">
        <v>71</v>
      </c>
      <c r="S25" s="10" t="s">
        <v>72</v>
      </c>
    </row>
    <row r="26" spans="1:108" s="142" customFormat="1" ht="15.75">
      <c r="A26" s="113"/>
      <c r="B26" s="113"/>
      <c r="C26" s="110"/>
      <c r="D26" s="115"/>
      <c r="E26" s="110"/>
      <c r="F26" s="111"/>
      <c r="G26" s="110"/>
      <c r="H26" s="110"/>
      <c r="I26" s="51"/>
      <c r="J26" s="52"/>
      <c r="K26" s="125"/>
      <c r="L26" s="125"/>
      <c r="M26" s="125"/>
      <c r="N26" s="125"/>
      <c r="O26" s="125"/>
      <c r="P26" s="125"/>
      <c r="Q26" s="125"/>
      <c r="R26" s="125"/>
      <c r="S26" s="125"/>
    </row>
    <row r="27" spans="1:108" s="3" customFormat="1" ht="15.75">
      <c r="A27" s="48"/>
      <c r="B27" s="49"/>
      <c r="C27" s="30"/>
      <c r="D27" s="50"/>
      <c r="E27" s="30"/>
      <c r="F27" s="30"/>
      <c r="G27" s="30"/>
      <c r="H27" s="30"/>
      <c r="I27" s="47"/>
      <c r="J27" s="30"/>
      <c r="K27" s="125"/>
      <c r="L27" s="125"/>
      <c r="M27" s="125"/>
      <c r="N27" s="125"/>
      <c r="O27" s="125"/>
      <c r="P27" s="125"/>
      <c r="Q27" s="125"/>
      <c r="R27" s="125"/>
      <c r="S27" s="125"/>
    </row>
    <row r="28" spans="1:108" s="3" customFormat="1" ht="15.75">
      <c r="A28" s="141" t="s">
        <v>135</v>
      </c>
      <c r="B28" s="30"/>
      <c r="C28" s="30"/>
      <c r="D28" s="140">
        <f>SUM(D26:D27)</f>
        <v>0</v>
      </c>
      <c r="E28" s="30"/>
      <c r="F28" s="30"/>
      <c r="G28" s="30"/>
      <c r="H28" s="30"/>
      <c r="I28" s="30"/>
      <c r="J28" s="30"/>
      <c r="K28" s="125"/>
      <c r="L28" s="125"/>
      <c r="M28" s="125"/>
      <c r="N28" s="125"/>
      <c r="O28" s="125"/>
      <c r="P28" s="125"/>
      <c r="Q28" s="125"/>
      <c r="R28" s="125"/>
      <c r="S28" s="125"/>
    </row>
    <row r="29" spans="1:108" s="6" customFormat="1" ht="31.5">
      <c r="A29" s="4"/>
      <c r="B29" s="4"/>
      <c r="C29" s="5" t="s">
        <v>131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08" s="6" customFormat="1" ht="23.25">
      <c r="A30" s="196" t="s">
        <v>58</v>
      </c>
      <c r="B30" s="197"/>
      <c r="C30" s="197"/>
      <c r="D30" s="196" t="s">
        <v>66</v>
      </c>
      <c r="E30" s="197"/>
      <c r="F30" s="197"/>
      <c r="G30" s="197"/>
      <c r="H30" s="198"/>
      <c r="K30" s="199" t="s">
        <v>74</v>
      </c>
      <c r="L30" s="200"/>
      <c r="M30" s="200"/>
      <c r="N30" s="200"/>
      <c r="O30" s="200"/>
      <c r="P30" s="200"/>
      <c r="Q30" s="192" t="s">
        <v>93</v>
      </c>
      <c r="R30" s="193"/>
      <c r="S30" s="193"/>
    </row>
    <row r="31" spans="1:108" s="6" customFormat="1" ht="31.35" customHeight="1">
      <c r="A31" s="7" t="s">
        <v>59</v>
      </c>
      <c r="B31" s="8" t="s">
        <v>60</v>
      </c>
      <c r="C31" s="8" t="s">
        <v>43</v>
      </c>
      <c r="D31" s="8" t="s">
        <v>61</v>
      </c>
      <c r="E31" s="8" t="s">
        <v>62</v>
      </c>
      <c r="F31" s="8" t="s">
        <v>63</v>
      </c>
      <c r="G31" s="8" t="s">
        <v>64</v>
      </c>
      <c r="H31" s="8" t="s">
        <v>65</v>
      </c>
      <c r="I31" s="7" t="s">
        <v>67</v>
      </c>
      <c r="J31" s="7" t="s">
        <v>68</v>
      </c>
      <c r="K31" s="204" t="s">
        <v>111</v>
      </c>
      <c r="L31" s="204"/>
      <c r="M31" s="202" t="s">
        <v>107</v>
      </c>
      <c r="N31" s="203"/>
      <c r="O31" s="204" t="s">
        <v>76</v>
      </c>
      <c r="P31" s="202"/>
      <c r="Q31" s="8" t="s">
        <v>77</v>
      </c>
      <c r="R31" s="8" t="s">
        <v>78</v>
      </c>
      <c r="S31" s="8" t="s">
        <v>79</v>
      </c>
    </row>
    <row r="32" spans="1:108" s="3" customFormat="1" ht="30">
      <c r="A32" s="7"/>
      <c r="B32" s="7"/>
      <c r="C32" s="7"/>
      <c r="D32" s="7"/>
      <c r="E32" s="7"/>
      <c r="F32" s="7"/>
      <c r="G32" s="7"/>
      <c r="H32" s="7"/>
      <c r="I32" s="7"/>
      <c r="J32" s="7"/>
      <c r="K32" s="10" t="s">
        <v>70</v>
      </c>
      <c r="L32" s="10" t="s">
        <v>71</v>
      </c>
      <c r="M32" s="10" t="s">
        <v>72</v>
      </c>
      <c r="N32" s="10" t="s">
        <v>71</v>
      </c>
      <c r="O32" s="10" t="s">
        <v>72</v>
      </c>
      <c r="P32" s="10" t="s">
        <v>71</v>
      </c>
      <c r="Q32" s="7"/>
      <c r="R32" s="7"/>
      <c r="S32" s="7"/>
    </row>
    <row r="33" spans="1:19" s="3" customFormat="1" ht="16.5">
      <c r="A33" s="122" t="s">
        <v>170</v>
      </c>
      <c r="B33" s="127" t="s">
        <v>144</v>
      </c>
      <c r="C33" s="52"/>
      <c r="D33" s="117">
        <f>2500*13</f>
        <v>32500</v>
      </c>
      <c r="E33" s="30"/>
      <c r="F33" s="136">
        <v>1</v>
      </c>
      <c r="G33" s="136">
        <v>0</v>
      </c>
      <c r="H33" s="136">
        <v>0</v>
      </c>
      <c r="I33" s="137" t="s">
        <v>166</v>
      </c>
      <c r="J33" s="30"/>
      <c r="K33" s="125"/>
      <c r="L33" s="125"/>
      <c r="M33" s="125"/>
      <c r="N33" s="125"/>
      <c r="O33" s="125"/>
      <c r="P33" s="125"/>
      <c r="Q33" s="30"/>
      <c r="R33" s="30"/>
      <c r="S33" s="30"/>
    </row>
    <row r="34" spans="1:19" s="142" customFormat="1" ht="16.5">
      <c r="A34" s="122" t="s">
        <v>171</v>
      </c>
      <c r="B34" s="160" t="s">
        <v>147</v>
      </c>
      <c r="C34" s="52"/>
      <c r="D34" s="161">
        <f>700*13</f>
        <v>9100</v>
      </c>
      <c r="E34" s="52"/>
      <c r="F34" s="162">
        <v>1</v>
      </c>
      <c r="G34" s="162">
        <v>0</v>
      </c>
      <c r="H34" s="162">
        <v>0</v>
      </c>
      <c r="I34" s="143" t="s">
        <v>166</v>
      </c>
      <c r="J34" s="52"/>
      <c r="K34" s="125">
        <v>44713</v>
      </c>
      <c r="L34" s="125"/>
      <c r="M34" s="125">
        <v>44774</v>
      </c>
      <c r="N34" s="125"/>
      <c r="O34" s="125">
        <v>44788</v>
      </c>
      <c r="P34" s="125"/>
      <c r="Q34" s="52" t="s">
        <v>15</v>
      </c>
      <c r="R34" s="52" t="s">
        <v>25</v>
      </c>
      <c r="S34" s="52" t="s">
        <v>8</v>
      </c>
    </row>
    <row r="35" spans="1:19" s="142" customFormat="1" ht="16.5">
      <c r="A35" s="122" t="s">
        <v>172</v>
      </c>
      <c r="B35" s="160" t="s">
        <v>148</v>
      </c>
      <c r="C35" s="52"/>
      <c r="D35" s="161">
        <f>350*3*13</f>
        <v>13650</v>
      </c>
      <c r="E35" s="52"/>
      <c r="F35" s="162">
        <v>1</v>
      </c>
      <c r="G35" s="162">
        <v>0</v>
      </c>
      <c r="H35" s="162">
        <v>0</v>
      </c>
      <c r="I35" s="143" t="s">
        <v>166</v>
      </c>
      <c r="J35" s="52"/>
      <c r="K35" s="125">
        <v>44713</v>
      </c>
      <c r="L35" s="125"/>
      <c r="M35" s="125">
        <v>44774</v>
      </c>
      <c r="N35" s="125"/>
      <c r="O35" s="125">
        <v>44788</v>
      </c>
      <c r="P35" s="125"/>
      <c r="Q35" s="52" t="s">
        <v>15</v>
      </c>
      <c r="R35" s="52" t="s">
        <v>25</v>
      </c>
      <c r="S35" s="52" t="s">
        <v>8</v>
      </c>
    </row>
    <row r="36" spans="1:19" s="3" customFormat="1" ht="16.5">
      <c r="A36" s="122" t="s">
        <v>173</v>
      </c>
      <c r="B36" s="127" t="s">
        <v>149</v>
      </c>
      <c r="C36" s="52"/>
      <c r="D36" s="117">
        <v>36000</v>
      </c>
      <c r="E36" s="30"/>
      <c r="F36" s="136">
        <v>1</v>
      </c>
      <c r="G36" s="136">
        <v>0</v>
      </c>
      <c r="H36" s="136">
        <v>0</v>
      </c>
      <c r="I36" s="137" t="s">
        <v>166</v>
      </c>
      <c r="J36" s="30"/>
      <c r="K36" s="125">
        <v>44776</v>
      </c>
      <c r="L36" s="125"/>
      <c r="M36" s="125">
        <v>44788</v>
      </c>
      <c r="N36" s="125"/>
      <c r="O36" s="125">
        <v>44795</v>
      </c>
      <c r="P36" s="125"/>
      <c r="Q36" s="30" t="s">
        <v>13</v>
      </c>
      <c r="R36" s="30" t="s">
        <v>24</v>
      </c>
      <c r="S36" s="30" t="s">
        <v>8</v>
      </c>
    </row>
    <row r="37" spans="1:19" s="3" customFormat="1" ht="16.7" customHeight="1">
      <c r="A37" s="122" t="s">
        <v>174</v>
      </c>
      <c r="B37" s="127" t="s">
        <v>145</v>
      </c>
      <c r="C37" s="52"/>
      <c r="D37" s="117">
        <f>300*13*2</f>
        <v>7800</v>
      </c>
      <c r="E37" s="30"/>
      <c r="F37" s="136">
        <v>1</v>
      </c>
      <c r="G37" s="136">
        <v>0</v>
      </c>
      <c r="H37" s="136">
        <v>0</v>
      </c>
      <c r="I37" s="137" t="s">
        <v>166</v>
      </c>
      <c r="J37" s="30"/>
      <c r="K37" s="125">
        <v>44805</v>
      </c>
      <c r="L37" s="125"/>
      <c r="M37" s="125">
        <v>44819</v>
      </c>
      <c r="N37" s="125"/>
      <c r="O37" s="125">
        <v>44835</v>
      </c>
      <c r="P37" s="125"/>
      <c r="Q37" s="30" t="s">
        <v>15</v>
      </c>
      <c r="R37" s="30" t="s">
        <v>25</v>
      </c>
      <c r="S37" s="30" t="s">
        <v>8</v>
      </c>
    </row>
    <row r="38" spans="1:19" s="3" customFormat="1" ht="16.5">
      <c r="A38" s="122" t="s">
        <v>175</v>
      </c>
      <c r="B38" s="127" t="s">
        <v>146</v>
      </c>
      <c r="C38" s="52"/>
      <c r="D38" s="117">
        <f>400*13</f>
        <v>5200</v>
      </c>
      <c r="E38" s="30"/>
      <c r="F38" s="136">
        <v>1</v>
      </c>
      <c r="G38" s="136">
        <v>0</v>
      </c>
      <c r="H38" s="136">
        <v>0</v>
      </c>
      <c r="I38" s="137" t="s">
        <v>166</v>
      </c>
      <c r="J38" s="30"/>
      <c r="K38" s="125">
        <v>44805</v>
      </c>
      <c r="L38" s="125"/>
      <c r="M38" s="125">
        <v>44819</v>
      </c>
      <c r="N38" s="125"/>
      <c r="O38" s="125">
        <v>44835</v>
      </c>
      <c r="P38" s="125"/>
      <c r="Q38" s="30" t="s">
        <v>15</v>
      </c>
      <c r="R38" s="30" t="s">
        <v>25</v>
      </c>
      <c r="S38" s="30" t="s">
        <v>8</v>
      </c>
    </row>
    <row r="39" spans="1:19" s="3" customFormat="1" ht="16.5">
      <c r="A39" s="138"/>
      <c r="B39" s="139"/>
      <c r="C39" s="30"/>
      <c r="D39" s="117"/>
      <c r="E39" s="30"/>
      <c r="F39" s="136"/>
      <c r="G39" s="136"/>
      <c r="H39" s="136"/>
      <c r="I39" s="137"/>
      <c r="J39" s="30"/>
      <c r="K39" s="125"/>
      <c r="L39" s="125"/>
      <c r="M39" s="125"/>
      <c r="N39" s="125"/>
      <c r="O39" s="125"/>
      <c r="P39" s="125"/>
      <c r="Q39" s="30"/>
      <c r="R39" s="30"/>
      <c r="S39" s="30"/>
    </row>
    <row r="40" spans="1:19" s="3" customFormat="1" ht="16.5">
      <c r="A40" s="138"/>
      <c r="B40" s="139"/>
      <c r="C40" s="30"/>
      <c r="D40" s="117"/>
      <c r="E40" s="30"/>
      <c r="F40" s="136"/>
      <c r="G40" s="136"/>
      <c r="H40" s="136"/>
      <c r="I40" s="137"/>
      <c r="J40" s="30"/>
      <c r="K40" s="125"/>
      <c r="L40" s="125"/>
      <c r="M40" s="125"/>
      <c r="N40" s="125"/>
      <c r="O40" s="125"/>
      <c r="P40" s="125"/>
      <c r="Q40" s="30"/>
      <c r="R40" s="30"/>
      <c r="S40" s="30"/>
    </row>
    <row r="41" spans="1:19" s="3" customFormat="1" ht="15.75">
      <c r="A41" s="65" t="s">
        <v>135</v>
      </c>
      <c r="B41" s="64"/>
      <c r="C41" s="30"/>
      <c r="D41" s="80">
        <f>SUM(D33:D38)</f>
        <v>104250</v>
      </c>
      <c r="E41" s="30"/>
      <c r="F41" s="66"/>
      <c r="G41" s="30"/>
      <c r="H41" s="30"/>
      <c r="I41" s="67"/>
      <c r="J41" s="30"/>
      <c r="K41" s="68"/>
      <c r="L41" s="31"/>
      <c r="M41" s="31"/>
      <c r="N41" s="31"/>
      <c r="O41" s="69"/>
      <c r="P41" s="30"/>
      <c r="Q41" s="30"/>
      <c r="R41" s="30"/>
      <c r="S41" s="30"/>
    </row>
    <row r="42" spans="1:19" s="6" customFormat="1" ht="31.5">
      <c r="A42" s="4"/>
      <c r="B42" s="4"/>
      <c r="C42" s="5" t="s">
        <v>112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s="6" customFormat="1" ht="23.25">
      <c r="A43" s="196" t="s">
        <v>58</v>
      </c>
      <c r="B43" s="197"/>
      <c r="C43" s="197"/>
      <c r="D43" s="196" t="s">
        <v>66</v>
      </c>
      <c r="E43" s="197"/>
      <c r="F43" s="197"/>
      <c r="G43" s="197"/>
      <c r="H43" s="198"/>
      <c r="K43" s="199" t="s">
        <v>74</v>
      </c>
      <c r="L43" s="200"/>
      <c r="M43" s="200"/>
      <c r="N43" s="200"/>
      <c r="O43" s="192" t="s">
        <v>93</v>
      </c>
      <c r="P43" s="193"/>
      <c r="Q43" s="193"/>
      <c r="R43" s="193"/>
      <c r="S43" s="193"/>
    </row>
    <row r="44" spans="1:19" s="6" customFormat="1" ht="47.25" customHeight="1">
      <c r="A44" s="7" t="s">
        <v>59</v>
      </c>
      <c r="B44" s="8" t="s">
        <v>60</v>
      </c>
      <c r="C44" s="8" t="s">
        <v>43</v>
      </c>
      <c r="D44" s="8" t="s">
        <v>61</v>
      </c>
      <c r="E44" s="8" t="s">
        <v>62</v>
      </c>
      <c r="F44" s="8" t="s">
        <v>63</v>
      </c>
      <c r="G44" s="8" t="s">
        <v>64</v>
      </c>
      <c r="H44" s="8" t="s">
        <v>65</v>
      </c>
      <c r="I44" s="7" t="s">
        <v>67</v>
      </c>
      <c r="J44" s="7" t="s">
        <v>68</v>
      </c>
      <c r="K44" s="202" t="s">
        <v>106</v>
      </c>
      <c r="L44" s="203"/>
      <c r="M44" s="202" t="s">
        <v>76</v>
      </c>
      <c r="N44" s="203"/>
      <c r="O44" s="8" t="s">
        <v>77</v>
      </c>
      <c r="P44" s="8" t="s">
        <v>78</v>
      </c>
      <c r="Q44" s="8" t="s">
        <v>79</v>
      </c>
      <c r="R44" s="8" t="s">
        <v>80</v>
      </c>
      <c r="S44" s="8" t="s">
        <v>44</v>
      </c>
    </row>
    <row r="45" spans="1:19" s="6" customFormat="1" ht="30">
      <c r="A45" s="7"/>
      <c r="B45" s="7"/>
      <c r="C45" s="7"/>
      <c r="D45" s="7"/>
      <c r="E45" s="7"/>
      <c r="F45" s="7"/>
      <c r="G45" s="7"/>
      <c r="H45" s="7"/>
      <c r="I45" s="7"/>
      <c r="J45" s="7"/>
      <c r="K45" s="10" t="s">
        <v>70</v>
      </c>
      <c r="L45" s="10" t="s">
        <v>71</v>
      </c>
      <c r="M45" s="10" t="s">
        <v>72</v>
      </c>
      <c r="N45" s="10" t="s">
        <v>71</v>
      </c>
      <c r="O45" s="7"/>
      <c r="P45" s="7"/>
      <c r="Q45" s="7"/>
      <c r="R45" s="7"/>
      <c r="S45" s="7"/>
    </row>
    <row r="46" spans="1:19" s="142" customFormat="1" ht="16.5">
      <c r="A46" s="113" t="s">
        <v>181</v>
      </c>
      <c r="B46" s="160" t="s">
        <v>176</v>
      </c>
      <c r="D46" s="130">
        <f>7500*13</f>
        <v>97500</v>
      </c>
      <c r="E46" s="52"/>
      <c r="F46" s="53">
        <v>1</v>
      </c>
      <c r="G46" s="53">
        <v>0</v>
      </c>
      <c r="H46" s="53">
        <v>0</v>
      </c>
      <c r="I46" s="143" t="s">
        <v>166</v>
      </c>
      <c r="J46" s="52"/>
      <c r="K46" s="125"/>
      <c r="L46" s="125"/>
      <c r="M46" s="125"/>
      <c r="N46" s="125"/>
      <c r="O46" s="52"/>
      <c r="P46" s="52"/>
      <c r="Q46" s="52"/>
      <c r="R46" s="52"/>
      <c r="S46" s="52"/>
    </row>
    <row r="47" spans="1:19" s="142" customFormat="1" ht="16.5">
      <c r="A47" s="113" t="s">
        <v>182</v>
      </c>
      <c r="B47" s="160" t="s">
        <v>195</v>
      </c>
      <c r="D47" s="130">
        <f>1500*13</f>
        <v>19500</v>
      </c>
      <c r="E47" s="52"/>
      <c r="F47" s="53">
        <v>1</v>
      </c>
      <c r="G47" s="53">
        <v>0</v>
      </c>
      <c r="H47" s="53">
        <v>0</v>
      </c>
      <c r="I47" s="143" t="s">
        <v>166</v>
      </c>
      <c r="J47" s="52"/>
      <c r="K47" s="125"/>
      <c r="L47" s="125"/>
      <c r="M47" s="125"/>
      <c r="N47" s="125"/>
      <c r="O47" s="52"/>
      <c r="P47" s="52"/>
      <c r="Q47" s="52"/>
      <c r="R47" s="52"/>
      <c r="S47" s="52"/>
    </row>
    <row r="48" spans="1:19" s="106" customFormat="1" ht="16.5">
      <c r="A48" s="113" t="s">
        <v>183</v>
      </c>
      <c r="B48" s="127" t="s">
        <v>151</v>
      </c>
      <c r="C48" s="52"/>
      <c r="D48" s="130">
        <f>3200*13</f>
        <v>41600</v>
      </c>
      <c r="E48" s="95"/>
      <c r="F48" s="53">
        <v>1</v>
      </c>
      <c r="G48" s="53">
        <v>0</v>
      </c>
      <c r="H48" s="53">
        <v>0</v>
      </c>
      <c r="I48" s="137" t="s">
        <v>166</v>
      </c>
      <c r="J48" s="95"/>
      <c r="K48" s="125">
        <v>44779</v>
      </c>
      <c r="L48" s="125"/>
      <c r="M48" s="125">
        <v>44793</v>
      </c>
      <c r="N48" s="125"/>
      <c r="O48" s="52" t="s">
        <v>15</v>
      </c>
      <c r="P48" s="52" t="s">
        <v>26</v>
      </c>
      <c r="Q48" s="52" t="s">
        <v>8</v>
      </c>
      <c r="R48" s="52" t="s">
        <v>32</v>
      </c>
      <c r="S48" s="52"/>
    </row>
    <row r="49" spans="1:108" s="106" customFormat="1" ht="17.45" customHeight="1">
      <c r="A49" s="113" t="s">
        <v>185</v>
      </c>
      <c r="B49" s="127" t="s">
        <v>177</v>
      </c>
      <c r="C49" s="52"/>
      <c r="D49" s="130">
        <f>2800*13</f>
        <v>36400</v>
      </c>
      <c r="E49" s="95"/>
      <c r="F49" s="53">
        <v>1</v>
      </c>
      <c r="G49" s="53">
        <v>0</v>
      </c>
      <c r="H49" s="53">
        <v>0</v>
      </c>
      <c r="I49" s="137" t="s">
        <v>166</v>
      </c>
      <c r="J49" s="107"/>
      <c r="K49" s="125">
        <v>44788</v>
      </c>
      <c r="L49" s="125"/>
      <c r="M49" s="125">
        <v>44802</v>
      </c>
      <c r="N49" s="125"/>
      <c r="O49" s="52" t="s">
        <v>15</v>
      </c>
      <c r="P49" s="52" t="s">
        <v>26</v>
      </c>
      <c r="Q49" s="52" t="s">
        <v>8</v>
      </c>
      <c r="R49" s="52" t="s">
        <v>32</v>
      </c>
      <c r="S49" s="52"/>
    </row>
    <row r="50" spans="1:108" s="106" customFormat="1" ht="16.5">
      <c r="A50" s="113" t="s">
        <v>184</v>
      </c>
      <c r="B50" s="127" t="s">
        <v>198</v>
      </c>
      <c r="C50" s="52"/>
      <c r="D50" s="130">
        <f>2000*13</f>
        <v>26000</v>
      </c>
      <c r="E50" s="95"/>
      <c r="F50" s="53">
        <v>1</v>
      </c>
      <c r="G50" s="53">
        <v>0</v>
      </c>
      <c r="H50" s="53">
        <v>0</v>
      </c>
      <c r="I50" s="137" t="s">
        <v>166</v>
      </c>
      <c r="J50" s="107"/>
      <c r="K50" s="125">
        <v>44788</v>
      </c>
      <c r="L50" s="125"/>
      <c r="M50" s="125">
        <v>44802</v>
      </c>
      <c r="N50" s="125"/>
      <c r="O50" s="52" t="s">
        <v>15</v>
      </c>
      <c r="P50" s="52" t="s">
        <v>26</v>
      </c>
      <c r="Q50" s="52" t="s">
        <v>8</v>
      </c>
      <c r="R50" s="52" t="s">
        <v>32</v>
      </c>
      <c r="S50" s="52"/>
    </row>
    <row r="51" spans="1:108" s="3" customFormat="1" ht="17.45" customHeight="1">
      <c r="A51" s="113" t="s">
        <v>186</v>
      </c>
      <c r="B51" s="127" t="s">
        <v>152</v>
      </c>
      <c r="C51" s="52"/>
      <c r="D51" s="130">
        <f>2500*13</f>
        <v>32500</v>
      </c>
      <c r="E51" s="52"/>
      <c r="F51" s="53">
        <v>1</v>
      </c>
      <c r="G51" s="53">
        <v>0</v>
      </c>
      <c r="H51" s="53">
        <v>0</v>
      </c>
      <c r="I51" s="137" t="s">
        <v>166</v>
      </c>
      <c r="J51" s="52"/>
      <c r="K51" s="125">
        <v>44910</v>
      </c>
      <c r="L51" s="125"/>
      <c r="M51" s="125">
        <v>44924</v>
      </c>
      <c r="N51" s="125"/>
      <c r="O51" s="52" t="s">
        <v>15</v>
      </c>
      <c r="P51" s="52" t="s">
        <v>197</v>
      </c>
      <c r="Q51" s="52" t="s">
        <v>8</v>
      </c>
      <c r="R51" s="52" t="s">
        <v>31</v>
      </c>
      <c r="S51" s="52"/>
    </row>
    <row r="52" spans="1:108" s="112" customFormat="1" ht="33">
      <c r="A52" s="144" t="s">
        <v>187</v>
      </c>
      <c r="B52" s="174" t="s">
        <v>143</v>
      </c>
      <c r="C52" s="175"/>
      <c r="D52" s="165">
        <v>221500</v>
      </c>
      <c r="E52" s="175"/>
      <c r="F52" s="164">
        <v>1</v>
      </c>
      <c r="G52" s="164">
        <v>0</v>
      </c>
      <c r="H52" s="164">
        <v>0</v>
      </c>
      <c r="I52" s="156" t="s">
        <v>166</v>
      </c>
      <c r="J52" s="145"/>
      <c r="K52" s="150">
        <v>44905</v>
      </c>
      <c r="L52" s="150"/>
      <c r="M52" s="150">
        <v>44915</v>
      </c>
      <c r="N52" s="150"/>
      <c r="O52" s="163" t="s">
        <v>15</v>
      </c>
      <c r="P52" s="163" t="s">
        <v>26</v>
      </c>
      <c r="Q52" s="163" t="s">
        <v>8</v>
      </c>
      <c r="R52" s="163" t="s">
        <v>31</v>
      </c>
      <c r="S52" s="163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6"/>
      <c r="BR52" s="116"/>
      <c r="BS52" s="116"/>
      <c r="BT52" s="116"/>
      <c r="BU52" s="116"/>
      <c r="BV52" s="116"/>
      <c r="BW52" s="116"/>
      <c r="BX52" s="116"/>
      <c r="BY52" s="116"/>
      <c r="BZ52" s="116"/>
      <c r="CA52" s="116"/>
      <c r="CB52" s="116"/>
      <c r="CC52" s="116"/>
      <c r="CD52" s="116"/>
      <c r="CE52" s="116"/>
      <c r="CF52" s="116"/>
      <c r="CG52" s="116"/>
      <c r="CH52" s="116"/>
      <c r="CI52" s="116"/>
      <c r="CJ52" s="116"/>
      <c r="CK52" s="116"/>
      <c r="CL52" s="116"/>
      <c r="CM52" s="116"/>
      <c r="CN52" s="116"/>
      <c r="CO52" s="116"/>
      <c r="CP52" s="116"/>
      <c r="CQ52" s="116"/>
      <c r="CR52" s="116"/>
      <c r="CS52" s="116"/>
      <c r="CT52" s="116"/>
      <c r="CU52" s="116"/>
      <c r="CV52" s="116"/>
      <c r="CW52" s="116"/>
      <c r="CX52" s="116"/>
      <c r="CY52" s="116"/>
      <c r="CZ52" s="116"/>
      <c r="DA52" s="116"/>
      <c r="DB52" s="116"/>
      <c r="DC52" s="116"/>
      <c r="DD52" s="116"/>
    </row>
    <row r="53" spans="1:108" s="120" customFormat="1" ht="17.45" customHeight="1">
      <c r="A53" s="144" t="s">
        <v>196</v>
      </c>
      <c r="B53" s="174" t="s">
        <v>179</v>
      </c>
      <c r="C53" s="153"/>
      <c r="D53" s="165">
        <f>4000*13</f>
        <v>52000</v>
      </c>
      <c r="E53" s="153"/>
      <c r="F53" s="176">
        <v>1</v>
      </c>
      <c r="G53" s="164">
        <v>0</v>
      </c>
      <c r="H53" s="164">
        <v>0</v>
      </c>
      <c r="I53" s="156" t="s">
        <v>166</v>
      </c>
      <c r="J53" s="153"/>
      <c r="K53" s="150">
        <v>44905</v>
      </c>
      <c r="L53" s="150"/>
      <c r="M53" s="150">
        <v>44915</v>
      </c>
      <c r="N53" s="177"/>
      <c r="O53" s="163" t="s">
        <v>15</v>
      </c>
      <c r="P53" s="163" t="s">
        <v>26</v>
      </c>
      <c r="Q53" s="163" t="s">
        <v>8</v>
      </c>
      <c r="R53" s="163" t="s">
        <v>31</v>
      </c>
      <c r="S53" s="177"/>
    </row>
    <row r="54" spans="1:108" ht="18.75">
      <c r="A54" s="91" t="s">
        <v>135</v>
      </c>
      <c r="B54" s="90"/>
      <c r="C54" s="90"/>
      <c r="D54" s="89">
        <f>SUM(D48:D53)</f>
        <v>410000</v>
      </c>
    </row>
    <row r="57" spans="1:108" ht="18.75">
      <c r="A57" s="91" t="s">
        <v>136</v>
      </c>
      <c r="B57" s="90"/>
      <c r="C57" s="90"/>
      <c r="D57" s="89">
        <f>D54+D41+D28+D14</f>
        <v>911300</v>
      </c>
    </row>
    <row r="61" spans="1:108">
      <c r="A61" s="92" t="s">
        <v>135</v>
      </c>
    </row>
  </sheetData>
  <sheetProtection formatRows="0" insertRows="0" deleteRows="0"/>
  <mergeCells count="44">
    <mergeCell ref="U6:AJ6"/>
    <mergeCell ref="AK6:AO6"/>
    <mergeCell ref="U7:V7"/>
    <mergeCell ref="W7:X7"/>
    <mergeCell ref="Y7:Z7"/>
    <mergeCell ref="AA7:AB7"/>
    <mergeCell ref="AC7:AD7"/>
    <mergeCell ref="AE7:AF7"/>
    <mergeCell ref="AG7:AH7"/>
    <mergeCell ref="AI7:AJ7"/>
    <mergeCell ref="A5:C5"/>
    <mergeCell ref="D5:H5"/>
    <mergeCell ref="K5:S5"/>
    <mergeCell ref="K6:L6"/>
    <mergeCell ref="M6:N6"/>
    <mergeCell ref="O6:P6"/>
    <mergeCell ref="Q6:R6"/>
    <mergeCell ref="A16:C16"/>
    <mergeCell ref="D16:H16"/>
    <mergeCell ref="K16:S16"/>
    <mergeCell ref="A23:C23"/>
    <mergeCell ref="D23:H23"/>
    <mergeCell ref="K23:S23"/>
    <mergeCell ref="K17:L17"/>
    <mergeCell ref="M17:N17"/>
    <mergeCell ref="O17:P17"/>
    <mergeCell ref="Q17:R17"/>
    <mergeCell ref="Q30:S30"/>
    <mergeCell ref="O43:S43"/>
    <mergeCell ref="K24:L24"/>
    <mergeCell ref="M24:N24"/>
    <mergeCell ref="O24:P24"/>
    <mergeCell ref="Q24:R24"/>
    <mergeCell ref="A30:C30"/>
    <mergeCell ref="D30:H30"/>
    <mergeCell ref="K30:P30"/>
    <mergeCell ref="K31:L31"/>
    <mergeCell ref="M31:N31"/>
    <mergeCell ref="O31:P31"/>
    <mergeCell ref="A43:C43"/>
    <mergeCell ref="D43:H43"/>
    <mergeCell ref="K43:N43"/>
    <mergeCell ref="K44:L44"/>
    <mergeCell ref="M44:N44"/>
  </mergeCells>
  <dataValidations count="5">
    <dataValidation type="list" allowBlank="1" showInputMessage="1" showErrorMessage="1" sqref="Q33:S41 O46:R53" xr:uid="{00000000-0002-0000-0100-000000000000}">
      <formula1>#REF!</formula1>
    </dataValidation>
    <dataValidation type="list" allowBlank="1" showInputMessage="1" showErrorMessage="1" sqref="AL9" xr:uid="{96767346-5DE2-4C3C-B90A-9FA66814D067}">
      <formula1>$AR$1:$AR$3</formula1>
    </dataValidation>
    <dataValidation type="list" allowBlank="1" showInputMessage="1" showErrorMessage="1" sqref="AN9" xr:uid="{C22216FD-2B33-40DB-89CA-A608723A7A06}">
      <formula1>$AU$1:$AU$7</formula1>
    </dataValidation>
    <dataValidation type="list" allowBlank="1" showInputMessage="1" showErrorMessage="1" sqref="AM9" xr:uid="{54FE5EC5-03A6-4A36-BA61-EE07B3B7A66D}">
      <formula1>$AT$2:$AT$3</formula1>
    </dataValidation>
    <dataValidation type="list" allowBlank="1" showInputMessage="1" showErrorMessage="1" sqref="AK9" xr:uid="{50D9A1CB-769F-4D00-932D-6852BD7044C4}">
      <formula1>$AQ$4</formula1>
    </dataValidation>
  </dataValidations>
  <pageMargins left="0.7" right="0.7" top="0.75" bottom="0.75" header="0.3" footer="0.3"/>
  <pageSetup orientation="portrait" r:id="rId1"/>
  <ignoredErrors>
    <ignoredError sqref="D41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L1" zoomScale="80" zoomScaleNormal="80" workbookViewId="0">
      <selection activeCell="Q10" sqref="Q10"/>
    </sheetView>
  </sheetViews>
  <sheetFormatPr defaultColWidth="11.42578125" defaultRowHeight="15"/>
  <cols>
    <col min="2" max="2" width="39.425781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85546875" customWidth="1"/>
    <col min="10" max="10" width="29.140625" customWidth="1"/>
    <col min="11" max="11" width="16.42578125" customWidth="1"/>
    <col min="13" max="13" width="19" customWidth="1"/>
    <col min="15" max="15" width="17.5703125" customWidth="1"/>
    <col min="17" max="17" width="31.85546875" customWidth="1"/>
    <col min="18" max="18" width="28" customWidth="1"/>
    <col min="19" max="19" width="16.5703125" customWidth="1"/>
    <col min="21" max="21" width="22.85546875" customWidth="1"/>
    <col min="22" max="22" width="28.42578125" customWidth="1"/>
    <col min="23" max="23" width="20.140625" customWidth="1"/>
    <col min="25" max="25" width="16.42578125" customWidth="1"/>
    <col min="27" max="27" width="21.5703125" customWidth="1"/>
    <col min="28" max="28" width="27.5703125" customWidth="1"/>
    <col min="29" max="29" width="23.42578125" customWidth="1"/>
    <col min="39" max="39" width="11.42578125" style="15"/>
    <col min="40" max="40" width="44.5703125" style="15" bestFit="1" customWidth="1"/>
    <col min="41" max="41" width="13.42578125" style="15" bestFit="1" customWidth="1"/>
  </cols>
  <sheetData>
    <row r="1" spans="1:99">
      <c r="AM1" s="15" t="s">
        <v>8</v>
      </c>
      <c r="AN1" s="15" t="s">
        <v>22</v>
      </c>
      <c r="AO1" s="15" t="s">
        <v>3</v>
      </c>
      <c r="AP1" s="15" t="s">
        <v>28</v>
      </c>
    </row>
    <row r="2" spans="1:99" s="4" customFormat="1" ht="61.5">
      <c r="E2" s="9" t="s">
        <v>113</v>
      </c>
      <c r="AM2" s="15" t="s">
        <v>10</v>
      </c>
      <c r="AN2" s="15" t="s">
        <v>23</v>
      </c>
      <c r="AO2" s="15"/>
      <c r="AP2" s="15" t="s">
        <v>29</v>
      </c>
      <c r="AQ2" s="27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</row>
    <row r="3" spans="1:99">
      <c r="AN3" s="14"/>
      <c r="AP3" s="14" t="s">
        <v>31</v>
      </c>
      <c r="AQ3" s="25"/>
    </row>
    <row r="4" spans="1:99" s="6" customFormat="1" ht="31.5">
      <c r="A4" s="4"/>
      <c r="B4" s="4"/>
      <c r="C4" s="35" t="s">
        <v>114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M4" s="16"/>
      <c r="AN4" s="15" t="s">
        <v>24</v>
      </c>
      <c r="AO4" s="16"/>
      <c r="AP4" s="14" t="s">
        <v>32</v>
      </c>
      <c r="AQ4" s="28"/>
    </row>
    <row r="5" spans="1:99" s="6" customFormat="1" ht="23.25">
      <c r="A5" s="196" t="s">
        <v>58</v>
      </c>
      <c r="B5" s="197"/>
      <c r="C5" s="197"/>
      <c r="D5" s="196" t="s">
        <v>66</v>
      </c>
      <c r="E5" s="197"/>
      <c r="F5" s="197"/>
      <c r="G5" s="197"/>
      <c r="H5" s="198"/>
      <c r="K5" s="199" t="s">
        <v>74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192" t="s">
        <v>93</v>
      </c>
      <c r="AB5" s="193"/>
      <c r="AC5" s="193"/>
      <c r="AD5" s="193"/>
      <c r="AE5" s="193"/>
      <c r="AM5" s="16"/>
      <c r="AN5" s="14"/>
      <c r="AO5" s="16"/>
      <c r="AP5" s="14" t="s">
        <v>33</v>
      </c>
      <c r="AQ5" s="28"/>
    </row>
    <row r="6" spans="1:99" s="6" customFormat="1" ht="31.35" customHeight="1">
      <c r="A6" s="7" t="s">
        <v>59</v>
      </c>
      <c r="B6" s="8" t="s">
        <v>60</v>
      </c>
      <c r="C6" s="8" t="s">
        <v>43</v>
      </c>
      <c r="D6" s="8" t="s">
        <v>61</v>
      </c>
      <c r="E6" s="8" t="s">
        <v>62</v>
      </c>
      <c r="F6" s="8" t="s">
        <v>63</v>
      </c>
      <c r="G6" s="8" t="s">
        <v>64</v>
      </c>
      <c r="H6" s="8" t="s">
        <v>65</v>
      </c>
      <c r="I6" s="7" t="s">
        <v>67</v>
      </c>
      <c r="J6" s="7" t="s">
        <v>68</v>
      </c>
      <c r="K6" s="210" t="s">
        <v>108</v>
      </c>
      <c r="L6" s="211"/>
      <c r="M6" s="202" t="s">
        <v>109</v>
      </c>
      <c r="N6" s="203"/>
      <c r="O6" s="202" t="s">
        <v>110</v>
      </c>
      <c r="P6" s="203"/>
      <c r="Q6" s="202" t="s">
        <v>105</v>
      </c>
      <c r="R6" s="203"/>
      <c r="S6" s="202" t="s">
        <v>104</v>
      </c>
      <c r="T6" s="203"/>
      <c r="U6" s="202" t="s">
        <v>106</v>
      </c>
      <c r="V6" s="203"/>
      <c r="W6" s="202" t="s">
        <v>107</v>
      </c>
      <c r="X6" s="203"/>
      <c r="Y6" s="202" t="s">
        <v>76</v>
      </c>
      <c r="Z6" s="203"/>
      <c r="AA6" s="8" t="s">
        <v>77</v>
      </c>
      <c r="AB6" s="8" t="s">
        <v>78</v>
      </c>
      <c r="AC6" s="8" t="s">
        <v>79</v>
      </c>
      <c r="AD6" s="8" t="s">
        <v>80</v>
      </c>
      <c r="AE6" s="8" t="s">
        <v>44</v>
      </c>
      <c r="AM6" s="16"/>
      <c r="AN6" s="15" t="s">
        <v>27</v>
      </c>
      <c r="AO6" s="16"/>
      <c r="AP6" s="15" t="s">
        <v>36</v>
      </c>
      <c r="AQ6" s="28"/>
    </row>
    <row r="7" spans="1:99" s="6" customFormat="1" ht="13.3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10" t="s">
        <v>70</v>
      </c>
      <c r="L7" s="10" t="s">
        <v>71</v>
      </c>
      <c r="M7" s="10" t="s">
        <v>72</v>
      </c>
      <c r="N7" s="10" t="s">
        <v>71</v>
      </c>
      <c r="O7" s="10" t="s">
        <v>72</v>
      </c>
      <c r="P7" s="10" t="s">
        <v>71</v>
      </c>
      <c r="Q7" s="10" t="s">
        <v>72</v>
      </c>
      <c r="R7" s="10" t="s">
        <v>71</v>
      </c>
      <c r="S7" s="10" t="s">
        <v>72</v>
      </c>
      <c r="T7" s="10" t="s">
        <v>71</v>
      </c>
      <c r="U7" s="10" t="s">
        <v>72</v>
      </c>
      <c r="V7" s="10" t="s">
        <v>71</v>
      </c>
      <c r="W7" s="10" t="s">
        <v>72</v>
      </c>
      <c r="X7" s="10" t="s">
        <v>71</v>
      </c>
      <c r="Y7" s="10" t="s">
        <v>72</v>
      </c>
      <c r="Z7" s="10" t="s">
        <v>71</v>
      </c>
      <c r="AA7" s="8"/>
      <c r="AB7" s="8"/>
      <c r="AC7" s="8"/>
      <c r="AD7" s="8"/>
      <c r="AE7" s="8"/>
      <c r="AM7" s="16"/>
      <c r="AN7" s="14"/>
      <c r="AO7" s="16"/>
      <c r="AP7" s="15" t="s">
        <v>37</v>
      </c>
      <c r="AQ7" s="28"/>
    </row>
    <row r="8" spans="1:99" s="72" customFormat="1">
      <c r="A8" s="189"/>
      <c r="B8" s="3" t="s">
        <v>193</v>
      </c>
      <c r="C8" s="3" t="s">
        <v>194</v>
      </c>
      <c r="D8" s="130">
        <v>50000</v>
      </c>
      <c r="E8" s="3"/>
      <c r="F8" s="185">
        <v>1</v>
      </c>
      <c r="G8" s="3"/>
      <c r="H8" s="3"/>
      <c r="I8" s="3">
        <v>2</v>
      </c>
      <c r="J8" s="3"/>
      <c r="K8" s="3"/>
      <c r="L8" s="3"/>
      <c r="M8" s="184">
        <v>44470</v>
      </c>
      <c r="N8" s="3"/>
      <c r="O8" s="184">
        <v>44470</v>
      </c>
      <c r="P8" s="3"/>
      <c r="Q8" s="184">
        <v>44470</v>
      </c>
      <c r="R8" s="3"/>
      <c r="S8" s="184">
        <v>44501</v>
      </c>
      <c r="T8" s="3"/>
      <c r="U8" s="184">
        <v>44501</v>
      </c>
      <c r="V8" s="3"/>
      <c r="W8" s="184">
        <v>44501</v>
      </c>
      <c r="X8" s="3"/>
      <c r="Y8" s="184">
        <v>44501</v>
      </c>
      <c r="Z8" s="3"/>
      <c r="AA8" s="3" t="s">
        <v>3</v>
      </c>
      <c r="AB8" s="3" t="s">
        <v>22</v>
      </c>
      <c r="AC8" s="3" t="s">
        <v>8</v>
      </c>
      <c r="AD8" s="3"/>
      <c r="AE8" s="3"/>
      <c r="AF8" s="3"/>
      <c r="AQ8" s="73"/>
      <c r="AR8" s="73"/>
      <c r="AS8" s="73"/>
      <c r="AT8" s="73"/>
      <c r="AU8" s="73"/>
      <c r="AV8" s="73"/>
    </row>
    <row r="9" spans="1:99" s="3" customForma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M9" s="17"/>
      <c r="AN9" s="29"/>
      <c r="AO9" s="26"/>
      <c r="AP9" s="29"/>
      <c r="AQ9" s="29"/>
    </row>
    <row r="10" spans="1:99" s="3" customForma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M10" s="17"/>
      <c r="AN10" s="26"/>
      <c r="AO10" s="26"/>
      <c r="AP10" s="29"/>
      <c r="AQ10" s="29"/>
    </row>
    <row r="11" spans="1:99" s="6" customFormat="1" ht="31.5">
      <c r="A11" s="4"/>
      <c r="B11" s="4"/>
      <c r="C11" s="35" t="s">
        <v>115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M11" s="16"/>
      <c r="AN11" s="27"/>
      <c r="AO11" s="27"/>
      <c r="AP11" s="28"/>
      <c r="AQ11" s="28"/>
    </row>
    <row r="12" spans="1:99" s="6" customFormat="1" ht="23.25">
      <c r="A12" s="196" t="s">
        <v>58</v>
      </c>
      <c r="B12" s="197"/>
      <c r="C12" s="197"/>
      <c r="D12" s="196" t="s">
        <v>66</v>
      </c>
      <c r="E12" s="197"/>
      <c r="F12" s="197"/>
      <c r="G12" s="197"/>
      <c r="H12" s="198"/>
      <c r="K12" s="199" t="s">
        <v>74</v>
      </c>
      <c r="L12" s="200"/>
      <c r="M12" s="200"/>
      <c r="N12" s="200"/>
      <c r="O12" s="200"/>
      <c r="P12" s="200"/>
      <c r="Q12" s="200"/>
      <c r="R12" s="200"/>
      <c r="S12" s="200"/>
      <c r="T12" s="200"/>
      <c r="U12" s="192" t="s">
        <v>93</v>
      </c>
      <c r="V12" s="193"/>
      <c r="W12" s="193"/>
      <c r="X12" s="193"/>
      <c r="Y12" s="193"/>
      <c r="AM12" s="16"/>
      <c r="AN12" s="27"/>
      <c r="AO12" s="16"/>
    </row>
    <row r="13" spans="1:99" s="6" customFormat="1" ht="31.35" customHeight="1">
      <c r="A13" s="7" t="s">
        <v>59</v>
      </c>
      <c r="B13" s="8" t="s">
        <v>60</v>
      </c>
      <c r="C13" s="8" t="s">
        <v>43</v>
      </c>
      <c r="D13" s="8" t="s">
        <v>61</v>
      </c>
      <c r="E13" s="8" t="s">
        <v>62</v>
      </c>
      <c r="F13" s="8" t="s">
        <v>63</v>
      </c>
      <c r="G13" s="8" t="s">
        <v>64</v>
      </c>
      <c r="H13" s="8" t="s">
        <v>65</v>
      </c>
      <c r="I13" s="7" t="s">
        <v>67</v>
      </c>
      <c r="J13" s="7" t="s">
        <v>68</v>
      </c>
      <c r="K13" s="210" t="s">
        <v>108</v>
      </c>
      <c r="L13" s="211"/>
      <c r="M13" s="202" t="s">
        <v>109</v>
      </c>
      <c r="N13" s="203"/>
      <c r="O13" s="202" t="s">
        <v>106</v>
      </c>
      <c r="P13" s="203"/>
      <c r="Q13" s="202" t="s">
        <v>107</v>
      </c>
      <c r="R13" s="203"/>
      <c r="S13" s="202" t="s">
        <v>76</v>
      </c>
      <c r="T13" s="203"/>
      <c r="U13" s="8" t="s">
        <v>77</v>
      </c>
      <c r="V13" s="8" t="s">
        <v>78</v>
      </c>
      <c r="W13" s="8" t="s">
        <v>79</v>
      </c>
      <c r="X13" s="8" t="s">
        <v>80</v>
      </c>
      <c r="Y13" s="8" t="s">
        <v>44</v>
      </c>
      <c r="AM13" s="16"/>
      <c r="AN13" s="27"/>
      <c r="AO13" s="16"/>
    </row>
    <row r="14" spans="1:99" s="6" customFormat="1" ht="15.6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10" t="s">
        <v>70</v>
      </c>
      <c r="L14" s="10" t="s">
        <v>71</v>
      </c>
      <c r="M14" s="10" t="s">
        <v>72</v>
      </c>
      <c r="N14" s="10" t="s">
        <v>71</v>
      </c>
      <c r="O14" s="10" t="s">
        <v>72</v>
      </c>
      <c r="P14" s="10" t="s">
        <v>71</v>
      </c>
      <c r="Q14" s="10" t="s">
        <v>72</v>
      </c>
      <c r="R14" s="10" t="s">
        <v>71</v>
      </c>
      <c r="S14" s="10" t="s">
        <v>72</v>
      </c>
      <c r="T14" s="10" t="s">
        <v>71</v>
      </c>
      <c r="U14" s="8"/>
      <c r="V14" s="8"/>
      <c r="W14" s="8"/>
      <c r="X14" s="8"/>
      <c r="Y14" s="8"/>
      <c r="AM14" s="16"/>
      <c r="AN14" s="16"/>
      <c r="AO14" s="16"/>
    </row>
    <row r="15" spans="1:99" s="3" customFormat="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AM15" s="17"/>
      <c r="AN15" s="17"/>
      <c r="AO15" s="17"/>
    </row>
    <row r="16" spans="1:99" s="3" customFormat="1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AM16" s="17"/>
      <c r="AN16" s="17"/>
      <c r="AO16" s="17"/>
    </row>
    <row r="17" spans="1:41" s="3" customFormat="1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AM17" s="17"/>
      <c r="AN17" s="17"/>
      <c r="AO17" s="17"/>
    </row>
    <row r="18" spans="1:41" s="6" customFormat="1" ht="31.5">
      <c r="A18" s="4"/>
      <c r="B18" s="4"/>
      <c r="C18" s="35" t="s">
        <v>116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AM18" s="16"/>
      <c r="AN18" s="16"/>
      <c r="AO18" s="16"/>
    </row>
    <row r="19" spans="1:41" s="6" customFormat="1" ht="23.25">
      <c r="A19" s="196" t="s">
        <v>58</v>
      </c>
      <c r="B19" s="197"/>
      <c r="C19" s="197"/>
      <c r="D19" s="196" t="s">
        <v>66</v>
      </c>
      <c r="E19" s="197"/>
      <c r="F19" s="197"/>
      <c r="G19" s="197"/>
      <c r="H19" s="198"/>
      <c r="K19" s="199" t="s">
        <v>74</v>
      </c>
      <c r="L19" s="200"/>
      <c r="M19" s="200"/>
      <c r="N19" s="200"/>
      <c r="O19" s="200"/>
      <c r="P19" s="200"/>
      <c r="Q19" s="192" t="s">
        <v>93</v>
      </c>
      <c r="R19" s="193"/>
      <c r="S19" s="193"/>
      <c r="T19" s="193"/>
      <c r="U19" s="193"/>
      <c r="AM19" s="16"/>
      <c r="AN19" s="16"/>
      <c r="AO19" s="16"/>
    </row>
    <row r="20" spans="1:41" s="6" customFormat="1" ht="31.35" customHeight="1">
      <c r="A20" s="7" t="s">
        <v>59</v>
      </c>
      <c r="B20" s="8" t="s">
        <v>60</v>
      </c>
      <c r="C20" s="8" t="s">
        <v>43</v>
      </c>
      <c r="D20" s="8" t="s">
        <v>61</v>
      </c>
      <c r="E20" s="8" t="s">
        <v>62</v>
      </c>
      <c r="F20" s="8" t="s">
        <v>63</v>
      </c>
      <c r="G20" s="8" t="s">
        <v>64</v>
      </c>
      <c r="H20" s="8" t="s">
        <v>65</v>
      </c>
      <c r="I20" s="7" t="s">
        <v>67</v>
      </c>
      <c r="J20" s="7" t="s">
        <v>68</v>
      </c>
      <c r="K20" s="204" t="s">
        <v>111</v>
      </c>
      <c r="L20" s="204"/>
      <c r="M20" s="202" t="s">
        <v>107</v>
      </c>
      <c r="N20" s="203"/>
      <c r="O20" s="204" t="s">
        <v>76</v>
      </c>
      <c r="P20" s="202"/>
      <c r="Q20" s="8" t="s">
        <v>77</v>
      </c>
      <c r="R20" s="8" t="s">
        <v>78</v>
      </c>
      <c r="S20" s="8" t="s">
        <v>79</v>
      </c>
      <c r="T20" s="8" t="s">
        <v>80</v>
      </c>
      <c r="U20" s="8" t="s">
        <v>44</v>
      </c>
      <c r="AM20" s="16"/>
      <c r="AN20" s="16"/>
      <c r="AO20" s="16"/>
    </row>
    <row r="21" spans="1:41" s="6" customFormat="1" ht="30">
      <c r="A21" s="7"/>
      <c r="B21" s="7"/>
      <c r="C21" s="7"/>
      <c r="D21" s="7"/>
      <c r="E21" s="7"/>
      <c r="F21" s="7"/>
      <c r="G21" s="7"/>
      <c r="H21" s="7"/>
      <c r="I21" s="7"/>
      <c r="J21" s="7"/>
      <c r="K21" s="10" t="s">
        <v>70</v>
      </c>
      <c r="L21" s="10" t="s">
        <v>71</v>
      </c>
      <c r="M21" s="10" t="s">
        <v>72</v>
      </c>
      <c r="N21" s="10" t="s">
        <v>71</v>
      </c>
      <c r="O21" s="10" t="s">
        <v>72</v>
      </c>
      <c r="P21" s="10" t="s">
        <v>71</v>
      </c>
      <c r="Q21" s="8"/>
      <c r="R21" s="8"/>
      <c r="S21" s="8"/>
      <c r="T21" s="8"/>
      <c r="U21" s="8"/>
      <c r="AM21" s="16"/>
      <c r="AN21" s="16"/>
      <c r="AO21" s="16"/>
    </row>
    <row r="22" spans="1:41" s="3" customForma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AM22" s="17"/>
      <c r="AN22" s="17"/>
      <c r="AO22" s="17"/>
    </row>
    <row r="23" spans="1:41" s="3" customForma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AM23" s="17"/>
      <c r="AN23" s="17"/>
      <c r="AO23" s="17"/>
    </row>
    <row r="24" spans="1:41" s="3" customFormat="1">
      <c r="A24" s="30" t="s">
        <v>127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AM24" s="17"/>
      <c r="AN24" s="17"/>
      <c r="AO24" s="17"/>
    </row>
    <row r="25" spans="1:41" s="3" customFormat="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AM25" s="17"/>
      <c r="AN25" s="17"/>
      <c r="AO25" s="17"/>
    </row>
    <row r="26" spans="1:41" s="3" customFormat="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AM26" s="17"/>
      <c r="AN26" s="17"/>
      <c r="AO26" s="17"/>
    </row>
    <row r="27" spans="1:41" s="3" customForma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AM27" s="17"/>
      <c r="AN27" s="17"/>
      <c r="AO27" s="17"/>
    </row>
    <row r="28" spans="1:41" s="3" customForma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AM28" s="17"/>
      <c r="AN28" s="17"/>
      <c r="AO28" s="17"/>
    </row>
    <row r="29" spans="1:41" s="3" customForma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AM29" s="17"/>
      <c r="AN29" s="17"/>
      <c r="AO29" s="17"/>
    </row>
    <row r="30" spans="1:41" s="3" customForma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AM30" s="17"/>
      <c r="AN30" s="17"/>
      <c r="AO30" s="17"/>
    </row>
    <row r="31" spans="1:41" s="3" customForma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AM31" s="17"/>
      <c r="AN31" s="17"/>
      <c r="AO31" s="17"/>
    </row>
    <row r="32" spans="1:41" s="3" customForma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AM32" s="17"/>
      <c r="AN32" s="17"/>
      <c r="AO32" s="17"/>
    </row>
    <row r="33" spans="1:41" s="3" customForma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AM33" s="17"/>
      <c r="AN33" s="17"/>
      <c r="AO33" s="17"/>
    </row>
    <row r="34" spans="1:41" s="3" customForma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AM34" s="17"/>
      <c r="AN34" s="17"/>
      <c r="AO34" s="17"/>
    </row>
    <row r="35" spans="1:41" s="3" customForma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AM35" s="17"/>
      <c r="AN35" s="17"/>
      <c r="AO35" s="17"/>
    </row>
    <row r="36" spans="1:41" s="3" customForma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AM36" s="17"/>
      <c r="AN36" s="17"/>
      <c r="AO36" s="17"/>
    </row>
    <row r="37" spans="1:41" s="3" customForma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AM37" s="17"/>
      <c r="AN37" s="17"/>
      <c r="AO37" s="17"/>
    </row>
    <row r="38" spans="1:41" s="3" customForma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AM38" s="17"/>
      <c r="AN38" s="17"/>
      <c r="AO38" s="17"/>
    </row>
    <row r="39" spans="1:41" s="3" customForma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AM39" s="17"/>
      <c r="AN39" s="17"/>
      <c r="AO39" s="17"/>
    </row>
    <row r="40" spans="1:41" s="3" customForma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AM40" s="17"/>
      <c r="AN40" s="17"/>
      <c r="AO40" s="17"/>
    </row>
    <row r="41" spans="1:41" s="3" customForma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AM41" s="17"/>
      <c r="AN41" s="17"/>
      <c r="AO41" s="17"/>
    </row>
    <row r="42" spans="1:41" s="3" customForma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AM42" s="17"/>
      <c r="AN42" s="17"/>
      <c r="AO42" s="17"/>
    </row>
    <row r="43" spans="1:41" s="3" customForma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AM43" s="17"/>
      <c r="AN43" s="17"/>
      <c r="AO43" s="17"/>
    </row>
    <row r="44" spans="1:41" s="3" customForma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AM44" s="17"/>
      <c r="AN44" s="17"/>
      <c r="AO44" s="17"/>
    </row>
    <row r="45" spans="1:41" s="3" customForma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AM45" s="17"/>
      <c r="AN45" s="17"/>
      <c r="AO45" s="17"/>
    </row>
    <row r="46" spans="1:41" s="3" customForma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AM46" s="17"/>
      <c r="AN46" s="17"/>
      <c r="AO46" s="17"/>
    </row>
    <row r="47" spans="1:41" s="3" customForma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AM47" s="17"/>
      <c r="AN47" s="17"/>
      <c r="AO47" s="17"/>
    </row>
    <row r="48" spans="1:41" s="3" customFormat="1">
      <c r="AM48" s="17"/>
      <c r="AN48" s="17"/>
      <c r="AO48" s="17"/>
    </row>
    <row r="49" spans="39:41" s="3" customFormat="1">
      <c r="AM49" s="17"/>
      <c r="AN49" s="17"/>
      <c r="AO49" s="17"/>
    </row>
    <row r="50" spans="39:41" s="3" customFormat="1">
      <c r="AM50" s="17"/>
      <c r="AN50" s="17"/>
      <c r="AO50" s="17"/>
    </row>
    <row r="51" spans="39:41" s="3" customFormat="1">
      <c r="AM51" s="17"/>
      <c r="AN51" s="17"/>
      <c r="AO51" s="17"/>
    </row>
    <row r="52" spans="39:41" s="3" customFormat="1">
      <c r="AM52" s="17"/>
      <c r="AN52" s="17"/>
      <c r="AO52" s="17"/>
    </row>
    <row r="53" spans="39:41" s="3" customFormat="1">
      <c r="AM53" s="17"/>
      <c r="AN53" s="17"/>
      <c r="AO53" s="17"/>
    </row>
    <row r="54" spans="39:41" s="3" customFormat="1">
      <c r="AM54" s="17"/>
      <c r="AN54" s="17"/>
      <c r="AO54" s="17"/>
    </row>
    <row r="55" spans="39:41" s="3" customFormat="1">
      <c r="AM55" s="17"/>
      <c r="AN55" s="17"/>
      <c r="AO55" s="17"/>
    </row>
    <row r="56" spans="39:41" s="3" customFormat="1">
      <c r="AM56" s="17"/>
      <c r="AN56" s="17"/>
      <c r="AO56" s="17"/>
    </row>
    <row r="57" spans="39:41" s="3" customFormat="1">
      <c r="AM57" s="17"/>
      <c r="AN57" s="17"/>
      <c r="AO57" s="17"/>
    </row>
    <row r="58" spans="39:41" s="3" customFormat="1">
      <c r="AM58" s="17"/>
      <c r="AN58" s="17"/>
      <c r="AO58" s="17"/>
    </row>
    <row r="59" spans="39:41" s="3" customFormat="1">
      <c r="AM59" s="17"/>
      <c r="AN59" s="17"/>
      <c r="AO59" s="17"/>
    </row>
    <row r="60" spans="39:41" s="3" customFormat="1">
      <c r="AM60" s="17"/>
      <c r="AN60" s="17"/>
      <c r="AO60" s="17"/>
    </row>
    <row r="61" spans="39:41" s="3" customFormat="1">
      <c r="AM61" s="17"/>
      <c r="AN61" s="17"/>
      <c r="AO61" s="17"/>
    </row>
    <row r="62" spans="39:41" s="3" customFormat="1">
      <c r="AM62" s="17"/>
      <c r="AN62" s="17"/>
      <c r="AO62" s="17"/>
    </row>
    <row r="63" spans="39:41" s="3" customFormat="1">
      <c r="AM63" s="17"/>
      <c r="AN63" s="17"/>
      <c r="AO63" s="17"/>
    </row>
    <row r="64" spans="39:41" s="3" customFormat="1">
      <c r="AM64" s="17"/>
      <c r="AN64" s="17"/>
      <c r="AO64" s="17"/>
    </row>
    <row r="65" spans="39:41" s="3" customFormat="1">
      <c r="AM65" s="17"/>
      <c r="AN65" s="17"/>
      <c r="AO65" s="17"/>
    </row>
    <row r="66" spans="39:41" s="3" customFormat="1">
      <c r="AM66" s="17"/>
      <c r="AN66" s="17"/>
      <c r="AO66" s="17"/>
    </row>
    <row r="67" spans="39:41" s="3" customFormat="1">
      <c r="AM67" s="17"/>
      <c r="AN67" s="17"/>
      <c r="AO67" s="17"/>
    </row>
    <row r="68" spans="39:41" s="3" customFormat="1">
      <c r="AM68" s="17"/>
      <c r="AN68" s="17"/>
      <c r="AO68" s="17"/>
    </row>
    <row r="69" spans="39:41" s="3" customFormat="1">
      <c r="AM69" s="17"/>
      <c r="AN69" s="17"/>
      <c r="AO69" s="17"/>
    </row>
    <row r="70" spans="39:41" s="3" customFormat="1">
      <c r="AM70" s="17"/>
      <c r="AN70" s="17"/>
      <c r="AO70" s="17"/>
    </row>
    <row r="71" spans="39:41" s="3" customFormat="1">
      <c r="AM71" s="17"/>
      <c r="AN71" s="17"/>
      <c r="AO71" s="17"/>
    </row>
    <row r="72" spans="39:41" s="3" customFormat="1">
      <c r="AM72" s="17"/>
      <c r="AN72" s="17"/>
      <c r="AO72" s="17"/>
    </row>
    <row r="73" spans="39:41" s="3" customFormat="1">
      <c r="AM73" s="17"/>
      <c r="AN73" s="17"/>
      <c r="AO73" s="17"/>
    </row>
    <row r="74" spans="39:41" s="3" customFormat="1">
      <c r="AM74" s="17"/>
      <c r="AN74" s="17"/>
      <c r="AO74" s="17"/>
    </row>
    <row r="75" spans="39:41" s="3" customFormat="1">
      <c r="AM75" s="17"/>
      <c r="AN75" s="17"/>
      <c r="AO75" s="17"/>
    </row>
    <row r="76" spans="39:41" s="3" customFormat="1">
      <c r="AM76" s="17"/>
      <c r="AN76" s="17"/>
      <c r="AO76" s="17"/>
    </row>
    <row r="77" spans="39:41" s="3" customFormat="1">
      <c r="AM77" s="17"/>
      <c r="AN77" s="17"/>
      <c r="AO77" s="17"/>
    </row>
    <row r="78" spans="39:41" s="3" customFormat="1">
      <c r="AM78" s="17"/>
      <c r="AN78" s="17"/>
      <c r="AO78" s="17"/>
    </row>
    <row r="79" spans="39:41" s="3" customFormat="1">
      <c r="AM79" s="17"/>
      <c r="AN79" s="17"/>
      <c r="AO79" s="17"/>
    </row>
    <row r="80" spans="39:41" s="3" customFormat="1">
      <c r="AM80" s="17"/>
      <c r="AN80" s="17"/>
      <c r="AO80" s="17"/>
    </row>
    <row r="81" spans="39:41" s="3" customFormat="1">
      <c r="AM81" s="17"/>
      <c r="AN81" s="17"/>
      <c r="AO81" s="17"/>
    </row>
    <row r="82" spans="39:41" s="3" customFormat="1">
      <c r="AM82" s="17"/>
      <c r="AN82" s="17"/>
      <c r="AO82" s="17"/>
    </row>
    <row r="83" spans="39:41" s="3" customFormat="1">
      <c r="AM83" s="17"/>
      <c r="AN83" s="17"/>
      <c r="AO83" s="17"/>
    </row>
    <row r="84" spans="39:41" s="3" customFormat="1">
      <c r="AM84" s="17"/>
      <c r="AN84" s="17"/>
      <c r="AO84" s="17"/>
    </row>
    <row r="85" spans="39:41" s="3" customFormat="1">
      <c r="AM85" s="17"/>
      <c r="AN85" s="17"/>
      <c r="AO85" s="17"/>
    </row>
    <row r="86" spans="39:41" s="3" customFormat="1">
      <c r="AM86" s="17"/>
      <c r="AN86" s="17"/>
      <c r="AO86" s="17"/>
    </row>
    <row r="87" spans="39:41" s="3" customFormat="1">
      <c r="AM87" s="17"/>
      <c r="AN87" s="17"/>
      <c r="AO87" s="17"/>
    </row>
    <row r="88" spans="39:41" s="3" customFormat="1">
      <c r="AM88" s="17"/>
      <c r="AN88" s="17"/>
      <c r="AO88" s="17"/>
    </row>
    <row r="89" spans="39:41" s="3" customFormat="1">
      <c r="AM89" s="17"/>
      <c r="AN89" s="17"/>
      <c r="AO89" s="17"/>
    </row>
    <row r="90" spans="39:41" s="3" customFormat="1">
      <c r="AM90" s="17"/>
      <c r="AN90" s="17"/>
      <c r="AO90" s="17"/>
    </row>
    <row r="91" spans="39:41" s="3" customFormat="1">
      <c r="AM91" s="17"/>
      <c r="AN91" s="17"/>
      <c r="AO91" s="17"/>
    </row>
    <row r="92" spans="39:41" s="3" customFormat="1">
      <c r="AM92" s="17"/>
      <c r="AN92" s="17"/>
      <c r="AO92" s="17"/>
    </row>
    <row r="93" spans="39:41" s="3" customFormat="1">
      <c r="AM93" s="17"/>
      <c r="AN93" s="17"/>
      <c r="AO93" s="17"/>
    </row>
    <row r="94" spans="39:41" s="3" customFormat="1">
      <c r="AM94" s="17"/>
      <c r="AN94" s="17"/>
      <c r="AO94" s="17"/>
    </row>
    <row r="95" spans="39:41" s="3" customFormat="1">
      <c r="AM95" s="17"/>
      <c r="AN95" s="17"/>
      <c r="AO95" s="17"/>
    </row>
    <row r="96" spans="39:41" s="3" customFormat="1">
      <c r="AM96" s="17"/>
      <c r="AN96" s="17"/>
      <c r="AO96" s="17"/>
    </row>
    <row r="97" spans="39:41" s="3" customFormat="1">
      <c r="AM97" s="17"/>
      <c r="AN97" s="17"/>
      <c r="AO97" s="17"/>
    </row>
    <row r="98" spans="39:41" s="3" customFormat="1">
      <c r="AM98" s="17"/>
      <c r="AN98" s="17"/>
      <c r="AO98" s="17"/>
    </row>
    <row r="99" spans="39:41" s="3" customFormat="1">
      <c r="AM99" s="17"/>
      <c r="AN99" s="17"/>
      <c r="AO99" s="17"/>
    </row>
    <row r="100" spans="39:41" s="3" customFormat="1">
      <c r="AM100" s="17"/>
      <c r="AN100" s="17"/>
      <c r="AO100" s="17"/>
    </row>
    <row r="101" spans="39:41" s="3" customFormat="1">
      <c r="AM101" s="17"/>
      <c r="AN101" s="17"/>
      <c r="AO101" s="17"/>
    </row>
    <row r="102" spans="39:41" s="3" customFormat="1">
      <c r="AM102" s="17"/>
      <c r="AN102" s="17"/>
      <c r="AO102" s="17"/>
    </row>
    <row r="103" spans="39:41" s="3" customFormat="1">
      <c r="AM103" s="17"/>
      <c r="AN103" s="17"/>
      <c r="AO103" s="17"/>
    </row>
    <row r="104" spans="39:41" s="3" customFormat="1">
      <c r="AM104" s="17"/>
      <c r="AN104" s="17"/>
      <c r="AO104" s="17"/>
    </row>
    <row r="105" spans="39:41" s="3" customFormat="1">
      <c r="AM105" s="17"/>
      <c r="AN105" s="17"/>
      <c r="AO105" s="17"/>
    </row>
    <row r="106" spans="39:41" s="3" customFormat="1">
      <c r="AM106" s="17"/>
      <c r="AN106" s="17"/>
      <c r="AO106" s="17"/>
    </row>
    <row r="107" spans="39:41" s="3" customFormat="1">
      <c r="AM107" s="17"/>
      <c r="AN107" s="17"/>
      <c r="AO107" s="17"/>
    </row>
    <row r="108" spans="39:41" s="3" customFormat="1">
      <c r="AM108" s="17"/>
      <c r="AN108" s="17"/>
      <c r="AO108" s="17"/>
    </row>
    <row r="109" spans="39:41" s="3" customFormat="1">
      <c r="AM109" s="17"/>
      <c r="AN109" s="17"/>
      <c r="AO109" s="17"/>
    </row>
    <row r="110" spans="39:41" s="3" customFormat="1">
      <c r="AM110" s="17"/>
      <c r="AN110" s="17"/>
      <c r="AO110" s="17"/>
    </row>
    <row r="111" spans="39:41" s="3" customFormat="1">
      <c r="AM111" s="17"/>
      <c r="AN111" s="17"/>
      <c r="AO111" s="17"/>
    </row>
    <row r="112" spans="39:41" s="3" customFormat="1">
      <c r="AM112" s="17"/>
      <c r="AN112" s="17"/>
      <c r="AO112" s="17"/>
    </row>
    <row r="113" spans="39:41" s="3" customFormat="1">
      <c r="AM113" s="17"/>
      <c r="AN113" s="17"/>
      <c r="AO113" s="17"/>
    </row>
    <row r="114" spans="39:41" s="3" customFormat="1">
      <c r="AM114" s="17"/>
      <c r="AN114" s="17"/>
      <c r="AO114" s="17"/>
    </row>
    <row r="115" spans="39:41" s="3" customFormat="1">
      <c r="AM115" s="17"/>
      <c r="AN115" s="17"/>
      <c r="AO115" s="17"/>
    </row>
    <row r="116" spans="39:41" s="3" customFormat="1">
      <c r="AM116" s="17"/>
      <c r="AN116" s="17"/>
      <c r="AO116" s="17"/>
    </row>
    <row r="117" spans="39:41" s="3" customFormat="1">
      <c r="AM117" s="17"/>
      <c r="AN117" s="17"/>
      <c r="AO117" s="17"/>
    </row>
    <row r="118" spans="39:41" s="3" customFormat="1">
      <c r="AM118" s="17"/>
      <c r="AN118" s="17"/>
      <c r="AO118" s="17"/>
    </row>
    <row r="119" spans="39:41" s="3" customFormat="1">
      <c r="AM119" s="17"/>
      <c r="AN119" s="17"/>
      <c r="AO119" s="17"/>
    </row>
    <row r="120" spans="39:41" s="3" customFormat="1">
      <c r="AM120" s="17"/>
      <c r="AN120" s="17"/>
      <c r="AO120" s="17"/>
    </row>
    <row r="121" spans="39:41" s="3" customFormat="1">
      <c r="AM121" s="17"/>
      <c r="AN121" s="17"/>
      <c r="AO121" s="17"/>
    </row>
    <row r="122" spans="39:41" s="3" customFormat="1">
      <c r="AM122" s="17"/>
      <c r="AN122" s="17"/>
      <c r="AO122" s="17"/>
    </row>
    <row r="123" spans="39:41" s="3" customFormat="1">
      <c r="AM123" s="17"/>
      <c r="AN123" s="17"/>
      <c r="AO123" s="17"/>
    </row>
    <row r="124" spans="39:41" s="3" customFormat="1">
      <c r="AM124" s="17"/>
      <c r="AN124" s="17"/>
      <c r="AO124" s="17"/>
    </row>
    <row r="125" spans="39:41" s="3" customFormat="1">
      <c r="AM125" s="17"/>
      <c r="AN125" s="17"/>
      <c r="AO125" s="17"/>
    </row>
    <row r="126" spans="39:41" s="3" customFormat="1">
      <c r="AM126" s="17"/>
      <c r="AN126" s="17"/>
      <c r="AO126" s="17"/>
    </row>
    <row r="127" spans="39:41" s="3" customFormat="1">
      <c r="AM127" s="17"/>
      <c r="AN127" s="17"/>
      <c r="AO127" s="17"/>
    </row>
    <row r="128" spans="39:41" s="3" customFormat="1">
      <c r="AM128" s="17"/>
      <c r="AN128" s="17"/>
      <c r="AO128" s="17"/>
    </row>
    <row r="129" spans="39:41" s="3" customFormat="1">
      <c r="AM129" s="17"/>
      <c r="AN129" s="17"/>
      <c r="AO129" s="17"/>
    </row>
    <row r="130" spans="39:41" s="3" customFormat="1">
      <c r="AM130" s="17"/>
      <c r="AN130" s="17"/>
      <c r="AO130" s="17"/>
    </row>
    <row r="131" spans="39:41" s="3" customFormat="1">
      <c r="AM131" s="17"/>
      <c r="AN131" s="17"/>
      <c r="AO131" s="17"/>
    </row>
    <row r="132" spans="39:41" s="3" customFormat="1">
      <c r="AM132" s="17"/>
      <c r="AN132" s="17"/>
      <c r="AO132" s="17"/>
    </row>
    <row r="133" spans="39:41" s="3" customFormat="1">
      <c r="AM133" s="17"/>
      <c r="AN133" s="17"/>
      <c r="AO133" s="17"/>
    </row>
    <row r="134" spans="39:41" s="3" customFormat="1">
      <c r="AM134" s="17"/>
      <c r="AN134" s="17"/>
      <c r="AO134" s="17"/>
    </row>
    <row r="135" spans="39:41" s="3" customFormat="1">
      <c r="AM135" s="17"/>
      <c r="AN135" s="17"/>
      <c r="AO135" s="17"/>
    </row>
    <row r="136" spans="39:41" s="3" customFormat="1">
      <c r="AM136" s="17"/>
      <c r="AN136" s="17"/>
      <c r="AO136" s="17"/>
    </row>
    <row r="137" spans="39:41" s="3" customFormat="1">
      <c r="AM137" s="17"/>
      <c r="AN137" s="17"/>
      <c r="AO137" s="17"/>
    </row>
    <row r="138" spans="39:41" s="3" customFormat="1">
      <c r="AM138" s="17"/>
      <c r="AN138" s="17"/>
      <c r="AO138" s="17"/>
    </row>
    <row r="139" spans="39:41" s="3" customFormat="1">
      <c r="AM139" s="17"/>
      <c r="AN139" s="17"/>
      <c r="AO139" s="17"/>
    </row>
    <row r="140" spans="39:41" s="3" customFormat="1">
      <c r="AM140" s="17"/>
      <c r="AN140" s="17"/>
      <c r="AO140" s="17"/>
    </row>
    <row r="141" spans="39:41" s="3" customFormat="1">
      <c r="AM141" s="17"/>
      <c r="AN141" s="17"/>
      <c r="AO141" s="17"/>
    </row>
    <row r="142" spans="39:41" s="3" customFormat="1">
      <c r="AM142" s="17"/>
      <c r="AN142" s="17"/>
      <c r="AO142" s="17"/>
    </row>
    <row r="143" spans="39:41" s="3" customFormat="1">
      <c r="AM143" s="17"/>
      <c r="AN143" s="17"/>
      <c r="AO143" s="17"/>
    </row>
    <row r="144" spans="39:41" s="3" customFormat="1">
      <c r="AM144" s="17"/>
      <c r="AN144" s="17"/>
      <c r="AO144" s="17"/>
    </row>
    <row r="145" spans="39:41" s="3" customFormat="1">
      <c r="AM145" s="17"/>
      <c r="AN145" s="17"/>
      <c r="AO145" s="17"/>
    </row>
    <row r="146" spans="39:41" s="3" customFormat="1">
      <c r="AM146" s="17"/>
      <c r="AN146" s="17"/>
      <c r="AO146" s="17"/>
    </row>
    <row r="147" spans="39:41" s="3" customFormat="1">
      <c r="AM147" s="17"/>
      <c r="AN147" s="17"/>
      <c r="AO147" s="17"/>
    </row>
    <row r="148" spans="39:41" s="3" customFormat="1">
      <c r="AM148" s="17"/>
      <c r="AN148" s="17"/>
      <c r="AO148" s="17"/>
    </row>
    <row r="149" spans="39:41" s="3" customFormat="1">
      <c r="AM149" s="17"/>
      <c r="AN149" s="17"/>
      <c r="AO149" s="17"/>
    </row>
    <row r="150" spans="39:41" s="3" customFormat="1">
      <c r="AM150" s="17"/>
      <c r="AN150" s="17"/>
      <c r="AO150" s="17"/>
    </row>
    <row r="151" spans="39:41" s="3" customFormat="1">
      <c r="AM151" s="17"/>
      <c r="AN151" s="17"/>
      <c r="AO151" s="17"/>
    </row>
    <row r="152" spans="39:41" s="3" customFormat="1">
      <c r="AM152" s="17"/>
      <c r="AN152" s="17"/>
      <c r="AO152" s="17"/>
    </row>
    <row r="153" spans="39:41" s="3" customFormat="1">
      <c r="AM153" s="17"/>
      <c r="AN153" s="17"/>
      <c r="AO153" s="17"/>
    </row>
    <row r="154" spans="39:41" s="3" customFormat="1">
      <c r="AM154" s="17"/>
      <c r="AN154" s="17"/>
      <c r="AO154" s="17"/>
    </row>
    <row r="155" spans="39:41" s="3" customFormat="1">
      <c r="AM155" s="17"/>
      <c r="AN155" s="17"/>
      <c r="AO155" s="17"/>
    </row>
    <row r="156" spans="39:41" s="3" customFormat="1">
      <c r="AM156" s="17"/>
      <c r="AN156" s="17"/>
      <c r="AO156" s="17"/>
    </row>
    <row r="157" spans="39:41" s="3" customFormat="1">
      <c r="AM157" s="17"/>
      <c r="AN157" s="17"/>
      <c r="AO157" s="17"/>
    </row>
    <row r="158" spans="39:41" s="3" customFormat="1">
      <c r="AM158" s="17"/>
      <c r="AN158" s="17"/>
      <c r="AO158" s="17"/>
    </row>
    <row r="159" spans="39:41" s="3" customFormat="1">
      <c r="AM159" s="17"/>
      <c r="AN159" s="17"/>
      <c r="AO159" s="17"/>
    </row>
    <row r="160" spans="39:41" s="3" customFormat="1">
      <c r="AM160" s="17"/>
      <c r="AN160" s="17"/>
      <c r="AO160" s="17"/>
    </row>
    <row r="161" spans="39:41" s="3" customFormat="1">
      <c r="AM161" s="17"/>
      <c r="AN161" s="17"/>
      <c r="AO161" s="17"/>
    </row>
    <row r="162" spans="39:41" s="3" customFormat="1">
      <c r="AM162" s="17"/>
      <c r="AN162" s="17"/>
      <c r="AO162" s="17"/>
    </row>
    <row r="163" spans="39:41" s="3" customFormat="1">
      <c r="AM163" s="17"/>
      <c r="AN163" s="17"/>
      <c r="AO163" s="17"/>
    </row>
    <row r="164" spans="39:41" s="3" customFormat="1">
      <c r="AM164" s="17"/>
      <c r="AN164" s="17"/>
      <c r="AO164" s="17"/>
    </row>
    <row r="165" spans="39:41" s="3" customFormat="1">
      <c r="AM165" s="17"/>
      <c r="AN165" s="17"/>
      <c r="AO165" s="17"/>
    </row>
    <row r="166" spans="39:41" s="3" customFormat="1">
      <c r="AM166" s="17"/>
      <c r="AN166" s="17"/>
      <c r="AO166" s="17"/>
    </row>
    <row r="167" spans="39:41" s="3" customFormat="1">
      <c r="AM167" s="17"/>
      <c r="AN167" s="17"/>
      <c r="AO167" s="17"/>
    </row>
    <row r="168" spans="39:41" s="3" customFormat="1">
      <c r="AM168" s="17"/>
      <c r="AN168" s="17"/>
      <c r="AO168" s="17"/>
    </row>
    <row r="169" spans="39:41" s="3" customFormat="1">
      <c r="AM169" s="17"/>
      <c r="AN169" s="17"/>
      <c r="AO169" s="17"/>
    </row>
    <row r="170" spans="39:41" s="3" customFormat="1">
      <c r="AM170" s="17"/>
      <c r="AN170" s="17"/>
      <c r="AO170" s="17"/>
    </row>
    <row r="171" spans="39:41" s="3" customFormat="1">
      <c r="AM171" s="17"/>
      <c r="AN171" s="17"/>
      <c r="AO171" s="17"/>
    </row>
    <row r="172" spans="39:41" s="3" customFormat="1">
      <c r="AM172" s="17"/>
      <c r="AN172" s="17"/>
      <c r="AO172" s="17"/>
    </row>
    <row r="173" spans="39:41" s="3" customFormat="1">
      <c r="AM173" s="17"/>
      <c r="AN173" s="17"/>
      <c r="AO173" s="17"/>
    </row>
    <row r="174" spans="39:41" s="3" customFormat="1">
      <c r="AM174" s="17"/>
      <c r="AN174" s="17"/>
      <c r="AO174" s="17"/>
    </row>
    <row r="175" spans="39:41" s="3" customFormat="1">
      <c r="AM175" s="17"/>
      <c r="AN175" s="17"/>
      <c r="AO175" s="17"/>
    </row>
    <row r="176" spans="39:41" s="3" customFormat="1">
      <c r="AM176" s="17"/>
      <c r="AN176" s="17"/>
      <c r="AO176" s="17"/>
    </row>
    <row r="177" spans="39:41" s="3" customFormat="1">
      <c r="AM177" s="17"/>
      <c r="AN177" s="17"/>
      <c r="AO177" s="17"/>
    </row>
    <row r="178" spans="39:41" s="3" customFormat="1">
      <c r="AM178" s="17"/>
      <c r="AN178" s="17"/>
      <c r="AO178" s="17"/>
    </row>
    <row r="179" spans="39:41" s="3" customFormat="1">
      <c r="AM179" s="17"/>
      <c r="AN179" s="17"/>
      <c r="AO179" s="17"/>
    </row>
    <row r="180" spans="39:41" s="3" customFormat="1">
      <c r="AM180" s="17"/>
      <c r="AN180" s="17"/>
      <c r="AO180" s="17"/>
    </row>
    <row r="181" spans="39:41" s="3" customFormat="1">
      <c r="AM181" s="17"/>
      <c r="AN181" s="17"/>
      <c r="AO181" s="17"/>
    </row>
    <row r="182" spans="39:41" s="3" customFormat="1">
      <c r="AM182" s="17"/>
      <c r="AN182" s="17"/>
      <c r="AO182" s="17"/>
    </row>
    <row r="183" spans="39:41" s="3" customFormat="1">
      <c r="AM183" s="17"/>
      <c r="AN183" s="17"/>
      <c r="AO183" s="17"/>
    </row>
    <row r="184" spans="39:41" s="3" customFormat="1">
      <c r="AM184" s="17"/>
      <c r="AN184" s="17"/>
      <c r="AO184" s="17"/>
    </row>
    <row r="185" spans="39:41" s="3" customFormat="1">
      <c r="AM185" s="17"/>
      <c r="AN185" s="17"/>
      <c r="AO185" s="17"/>
    </row>
    <row r="186" spans="39:41" s="3" customFormat="1">
      <c r="AM186" s="17"/>
      <c r="AN186" s="17"/>
      <c r="AO186" s="17"/>
    </row>
    <row r="187" spans="39:41" s="3" customFormat="1">
      <c r="AM187" s="17"/>
      <c r="AN187" s="17"/>
      <c r="AO187" s="17"/>
    </row>
    <row r="188" spans="39:41" s="3" customFormat="1">
      <c r="AM188" s="17"/>
      <c r="AN188" s="17"/>
      <c r="AO188" s="17"/>
    </row>
    <row r="189" spans="39:41" s="3" customFormat="1">
      <c r="AM189" s="17"/>
      <c r="AN189" s="17"/>
      <c r="AO189" s="17"/>
    </row>
    <row r="190" spans="39:41" s="3" customFormat="1">
      <c r="AM190" s="17"/>
      <c r="AN190" s="17"/>
      <c r="AO190" s="17"/>
    </row>
    <row r="191" spans="39:41" s="3" customFormat="1">
      <c r="AM191" s="17"/>
      <c r="AN191" s="17"/>
      <c r="AO191" s="17"/>
    </row>
    <row r="192" spans="39:41" s="3" customFormat="1">
      <c r="AM192" s="17"/>
      <c r="AN192" s="17"/>
      <c r="AO192" s="17"/>
    </row>
    <row r="193" spans="39:41" s="3" customFormat="1">
      <c r="AM193" s="17"/>
      <c r="AN193" s="17"/>
      <c r="AO193" s="17"/>
    </row>
    <row r="194" spans="39:41" s="3" customFormat="1">
      <c r="AM194" s="17"/>
      <c r="AN194" s="17"/>
      <c r="AO194" s="17"/>
    </row>
    <row r="195" spans="39:41" s="3" customFormat="1">
      <c r="AM195" s="17"/>
      <c r="AN195" s="17"/>
      <c r="AO195" s="17"/>
    </row>
    <row r="196" spans="39:41" s="3" customFormat="1">
      <c r="AM196" s="17"/>
      <c r="AN196" s="17"/>
      <c r="AO196" s="17"/>
    </row>
    <row r="197" spans="39:41" s="3" customFormat="1">
      <c r="AM197" s="17"/>
      <c r="AN197" s="17"/>
      <c r="AO197" s="17"/>
    </row>
    <row r="198" spans="39:41" s="3" customFormat="1">
      <c r="AM198" s="17"/>
      <c r="AN198" s="17"/>
      <c r="AO198" s="17"/>
    </row>
    <row r="199" spans="39:41" s="3" customFormat="1">
      <c r="AM199" s="17"/>
      <c r="AN199" s="17"/>
      <c r="AO199" s="17"/>
    </row>
    <row r="200" spans="39:41" s="3" customFormat="1">
      <c r="AM200" s="17"/>
      <c r="AN200" s="17"/>
      <c r="AO200" s="17"/>
    </row>
    <row r="201" spans="39:41" s="3" customFormat="1">
      <c r="AM201" s="17"/>
      <c r="AN201" s="17"/>
      <c r="AO201" s="17"/>
    </row>
    <row r="202" spans="39:41" s="3" customFormat="1">
      <c r="AM202" s="17"/>
      <c r="AN202" s="17"/>
      <c r="AO202" s="17"/>
    </row>
    <row r="203" spans="39:41" s="3" customFormat="1">
      <c r="AM203" s="17"/>
      <c r="AN203" s="17"/>
      <c r="AO203" s="17"/>
    </row>
    <row r="204" spans="39:41" s="3" customFormat="1">
      <c r="AM204" s="17"/>
      <c r="AN204" s="17"/>
      <c r="AO204" s="17"/>
    </row>
    <row r="205" spans="39:41" s="3" customFormat="1">
      <c r="AM205" s="17"/>
      <c r="AN205" s="17"/>
      <c r="AO205" s="17"/>
    </row>
    <row r="206" spans="39:41" s="3" customFormat="1">
      <c r="AM206" s="17"/>
      <c r="AN206" s="17"/>
      <c r="AO206" s="17"/>
    </row>
    <row r="207" spans="39:41" s="3" customFormat="1">
      <c r="AM207" s="17"/>
      <c r="AN207" s="17"/>
      <c r="AO207" s="17"/>
    </row>
    <row r="208" spans="39:41" s="3" customFormat="1">
      <c r="AM208" s="17"/>
      <c r="AN208" s="17"/>
      <c r="AO208" s="17"/>
    </row>
    <row r="209" spans="39:41" s="3" customFormat="1">
      <c r="AM209" s="17"/>
      <c r="AN209" s="17"/>
      <c r="AO209" s="17"/>
    </row>
    <row r="210" spans="39:41" s="3" customFormat="1">
      <c r="AM210" s="17"/>
      <c r="AN210" s="17"/>
      <c r="AO210" s="17"/>
    </row>
    <row r="211" spans="39:41" s="3" customFormat="1">
      <c r="AM211" s="17"/>
      <c r="AN211" s="17"/>
      <c r="AO211" s="17"/>
    </row>
    <row r="212" spans="39:41" s="3" customFormat="1">
      <c r="AM212" s="17"/>
      <c r="AN212" s="17"/>
      <c r="AO212" s="17"/>
    </row>
    <row r="213" spans="39:41" s="3" customFormat="1">
      <c r="AM213" s="17"/>
      <c r="AN213" s="17"/>
      <c r="AO213" s="17"/>
    </row>
    <row r="214" spans="39:41" s="3" customFormat="1">
      <c r="AM214" s="17"/>
      <c r="AN214" s="17"/>
      <c r="AO214" s="17"/>
    </row>
    <row r="215" spans="39:41" s="3" customFormat="1">
      <c r="AM215" s="17"/>
      <c r="AN215" s="17"/>
      <c r="AO215" s="17"/>
    </row>
    <row r="216" spans="39:41" s="3" customFormat="1">
      <c r="AM216" s="17"/>
      <c r="AN216" s="17"/>
      <c r="AO216" s="17"/>
    </row>
    <row r="217" spans="39:41" s="3" customFormat="1">
      <c r="AM217" s="17"/>
      <c r="AN217" s="17"/>
      <c r="AO217" s="17"/>
    </row>
    <row r="218" spans="39:41" s="3" customFormat="1">
      <c r="AM218" s="17"/>
      <c r="AN218" s="17"/>
      <c r="AO218" s="17"/>
    </row>
    <row r="219" spans="39:41" s="3" customFormat="1">
      <c r="AM219" s="17"/>
      <c r="AN219" s="17"/>
      <c r="AO219" s="17"/>
    </row>
    <row r="220" spans="39:41" s="3" customFormat="1">
      <c r="AM220" s="17"/>
      <c r="AN220" s="17"/>
      <c r="AO220" s="17"/>
    </row>
    <row r="221" spans="39:41" s="3" customFormat="1">
      <c r="AM221" s="17"/>
      <c r="AN221" s="17"/>
      <c r="AO221" s="17"/>
    </row>
    <row r="222" spans="39:41" s="3" customFormat="1">
      <c r="AM222" s="17"/>
      <c r="AN222" s="17"/>
      <c r="AO222" s="17"/>
    </row>
    <row r="223" spans="39:41" s="3" customFormat="1">
      <c r="AM223" s="17"/>
      <c r="AN223" s="17"/>
      <c r="AO223" s="17"/>
    </row>
    <row r="224" spans="39:41" s="3" customFormat="1">
      <c r="AM224" s="17"/>
      <c r="AN224" s="17"/>
      <c r="AO224" s="17"/>
    </row>
    <row r="225" spans="39:41" s="3" customFormat="1">
      <c r="AM225" s="17"/>
      <c r="AN225" s="17"/>
      <c r="AO225" s="17"/>
    </row>
    <row r="226" spans="39:41" s="3" customFormat="1">
      <c r="AM226" s="17"/>
      <c r="AN226" s="17"/>
      <c r="AO226" s="17"/>
    </row>
    <row r="227" spans="39:41" s="3" customFormat="1">
      <c r="AM227" s="17"/>
      <c r="AN227" s="17"/>
      <c r="AO227" s="17"/>
    </row>
    <row r="228" spans="39:41" s="3" customFormat="1">
      <c r="AM228" s="17"/>
      <c r="AN228" s="17"/>
      <c r="AO228" s="17"/>
    </row>
    <row r="229" spans="39:41" s="3" customFormat="1">
      <c r="AM229" s="17"/>
      <c r="AN229" s="17"/>
      <c r="AO229" s="17"/>
    </row>
    <row r="230" spans="39:41" s="3" customFormat="1">
      <c r="AM230" s="17"/>
      <c r="AN230" s="17"/>
      <c r="AO230" s="17"/>
    </row>
    <row r="231" spans="39:41" s="3" customFormat="1">
      <c r="AM231" s="17"/>
      <c r="AN231" s="17"/>
      <c r="AO231" s="17"/>
    </row>
    <row r="232" spans="39:41" s="3" customFormat="1">
      <c r="AM232" s="17"/>
      <c r="AN232" s="17"/>
      <c r="AO232" s="17"/>
    </row>
    <row r="233" spans="39:41" s="3" customFormat="1">
      <c r="AM233" s="17"/>
      <c r="AN233" s="17"/>
      <c r="AO233" s="17"/>
    </row>
    <row r="234" spans="39:41" s="3" customFormat="1">
      <c r="AM234" s="17"/>
      <c r="AN234" s="17"/>
      <c r="AO234" s="17"/>
    </row>
    <row r="235" spans="39:41" s="3" customFormat="1">
      <c r="AM235" s="17"/>
      <c r="AN235" s="17"/>
      <c r="AO235" s="17"/>
    </row>
    <row r="236" spans="39:41" s="3" customFormat="1">
      <c r="AM236" s="17"/>
      <c r="AN236" s="17"/>
      <c r="AO236" s="17"/>
    </row>
    <row r="237" spans="39:41" s="3" customFormat="1">
      <c r="AM237" s="17"/>
      <c r="AN237" s="17"/>
      <c r="AO237" s="17"/>
    </row>
    <row r="238" spans="39:41" s="3" customFormat="1">
      <c r="AM238" s="17"/>
      <c r="AN238" s="17"/>
      <c r="AO238" s="17"/>
    </row>
    <row r="239" spans="39:41" s="3" customFormat="1">
      <c r="AM239" s="17"/>
      <c r="AN239" s="17"/>
      <c r="AO239" s="17"/>
    </row>
    <row r="240" spans="39:41" s="3" customFormat="1">
      <c r="AM240" s="17"/>
      <c r="AN240" s="17"/>
      <c r="AO240" s="17"/>
    </row>
    <row r="241" spans="39:41" s="3" customFormat="1">
      <c r="AM241" s="17"/>
      <c r="AN241" s="17"/>
      <c r="AO241" s="17"/>
    </row>
    <row r="242" spans="39:41" s="3" customFormat="1">
      <c r="AM242" s="17"/>
      <c r="AN242" s="17"/>
      <c r="AO242" s="17"/>
    </row>
    <row r="243" spans="39:41" s="3" customFormat="1">
      <c r="AM243" s="17"/>
      <c r="AN243" s="17"/>
      <c r="AO243" s="17"/>
    </row>
    <row r="244" spans="39:41" s="3" customFormat="1">
      <c r="AM244" s="17"/>
      <c r="AN244" s="17"/>
      <c r="AO244" s="17"/>
    </row>
    <row r="245" spans="39:41" s="3" customFormat="1">
      <c r="AM245" s="17"/>
      <c r="AN245" s="17"/>
      <c r="AO245" s="17"/>
    </row>
    <row r="246" spans="39:41" s="3" customFormat="1">
      <c r="AM246" s="17"/>
      <c r="AN246" s="17"/>
      <c r="AO246" s="17"/>
    </row>
    <row r="247" spans="39:41" s="3" customFormat="1">
      <c r="AM247" s="17"/>
      <c r="AN247" s="17"/>
      <c r="AO247" s="17"/>
    </row>
    <row r="248" spans="39:41" s="3" customFormat="1">
      <c r="AM248" s="17"/>
      <c r="AN248" s="17"/>
      <c r="AO248" s="17"/>
    </row>
    <row r="249" spans="39:41" s="3" customFormat="1">
      <c r="AM249" s="17"/>
      <c r="AN249" s="17"/>
      <c r="AO249" s="17"/>
    </row>
    <row r="250" spans="39:41" s="3" customFormat="1">
      <c r="AM250" s="17"/>
      <c r="AN250" s="17"/>
      <c r="AO250" s="17"/>
    </row>
    <row r="251" spans="39:41" s="3" customFormat="1">
      <c r="AM251" s="17"/>
      <c r="AN251" s="17"/>
      <c r="AO251" s="17"/>
    </row>
    <row r="252" spans="39:41" s="3" customFormat="1">
      <c r="AM252" s="17"/>
      <c r="AN252" s="17"/>
      <c r="AO252" s="17"/>
    </row>
    <row r="253" spans="39:41" s="3" customFormat="1">
      <c r="AM253" s="17"/>
      <c r="AN253" s="17"/>
      <c r="AO253" s="17"/>
    </row>
    <row r="254" spans="39:41" s="3" customFormat="1">
      <c r="AM254" s="17"/>
      <c r="AN254" s="17"/>
      <c r="AO254" s="17"/>
    </row>
    <row r="255" spans="39:41" s="3" customFormat="1">
      <c r="AM255" s="17"/>
      <c r="AN255" s="17"/>
      <c r="AO255" s="17"/>
    </row>
    <row r="256" spans="39:41" s="3" customFormat="1">
      <c r="AM256" s="17"/>
      <c r="AN256" s="17"/>
      <c r="AO256" s="17"/>
    </row>
    <row r="257" spans="39:41" s="3" customFormat="1">
      <c r="AM257" s="17"/>
      <c r="AN257" s="17"/>
      <c r="AO257" s="17"/>
    </row>
    <row r="258" spans="39:41" s="3" customFormat="1">
      <c r="AM258" s="17"/>
      <c r="AN258" s="17"/>
      <c r="AO258" s="17"/>
    </row>
    <row r="259" spans="39:41" s="3" customFormat="1">
      <c r="AM259" s="17"/>
      <c r="AN259" s="17"/>
      <c r="AO259" s="17"/>
    </row>
    <row r="260" spans="39:41" s="3" customFormat="1">
      <c r="AM260" s="17"/>
      <c r="AN260" s="17"/>
      <c r="AO260" s="17"/>
    </row>
    <row r="261" spans="39:41" s="3" customFormat="1">
      <c r="AM261" s="17"/>
      <c r="AN261" s="17"/>
      <c r="AO261" s="17"/>
    </row>
    <row r="262" spans="39:41" s="3" customFormat="1">
      <c r="AM262" s="17"/>
      <c r="AN262" s="17"/>
      <c r="AO262" s="17"/>
    </row>
    <row r="263" spans="39:41" s="3" customFormat="1">
      <c r="AM263" s="17"/>
      <c r="AN263" s="17"/>
      <c r="AO263" s="17"/>
    </row>
    <row r="264" spans="39:41" s="3" customFormat="1">
      <c r="AM264" s="17"/>
      <c r="AN264" s="17"/>
      <c r="AO264" s="17"/>
    </row>
    <row r="265" spans="39:41" s="3" customFormat="1">
      <c r="AM265" s="17"/>
      <c r="AN265" s="17"/>
      <c r="AO265" s="17"/>
    </row>
    <row r="266" spans="39:41" s="3" customFormat="1">
      <c r="AM266" s="17"/>
      <c r="AN266" s="17"/>
      <c r="AO266" s="17"/>
    </row>
    <row r="267" spans="39:41" s="3" customFormat="1">
      <c r="AM267" s="17"/>
      <c r="AN267" s="17"/>
      <c r="AO267" s="17"/>
    </row>
    <row r="268" spans="39:41" s="3" customFormat="1">
      <c r="AM268" s="17"/>
      <c r="AN268" s="17"/>
      <c r="AO268" s="17"/>
    </row>
    <row r="269" spans="39:41" s="3" customFormat="1">
      <c r="AM269" s="17"/>
      <c r="AN269" s="17"/>
      <c r="AO269" s="17"/>
    </row>
    <row r="270" spans="39:41" s="3" customFormat="1">
      <c r="AM270" s="17"/>
      <c r="AN270" s="17"/>
      <c r="AO270" s="17"/>
    </row>
    <row r="271" spans="39:41" s="3" customFormat="1">
      <c r="AM271" s="17"/>
      <c r="AN271" s="17"/>
      <c r="AO271" s="17"/>
    </row>
    <row r="272" spans="39:41" s="3" customFormat="1">
      <c r="AM272" s="17"/>
      <c r="AN272" s="17"/>
      <c r="AO272" s="17"/>
    </row>
    <row r="273" spans="39:41" s="3" customFormat="1">
      <c r="AM273" s="17"/>
      <c r="AN273" s="17"/>
      <c r="AO273" s="17"/>
    </row>
    <row r="274" spans="39:41" s="3" customFormat="1">
      <c r="AM274" s="17"/>
      <c r="AN274" s="17"/>
      <c r="AO274" s="17"/>
    </row>
    <row r="275" spans="39:41" s="3" customFormat="1">
      <c r="AM275" s="17"/>
      <c r="AN275" s="17"/>
      <c r="AO275" s="17"/>
    </row>
    <row r="276" spans="39:41" s="3" customFormat="1">
      <c r="AM276" s="17"/>
      <c r="AN276" s="17"/>
      <c r="AO276" s="17"/>
    </row>
    <row r="277" spans="39:41" s="3" customFormat="1">
      <c r="AM277" s="17"/>
      <c r="AN277" s="17"/>
      <c r="AO277" s="17"/>
    </row>
    <row r="278" spans="39:41" s="3" customFormat="1">
      <c r="AM278" s="17"/>
      <c r="AN278" s="17"/>
      <c r="AO278" s="17"/>
    </row>
    <row r="279" spans="39:41" s="3" customFormat="1">
      <c r="AM279" s="17"/>
      <c r="AN279" s="17"/>
      <c r="AO279" s="17"/>
    </row>
    <row r="280" spans="39:41" s="3" customFormat="1">
      <c r="AM280" s="17"/>
      <c r="AN280" s="17"/>
      <c r="AO280" s="17"/>
    </row>
    <row r="281" spans="39:41" s="3" customFormat="1">
      <c r="AM281" s="17"/>
      <c r="AN281" s="17"/>
      <c r="AO281" s="17"/>
    </row>
    <row r="282" spans="39:41" s="3" customFormat="1">
      <c r="AM282" s="17"/>
      <c r="AN282" s="17"/>
      <c r="AO282" s="17"/>
    </row>
    <row r="283" spans="39:41" s="3" customFormat="1">
      <c r="AM283" s="17"/>
      <c r="AN283" s="17"/>
      <c r="AO283" s="17"/>
    </row>
    <row r="284" spans="39:41" s="3" customFormat="1">
      <c r="AM284" s="17"/>
      <c r="AN284" s="17"/>
      <c r="AO284" s="17"/>
    </row>
    <row r="285" spans="39:41" s="3" customFormat="1">
      <c r="AM285" s="17"/>
      <c r="AN285" s="17"/>
      <c r="AO285" s="17"/>
    </row>
    <row r="286" spans="39:41" s="3" customFormat="1">
      <c r="AM286" s="17"/>
      <c r="AN286" s="17"/>
      <c r="AO286" s="17"/>
    </row>
    <row r="287" spans="39:41" s="3" customFormat="1">
      <c r="AM287" s="17"/>
      <c r="AN287" s="17"/>
      <c r="AO287" s="17"/>
    </row>
    <row r="288" spans="39:41" s="3" customFormat="1">
      <c r="AM288" s="17"/>
      <c r="AN288" s="17"/>
      <c r="AO288" s="17"/>
    </row>
    <row r="289" spans="39:41" s="3" customFormat="1">
      <c r="AM289" s="17"/>
      <c r="AN289" s="17"/>
      <c r="AO289" s="17"/>
    </row>
    <row r="290" spans="39:41" s="3" customFormat="1">
      <c r="AM290" s="17"/>
      <c r="AN290" s="17"/>
      <c r="AO290" s="17"/>
    </row>
    <row r="291" spans="39:41" s="3" customFormat="1">
      <c r="AM291" s="17"/>
      <c r="AN291" s="17"/>
      <c r="AO291" s="17"/>
    </row>
    <row r="292" spans="39:41" s="3" customFormat="1">
      <c r="AM292" s="17"/>
      <c r="AN292" s="17"/>
      <c r="AO292" s="17"/>
    </row>
    <row r="293" spans="39:41" s="3" customFormat="1">
      <c r="AM293" s="17"/>
      <c r="AN293" s="17"/>
      <c r="AO293" s="17"/>
    </row>
    <row r="294" spans="39:41" s="3" customFormat="1">
      <c r="AM294" s="17"/>
      <c r="AN294" s="17"/>
      <c r="AO294" s="17"/>
    </row>
    <row r="295" spans="39:41" s="3" customFormat="1">
      <c r="AM295" s="17"/>
      <c r="AN295" s="17"/>
      <c r="AO295" s="17"/>
    </row>
    <row r="296" spans="39:41" s="3" customFormat="1">
      <c r="AM296" s="17"/>
      <c r="AN296" s="17"/>
      <c r="AO296" s="17"/>
    </row>
    <row r="297" spans="39:41" s="3" customFormat="1">
      <c r="AM297" s="17"/>
      <c r="AN297" s="17"/>
      <c r="AO297" s="17"/>
    </row>
    <row r="298" spans="39:41" s="3" customFormat="1">
      <c r="AM298" s="17"/>
      <c r="AN298" s="17"/>
      <c r="AO298" s="17"/>
    </row>
    <row r="299" spans="39:41" s="3" customFormat="1">
      <c r="AM299" s="17"/>
      <c r="AN299" s="17"/>
      <c r="AO299" s="17"/>
    </row>
    <row r="300" spans="39:41" s="3" customFormat="1">
      <c r="AM300" s="17"/>
      <c r="AN300" s="17"/>
      <c r="AO300" s="17"/>
    </row>
    <row r="301" spans="39:41" s="3" customFormat="1">
      <c r="AM301" s="17"/>
      <c r="AN301" s="17"/>
      <c r="AO301" s="17"/>
    </row>
    <row r="302" spans="39:41" s="3" customFormat="1">
      <c r="AM302" s="17"/>
      <c r="AN302" s="17"/>
      <c r="AO302" s="17"/>
    </row>
    <row r="303" spans="39:41" s="3" customFormat="1">
      <c r="AM303" s="17"/>
      <c r="AN303" s="17"/>
      <c r="AO303" s="17"/>
    </row>
    <row r="304" spans="39:41" s="3" customFormat="1">
      <c r="AM304" s="17"/>
      <c r="AN304" s="17"/>
      <c r="AO304" s="17"/>
    </row>
    <row r="305" spans="39:41" s="3" customFormat="1">
      <c r="AM305" s="17"/>
      <c r="AN305" s="17"/>
      <c r="AO305" s="17"/>
    </row>
    <row r="306" spans="39:41" s="3" customFormat="1">
      <c r="AM306" s="17"/>
      <c r="AN306" s="17"/>
      <c r="AO306" s="17"/>
    </row>
    <row r="307" spans="39:41" s="3" customFormat="1">
      <c r="AM307" s="17"/>
      <c r="AN307" s="17"/>
      <c r="AO307" s="17"/>
    </row>
    <row r="308" spans="39:41" s="3" customFormat="1">
      <c r="AM308" s="17"/>
      <c r="AN308" s="17"/>
      <c r="AO308" s="17"/>
    </row>
    <row r="309" spans="39:41" s="3" customFormat="1">
      <c r="AM309" s="17"/>
      <c r="AN309" s="17"/>
      <c r="AO309" s="17"/>
    </row>
    <row r="310" spans="39:41" s="3" customFormat="1">
      <c r="AM310" s="17"/>
      <c r="AN310" s="17"/>
      <c r="AO310" s="17"/>
    </row>
    <row r="311" spans="39:41" s="3" customFormat="1">
      <c r="AM311" s="17"/>
      <c r="AN311" s="17"/>
      <c r="AO311" s="17"/>
    </row>
    <row r="312" spans="39:41" s="3" customFormat="1">
      <c r="AM312" s="17"/>
      <c r="AN312" s="17"/>
      <c r="AO312" s="17"/>
    </row>
    <row r="313" spans="39:41" s="3" customFormat="1">
      <c r="AM313" s="17"/>
      <c r="AN313" s="17"/>
      <c r="AO313" s="17"/>
    </row>
    <row r="314" spans="39:41" s="3" customFormat="1">
      <c r="AM314" s="17"/>
      <c r="AN314" s="17"/>
      <c r="AO314" s="17"/>
    </row>
    <row r="315" spans="39:41" s="3" customFormat="1">
      <c r="AM315" s="17"/>
      <c r="AN315" s="17"/>
      <c r="AO315" s="17"/>
    </row>
    <row r="316" spans="39:41" s="3" customFormat="1">
      <c r="AM316" s="17"/>
      <c r="AN316" s="17"/>
      <c r="AO316" s="17"/>
    </row>
    <row r="317" spans="39:41" s="3" customFormat="1">
      <c r="AM317" s="17"/>
      <c r="AN317" s="17"/>
      <c r="AO317" s="17"/>
    </row>
    <row r="318" spans="39:41" s="3" customFormat="1">
      <c r="AM318" s="17"/>
      <c r="AN318" s="17"/>
      <c r="AO318" s="17"/>
    </row>
    <row r="319" spans="39:41" s="3" customFormat="1">
      <c r="AM319" s="17"/>
      <c r="AN319" s="17"/>
      <c r="AO319" s="17"/>
    </row>
    <row r="320" spans="39:41" s="3" customFormat="1">
      <c r="AM320" s="17"/>
      <c r="AN320" s="17"/>
      <c r="AO320" s="17"/>
    </row>
    <row r="321" spans="39:41" s="3" customFormat="1">
      <c r="AM321" s="17"/>
      <c r="AN321" s="17"/>
      <c r="AO321" s="17"/>
    </row>
    <row r="322" spans="39:41" s="3" customFormat="1">
      <c r="AM322" s="17"/>
      <c r="AN322" s="17"/>
      <c r="AO322" s="17"/>
    </row>
    <row r="323" spans="39:41" s="3" customFormat="1">
      <c r="AM323" s="17"/>
      <c r="AN323" s="17"/>
      <c r="AO323" s="17"/>
    </row>
    <row r="324" spans="39:41" s="3" customFormat="1">
      <c r="AM324" s="17"/>
      <c r="AN324" s="17"/>
      <c r="AO324" s="17"/>
    </row>
    <row r="325" spans="39:41" s="3" customFormat="1">
      <c r="AM325" s="17"/>
      <c r="AN325" s="17"/>
      <c r="AO325" s="17"/>
    </row>
    <row r="326" spans="39:41" s="3" customFormat="1">
      <c r="AM326" s="17"/>
      <c r="AN326" s="17"/>
      <c r="AO326" s="17"/>
    </row>
    <row r="327" spans="39:41" s="3" customFormat="1">
      <c r="AM327" s="17"/>
      <c r="AN327" s="17"/>
      <c r="AO327" s="17"/>
    </row>
    <row r="328" spans="39:41" s="3" customFormat="1">
      <c r="AM328" s="17"/>
      <c r="AN328" s="17"/>
      <c r="AO328" s="17"/>
    </row>
    <row r="329" spans="39:41" s="3" customFormat="1">
      <c r="AM329" s="17"/>
      <c r="AN329" s="17"/>
      <c r="AO329" s="17"/>
    </row>
    <row r="330" spans="39:41" s="3" customFormat="1">
      <c r="AM330" s="17"/>
      <c r="AN330" s="17"/>
      <c r="AO330" s="17"/>
    </row>
    <row r="331" spans="39:41" s="3" customFormat="1">
      <c r="AM331" s="17"/>
      <c r="AN331" s="17"/>
      <c r="AO331" s="17"/>
    </row>
    <row r="332" spans="39:41" s="3" customFormat="1">
      <c r="AM332" s="17"/>
      <c r="AN332" s="17"/>
      <c r="AO332" s="17"/>
    </row>
    <row r="333" spans="39:41" s="3" customFormat="1">
      <c r="AM333" s="17"/>
      <c r="AN333" s="17"/>
      <c r="AO333" s="17"/>
    </row>
    <row r="334" spans="39:41" s="3" customFormat="1">
      <c r="AM334" s="17"/>
      <c r="AN334" s="17"/>
      <c r="AO334" s="17"/>
    </row>
    <row r="335" spans="39:41" s="3" customFormat="1">
      <c r="AM335" s="17"/>
      <c r="AN335" s="17"/>
      <c r="AO335" s="17"/>
    </row>
    <row r="336" spans="39:41" s="3" customFormat="1">
      <c r="AM336" s="17"/>
      <c r="AN336" s="17"/>
      <c r="AO336" s="17"/>
    </row>
    <row r="337" spans="39:41" s="3" customFormat="1">
      <c r="AM337" s="17"/>
      <c r="AN337" s="17"/>
      <c r="AO337" s="17"/>
    </row>
    <row r="338" spans="39:41" s="3" customFormat="1">
      <c r="AM338" s="17"/>
      <c r="AN338" s="17"/>
      <c r="AO338" s="17"/>
    </row>
    <row r="339" spans="39:41" s="3" customFormat="1">
      <c r="AM339" s="17"/>
      <c r="AN339" s="17"/>
      <c r="AO339" s="17"/>
    </row>
    <row r="340" spans="39:41" s="3" customFormat="1">
      <c r="AM340" s="17"/>
      <c r="AN340" s="17"/>
      <c r="AO340" s="17"/>
    </row>
    <row r="341" spans="39:41" s="3" customFormat="1">
      <c r="AM341" s="17"/>
      <c r="AN341" s="17"/>
      <c r="AO341" s="17"/>
    </row>
    <row r="342" spans="39:41" s="3" customFormat="1">
      <c r="AM342" s="17"/>
      <c r="AN342" s="17"/>
      <c r="AO342" s="17"/>
    </row>
    <row r="343" spans="39:41" s="3" customFormat="1">
      <c r="AM343" s="17"/>
      <c r="AN343" s="17"/>
      <c r="AO343" s="17"/>
    </row>
    <row r="344" spans="39:41" s="3" customFormat="1">
      <c r="AM344" s="17"/>
      <c r="AN344" s="17"/>
      <c r="AO344" s="17"/>
    </row>
    <row r="345" spans="39:41" s="3" customFormat="1">
      <c r="AM345" s="17"/>
      <c r="AN345" s="17"/>
      <c r="AO345" s="17"/>
    </row>
    <row r="346" spans="39:41" s="3" customFormat="1">
      <c r="AM346" s="17"/>
      <c r="AN346" s="17"/>
      <c r="AO346" s="17"/>
    </row>
    <row r="347" spans="39:41" s="3" customFormat="1">
      <c r="AM347" s="17"/>
      <c r="AN347" s="17"/>
      <c r="AO347" s="17"/>
    </row>
    <row r="348" spans="39:41" s="3" customFormat="1">
      <c r="AM348" s="17"/>
      <c r="AN348" s="17"/>
      <c r="AO348" s="17"/>
    </row>
    <row r="349" spans="39:41" s="3" customFormat="1">
      <c r="AM349" s="17"/>
      <c r="AN349" s="17"/>
      <c r="AO349" s="17"/>
    </row>
    <row r="350" spans="39:41" s="3" customFormat="1">
      <c r="AM350" s="17"/>
      <c r="AN350" s="17"/>
      <c r="AO350" s="17"/>
    </row>
    <row r="351" spans="39:41" s="3" customFormat="1">
      <c r="AM351" s="17"/>
      <c r="AN351" s="17"/>
      <c r="AO351" s="17"/>
    </row>
    <row r="352" spans="39:41" s="3" customFormat="1">
      <c r="AM352" s="17"/>
      <c r="AN352" s="17"/>
      <c r="AO352" s="17"/>
    </row>
    <row r="353" spans="39:41" s="3" customFormat="1">
      <c r="AM353" s="17"/>
      <c r="AN353" s="17"/>
      <c r="AO353" s="17"/>
    </row>
    <row r="354" spans="39:41" s="3" customFormat="1">
      <c r="AM354" s="17"/>
      <c r="AN354" s="17"/>
      <c r="AO354" s="17"/>
    </row>
    <row r="355" spans="39:41" s="3" customFormat="1">
      <c r="AM355" s="17"/>
      <c r="AN355" s="17"/>
      <c r="AO355" s="17"/>
    </row>
    <row r="356" spans="39:41" s="3" customFormat="1">
      <c r="AM356" s="17"/>
      <c r="AN356" s="17"/>
      <c r="AO356" s="17"/>
    </row>
    <row r="357" spans="39:41" s="3" customFormat="1">
      <c r="AM357" s="17"/>
      <c r="AN357" s="17"/>
      <c r="AO357" s="17"/>
    </row>
    <row r="358" spans="39:41" s="3" customFormat="1">
      <c r="AM358" s="17"/>
      <c r="AN358" s="17"/>
      <c r="AO358" s="17"/>
    </row>
    <row r="359" spans="39:41" s="3" customFormat="1">
      <c r="AM359" s="17"/>
      <c r="AN359" s="17"/>
      <c r="AO359" s="17"/>
    </row>
    <row r="360" spans="39:41" s="3" customFormat="1">
      <c r="AM360" s="17"/>
      <c r="AN360" s="17"/>
      <c r="AO360" s="17"/>
    </row>
    <row r="361" spans="39:41" s="3" customFormat="1">
      <c r="AM361" s="17"/>
      <c r="AN361" s="17"/>
      <c r="AO361" s="17"/>
    </row>
    <row r="362" spans="39:41" s="3" customFormat="1">
      <c r="AM362" s="17"/>
      <c r="AN362" s="17"/>
      <c r="AO362" s="17"/>
    </row>
    <row r="363" spans="39:41" s="3" customFormat="1">
      <c r="AM363" s="17"/>
      <c r="AN363" s="17"/>
      <c r="AO363" s="17"/>
    </row>
    <row r="364" spans="39:41" s="3" customFormat="1">
      <c r="AM364" s="17"/>
      <c r="AN364" s="17"/>
      <c r="AO364" s="17"/>
    </row>
    <row r="365" spans="39:41" s="3" customFormat="1">
      <c r="AM365" s="17"/>
      <c r="AN365" s="17"/>
      <c r="AO365" s="17"/>
    </row>
    <row r="366" spans="39:41" s="3" customFormat="1">
      <c r="AM366" s="17"/>
      <c r="AN366" s="17"/>
      <c r="AO366" s="17"/>
    </row>
    <row r="367" spans="39:41" s="3" customFormat="1">
      <c r="AM367" s="17"/>
      <c r="AN367" s="17"/>
      <c r="AO367" s="17"/>
    </row>
    <row r="368" spans="39:41" s="3" customFormat="1">
      <c r="AM368" s="17"/>
      <c r="AN368" s="17"/>
      <c r="AO368" s="17"/>
    </row>
    <row r="369" spans="39:41" s="3" customFormat="1">
      <c r="AM369" s="17"/>
      <c r="AN369" s="17"/>
      <c r="AO369" s="17"/>
    </row>
    <row r="370" spans="39:41" s="3" customFormat="1">
      <c r="AM370" s="17"/>
      <c r="AN370" s="17"/>
      <c r="AO370" s="17"/>
    </row>
    <row r="371" spans="39:41" s="3" customFormat="1">
      <c r="AM371" s="17"/>
      <c r="AN371" s="17"/>
      <c r="AO371" s="17"/>
    </row>
    <row r="372" spans="39:41" s="3" customFormat="1">
      <c r="AM372" s="17"/>
      <c r="AN372" s="17"/>
      <c r="AO372" s="17"/>
    </row>
    <row r="373" spans="39:41" s="3" customFormat="1">
      <c r="AM373" s="17"/>
      <c r="AN373" s="17"/>
      <c r="AO373" s="17"/>
    </row>
    <row r="374" spans="39:41" s="3" customFormat="1">
      <c r="AM374" s="17"/>
      <c r="AN374" s="17"/>
      <c r="AO374" s="17"/>
    </row>
    <row r="375" spans="39:41" s="3" customFormat="1">
      <c r="AM375" s="17"/>
      <c r="AN375" s="17"/>
      <c r="AO375" s="17"/>
    </row>
    <row r="376" spans="39:41" s="3" customFormat="1">
      <c r="AM376" s="17"/>
      <c r="AN376" s="17"/>
      <c r="AO376" s="17"/>
    </row>
    <row r="377" spans="39:41" s="3" customFormat="1">
      <c r="AM377" s="17"/>
      <c r="AN377" s="17"/>
      <c r="AO377" s="17"/>
    </row>
    <row r="378" spans="39:41" s="3" customFormat="1">
      <c r="AM378" s="17"/>
      <c r="AN378" s="17"/>
      <c r="AO378" s="17"/>
    </row>
    <row r="379" spans="39:41" s="3" customFormat="1">
      <c r="AM379" s="17"/>
      <c r="AN379" s="17"/>
      <c r="AO379" s="17"/>
    </row>
    <row r="380" spans="39:41" s="3" customFormat="1">
      <c r="AM380" s="17"/>
      <c r="AN380" s="17"/>
      <c r="AO380" s="17"/>
    </row>
    <row r="381" spans="39:41" s="3" customFormat="1">
      <c r="AM381" s="17"/>
      <c r="AN381" s="17"/>
      <c r="AO381" s="17"/>
    </row>
    <row r="382" spans="39:41" s="3" customFormat="1">
      <c r="AM382" s="17"/>
      <c r="AN382" s="17"/>
      <c r="AO382" s="17"/>
    </row>
    <row r="383" spans="39:41" s="3" customFormat="1">
      <c r="AM383" s="17"/>
      <c r="AN383" s="17"/>
      <c r="AO383" s="17"/>
    </row>
    <row r="384" spans="39:41" s="3" customFormat="1">
      <c r="AM384" s="17"/>
      <c r="AN384" s="17"/>
      <c r="AO384" s="17"/>
    </row>
    <row r="385" spans="39:41" s="3" customFormat="1">
      <c r="AM385" s="17"/>
      <c r="AN385" s="17"/>
      <c r="AO385" s="17"/>
    </row>
    <row r="386" spans="39:41" s="3" customFormat="1">
      <c r="AM386" s="17"/>
      <c r="AN386" s="17"/>
      <c r="AO386" s="17"/>
    </row>
    <row r="387" spans="39:41" s="3" customFormat="1">
      <c r="AM387" s="17"/>
      <c r="AN387" s="17"/>
      <c r="AO387" s="17"/>
    </row>
    <row r="388" spans="39:41" s="3" customFormat="1">
      <c r="AM388" s="17"/>
      <c r="AN388" s="17"/>
      <c r="AO388" s="17"/>
    </row>
    <row r="389" spans="39:41" s="3" customFormat="1">
      <c r="AM389" s="17"/>
      <c r="AN389" s="17"/>
      <c r="AO389" s="17"/>
    </row>
    <row r="390" spans="39:41" s="3" customFormat="1">
      <c r="AM390" s="17"/>
      <c r="AN390" s="17"/>
      <c r="AO390" s="17"/>
    </row>
    <row r="391" spans="39:41" s="3" customFormat="1">
      <c r="AM391" s="17"/>
      <c r="AN391" s="17"/>
      <c r="AO391" s="17"/>
    </row>
    <row r="392" spans="39:41" s="3" customFormat="1">
      <c r="AM392" s="17"/>
      <c r="AN392" s="17"/>
      <c r="AO392" s="17"/>
    </row>
    <row r="393" spans="39:41" s="3" customFormat="1">
      <c r="AM393" s="17"/>
      <c r="AN393" s="17"/>
      <c r="AO393" s="17"/>
    </row>
    <row r="394" spans="39:41" s="3" customFormat="1">
      <c r="AM394" s="17"/>
      <c r="AN394" s="17"/>
      <c r="AO394" s="17"/>
    </row>
    <row r="395" spans="39:41" s="3" customFormat="1">
      <c r="AM395" s="17"/>
      <c r="AN395" s="17"/>
      <c r="AO395" s="17"/>
    </row>
    <row r="396" spans="39:41" s="3" customFormat="1">
      <c r="AM396" s="17"/>
      <c r="AN396" s="17"/>
      <c r="AO396" s="17"/>
    </row>
    <row r="397" spans="39:41" s="3" customFormat="1">
      <c r="AM397" s="17"/>
      <c r="AN397" s="17"/>
      <c r="AO397" s="17"/>
    </row>
    <row r="398" spans="39:41" s="3" customFormat="1">
      <c r="AM398" s="17"/>
      <c r="AN398" s="17"/>
      <c r="AO398" s="17"/>
    </row>
    <row r="399" spans="39:41" s="3" customFormat="1">
      <c r="AM399" s="17"/>
      <c r="AN399" s="17"/>
      <c r="AO399" s="17"/>
    </row>
    <row r="400" spans="39:41" s="3" customFormat="1">
      <c r="AM400" s="17"/>
      <c r="AN400" s="17"/>
      <c r="AO400" s="17"/>
    </row>
    <row r="401" spans="39:41" s="3" customFormat="1">
      <c r="AM401" s="17"/>
      <c r="AN401" s="17"/>
      <c r="AO401" s="17"/>
    </row>
    <row r="402" spans="39:41" s="3" customFormat="1">
      <c r="AM402" s="17"/>
      <c r="AN402" s="17"/>
      <c r="AO402" s="17"/>
    </row>
    <row r="403" spans="39:41" s="3" customFormat="1">
      <c r="AM403" s="17"/>
      <c r="AN403" s="17"/>
      <c r="AO403" s="17"/>
    </row>
    <row r="404" spans="39:41" s="3" customFormat="1">
      <c r="AM404" s="17"/>
      <c r="AN404" s="17"/>
      <c r="AO404" s="17"/>
    </row>
    <row r="405" spans="39:41" s="3" customFormat="1">
      <c r="AM405" s="17"/>
      <c r="AN405" s="17"/>
      <c r="AO405" s="17"/>
    </row>
    <row r="406" spans="39:41" s="3" customFormat="1">
      <c r="AM406" s="17"/>
      <c r="AN406" s="17"/>
      <c r="AO406" s="17"/>
    </row>
    <row r="407" spans="39:41" s="3" customFormat="1">
      <c r="AM407" s="17"/>
      <c r="AN407" s="17"/>
      <c r="AO407" s="17"/>
    </row>
    <row r="408" spans="39:41" s="3" customFormat="1">
      <c r="AM408" s="17"/>
      <c r="AN408" s="17"/>
      <c r="AO408" s="17"/>
    </row>
    <row r="409" spans="39:41" s="3" customFormat="1">
      <c r="AM409" s="17"/>
      <c r="AN409" s="17"/>
      <c r="AO409" s="17"/>
    </row>
    <row r="410" spans="39:41" s="3" customFormat="1">
      <c r="AM410" s="17"/>
      <c r="AN410" s="17"/>
      <c r="AO410" s="17"/>
    </row>
    <row r="411" spans="39:41" s="3" customFormat="1">
      <c r="AM411" s="17"/>
      <c r="AN411" s="17"/>
      <c r="AO411" s="17"/>
    </row>
    <row r="412" spans="39:41" s="3" customFormat="1">
      <c r="AM412" s="17"/>
      <c r="AN412" s="17"/>
      <c r="AO412" s="17"/>
    </row>
    <row r="413" spans="39:41" s="3" customFormat="1">
      <c r="AM413" s="17"/>
      <c r="AN413" s="17"/>
      <c r="AO413" s="17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9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9:AA10" xr:uid="{00000000-0002-0000-0200-000002000000}">
      <formula1>$AO$1</formula1>
    </dataValidation>
    <dataValidation type="list" allowBlank="1" showInputMessage="1" showErrorMessage="1" sqref="W15:W17 S22:S47 AC9:AC10" xr:uid="{00000000-0002-0000-0200-000003000000}">
      <formula1>$AM$1:$AM$2</formula1>
    </dataValidation>
    <dataValidation type="list" allowBlank="1" showInputMessage="1" showErrorMessage="1" sqref="X15:X17 T22:T47 AD9:AD10" xr:uid="{00000000-0002-0000-0200-000004000000}">
      <formula1>$AP$1:$AP$7</formula1>
    </dataValidation>
    <dataValidation type="list" allowBlank="1" showInputMessage="1" showErrorMessage="1" sqref="AB9:AB10" xr:uid="{00000000-0002-0000-0200-000005000000}">
      <formula1>$AN$1:$AN$2</formula1>
    </dataValidation>
    <dataValidation type="list" allowBlank="1" showInputMessage="1" showErrorMessage="1" sqref="AC8" xr:uid="{00000000-0002-0000-0200-000006000000}">
      <formula1>$AN$2:$AN$3</formula1>
    </dataValidation>
    <dataValidation type="list" allowBlank="1" showInputMessage="1" showErrorMessage="1" sqref="AB8" xr:uid="{00000000-0002-0000-0200-000007000000}">
      <formula1>$AO$2:$AO$4</formula1>
    </dataValidation>
    <dataValidation type="list" allowBlank="1" showInputMessage="1" showErrorMessage="1" sqref="AA8" xr:uid="{00000000-0002-0000-0200-000008000000}">
      <formula1>$AP$2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topLeftCell="A76" zoomScale="78" zoomScaleNormal="78" workbookViewId="0">
      <selection activeCell="A7" sqref="A7"/>
    </sheetView>
  </sheetViews>
  <sheetFormatPr defaultColWidth="11.42578125" defaultRowHeight="15"/>
  <cols>
    <col min="1" max="1" width="11.42578125" style="3"/>
    <col min="2" max="2" width="35.42578125" style="3" customWidth="1"/>
    <col min="3" max="3" width="37.5703125" style="3" customWidth="1"/>
    <col min="4" max="6" width="11.42578125" style="3"/>
    <col min="7" max="7" width="15.5703125" style="3" customWidth="1"/>
    <col min="8" max="8" width="15.42578125" style="3" customWidth="1"/>
    <col min="9" max="9" width="43.5703125" style="3" customWidth="1"/>
    <col min="10" max="10" width="37.5703125" style="3" customWidth="1"/>
    <col min="11" max="11" width="29.42578125" style="3" customWidth="1"/>
    <col min="12" max="12" width="22.85546875" style="3" customWidth="1"/>
    <col min="13" max="13" width="26.5703125" style="3" customWidth="1"/>
    <col min="14" max="14" width="34.42578125" style="3" customWidth="1"/>
    <col min="15" max="15" width="37.42578125" style="3" customWidth="1"/>
    <col min="16" max="16" width="29.85546875" style="3" customWidth="1"/>
    <col min="17" max="17" width="36.42578125" style="3" customWidth="1"/>
    <col min="18" max="24" width="11.42578125" style="3"/>
    <col min="25" max="25" width="18.140625" style="3" customWidth="1"/>
    <col min="26" max="16384" width="11.42578125" style="3"/>
  </cols>
  <sheetData>
    <row r="1" spans="1:112" s="4" customFormat="1" ht="61.5">
      <c r="C1" s="9" t="s">
        <v>117</v>
      </c>
      <c r="Y1" s="15" t="s">
        <v>6</v>
      </c>
      <c r="Z1" s="15" t="s">
        <v>5</v>
      </c>
      <c r="AA1" s="15" t="s">
        <v>28</v>
      </c>
      <c r="AB1" s="20"/>
      <c r="AC1" s="20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</row>
    <row r="2" spans="1:112" s="1" customFormat="1" ht="61.5">
      <c r="C2" s="2"/>
      <c r="Y2" s="15" t="s">
        <v>9</v>
      </c>
      <c r="Z2" s="15"/>
      <c r="AA2" s="15" t="s">
        <v>29</v>
      </c>
      <c r="AB2" s="19"/>
      <c r="AC2" s="19"/>
    </row>
    <row r="3" spans="1:112" customFormat="1" ht="31.5">
      <c r="A3" s="4"/>
      <c r="B3" s="4"/>
      <c r="C3" s="35" t="s">
        <v>118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Y3" s="15" t="s">
        <v>11</v>
      </c>
      <c r="Z3" s="15"/>
      <c r="AA3" s="15" t="s">
        <v>31</v>
      </c>
      <c r="AB3" s="19"/>
      <c r="AC3" s="18"/>
    </row>
    <row r="4" spans="1:112" customFormat="1" ht="23.25">
      <c r="A4" s="196" t="s">
        <v>58</v>
      </c>
      <c r="B4" s="197"/>
      <c r="C4" s="197"/>
      <c r="D4" s="196" t="s">
        <v>66</v>
      </c>
      <c r="E4" s="197"/>
      <c r="F4" s="197"/>
      <c r="G4" s="197"/>
      <c r="H4" s="198"/>
      <c r="I4" s="6"/>
      <c r="J4" s="6"/>
      <c r="K4" s="199" t="s">
        <v>74</v>
      </c>
      <c r="L4" s="200"/>
      <c r="M4" s="200"/>
      <c r="N4" s="201"/>
      <c r="O4" s="192" t="s">
        <v>93</v>
      </c>
      <c r="P4" s="193"/>
      <c r="Q4" s="193"/>
      <c r="R4" s="193"/>
      <c r="S4" s="193"/>
      <c r="Y4" s="15" t="s">
        <v>13</v>
      </c>
      <c r="Z4" s="15"/>
      <c r="AA4" s="15" t="s">
        <v>32</v>
      </c>
      <c r="AB4" s="19"/>
      <c r="AC4" s="18"/>
    </row>
    <row r="5" spans="1:112" customFormat="1" ht="47.25">
      <c r="A5" s="7" t="s">
        <v>59</v>
      </c>
      <c r="B5" s="8" t="s">
        <v>60</v>
      </c>
      <c r="C5" s="8" t="s">
        <v>43</v>
      </c>
      <c r="D5" s="8" t="s">
        <v>61</v>
      </c>
      <c r="E5" s="8" t="s">
        <v>62</v>
      </c>
      <c r="F5" s="8" t="s">
        <v>63</v>
      </c>
      <c r="G5" s="8" t="s">
        <v>64</v>
      </c>
      <c r="H5" s="8" t="s">
        <v>65</v>
      </c>
      <c r="I5" s="7" t="s">
        <v>67</v>
      </c>
      <c r="J5" s="7" t="s">
        <v>68</v>
      </c>
      <c r="K5" s="204" t="s">
        <v>119</v>
      </c>
      <c r="L5" s="204"/>
      <c r="M5" s="204" t="s">
        <v>120</v>
      </c>
      <c r="N5" s="204"/>
      <c r="O5" s="8" t="s">
        <v>77</v>
      </c>
      <c r="P5" s="8" t="s">
        <v>78</v>
      </c>
      <c r="Q5" s="8" t="s">
        <v>79</v>
      </c>
      <c r="R5" s="8" t="s">
        <v>80</v>
      </c>
      <c r="S5" s="8" t="s">
        <v>44</v>
      </c>
      <c r="Y5" s="15" t="s">
        <v>15</v>
      </c>
      <c r="Z5" s="15"/>
      <c r="AA5" s="15" t="s">
        <v>33</v>
      </c>
      <c r="AB5" s="19"/>
      <c r="AC5" s="18"/>
    </row>
    <row r="6" spans="1:112" customFormat="1" ht="15.7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70</v>
      </c>
      <c r="L6" s="10" t="s">
        <v>71</v>
      </c>
      <c r="M6" s="10" t="s">
        <v>72</v>
      </c>
      <c r="N6" s="10" t="s">
        <v>71</v>
      </c>
      <c r="O6" s="8"/>
      <c r="P6" s="8"/>
      <c r="Q6" s="8"/>
      <c r="R6" s="8"/>
      <c r="S6" s="8"/>
      <c r="Y6" s="15"/>
      <c r="Z6" s="15"/>
      <c r="AA6" s="15" t="s">
        <v>36</v>
      </c>
      <c r="AB6" s="19"/>
      <c r="AC6" s="18"/>
    </row>
    <row r="7" spans="1:11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Y7" s="17"/>
      <c r="Z7" s="17"/>
      <c r="AA7" s="17" t="s">
        <v>37</v>
      </c>
      <c r="AB7" s="21"/>
      <c r="AC7" s="22"/>
    </row>
    <row r="8" spans="1:11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Y8" s="17"/>
      <c r="Z8" s="17"/>
      <c r="AA8" s="17"/>
      <c r="AB8" s="21"/>
      <c r="AC8" s="22"/>
    </row>
    <row r="9" spans="1:11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1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1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1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1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1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1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1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1:19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</row>
    <row r="34" spans="1:19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</row>
    <row r="35" spans="1:19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1:19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</row>
    <row r="37" spans="1:19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1:19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</row>
    <row r="39" spans="1:19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</row>
    <row r="40" spans="1:19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</row>
    <row r="41" spans="1:19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</row>
    <row r="42" spans="1:19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</row>
    <row r="43" spans="1:19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1:19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</row>
    <row r="45" spans="1:19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</row>
    <row r="46" spans="1:19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</row>
    <row r="47" spans="1:19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</row>
    <row r="48" spans="1:19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</row>
    <row r="50" spans="1:19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</row>
    <row r="51" spans="1:19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</row>
    <row r="52" spans="1:19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</row>
    <row r="53" spans="1:19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</row>
    <row r="54" spans="1:19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</row>
    <row r="55" spans="1:19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</row>
    <row r="56" spans="1:19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</row>
    <row r="57" spans="1:19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</row>
    <row r="58" spans="1:19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</row>
    <row r="59" spans="1:19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</row>
    <row r="60" spans="1:19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</row>
    <row r="61" spans="1:19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</row>
    <row r="62" spans="1:19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</row>
    <row r="63" spans="1:19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</row>
    <row r="64" spans="1:19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</row>
    <row r="65" spans="1:19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</row>
    <row r="66" spans="1:19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</row>
    <row r="67" spans="1:19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78" zoomScaleNormal="90" workbookViewId="0">
      <selection activeCell="I1" sqref="I1"/>
    </sheetView>
  </sheetViews>
  <sheetFormatPr defaultColWidth="11.42578125" defaultRowHeight="15"/>
  <cols>
    <col min="1" max="1" width="11.42578125" style="3"/>
    <col min="2" max="2" width="35.42578125" style="3" customWidth="1"/>
    <col min="3" max="3" width="37.5703125" style="3" customWidth="1"/>
    <col min="4" max="6" width="11.42578125" style="3"/>
    <col min="7" max="7" width="15.5703125" style="3" customWidth="1"/>
    <col min="8" max="8" width="15.42578125" style="3" customWidth="1"/>
    <col min="9" max="9" width="43.5703125" style="3" customWidth="1"/>
    <col min="10" max="10" width="37.5703125" style="3" customWidth="1"/>
    <col min="11" max="11" width="29.42578125" style="3" customWidth="1"/>
    <col min="12" max="14" width="22.85546875" style="3" customWidth="1"/>
    <col min="15" max="15" width="26.5703125" style="3" customWidth="1"/>
    <col min="16" max="16" width="34.42578125" style="3" customWidth="1"/>
    <col min="17" max="17" width="37.42578125" style="3" customWidth="1"/>
    <col min="18" max="18" width="29.85546875" style="3" customWidth="1"/>
    <col min="19" max="19" width="36.42578125" style="3" customWidth="1"/>
    <col min="20" max="26" width="11.42578125" style="3"/>
    <col min="27" max="27" width="18.140625" style="3" customWidth="1"/>
    <col min="28" max="16384" width="11.42578125" style="3"/>
  </cols>
  <sheetData>
    <row r="1" spans="1:114" s="4" customFormat="1" ht="61.5">
      <c r="C1" s="9" t="s">
        <v>121</v>
      </c>
      <c r="AA1" s="15" t="s">
        <v>6</v>
      </c>
      <c r="AB1" s="15" t="s">
        <v>10</v>
      </c>
      <c r="AC1" s="15" t="s">
        <v>28</v>
      </c>
      <c r="AD1" s="16" t="s">
        <v>1</v>
      </c>
      <c r="AE1" s="20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</row>
    <row r="2" spans="1:114" s="1" customFormat="1" ht="61.5">
      <c r="C2" s="2"/>
      <c r="AA2" s="15" t="s">
        <v>9</v>
      </c>
      <c r="AB2" s="15"/>
      <c r="AC2" s="15" t="s">
        <v>29</v>
      </c>
      <c r="AD2" s="19"/>
      <c r="AE2" s="19"/>
    </row>
    <row r="3" spans="1:114" customFormat="1" ht="31.5">
      <c r="A3" s="4"/>
      <c r="B3" s="4"/>
      <c r="C3" s="5" t="s">
        <v>121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AA3" s="15" t="s">
        <v>11</v>
      </c>
      <c r="AB3" s="15"/>
      <c r="AC3" s="15" t="s">
        <v>31</v>
      </c>
      <c r="AD3" s="19"/>
      <c r="AE3" s="18"/>
    </row>
    <row r="4" spans="1:114" customFormat="1" ht="23.25">
      <c r="A4" s="196" t="s">
        <v>58</v>
      </c>
      <c r="B4" s="197"/>
      <c r="C4" s="197"/>
      <c r="D4" s="196" t="s">
        <v>66</v>
      </c>
      <c r="E4" s="197"/>
      <c r="F4" s="197"/>
      <c r="G4" s="197"/>
      <c r="H4" s="198"/>
      <c r="I4" s="6"/>
      <c r="J4" s="6"/>
      <c r="K4" s="192" t="s">
        <v>74</v>
      </c>
      <c r="L4" s="193"/>
      <c r="M4" s="193"/>
      <c r="N4" s="193"/>
      <c r="O4" s="193"/>
      <c r="P4" s="214"/>
      <c r="Q4" s="192" t="s">
        <v>93</v>
      </c>
      <c r="R4" s="193"/>
      <c r="S4" s="193"/>
      <c r="T4" s="193"/>
      <c r="U4" s="193"/>
      <c r="AA4" s="15" t="s">
        <v>13</v>
      </c>
      <c r="AB4" s="15"/>
      <c r="AC4" s="15" t="s">
        <v>32</v>
      </c>
      <c r="AD4" s="19"/>
      <c r="AE4" s="18"/>
    </row>
    <row r="5" spans="1:114" customFormat="1" ht="47.25">
      <c r="A5" s="7" t="s">
        <v>59</v>
      </c>
      <c r="B5" s="8" t="s">
        <v>60</v>
      </c>
      <c r="C5" s="8" t="s">
        <v>43</v>
      </c>
      <c r="D5" s="8" t="s">
        <v>61</v>
      </c>
      <c r="E5" s="8" t="s">
        <v>62</v>
      </c>
      <c r="F5" s="8" t="s">
        <v>63</v>
      </c>
      <c r="G5" s="8" t="s">
        <v>64</v>
      </c>
      <c r="H5" s="8" t="s">
        <v>65</v>
      </c>
      <c r="I5" s="7" t="s">
        <v>67</v>
      </c>
      <c r="J5" s="7" t="s">
        <v>68</v>
      </c>
      <c r="K5" s="215" t="s">
        <v>69</v>
      </c>
      <c r="L5" s="215"/>
      <c r="M5" s="216" t="s">
        <v>122</v>
      </c>
      <c r="N5" s="217"/>
      <c r="O5" s="216" t="s">
        <v>76</v>
      </c>
      <c r="P5" s="217"/>
      <c r="Q5" s="8" t="s">
        <v>77</v>
      </c>
      <c r="R5" s="8" t="s">
        <v>78</v>
      </c>
      <c r="S5" s="8" t="s">
        <v>79</v>
      </c>
      <c r="T5" s="8" t="s">
        <v>80</v>
      </c>
      <c r="U5" s="8" t="s">
        <v>44</v>
      </c>
      <c r="AA5" s="15" t="s">
        <v>15</v>
      </c>
      <c r="AB5" s="15"/>
      <c r="AC5" s="15" t="s">
        <v>33</v>
      </c>
      <c r="AD5" s="19"/>
      <c r="AE5" s="18"/>
    </row>
    <row r="6" spans="1:114" customFormat="1" ht="15.7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70</v>
      </c>
      <c r="L6" s="10" t="s">
        <v>71</v>
      </c>
      <c r="M6" s="10" t="s">
        <v>72</v>
      </c>
      <c r="N6" s="10" t="s">
        <v>71</v>
      </c>
      <c r="O6" s="10" t="s">
        <v>72</v>
      </c>
      <c r="P6" s="10" t="s">
        <v>71</v>
      </c>
      <c r="Q6" s="7"/>
      <c r="R6" s="7"/>
      <c r="S6" s="7"/>
      <c r="T6" s="7"/>
      <c r="U6" s="7"/>
      <c r="AA6" s="15"/>
      <c r="AB6" s="15"/>
      <c r="AC6" s="15" t="s">
        <v>36</v>
      </c>
      <c r="AD6" s="19"/>
      <c r="AE6" s="18"/>
    </row>
    <row r="7" spans="1:114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AA7" s="17"/>
      <c r="AB7" s="17"/>
      <c r="AC7" s="17" t="s">
        <v>37</v>
      </c>
      <c r="AD7" s="21"/>
      <c r="AE7" s="22"/>
    </row>
    <row r="8" spans="1:114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AA8" s="17"/>
      <c r="AB8" s="17"/>
      <c r="AC8" s="17"/>
      <c r="AD8" s="21"/>
      <c r="AE8" s="22"/>
    </row>
    <row r="9" spans="1:114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114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 spans="1:114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114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 spans="1:114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 spans="1:11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 spans="1:114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 spans="1:114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</row>
    <row r="18" spans="1:2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 spans="1:2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1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 spans="1:2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  <row r="31" spans="1:2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</row>
    <row r="32" spans="1:2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 spans="1:2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</row>
    <row r="34" spans="1:2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</row>
    <row r="35" spans="1:2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 spans="1:2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</row>
    <row r="37" spans="1:2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</row>
    <row r="38" spans="1:2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</row>
    <row r="39" spans="1:2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</row>
    <row r="40" spans="1:2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</row>
    <row r="41" spans="1:2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</row>
    <row r="42" spans="1:2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</row>
    <row r="43" spans="1:2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</row>
    <row r="44" spans="1:2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</row>
    <row r="45" spans="1:2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 spans="1:2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</row>
    <row r="47" spans="1:2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 spans="1:2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</row>
    <row r="49" spans="1:2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 spans="1:2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 spans="1:2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</row>
    <row r="52" spans="1:2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</row>
    <row r="53" spans="1:2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</row>
    <row r="54" spans="1:2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</row>
    <row r="55" spans="1:2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 spans="1:2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 spans="1:2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 spans="1:2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 spans="1:2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</row>
    <row r="60" spans="1:2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</row>
    <row r="61" spans="1:2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 spans="1:2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</row>
    <row r="63" spans="1:2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 spans="1:2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</row>
    <row r="65" spans="1:2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</row>
    <row r="66" spans="1:2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CE628B8ABBCB409B9F5BB5C1A8E6A9" ma:contentTypeVersion="11334" ma:contentTypeDescription="A content type to manage public (operations) IDB documents" ma:contentTypeScope="" ma:versionID="6eaed637ffa47e29092b32651d9c5e54">
  <xsd:schema xmlns:xsd="http://www.w3.org/2001/XMLSchema" xmlns:xs="http://www.w3.org/2001/XMLSchema" xmlns:p="http://schemas.microsoft.com/office/2006/metadata/properties" xmlns:ns2="cdc7663a-08f0-4737-9e8c-148ce897a09c" xmlns:ns3="cbb6bce4-9765-41a3-9d31-c3a2d94d87e5" targetNamespace="http://schemas.microsoft.com/office/2006/metadata/properties" ma:root="true" ma:fieldsID="abdf340822b7028afb16833e3af13a25" ns2:_="" ns3:_="">
    <xsd:import namespace="cdc7663a-08f0-4737-9e8c-148ce897a09c"/>
    <xsd:import namespace="cbb6bce4-9765-41a3-9d31-c3a2d94d87e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bce4-9765-41a3-9d31-c3a2d94d87e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Pluriannual Execution Plan</TermName>
          <TermId xmlns="http://schemas.microsoft.com/office/infopath/2007/PartnerControls">edbe81e9-e50c-4be7-85e8-298adf060180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4605/GR-HA</Approval_x0020_Number>
    <Phase xmlns="cdc7663a-08f0-4737-9e8c-148ce897a09c">PHASE_IMPLEMENTATION</Phase>
    <Document_x0020_Author xmlns="cdc7663a-08f0-4737-9e8c-148ce897a09c">Alexandre Patrick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SOLID WASTE</TermName>
          <TermId xmlns="http://schemas.microsoft.com/office/infopath/2007/PartnerControls">3e7df566-b612-482d-8869-d5829cbee168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</Value>
      <Value>346</Value>
      <Value>5</Value>
      <Value>378</Value>
      <Value>1</Value>
      <Value>17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EZSHARE-1827256572-1372</_dlc_DocId>
    <_dlc_DocIdUrl xmlns="cdc7663a-08f0-4737-9e8c-148ce897a09c">
      <Url>https://idbg.sharepoint.com/teams/EZ-HA-GRF/HA-L1106/_layouts/15/DocIdRedir.aspx?ID=EZSHARE-1827256572-1372</Url>
      <Description>EZSHARE-1827256572-1372</Description>
    </_dlc_DocIdUrl>
    <Disclosure_x0020_Activity xmlns="cdc7663a-08f0-4737-9e8c-148ce897a09c">Procurement Plan</Disclosure_x0020_Activity>
    <lcf76f155ced4ddcb4097134ff3c332f xmlns="cbb6bce4-9765-41a3-9d31-c3a2d94d87e5" xsi:nil="true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AC9E11A-4845-4EBB-94AE-8217E7A6762C}"/>
</file>

<file path=customXml/itemProps2.xml><?xml version="1.0" encoding="utf-8"?>
<ds:datastoreItem xmlns:ds="http://schemas.openxmlformats.org/officeDocument/2006/customXml" ds:itemID="{F1142546-23B7-4856-83A4-C62AF1CC4996}"/>
</file>

<file path=customXml/itemProps3.xml><?xml version="1.0" encoding="utf-8"?>
<ds:datastoreItem xmlns:ds="http://schemas.openxmlformats.org/officeDocument/2006/customXml" ds:itemID="{D100E0E2-9635-438E-9B5E-81A9BDFDCE31}"/>
</file>

<file path=customXml/itemProps4.xml><?xml version="1.0" encoding="utf-8"?>
<ds:datastoreItem xmlns:ds="http://schemas.openxmlformats.org/officeDocument/2006/customXml" ds:itemID="{A306B332-448D-4C6F-B146-3B2E273B1FCA}"/>
</file>

<file path=customXml/itemProps5.xml><?xml version="1.0" encoding="utf-8"?>
<ds:datastoreItem xmlns:ds="http://schemas.openxmlformats.org/officeDocument/2006/customXml" ds:itemID="{AB63DE18-56BC-4AA7-A5D3-DCE196A66F72}"/>
</file>

<file path=customXml/itemProps6.xml><?xml version="1.0" encoding="utf-8"?>
<ds:datastoreItem xmlns:ds="http://schemas.openxmlformats.org/officeDocument/2006/customXml" ds:itemID="{1E76C986-0AC1-4153-BB7D-C828C7151B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Dugas, Fabrice Ghisler</cp:lastModifiedBy>
  <cp:revision/>
  <dcterms:created xsi:type="dcterms:W3CDTF">2021-02-19T13:39:42Z</dcterms:created>
  <dcterms:modified xsi:type="dcterms:W3CDTF">2022-09-08T16:22:34Z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0x0101001A458A224826124E8B45B1D613300CFC0072CE628B8ABBCB409B9F5BB5C1A8E6A9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TaxKeywordTaxHTField">
    <vt:lpwstr/>
  </property>
  <property fmtid="{D5CDD505-2E9C-101B-9397-08002B2CF9AE}" pid="8" name="Country">
    <vt:lpwstr>5;#Haiti|77a11ace-c854-4e9c-9e19-c924bca0dd43</vt:lpwstr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Function Operations IDB">
    <vt:lpwstr>1;#Goods and Services|5bfebf1b-9f1f-4411-b1dd-4c19b807b799</vt:lpwstr>
  </property>
  <property fmtid="{D5CDD505-2E9C-101B-9397-08002B2CF9AE}" pid="12" name="Sector_x0020_IDB">
    <vt:lpwstr/>
  </property>
  <property fmtid="{D5CDD505-2E9C-101B-9397-08002B2CF9AE}" pid="13" name="Sub-Sector">
    <vt:lpwstr>346;#SOLID WASTE|3e7df566-b612-482d-8869-d5829cbee168</vt:lpwstr>
  </property>
  <property fmtid="{D5CDD505-2E9C-101B-9397-08002B2CF9AE}" pid="14" name="Series Operations IDB">
    <vt:lpwstr>378;#Pluriannual Execution Plan|edbe81e9-e50c-4be7-85e8-298adf060180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17;#WATER AND SANITATION|ba6b63cd-e402-47cb-9357-08149f7ce046</vt:lpwstr>
  </property>
  <property fmtid="{D5CDD505-2E9C-101B-9397-08002B2CF9AE}" pid="17" name="_dlc_DocIdItemGuid">
    <vt:lpwstr>bf2ae0a0-0432-4527-b316-26ab32c480ea</vt:lpwstr>
  </property>
  <property fmtid="{D5CDD505-2E9C-101B-9397-08002B2CF9AE}" pid="18" name="Disclosure Activity">
    <vt:lpwstr>Procurement Plan</vt:lpwstr>
  </property>
</Properties>
</file>