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002300\Documents\"/>
    </mc:Choice>
  </mc:AlternateContent>
  <xr:revisionPtr revIDLastSave="0" documentId="8_{A422A154-7B63-4B95-ACBE-3F7275C88812}" xr6:coauthVersionLast="36" xr6:coauthVersionMax="36" xr10:uidLastSave="{00000000-0000-0000-0000-000000000000}"/>
  <bookViews>
    <workbookView xWindow="0" yWindow="0" windowWidth="28800" windowHeight="12225" tabRatio="412" firstSheet="1" activeTab="1" xr2:uid="{00000000-000D-0000-FFFF-FFFF00000000}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  <sheet name="Plan1" sheetId="7" r:id="rId5"/>
  </sheets>
  <definedNames>
    <definedName name="_xlnm.Print_Area" localSheetId="1">'Detalhes Plano de Aquisições'!$A$1:$Q$111</definedName>
    <definedName name="_xlnm.Print_Area" localSheetId="3">'Folha de Comentários'!$A$1:$B$53</definedName>
    <definedName name="capacitacao">'Detalhes Plano de Aquisições'!$E$92:$E$100</definedName>
  </definedNames>
  <calcPr calcId="191029"/>
</workbook>
</file>

<file path=xl/calcChain.xml><?xml version="1.0" encoding="utf-8"?>
<calcChain xmlns="http://schemas.openxmlformats.org/spreadsheetml/2006/main">
  <c r="G61" i="1" l="1"/>
  <c r="H49" i="1" l="1"/>
  <c r="H47" i="1" l="1"/>
  <c r="H50" i="1"/>
  <c r="G60" i="1"/>
  <c r="G63" i="1"/>
  <c r="G62" i="1"/>
  <c r="H65" i="1" l="1"/>
  <c r="H23" i="1"/>
  <c r="H20" i="1"/>
  <c r="H19" i="1"/>
  <c r="H24" i="1" l="1"/>
  <c r="H39" i="1"/>
  <c r="H79" i="1" l="1"/>
  <c r="H72" i="1" l="1"/>
  <c r="H51" i="1"/>
  <c r="H31" i="1"/>
</calcChain>
</file>

<file path=xl/sharedStrings.xml><?xml version="1.0" encoding="utf-8"?>
<sst xmlns="http://schemas.openxmlformats.org/spreadsheetml/2006/main" count="617" uniqueCount="261">
  <si>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</si>
  <si>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</si>
  <si>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</si>
  <si>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</si>
  <si>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</si>
  <si>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</si>
  <si>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</si>
  <si>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</si>
  <si>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</si>
  <si>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</si>
  <si>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</si>
  <si>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</si>
  <si>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</si>
  <si>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</si>
  <si>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</si>
  <si>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</si>
  <si>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</si>
  <si>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</si>
  <si>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</si>
  <si>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</si>
  <si>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</si>
  <si>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</si>
  <si>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</si>
  <si>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</si>
  <si>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</si>
  <si>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</si>
  <si>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</si>
  <si>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</si>
  <si>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</si>
  <si>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</si>
  <si>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</si>
  <si>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</si>
  <si>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</si>
  <si>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</si>
  <si>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</si>
  <si>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</si>
  <si>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</si>
  <si>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</si>
  <si>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</si>
  <si>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</si>
  <si>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</si>
  <si>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</si>
  <si>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</si>
  <si>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</si>
  <si>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</si>
  <si>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</si>
  <si>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</si>
  <si>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</si>
  <si>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</si>
  <si>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</si>
  <si>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</si>
  <si>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</si>
  <si>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</si>
  <si>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</si>
  <si>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</si>
  <si>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</si>
  <si>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</si>
  <si>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</si>
  <si>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</si>
  <si>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</si>
  <si>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</si>
  <si>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</si>
  <si>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</si>
  <si>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</si>
  <si>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</si>
  <si>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</si>
  <si>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</si>
  <si>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</si>
  <si>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</si>
  <si>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</si>
  <si>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</si>
  <si>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</si>
  <si>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</si>
  <si>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</si>
  <si>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</si>
  <si>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</si>
  <si>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</si>
  <si>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</si>
  <si>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</si>
  <si>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</si>
  <si>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</si>
  <si>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</si>
  <si>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</si>
  <si>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</si>
  <si>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</si>
  <si>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</si>
  <si>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</si>
  <si>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</si>
  <si>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</si>
  <si>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</si>
  <si>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</si>
  <si>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</si>
  <si>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</si>
  <si>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</si>
  <si>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</si>
  <si>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</si>
  <si>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</si>
  <si>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</si>
  <si>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</si>
  <si>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</si>
  <si>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</si>
  <si>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</si>
  <si>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</si>
  <si>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</si>
  <si>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</si>
  <si>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</si>
  <si>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</si>
  <si>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</si>
  <si>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</si>
  <si>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</si>
  <si>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</si>
  <si>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</si>
  <si>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</si>
  <si>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</si>
  <si>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</si>
  <si>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</si>
  <si>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</si>
  <si>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</si>
  <si>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</si>
  <si>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</si>
  <si>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</si>
  <si>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</si>
  <si>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</si>
  <si>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</si>
  <si>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</si>
  <si>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</si>
  <si>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</si>
  <si>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</si>
  <si>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</si>
  <si>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</si>
  <si>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</si>
  <si>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</si>
  <si>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</si>
  <si>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</si>
  <si>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</si>
  <si>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</si>
  <si>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</si>
  <si>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</si>
  <si>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</si>
  <si>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</si>
  <si>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</si>
  <si>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</si>
  <si>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</si>
  <si>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Atualizado por:  UEP-DRENURBS</t>
  </si>
  <si>
    <t>Contrato de Empréstimo: 2962/OC-BR</t>
  </si>
  <si>
    <t>UEP</t>
  </si>
  <si>
    <t>2.1/2.2</t>
  </si>
  <si>
    <t>2.1</t>
  </si>
  <si>
    <t>100</t>
  </si>
  <si>
    <t>0</t>
  </si>
  <si>
    <t>[indicar]</t>
  </si>
  <si>
    <t>Equipamentos de informática e softwares para UEP-DRENURBS-SUPLEMENTAR</t>
  </si>
  <si>
    <t>1.1</t>
  </si>
  <si>
    <t>2.3.1</t>
  </si>
  <si>
    <t>2.3.3</t>
  </si>
  <si>
    <t>Consultoria em Gestão Sócio-Ambiental</t>
  </si>
  <si>
    <t>Projeto de Trabalho Tecnico e Social - PPTS (Educação Ambiental, PDR e Mobilização e Comunicação Social)</t>
  </si>
  <si>
    <t>Monitoramento e Avaliação do Programa</t>
  </si>
  <si>
    <t>1.2</t>
  </si>
  <si>
    <t>2.1.4</t>
  </si>
  <si>
    <t>3.3</t>
  </si>
  <si>
    <t xml:space="preserve"> Programa de Recuperação Ambiental de Belo Horizonte - DRENURBS - Suplementar à 1ª Etapa</t>
  </si>
  <si>
    <t>BRA6145</t>
  </si>
  <si>
    <t>BR10238</t>
  </si>
  <si>
    <t>BR10519</t>
  </si>
  <si>
    <t>Carla Maria Vasconcellos Couto Miranda</t>
  </si>
  <si>
    <t>SCO-049/2013</t>
  </si>
  <si>
    <t>SCO-131/2012</t>
  </si>
  <si>
    <t>SCO-19/2012-CC</t>
  </si>
  <si>
    <t>SCO-39/2012-CC</t>
  </si>
  <si>
    <t>LI-249/2007</t>
  </si>
  <si>
    <t>SCO-109/2012-CC</t>
  </si>
  <si>
    <t>SCO-070/2013-LC</t>
  </si>
  <si>
    <t>SDP-SCO-051/2013</t>
  </si>
  <si>
    <t>Nº</t>
  </si>
  <si>
    <t>CI-SMOBI-24/2015</t>
  </si>
  <si>
    <t>Vários</t>
  </si>
  <si>
    <t>Não há</t>
  </si>
  <si>
    <t>BR10622</t>
  </si>
  <si>
    <t>LPN-19/2015</t>
  </si>
  <si>
    <t>BR11111</t>
  </si>
  <si>
    <t>-</t>
  </si>
  <si>
    <t>Atualização do Sistema de Monitoramento e Alerta contra inundações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</si>
  <si>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</si>
  <si>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BR10349</t>
  </si>
  <si>
    <t>Atualizado por: UEP-DRENURBS</t>
  </si>
  <si>
    <t>Ver detalhamento dos aditivos na Folha de Comentários</t>
  </si>
  <si>
    <t>1.4 Obras de infra-estrutura urbana na Bacia Bonsucesso (Trechos 7 (restante),7A,8,9,16,17,18)</t>
  </si>
  <si>
    <t>Ver detalhamento na Folha de Comentários</t>
  </si>
  <si>
    <t>O valor de US$ 15,556.9 refere-se à aditvos de valor e prazo ao Contrato SC-180/08 - Consórcio Galvão-Carioca incluídos no Programa DRENURBS-Suplementar:  1. Aditivo 16 no valor de US$ 14,842.4 assinado em 30/04/2014  e  2. Aditivo 17 no valor de US$ 714.5 assinado em 03/08/2015.</t>
  </si>
  <si>
    <t>1.1 Obras de infra-estrutura urbana na Bacia Bonsucesso (Via 210)</t>
  </si>
  <si>
    <t xml:space="preserve">1.2 Obras de infra-estrutura urbana na Bacia Bonsucesso (PACII / Meta 1) </t>
  </si>
  <si>
    <t>Somente parte do contrato e aditivos foi incluída no Programa. O aditivo 1 assinado em 26/07/2012 reduziu o valor do contrato em US$ 98.4.</t>
  </si>
  <si>
    <t>Somente parte do contrato e aditivos foi incluída no Programa. O aditivo 2 assinado em 16/03/2012 acresceu o valor do contrato em US$ 505.5.</t>
  </si>
  <si>
    <r>
      <t xml:space="preserve">Obras de infra-estrutura urbana na Bacia Bonsucesso (Via 210) - </t>
    </r>
    <r>
      <rPr>
        <b/>
        <sz val="12"/>
        <rFont val="Times New Roman"/>
        <family val="1"/>
      </rPr>
      <t>Consórcio CONSTRANCONVAP</t>
    </r>
  </si>
  <si>
    <r>
      <t xml:space="preserve">Obras de infra-estrutura urbana na Bacia Bonsucesso (PACII / Meta 1) - </t>
    </r>
    <r>
      <rPr>
        <b/>
        <sz val="12"/>
        <rFont val="Times New Roman"/>
        <family val="1"/>
      </rPr>
      <t>SEISAN - Engenharia e Construções Ltda.</t>
    </r>
  </si>
  <si>
    <r>
      <t xml:space="preserve">Obras de infra-estrutura urbana na Bacia Bonsucesso (Trechos 7 (restante),7A,8,9,16,17,18) - </t>
    </r>
    <r>
      <rPr>
        <b/>
        <sz val="12"/>
        <rFont val="Times New Roman"/>
        <family val="1"/>
      </rPr>
      <t>Consórcio Galvão-Carioca</t>
    </r>
  </si>
  <si>
    <r>
      <t xml:space="preserve">Serviços técnicos especializados de apoio ao gerenciamento do DRENURBS - SUPLEMENTAR - </t>
    </r>
    <r>
      <rPr>
        <b/>
        <sz val="12"/>
        <rFont val="Times New Roman"/>
        <family val="1"/>
      </rPr>
      <t>Consórcio CL-DRENURBS</t>
    </r>
  </si>
  <si>
    <r>
      <t xml:space="preserve">Projeto de Trabalho Tecnico e Social - PPTS (Educação Ambiental, PDR e Mobilização e Comunicação Social) - </t>
    </r>
    <r>
      <rPr>
        <b/>
        <sz val="12"/>
        <rFont val="Times New Roman"/>
        <family val="1"/>
      </rPr>
      <t>CGP - Consultoria, Gerenciamento e Planejamento Ltda.</t>
    </r>
  </si>
  <si>
    <r>
      <t>Supervisão e controle tecnológico das obras civis e de infraestrutura urbana da Bacia do Córrego Bonsucesso -</t>
    </r>
    <r>
      <rPr>
        <b/>
        <sz val="12"/>
        <rFont val="Times New Roman"/>
        <family val="1"/>
      </rPr>
      <t xml:space="preserve"> Consórcio Geribello/Sondotécnica/Falcão</t>
    </r>
  </si>
  <si>
    <t>1.3</t>
  </si>
  <si>
    <t>1.4</t>
  </si>
  <si>
    <t>1.5</t>
  </si>
  <si>
    <t>2.2</t>
  </si>
  <si>
    <t>3.1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</si>
  <si>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</si>
  <si>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</si>
  <si>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</si>
  <si>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</si>
  <si>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</si>
  <si>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</si>
  <si>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</si>
  <si>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</si>
  <si>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</si>
  <si>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1.6</t>
  </si>
  <si>
    <r>
      <t>Serviços de monitoramento da qualidade de água. -</t>
    </r>
    <r>
      <rPr>
        <b/>
        <sz val="12"/>
        <rFont val="Times New Roman"/>
        <family val="1"/>
      </rPr>
      <t>Limnos Hidrologia e Limnologia Ltda</t>
    </r>
  </si>
  <si>
    <t>LPN SMOBI Nº 011/17</t>
  </si>
  <si>
    <t>5.4</t>
  </si>
  <si>
    <t>1.7</t>
  </si>
  <si>
    <t>1.6 Obras de infra-estrutura urbana na Bacia Bonsucesso - complementação</t>
  </si>
  <si>
    <t>Contratação para complementação dos serviços de consultoria sócio-ambimental do Programa DRENURBS-Suplementar à Primeira Etapa, executado com recursos do BID</t>
  </si>
  <si>
    <t>LPN SMOBI Nº 002/2018</t>
  </si>
  <si>
    <t>LPN SMOBI Nº 001/2018</t>
  </si>
  <si>
    <t>dólar médio do mês de referencia:maio/16</t>
  </si>
  <si>
    <t>Empreendimento com previsão de duração de 6 meses, será executado com recursos do BID.</t>
  </si>
  <si>
    <r>
      <t xml:space="preserve">Auditoria do Programa - </t>
    </r>
    <r>
      <rPr>
        <b/>
        <sz val="12"/>
        <rFont val="Times New Roman"/>
        <family val="1"/>
      </rPr>
      <t>Ernst&amp;Young Auditores Independentes SS</t>
    </r>
  </si>
  <si>
    <t>dólar médio do mês de referencia:março/17</t>
  </si>
  <si>
    <t>dólar médio do mês de referencia:outubro/17</t>
  </si>
  <si>
    <t>sem data base</t>
  </si>
  <si>
    <r>
      <t xml:space="preserve">Obras de infra-estrutura urbana na Bacia Bonsucesso - complementação - </t>
    </r>
    <r>
      <rPr>
        <b/>
        <sz val="12"/>
        <rFont val="Times New Roman"/>
        <family val="1"/>
      </rPr>
      <t>GPO Mercantil e Engenharia</t>
    </r>
  </si>
  <si>
    <r>
      <t xml:space="preserve">Obras de infra-estrutura urbana na Bacia Bonsucesso - Tratamento de fundo de vale do córrego da Rua Marselhesa (PACII / Meta 2) - </t>
    </r>
    <r>
      <rPr>
        <b/>
        <sz val="12"/>
        <rFont val="Times New Roman"/>
        <family val="1"/>
      </rPr>
      <t xml:space="preserve">Mauma Engenharia e Serviços Ltda </t>
    </r>
  </si>
  <si>
    <t>LPN URBEL/SMOBI 001/18</t>
  </si>
  <si>
    <t>Contratação para complementação dos serviços de auditoria do Programa DRENURBS-Suplementar à Primeira Etapa, executado com recursos do BID</t>
  </si>
  <si>
    <t xml:space="preserve">Complementação dos Serviços Especializados em Auditoria do Programa </t>
  </si>
  <si>
    <t xml:space="preserve">Complementação dos serviços de Consultoria em Gestão Sócio-Ambiental </t>
  </si>
  <si>
    <t>4.9 Complementação dos Serviços especializados em Auditoria Externa</t>
  </si>
  <si>
    <t xml:space="preserve">Consultoria em Gestão Sócio-Ambiental </t>
  </si>
  <si>
    <t xml:space="preserve">Consultoria em Engenharia para verificação da elegibilidade das novas obras de contrapartida </t>
  </si>
  <si>
    <t>Atualização Nº: 13</t>
  </si>
  <si>
    <r>
      <t>Obras de infra-estrutura urbana na Bacia Bonsucesso - Complementação do Sistema de Esgotamento Sanitário (PACII / Meta 2) -</t>
    </r>
    <r>
      <rPr>
        <b/>
        <sz val="12"/>
        <rFont val="Times New Roman"/>
        <family val="1"/>
      </rPr>
      <t xml:space="preserve"> Consórcio Bacia Bonsucesso</t>
    </r>
  </si>
  <si>
    <r>
      <t xml:space="preserve"> Serviços de Complementação de Obras de Infraestrutura Vila Cemig/Alto das Antenas - </t>
    </r>
    <r>
      <rPr>
        <b/>
        <sz val="12"/>
        <rFont val="Times New Roman"/>
        <family val="1"/>
      </rPr>
      <t>Engibras Engenharia S.A.</t>
    </r>
  </si>
  <si>
    <t>Taxa dólar utilizada: R$ 4,00</t>
  </si>
  <si>
    <t>Consultoria em Gestão Financeira</t>
  </si>
  <si>
    <t>Consultoria em Gestão e Acompanhamentos de Projetos</t>
  </si>
  <si>
    <t>5.4 Complementação dos serviços de Consultoria em Gestão Sócio-Ambiental</t>
  </si>
  <si>
    <t xml:space="preserve">4.4 Projeto de Trabalho Tecnico e Social - PPTS (Educação Ambiental, PDR e Mobilização e Comunicação Social)                  </t>
  </si>
  <si>
    <t>Contratação para complementação dos serviços no Programa DRENURBS-Suplementar à Primeira Etapa, executado com recursos do BID</t>
  </si>
  <si>
    <t>5.3 Consultoria para Monitoramento e Avaliação do Programa</t>
  </si>
  <si>
    <t>5.5 Consultoria em Gestão Financeira</t>
  </si>
  <si>
    <t>5.5</t>
  </si>
  <si>
    <t>5.6</t>
  </si>
  <si>
    <t>5.7</t>
  </si>
  <si>
    <t>Consultoria em Planejamento e Controle</t>
  </si>
  <si>
    <t>5.6 Consultoria em  Planejamento e Controle</t>
  </si>
  <si>
    <t>5.7 Consultoria em Gestão e Acompanhamentos de Projetos</t>
  </si>
  <si>
    <t>Contratação para o Monitoramento e Avaliação  do Programa DRENURBS-Suplementar à Primeira Etapa, executado com recursos do BID</t>
  </si>
  <si>
    <t>Contratação para a recomposição da UEP na gestão financeira do Programa DRENURBS-Suplementar à Primeira Etapa, executado com recursos do BID</t>
  </si>
  <si>
    <t>Contratação para a recomposição da UEP em  planejamento e controle do Programa DRENURBS-Suplementar à Primeira Etapa, executado com recursos do BID</t>
  </si>
  <si>
    <t>Contratação para a recomposição da UEP na gestão e acompanhamento de projetos do Programa DRENURBS-Suplementar à Primeira Etapa, executado com recursos do BID</t>
  </si>
  <si>
    <t>Atualizado em: 05/11/2019</t>
  </si>
  <si>
    <t>Data:05/11/2019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</si>
</sst>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\-yy;@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43" fontId="38" fillId="0" borderId="0" applyFon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3" xfId="38" applyFont="1" applyBorder="1"/>
    <xf numFmtId="0" fontId="30" fillId="0" borderId="23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8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28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7" borderId="19" xfId="44" applyFont="1" applyFill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7" fillId="27" borderId="27" xfId="0" applyFont="1" applyFill="1" applyBorder="1" applyAlignment="1">
      <alignment horizontal="center" vertical="center"/>
    </xf>
    <xf numFmtId="0" fontId="29" fillId="27" borderId="20" xfId="44" applyFont="1" applyFill="1" applyBorder="1" applyAlignment="1">
      <alignment horizontal="left" vertical="center" wrapText="1"/>
    </xf>
    <xf numFmtId="0" fontId="23" fillId="0" borderId="30" xfId="0" applyFont="1" applyBorder="1" applyAlignment="1">
      <alignment horizontal="left" vertical="center" wrapText="1"/>
    </xf>
    <xf numFmtId="0" fontId="29" fillId="27" borderId="15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26" xfId="1" applyFont="1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2" fillId="0" borderId="39" xfId="0" applyFont="1" applyFill="1" applyBorder="1" applyAlignment="1">
      <alignment vertical="center" wrapText="1"/>
    </xf>
    <xf numFmtId="0" fontId="32" fillId="0" borderId="26" xfId="38" applyFont="1" applyFill="1" applyBorder="1" applyAlignment="1">
      <alignment horizontal="center" vertical="center" wrapText="1"/>
    </xf>
    <xf numFmtId="0" fontId="32" fillId="0" borderId="26" xfId="38" applyFont="1" applyFill="1" applyBorder="1" applyAlignment="1">
      <alignment vertical="center" wrapText="1"/>
    </xf>
    <xf numFmtId="1" fontId="32" fillId="0" borderId="26" xfId="0" applyNumberFormat="1" applyFont="1" applyFill="1" applyBorder="1" applyAlignment="1">
      <alignment horizontal="center" vertical="center"/>
    </xf>
    <xf numFmtId="0" fontId="32" fillId="0" borderId="30" xfId="38" applyFont="1" applyFill="1" applyBorder="1" applyAlignment="1">
      <alignment vertical="center" wrapText="1"/>
    </xf>
    <xf numFmtId="4" fontId="32" fillId="0" borderId="39" xfId="0" applyNumberFormat="1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center" vertical="center"/>
    </xf>
    <xf numFmtId="164" fontId="32" fillId="0" borderId="39" xfId="0" applyNumberFormat="1" applyFont="1" applyFill="1" applyBorder="1" applyAlignment="1">
      <alignment horizontal="center" vertical="center"/>
    </xf>
    <xf numFmtId="0" fontId="37" fillId="0" borderId="26" xfId="38" applyFont="1" applyFill="1" applyBorder="1" applyAlignment="1">
      <alignment horizontal="center" vertical="center" wrapText="1"/>
    </xf>
    <xf numFmtId="0" fontId="39" fillId="0" borderId="0" xfId="46" applyFont="1" applyAlignment="1">
      <alignment horizontal="left" vertical="center"/>
    </xf>
    <xf numFmtId="0" fontId="40" fillId="0" borderId="0" xfId="46" applyFont="1"/>
    <xf numFmtId="0" fontId="41" fillId="28" borderId="34" xfId="0" applyFont="1" applyFill="1" applyBorder="1" applyAlignment="1">
      <alignment horizontal="center"/>
    </xf>
    <xf numFmtId="4" fontId="43" fillId="24" borderId="39" xfId="38" applyNumberFormat="1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vertical="center"/>
    </xf>
    <xf numFmtId="0" fontId="37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vertical="center" wrapText="1"/>
    </xf>
    <xf numFmtId="1" fontId="32" fillId="0" borderId="39" xfId="0" applyNumberFormat="1" applyFont="1" applyFill="1" applyBorder="1" applyAlignment="1">
      <alignment horizontal="center" vertical="center"/>
    </xf>
    <xf numFmtId="14" fontId="32" fillId="0" borderId="37" xfId="38" applyNumberFormat="1" applyFont="1" applyFill="1" applyBorder="1" applyAlignment="1">
      <alignment horizontal="center" vertical="center" wrapText="1"/>
    </xf>
    <xf numFmtId="14" fontId="32" fillId="0" borderId="38" xfId="38" applyNumberFormat="1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vertical="center" wrapText="1"/>
    </xf>
    <xf numFmtId="0" fontId="30" fillId="0" borderId="0" xfId="0" applyFont="1" applyFill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43" fontId="32" fillId="0" borderId="0" xfId="47" applyFont="1" applyFill="1" applyBorder="1" applyAlignment="1">
      <alignment vertical="center" wrapText="1"/>
    </xf>
    <xf numFmtId="0" fontId="32" fillId="0" borderId="26" xfId="0" applyFont="1" applyFill="1" applyBorder="1" applyAlignment="1">
      <alignment vertical="center" wrapText="1"/>
    </xf>
    <xf numFmtId="4" fontId="32" fillId="0" borderId="26" xfId="0" applyNumberFormat="1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164" fontId="32" fillId="0" borderId="26" xfId="0" applyNumberFormat="1" applyFont="1" applyFill="1" applyBorder="1" applyAlignment="1">
      <alignment horizontal="center" vertical="center"/>
    </xf>
    <xf numFmtId="0" fontId="32" fillId="0" borderId="13" xfId="38" applyFont="1" applyFill="1" applyBorder="1" applyAlignment="1">
      <alignment vertical="center" wrapText="1"/>
    </xf>
    <xf numFmtId="4" fontId="32" fillId="0" borderId="13" xfId="38" applyNumberFormat="1" applyFont="1" applyFill="1" applyBorder="1" applyAlignment="1">
      <alignment vertical="center" wrapText="1"/>
    </xf>
    <xf numFmtId="10" fontId="32" fillId="0" borderId="13" xfId="38" applyNumberFormat="1" applyFont="1" applyFill="1" applyBorder="1" applyAlignment="1">
      <alignment vertical="center" wrapText="1"/>
    </xf>
    <xf numFmtId="0" fontId="32" fillId="0" borderId="14" xfId="38" applyFont="1" applyFill="1" applyBorder="1" applyAlignment="1">
      <alignment vertical="center" wrapText="1"/>
    </xf>
    <xf numFmtId="4" fontId="43" fillId="24" borderId="40" xfId="38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vertical="center"/>
    </xf>
    <xf numFmtId="14" fontId="32" fillId="0" borderId="39" xfId="38" applyNumberFormat="1" applyFont="1" applyFill="1" applyBorder="1" applyAlignment="1">
      <alignment horizontal="center" vertical="center" wrapText="1"/>
    </xf>
    <xf numFmtId="164" fontId="37" fillId="0" borderId="26" xfId="0" applyNumberFormat="1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vertical="center"/>
    </xf>
    <xf numFmtId="164" fontId="37" fillId="0" borderId="39" xfId="0" applyNumberFormat="1" applyFont="1" applyFill="1" applyBorder="1" applyAlignment="1">
      <alignment horizontal="center" vertical="center"/>
    </xf>
    <xf numFmtId="0" fontId="41" fillId="28" borderId="34" xfId="0" applyFont="1" applyFill="1" applyBorder="1"/>
    <xf numFmtId="0" fontId="43" fillId="24" borderId="40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41" xfId="38" applyFont="1" applyFill="1" applyBorder="1" applyAlignment="1">
      <alignment horizontal="center" vertical="center" wrapText="1"/>
    </xf>
    <xf numFmtId="4" fontId="23" fillId="0" borderId="0" xfId="0" applyNumberFormat="1" applyFont="1"/>
    <xf numFmtId="0" fontId="32" fillId="0" borderId="35" xfId="0" applyFont="1" applyFill="1" applyBorder="1" applyAlignment="1">
      <alignment vertical="center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49" xfId="38" applyFont="1" applyFill="1" applyBorder="1" applyAlignment="1">
      <alignment horizontal="center" vertical="center" wrapText="1"/>
    </xf>
    <xf numFmtId="0" fontId="32" fillId="0" borderId="49" xfId="38" applyFont="1" applyFill="1" applyBorder="1" applyAlignment="1">
      <alignment vertical="center" wrapText="1"/>
    </xf>
    <xf numFmtId="4" fontId="32" fillId="0" borderId="49" xfId="38" applyNumberFormat="1" applyFont="1" applyFill="1" applyBorder="1" applyAlignment="1">
      <alignment vertical="center" wrapText="1"/>
    </xf>
    <xf numFmtId="10" fontId="32" fillId="0" borderId="49" xfId="38" applyNumberFormat="1" applyFont="1" applyFill="1" applyBorder="1" applyAlignment="1">
      <alignment vertical="center" wrapText="1"/>
    </xf>
    <xf numFmtId="0" fontId="32" fillId="0" borderId="50" xfId="38" applyFont="1" applyFill="1" applyBorder="1" applyAlignment="1">
      <alignment vertical="center" wrapText="1"/>
    </xf>
    <xf numFmtId="0" fontId="32" fillId="0" borderId="51" xfId="38" applyFont="1" applyFill="1" applyBorder="1" applyAlignment="1">
      <alignment vertical="center" wrapText="1"/>
    </xf>
    <xf numFmtId="0" fontId="37" fillId="0" borderId="13" xfId="38" applyFont="1" applyFill="1" applyBorder="1" applyAlignment="1">
      <alignment horizontal="center" vertical="center" wrapText="1"/>
    </xf>
    <xf numFmtId="0" fontId="32" fillId="29" borderId="39" xfId="0" applyFont="1" applyFill="1" applyBorder="1" applyAlignment="1">
      <alignment vertical="center" wrapText="1"/>
    </xf>
    <xf numFmtId="0" fontId="30" fillId="0" borderId="53" xfId="0" applyFont="1" applyFill="1" applyBorder="1" applyAlignment="1">
      <alignment vertical="center"/>
    </xf>
    <xf numFmtId="1" fontId="32" fillId="0" borderId="54" xfId="0" applyNumberFormat="1" applyFont="1" applyFill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4" fontId="37" fillId="0" borderId="54" xfId="0" applyNumberFormat="1" applyFont="1" applyFill="1" applyBorder="1" applyAlignment="1">
      <alignment horizontal="center" vertical="center"/>
    </xf>
    <xf numFmtId="0" fontId="37" fillId="0" borderId="54" xfId="38" applyFont="1" applyFill="1" applyBorder="1" applyAlignment="1">
      <alignment horizontal="center" vertical="center" wrapText="1"/>
    </xf>
    <xf numFmtId="0" fontId="32" fillId="0" borderId="55" xfId="38" applyFont="1" applyFill="1" applyBorder="1" applyAlignment="1">
      <alignment horizontal="center" vertical="center" wrapText="1"/>
    </xf>
    <xf numFmtId="0" fontId="32" fillId="0" borderId="55" xfId="38" applyFont="1" applyFill="1" applyBorder="1" applyAlignment="1">
      <alignment vertical="center" wrapText="1"/>
    </xf>
    <xf numFmtId="43" fontId="32" fillId="0" borderId="55" xfId="47" applyFont="1" applyFill="1" applyBorder="1" applyAlignment="1">
      <alignment vertical="center" wrapText="1"/>
    </xf>
    <xf numFmtId="10" fontId="32" fillId="0" borderId="55" xfId="38" applyNumberFormat="1" applyFont="1" applyFill="1" applyBorder="1" applyAlignment="1">
      <alignment vertical="center" wrapText="1"/>
    </xf>
    <xf numFmtId="0" fontId="32" fillId="0" borderId="56" xfId="38" applyFont="1" applyFill="1" applyBorder="1" applyAlignment="1">
      <alignment vertical="center" wrapText="1"/>
    </xf>
    <xf numFmtId="0" fontId="32" fillId="0" borderId="57" xfId="38" applyFont="1" applyFill="1" applyBorder="1" applyAlignment="1">
      <alignment vertical="center" wrapText="1"/>
    </xf>
    <xf numFmtId="0" fontId="32" fillId="0" borderId="13" xfId="38" applyFont="1" applyFill="1" applyBorder="1" applyAlignment="1">
      <alignment horizontal="center" vertical="center" wrapText="1"/>
    </xf>
    <xf numFmtId="43" fontId="32" fillId="0" borderId="49" xfId="47" applyFont="1" applyFill="1" applyBorder="1" applyAlignment="1">
      <alignment vertical="center" wrapText="1"/>
    </xf>
    <xf numFmtId="0" fontId="32" fillId="0" borderId="59" xfId="38" applyFont="1" applyFill="1" applyBorder="1" applyAlignment="1">
      <alignment vertical="center" wrapText="1"/>
    </xf>
    <xf numFmtId="1" fontId="32" fillId="0" borderId="58" xfId="0" applyNumberFormat="1" applyFont="1" applyFill="1" applyBorder="1" applyAlignment="1">
      <alignment horizontal="center" vertical="center"/>
    </xf>
    <xf numFmtId="0" fontId="30" fillId="0" borderId="60" xfId="0" applyFont="1" applyFill="1" applyBorder="1" applyAlignment="1">
      <alignment vertical="center"/>
    </xf>
    <xf numFmtId="0" fontId="32" fillId="0" borderId="59" xfId="38" applyFont="1" applyFill="1" applyBorder="1" applyAlignment="1">
      <alignment horizontal="center" vertical="center" wrapText="1"/>
    </xf>
    <xf numFmtId="0" fontId="32" fillId="0" borderId="59" xfId="0" applyFont="1" applyFill="1" applyBorder="1" applyAlignment="1">
      <alignment vertical="center" wrapText="1"/>
    </xf>
    <xf numFmtId="0" fontId="32" fillId="0" borderId="61" xfId="38" applyFont="1" applyFill="1" applyBorder="1" applyAlignment="1">
      <alignment vertical="center" wrapText="1"/>
    </xf>
    <xf numFmtId="0" fontId="32" fillId="29" borderId="39" xfId="38" applyFont="1" applyFill="1" applyBorder="1" applyAlignment="1">
      <alignment horizontal="center" vertical="center" wrapText="1"/>
    </xf>
    <xf numFmtId="4" fontId="32" fillId="29" borderId="39" xfId="0" applyNumberFormat="1" applyFont="1" applyFill="1" applyBorder="1" applyAlignment="1">
      <alignment horizontal="center" vertical="center"/>
    </xf>
    <xf numFmtId="1" fontId="32" fillId="29" borderId="39" xfId="0" applyNumberFormat="1" applyFont="1" applyFill="1" applyBorder="1" applyAlignment="1">
      <alignment horizontal="center" vertical="center"/>
    </xf>
    <xf numFmtId="0" fontId="32" fillId="29" borderId="39" xfId="0" applyFont="1" applyFill="1" applyBorder="1" applyAlignment="1">
      <alignment horizontal="center" vertical="center"/>
    </xf>
    <xf numFmtId="164" fontId="32" fillId="29" borderId="39" xfId="0" applyNumberFormat="1" applyFont="1" applyFill="1" applyBorder="1" applyAlignment="1">
      <alignment horizontal="center" vertical="center"/>
    </xf>
    <xf numFmtId="14" fontId="32" fillId="29" borderId="39" xfId="38" applyNumberFormat="1" applyFont="1" applyFill="1" applyBorder="1" applyAlignment="1">
      <alignment horizontal="center" vertical="center" wrapText="1"/>
    </xf>
    <xf numFmtId="0" fontId="32" fillId="29" borderId="39" xfId="38" applyFont="1" applyFill="1" applyBorder="1" applyAlignment="1">
      <alignment vertical="center" wrapText="1"/>
    </xf>
    <xf numFmtId="0" fontId="32" fillId="29" borderId="30" xfId="38" applyFont="1" applyFill="1" applyBorder="1" applyAlignment="1">
      <alignment vertical="center" wrapText="1"/>
    </xf>
    <xf numFmtId="0" fontId="30" fillId="29" borderId="35" xfId="0" applyFont="1" applyFill="1" applyBorder="1" applyAlignment="1">
      <alignment vertical="center"/>
    </xf>
    <xf numFmtId="0" fontId="30" fillId="29" borderId="0" xfId="0" applyFont="1" applyFill="1"/>
    <xf numFmtId="43" fontId="23" fillId="0" borderId="0" xfId="47" applyFont="1"/>
    <xf numFmtId="4" fontId="32" fillId="0" borderId="26" xfId="38" applyNumberFormat="1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30" fillId="0" borderId="64" xfId="0" applyFont="1" applyFill="1" applyBorder="1" applyAlignment="1">
      <alignment vertical="center"/>
    </xf>
    <xf numFmtId="0" fontId="30" fillId="0" borderId="63" xfId="0" applyFont="1" applyFill="1" applyBorder="1"/>
    <xf numFmtId="0" fontId="23" fillId="0" borderId="63" xfId="0" applyFont="1" applyBorder="1"/>
    <xf numFmtId="0" fontId="32" fillId="0" borderId="67" xfId="0" applyFont="1" applyFill="1" applyBorder="1" applyAlignment="1">
      <alignment vertical="center" wrapText="1"/>
    </xf>
    <xf numFmtId="4" fontId="32" fillId="0" borderId="67" xfId="0" applyNumberFormat="1" applyFont="1" applyFill="1" applyBorder="1" applyAlignment="1">
      <alignment horizontal="center" vertical="center"/>
    </xf>
    <xf numFmtId="0" fontId="30" fillId="0" borderId="66" xfId="0" applyFont="1" applyFill="1" applyBorder="1" applyAlignment="1">
      <alignment vertical="center"/>
    </xf>
    <xf numFmtId="0" fontId="32" fillId="0" borderId="67" xfId="44" applyFont="1" applyFill="1" applyBorder="1" applyAlignment="1">
      <alignment horizontal="center" vertical="center" wrapText="1"/>
    </xf>
    <xf numFmtId="1" fontId="32" fillId="0" borderId="67" xfId="0" applyNumberFormat="1" applyFont="1" applyFill="1" applyBorder="1" applyAlignment="1">
      <alignment horizontal="center" vertical="center"/>
    </xf>
    <xf numFmtId="0" fontId="32" fillId="0" borderId="67" xfId="0" applyFont="1" applyFill="1" applyBorder="1" applyAlignment="1">
      <alignment horizontal="center" vertical="center"/>
    </xf>
    <xf numFmtId="164" fontId="32" fillId="0" borderId="67" xfId="0" applyNumberFormat="1" applyFont="1" applyFill="1" applyBorder="1" applyAlignment="1">
      <alignment horizontal="center" vertical="center"/>
    </xf>
    <xf numFmtId="14" fontId="32" fillId="0" borderId="67" xfId="44" applyNumberFormat="1" applyFont="1" applyFill="1" applyBorder="1" applyAlignment="1">
      <alignment horizontal="center" vertical="center" wrapText="1"/>
    </xf>
    <xf numFmtId="0" fontId="32" fillId="0" borderId="67" xfId="44" applyFont="1" applyFill="1" applyBorder="1" applyAlignment="1">
      <alignment vertical="center" wrapText="1"/>
    </xf>
    <xf numFmtId="0" fontId="32" fillId="0" borderId="68" xfId="44" applyFont="1" applyFill="1" applyBorder="1" applyAlignment="1">
      <alignment vertical="center" wrapText="1"/>
    </xf>
    <xf numFmtId="0" fontId="32" fillId="0" borderId="64" xfId="0" applyFont="1" applyFill="1" applyBorder="1" applyAlignment="1">
      <alignment vertical="center"/>
    </xf>
    <xf numFmtId="0" fontId="32" fillId="0" borderId="0" xfId="0" applyFont="1"/>
    <xf numFmtId="0" fontId="32" fillId="0" borderId="79" xfId="44" applyFont="1" applyFill="1" applyBorder="1" applyAlignment="1">
      <alignment horizontal="center" vertical="center" wrapText="1"/>
    </xf>
    <xf numFmtId="0" fontId="32" fillId="0" borderId="79" xfId="0" applyFont="1" applyFill="1" applyBorder="1" applyAlignment="1">
      <alignment vertical="center" wrapText="1"/>
    </xf>
    <xf numFmtId="4" fontId="32" fillId="0" borderId="79" xfId="0" applyNumberFormat="1" applyFont="1" applyFill="1" applyBorder="1" applyAlignment="1">
      <alignment horizontal="center" vertical="center"/>
    </xf>
    <xf numFmtId="1" fontId="32" fillId="0" borderId="79" xfId="0" applyNumberFormat="1" applyFont="1" applyFill="1" applyBorder="1" applyAlignment="1">
      <alignment horizontal="center" vertical="center"/>
    </xf>
    <xf numFmtId="0" fontId="32" fillId="0" borderId="79" xfId="0" applyFont="1" applyFill="1" applyBorder="1" applyAlignment="1">
      <alignment horizontal="center" vertical="center"/>
    </xf>
    <xf numFmtId="0" fontId="32" fillId="0" borderId="79" xfId="44" applyFont="1" applyFill="1" applyBorder="1" applyAlignment="1">
      <alignment vertical="center" wrapText="1"/>
    </xf>
    <xf numFmtId="0" fontId="32" fillId="0" borderId="80" xfId="44" applyFont="1" applyFill="1" applyBorder="1" applyAlignment="1">
      <alignment vertical="center" wrapText="1"/>
    </xf>
    <xf numFmtId="0" fontId="32" fillId="0" borderId="78" xfId="0" applyFont="1" applyFill="1" applyBorder="1" applyAlignment="1">
      <alignment vertical="center"/>
    </xf>
    <xf numFmtId="164" fontId="32" fillId="0" borderId="79" xfId="0" applyNumberFormat="1" applyFont="1" applyFill="1" applyBorder="1" applyAlignment="1">
      <alignment horizontal="center" vertical="center"/>
    </xf>
    <xf numFmtId="0" fontId="32" fillId="0" borderId="0" xfId="0" applyFont="1" applyFill="1"/>
    <xf numFmtId="1" fontId="32" fillId="30" borderId="59" xfId="0" applyNumberFormat="1" applyFont="1" applyFill="1" applyBorder="1" applyAlignment="1">
      <alignment horizontal="center" vertical="center"/>
    </xf>
    <xf numFmtId="0" fontId="32" fillId="30" borderId="59" xfId="0" applyFont="1" applyFill="1" applyBorder="1" applyAlignment="1">
      <alignment horizontal="center" vertical="center"/>
    </xf>
    <xf numFmtId="0" fontId="32" fillId="30" borderId="59" xfId="38" applyFont="1" applyFill="1" applyBorder="1" applyAlignment="1">
      <alignment horizontal="center" vertical="center" wrapText="1"/>
    </xf>
    <xf numFmtId="164" fontId="32" fillId="30" borderId="59" xfId="0" applyNumberFormat="1" applyFont="1" applyFill="1" applyBorder="1" applyAlignment="1">
      <alignment horizontal="center" vertical="center"/>
    </xf>
    <xf numFmtId="14" fontId="32" fillId="30" borderId="59" xfId="38" applyNumberFormat="1" applyFont="1" applyFill="1" applyBorder="1" applyAlignment="1">
      <alignment horizontal="center" vertical="center" wrapText="1"/>
    </xf>
    <xf numFmtId="0" fontId="32" fillId="0" borderId="26" xfId="44" applyFont="1" applyFill="1" applyBorder="1" applyAlignment="1">
      <alignment horizontal="center" vertical="center" wrapText="1"/>
    </xf>
    <xf numFmtId="4" fontId="32" fillId="30" borderId="81" xfId="0" applyNumberFormat="1" applyFont="1" applyFill="1" applyBorder="1" applyAlignment="1">
      <alignment horizontal="center" vertical="center"/>
    </xf>
    <xf numFmtId="0" fontId="32" fillId="0" borderId="39" xfId="38" applyFont="1" applyFill="1" applyBorder="1" applyAlignment="1">
      <alignment horizontal="center" vertical="center" wrapText="1"/>
    </xf>
    <xf numFmtId="14" fontId="32" fillId="0" borderId="84" xfId="38" applyNumberFormat="1" applyFont="1" applyFill="1" applyBorder="1" applyAlignment="1">
      <alignment horizontal="center" vertical="center" wrapText="1"/>
    </xf>
    <xf numFmtId="0" fontId="30" fillId="0" borderId="82" xfId="0" applyFont="1" applyFill="1" applyBorder="1" applyAlignment="1">
      <alignment vertical="center"/>
    </xf>
    <xf numFmtId="0" fontId="32" fillId="0" borderId="81" xfId="38" applyFont="1" applyFill="1" applyBorder="1" applyAlignment="1">
      <alignment horizontal="center" vertical="center" wrapText="1"/>
    </xf>
    <xf numFmtId="0" fontId="32" fillId="0" borderId="81" xfId="0" applyFont="1" applyFill="1" applyBorder="1" applyAlignment="1">
      <alignment vertical="center" wrapText="1"/>
    </xf>
    <xf numFmtId="4" fontId="32" fillId="0" borderId="81" xfId="0" applyNumberFormat="1" applyFont="1" applyFill="1" applyBorder="1" applyAlignment="1">
      <alignment horizontal="center" vertical="center"/>
    </xf>
    <xf numFmtId="1" fontId="32" fillId="0" borderId="81" xfId="0" applyNumberFormat="1" applyFont="1" applyFill="1" applyBorder="1" applyAlignment="1">
      <alignment horizontal="center" vertical="center"/>
    </xf>
    <xf numFmtId="0" fontId="32" fillId="0" borderId="81" xfId="0" applyFont="1" applyFill="1" applyBorder="1" applyAlignment="1">
      <alignment horizontal="center" vertical="center"/>
    </xf>
    <xf numFmtId="0" fontId="32" fillId="0" borderId="81" xfId="38" applyFont="1" applyFill="1" applyBorder="1" applyAlignment="1">
      <alignment vertical="center" wrapText="1"/>
    </xf>
    <xf numFmtId="0" fontId="32" fillId="0" borderId="83" xfId="38" applyFont="1" applyFill="1" applyBorder="1" applyAlignment="1">
      <alignment vertical="center" wrapText="1"/>
    </xf>
    <xf numFmtId="0" fontId="30" fillId="0" borderId="27" xfId="0" applyFont="1" applyFill="1" applyBorder="1" applyAlignment="1">
      <alignment horizontal="justify" vertical="center" wrapText="1"/>
    </xf>
    <xf numFmtId="0" fontId="30" fillId="0" borderId="62" xfId="0" applyFont="1" applyFill="1" applyBorder="1" applyAlignment="1">
      <alignment horizontal="justify" vertical="center" wrapText="1"/>
    </xf>
    <xf numFmtId="0" fontId="32" fillId="0" borderId="62" xfId="0" applyFont="1" applyFill="1" applyBorder="1" applyAlignment="1">
      <alignment horizontal="justify" vertical="center" wrapText="1"/>
    </xf>
    <xf numFmtId="164" fontId="32" fillId="0" borderId="81" xfId="0" applyNumberFormat="1" applyFont="1" applyFill="1" applyBorder="1" applyAlignment="1">
      <alignment horizontal="center" vertical="center"/>
    </xf>
    <xf numFmtId="0" fontId="32" fillId="0" borderId="49" xfId="44" applyFont="1" applyFill="1" applyBorder="1" applyAlignment="1">
      <alignment horizontal="center" vertical="center" wrapText="1"/>
    </xf>
    <xf numFmtId="0" fontId="32" fillId="0" borderId="85" xfId="44" applyFont="1" applyFill="1" applyBorder="1" applyAlignment="1">
      <alignment horizontal="center" vertical="center" wrapText="1"/>
    </xf>
    <xf numFmtId="4" fontId="43" fillId="24" borderId="85" xfId="44" applyNumberFormat="1" applyFont="1" applyFill="1" applyBorder="1" applyAlignment="1">
      <alignment horizontal="center" vertical="center" wrapText="1"/>
    </xf>
    <xf numFmtId="10" fontId="43" fillId="24" borderId="85" xfId="44" applyNumberFormat="1" applyFont="1" applyFill="1" applyBorder="1" applyAlignment="1">
      <alignment horizontal="center" vertical="center" wrapText="1"/>
    </xf>
    <xf numFmtId="0" fontId="43" fillId="24" borderId="85" xfId="44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justify" vertical="center" wrapText="1"/>
    </xf>
    <xf numFmtId="0" fontId="32" fillId="30" borderId="39" xfId="0" applyFont="1" applyFill="1" applyBorder="1" applyAlignment="1">
      <alignment vertical="center" wrapText="1"/>
    </xf>
    <xf numFmtId="0" fontId="32" fillId="0" borderId="4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91" xfId="0" applyFont="1" applyFill="1" applyBorder="1" applyAlignment="1">
      <alignment vertical="center"/>
    </xf>
    <xf numFmtId="0" fontId="32" fillId="0" borderId="92" xfId="38" applyFont="1" applyFill="1" applyBorder="1" applyAlignment="1">
      <alignment horizontal="center" vertical="center" wrapText="1"/>
    </xf>
    <xf numFmtId="0" fontId="32" fillId="0" borderId="93" xfId="0" applyFont="1" applyFill="1" applyBorder="1" applyAlignment="1">
      <alignment vertical="center" wrapText="1"/>
    </xf>
    <xf numFmtId="0" fontId="32" fillId="0" borderId="93" xfId="38" applyFont="1" applyFill="1" applyBorder="1" applyAlignment="1">
      <alignment horizontal="center" vertical="center" wrapText="1"/>
    </xf>
    <xf numFmtId="4" fontId="32" fillId="0" borderId="93" xfId="0" applyNumberFormat="1" applyFont="1" applyFill="1" applyBorder="1" applyAlignment="1">
      <alignment horizontal="center" vertical="center"/>
    </xf>
    <xf numFmtId="1" fontId="32" fillId="0" borderId="93" xfId="0" applyNumberFormat="1" applyFont="1" applyFill="1" applyBorder="1" applyAlignment="1">
      <alignment horizontal="center" vertical="center"/>
    </xf>
    <xf numFmtId="0" fontId="32" fillId="0" borderId="93" xfId="0" applyFont="1" applyFill="1" applyBorder="1" applyAlignment="1">
      <alignment horizontal="center" vertical="center"/>
    </xf>
    <xf numFmtId="164" fontId="32" fillId="0" borderId="93" xfId="0" applyNumberFormat="1" applyFont="1" applyFill="1" applyBorder="1" applyAlignment="1">
      <alignment horizontal="center" vertical="center"/>
    </xf>
    <xf numFmtId="14" fontId="32" fillId="0" borderId="93" xfId="38" applyNumberFormat="1" applyFont="1" applyFill="1" applyBorder="1" applyAlignment="1">
      <alignment horizontal="center" vertical="center" wrapText="1"/>
    </xf>
    <xf numFmtId="0" fontId="32" fillId="0" borderId="93" xfId="38" applyFont="1" applyFill="1" applyBorder="1" applyAlignment="1">
      <alignment vertical="center" wrapText="1"/>
    </xf>
    <xf numFmtId="0" fontId="32" fillId="0" borderId="94" xfId="38" applyFont="1" applyFill="1" applyBorder="1" applyAlignment="1">
      <alignment vertical="center" wrapText="1"/>
    </xf>
    <xf numFmtId="0" fontId="32" fillId="0" borderId="49" xfId="0" applyFont="1" applyFill="1" applyBorder="1" applyAlignment="1">
      <alignment vertical="center" wrapText="1"/>
    </xf>
    <xf numFmtId="4" fontId="32" fillId="0" borderId="49" xfId="0" applyNumberFormat="1" applyFont="1" applyFill="1" applyBorder="1" applyAlignment="1">
      <alignment horizontal="center" vertical="center"/>
    </xf>
    <xf numFmtId="1" fontId="32" fillId="0" borderId="49" xfId="0" applyNumberFormat="1" applyFont="1" applyFill="1" applyBorder="1" applyAlignment="1">
      <alignment horizontal="center" vertical="center"/>
    </xf>
    <xf numFmtId="0" fontId="32" fillId="0" borderId="49" xfId="0" applyFont="1" applyFill="1" applyBorder="1" applyAlignment="1">
      <alignment horizontal="center" vertical="center"/>
    </xf>
    <xf numFmtId="164" fontId="32" fillId="0" borderId="49" xfId="0" applyNumberFormat="1" applyFont="1" applyFill="1" applyBorder="1" applyAlignment="1">
      <alignment horizontal="center" vertical="center"/>
    </xf>
    <xf numFmtId="0" fontId="32" fillId="0" borderId="4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justify" vertical="center" wrapText="1"/>
    </xf>
    <xf numFmtId="4" fontId="32" fillId="0" borderId="81" xfId="38" applyNumberFormat="1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vertical="center"/>
    </xf>
    <xf numFmtId="0" fontId="32" fillId="0" borderId="49" xfId="38" applyFont="1" applyFill="1" applyBorder="1" applyAlignment="1">
      <alignment horizontal="center" vertical="top" wrapText="1"/>
    </xf>
    <xf numFmtId="4" fontId="32" fillId="0" borderId="49" xfId="38" applyNumberFormat="1" applyFont="1" applyFill="1" applyBorder="1" applyAlignment="1">
      <alignment horizontal="center" vertical="center" wrapText="1"/>
    </xf>
    <xf numFmtId="0" fontId="32" fillId="0" borderId="82" xfId="0" applyFont="1" applyFill="1" applyBorder="1" applyAlignment="1">
      <alignment vertical="center"/>
    </xf>
    <xf numFmtId="0" fontId="32" fillId="0" borderId="95" xfId="0" applyFont="1" applyFill="1" applyBorder="1" applyAlignment="1">
      <alignment vertical="center"/>
    </xf>
    <xf numFmtId="0" fontId="32" fillId="0" borderId="96" xfId="38" applyFont="1" applyFill="1" applyBorder="1" applyAlignment="1">
      <alignment horizontal="center" vertical="center" wrapText="1"/>
    </xf>
    <xf numFmtId="0" fontId="32" fillId="0" borderId="96" xfId="0" applyFont="1" applyFill="1" applyBorder="1" applyAlignment="1">
      <alignment vertical="center" wrapText="1"/>
    </xf>
    <xf numFmtId="4" fontId="32" fillId="0" borderId="96" xfId="0" applyNumberFormat="1" applyFont="1" applyFill="1" applyBorder="1" applyAlignment="1">
      <alignment horizontal="center" vertical="center"/>
    </xf>
    <xf numFmtId="1" fontId="32" fillId="0" borderId="96" xfId="0" applyNumberFormat="1" applyFont="1" applyFill="1" applyBorder="1" applyAlignment="1">
      <alignment horizontal="center" vertical="center"/>
    </xf>
    <xf numFmtId="0" fontId="32" fillId="0" borderId="96" xfId="38" applyFont="1" applyFill="1" applyBorder="1" applyAlignment="1">
      <alignment vertical="center" wrapText="1"/>
    </xf>
    <xf numFmtId="0" fontId="32" fillId="0" borderId="96" xfId="0" applyFont="1" applyFill="1" applyBorder="1" applyAlignment="1">
      <alignment horizontal="center" vertical="center"/>
    </xf>
    <xf numFmtId="0" fontId="32" fillId="0" borderId="97" xfId="38" applyFont="1" applyFill="1" applyBorder="1" applyAlignment="1">
      <alignment vertical="center" wrapText="1"/>
    </xf>
    <xf numFmtId="0" fontId="32" fillId="0" borderId="44" xfId="0" applyFont="1" applyFill="1" applyBorder="1" applyAlignment="1">
      <alignment vertical="center"/>
    </xf>
    <xf numFmtId="0" fontId="31" fillId="0" borderId="27" xfId="0" applyFont="1" applyFill="1" applyBorder="1" applyAlignment="1">
      <alignment horizontal="justify" vertical="center" wrapText="1"/>
    </xf>
    <xf numFmtId="0" fontId="32" fillId="0" borderId="27" xfId="0" applyFont="1" applyFill="1" applyBorder="1" applyAlignment="1">
      <alignment horizontal="justify" vertical="center" wrapText="1"/>
    </xf>
    <xf numFmtId="0" fontId="30" fillId="0" borderId="27" xfId="0" applyFont="1" applyBorder="1" applyAlignment="1">
      <alignment horizontal="justify" vertical="center" wrapText="1"/>
    </xf>
    <xf numFmtId="0" fontId="32" fillId="0" borderId="32" xfId="0" applyFont="1" applyFill="1" applyBorder="1" applyAlignment="1">
      <alignment horizontal="justify" vertical="center" wrapText="1"/>
    </xf>
    <xf numFmtId="0" fontId="32" fillId="0" borderId="33" xfId="0" applyFont="1" applyFill="1" applyBorder="1" applyAlignment="1">
      <alignment horizontal="justify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7" fillId="27" borderId="28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left" vertical="center" wrapText="1"/>
    </xf>
    <xf numFmtId="0" fontId="27" fillId="27" borderId="20" xfId="0" applyFont="1" applyFill="1" applyBorder="1" applyAlignment="1">
      <alignment horizontal="left" vertical="center" wrapText="1"/>
    </xf>
    <xf numFmtId="0" fontId="27" fillId="27" borderId="21" xfId="0" applyFont="1" applyFill="1" applyBorder="1" applyAlignment="1">
      <alignment horizontal="left" vertical="center" wrapText="1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26" xfId="0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 wrapText="1"/>
    </xf>
    <xf numFmtId="0" fontId="22" fillId="0" borderId="26" xfId="1" applyFont="1" applyFill="1" applyBorder="1" applyAlignment="1">
      <alignment horizontal="center" vertical="center" wrapText="1"/>
    </xf>
    <xf numFmtId="0" fontId="43" fillId="24" borderId="76" xfId="38" applyFont="1" applyFill="1" applyBorder="1" applyAlignment="1">
      <alignment horizontal="center" vertical="center" wrapText="1"/>
    </xf>
    <xf numFmtId="0" fontId="43" fillId="24" borderId="77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0" fontId="43" fillId="24" borderId="40" xfId="38" applyFont="1" applyFill="1" applyBorder="1" applyAlignment="1">
      <alignment horizontal="center" vertical="center" wrapText="1"/>
    </xf>
    <xf numFmtId="0" fontId="43" fillId="24" borderId="87" xfId="44" applyFont="1" applyFill="1" applyBorder="1" applyAlignment="1">
      <alignment horizontal="center" vertical="center" wrapText="1"/>
    </xf>
    <xf numFmtId="0" fontId="43" fillId="24" borderId="26" xfId="44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wrapText="1"/>
    </xf>
    <xf numFmtId="0" fontId="43" fillId="24" borderId="35" xfId="38" applyFont="1" applyFill="1" applyBorder="1" applyAlignment="1">
      <alignment horizontal="center" vertical="center" wrapText="1"/>
    </xf>
    <xf numFmtId="0" fontId="43" fillId="24" borderId="36" xfId="38" applyFont="1" applyFill="1" applyBorder="1" applyAlignment="1">
      <alignment horizontal="center" vertical="center" wrapText="1"/>
    </xf>
    <xf numFmtId="0" fontId="43" fillId="24" borderId="86" xfId="44" applyFont="1" applyFill="1" applyBorder="1" applyAlignment="1">
      <alignment horizontal="center" vertical="center" wrapText="1"/>
    </xf>
    <xf numFmtId="0" fontId="43" fillId="24" borderId="77" xfId="44" applyFont="1" applyFill="1" applyBorder="1" applyAlignment="1">
      <alignment horizontal="center" vertical="center" wrapText="1"/>
    </xf>
    <xf numFmtId="0" fontId="43" fillId="24" borderId="64" xfId="38" applyFont="1" applyFill="1" applyBorder="1" applyAlignment="1">
      <alignment horizontal="center" vertical="center" wrapText="1"/>
    </xf>
    <xf numFmtId="0" fontId="43" fillId="24" borderId="65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43" fillId="24" borderId="71" xfId="38" applyFont="1" applyFill="1" applyBorder="1" applyAlignment="1">
      <alignment horizontal="center" vertical="center" wrapText="1"/>
    </xf>
    <xf numFmtId="0" fontId="43" fillId="24" borderId="26" xfId="38" applyFont="1" applyFill="1" applyBorder="1" applyAlignment="1">
      <alignment horizontal="center" vertical="center" wrapText="1"/>
    </xf>
    <xf numFmtId="0" fontId="32" fillId="0" borderId="59" xfId="38" applyFont="1" applyFill="1" applyBorder="1" applyAlignment="1">
      <alignment horizontal="center" vertical="center" wrapText="1"/>
    </xf>
    <xf numFmtId="0" fontId="32" fillId="0" borderId="50" xfId="38" applyFont="1" applyFill="1" applyBorder="1" applyAlignment="1">
      <alignment horizontal="center" vertical="center" wrapText="1"/>
    </xf>
    <xf numFmtId="0" fontId="32" fillId="0" borderId="52" xfId="38" applyFont="1" applyFill="1" applyBorder="1" applyAlignment="1">
      <alignment horizontal="center" vertical="center" wrapText="1"/>
    </xf>
    <xf numFmtId="0" fontId="32" fillId="0" borderId="67" xfId="44" applyFont="1" applyFill="1" applyBorder="1" applyAlignment="1">
      <alignment horizontal="center" vertical="center" wrapText="1"/>
    </xf>
    <xf numFmtId="0" fontId="32" fillId="0" borderId="79" xfId="44" applyFont="1" applyFill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42" fillId="24" borderId="24" xfId="38" applyFont="1" applyFill="1" applyBorder="1" applyAlignment="1">
      <alignment horizontal="left" vertical="center" wrapText="1"/>
    </xf>
    <xf numFmtId="0" fontId="42" fillId="24" borderId="43" xfId="38" applyFont="1" applyFill="1" applyBorder="1" applyAlignment="1">
      <alignment horizontal="left" vertical="center" wrapText="1"/>
    </xf>
    <xf numFmtId="0" fontId="42" fillId="24" borderId="47" xfId="38" applyFont="1" applyFill="1" applyBorder="1" applyAlignment="1">
      <alignment horizontal="left" vertical="center" wrapText="1"/>
    </xf>
    <xf numFmtId="0" fontId="42" fillId="24" borderId="24" xfId="44" applyFont="1" applyFill="1" applyBorder="1" applyAlignment="1">
      <alignment horizontal="left" vertical="center" wrapText="1"/>
    </xf>
    <xf numFmtId="0" fontId="42" fillId="24" borderId="43" xfId="44" applyFont="1" applyFill="1" applyBorder="1" applyAlignment="1">
      <alignment horizontal="left" vertical="center" wrapText="1"/>
    </xf>
    <xf numFmtId="0" fontId="42" fillId="24" borderId="47" xfId="44" applyFont="1" applyFill="1" applyBorder="1" applyAlignment="1">
      <alignment horizontal="left" vertical="center" wrapText="1"/>
    </xf>
    <xf numFmtId="0" fontId="43" fillId="24" borderId="46" xfId="38" applyFont="1" applyFill="1" applyBorder="1" applyAlignment="1">
      <alignment horizontal="center" vertical="center" wrapText="1"/>
    </xf>
    <xf numFmtId="0" fontId="43" fillId="24" borderId="90" xfId="44" applyFont="1" applyFill="1" applyBorder="1" applyAlignment="1">
      <alignment horizontal="center" vertical="center" wrapText="1"/>
    </xf>
    <xf numFmtId="0" fontId="43" fillId="24" borderId="30" xfId="44" applyFont="1" applyFill="1" applyBorder="1" applyAlignment="1">
      <alignment horizontal="center" vertical="center" wrapText="1"/>
    </xf>
    <xf numFmtId="0" fontId="43" fillId="24" borderId="70" xfId="38" applyFont="1" applyFill="1" applyBorder="1" applyAlignment="1">
      <alignment horizontal="center" vertical="center" wrapText="1"/>
    </xf>
    <xf numFmtId="0" fontId="43" fillId="24" borderId="30" xfId="38" applyFont="1" applyFill="1" applyBorder="1" applyAlignment="1">
      <alignment horizontal="center" vertical="center" wrapText="1"/>
    </xf>
    <xf numFmtId="0" fontId="43" fillId="24" borderId="48" xfId="38" applyFont="1" applyFill="1" applyBorder="1" applyAlignment="1">
      <alignment horizontal="center" vertical="center" wrapText="1"/>
    </xf>
    <xf numFmtId="0" fontId="32" fillId="0" borderId="49" xfId="38" applyFont="1" applyFill="1" applyBorder="1" applyAlignment="1">
      <alignment horizontal="center" vertical="center" wrapText="1"/>
    </xf>
    <xf numFmtId="0" fontId="32" fillId="0" borderId="55" xfId="38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16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 wrapText="1"/>
    </xf>
    <xf numFmtId="0" fontId="43" fillId="24" borderId="45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/>
    </xf>
    <xf numFmtId="0" fontId="43" fillId="24" borderId="25" xfId="38" applyFont="1" applyFill="1" applyBorder="1" applyAlignment="1">
      <alignment horizontal="center" vertical="center" wrapText="1"/>
    </xf>
    <xf numFmtId="0" fontId="37" fillId="0" borderId="54" xfId="38" applyFont="1" applyFill="1" applyBorder="1" applyAlignment="1">
      <alignment horizontal="center" vertical="center" wrapText="1"/>
    </xf>
    <xf numFmtId="0" fontId="32" fillId="0" borderId="54" xfId="38" applyFont="1" applyFill="1" applyBorder="1" applyAlignment="1">
      <alignment horizontal="center" vertical="center" wrapText="1"/>
    </xf>
    <xf numFmtId="0" fontId="43" fillId="24" borderId="69" xfId="38" applyFont="1" applyFill="1" applyBorder="1" applyAlignment="1">
      <alignment horizontal="center" vertical="center" wrapText="1"/>
    </xf>
    <xf numFmtId="0" fontId="43" fillId="24" borderId="72" xfId="38" applyFont="1" applyFill="1" applyBorder="1" applyAlignment="1">
      <alignment horizontal="center" vertical="center" wrapText="1"/>
    </xf>
    <xf numFmtId="0" fontId="43" fillId="24" borderId="69" xfId="38" applyFont="1" applyFill="1" applyBorder="1" applyAlignment="1">
      <alignment horizontal="center" vertical="center"/>
    </xf>
    <xf numFmtId="0" fontId="43" fillId="24" borderId="73" xfId="38" applyFont="1" applyFill="1" applyBorder="1" applyAlignment="1">
      <alignment horizontal="center" vertical="center"/>
    </xf>
    <xf numFmtId="0" fontId="43" fillId="24" borderId="72" xfId="38" applyFont="1" applyFill="1" applyBorder="1" applyAlignment="1">
      <alignment horizontal="center" vertical="center"/>
    </xf>
    <xf numFmtId="10" fontId="43" fillId="24" borderId="39" xfId="38" applyNumberFormat="1" applyFont="1" applyFill="1" applyBorder="1" applyAlignment="1">
      <alignment horizontal="center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43" fillId="24" borderId="69" xfId="44" applyFont="1" applyFill="1" applyBorder="1" applyAlignment="1">
      <alignment horizontal="center" vertical="center"/>
    </xf>
    <xf numFmtId="0" fontId="43" fillId="24" borderId="88" xfId="44" applyFont="1" applyFill="1" applyBorder="1" applyAlignment="1">
      <alignment horizontal="center" vertical="center"/>
    </xf>
    <xf numFmtId="0" fontId="43" fillId="24" borderId="89" xfId="44" applyFont="1" applyFill="1" applyBorder="1" applyAlignment="1">
      <alignment horizontal="center" vertical="center"/>
    </xf>
    <xf numFmtId="0" fontId="43" fillId="24" borderId="69" xfId="44" applyFont="1" applyFill="1" applyBorder="1" applyAlignment="1">
      <alignment horizontal="center" vertical="center" wrapText="1"/>
    </xf>
    <xf numFmtId="0" fontId="43" fillId="24" borderId="89" xfId="44" applyFont="1" applyFill="1" applyBorder="1" applyAlignment="1">
      <alignment horizontal="center" vertical="center" wrapText="1"/>
    </xf>
    <xf numFmtId="0" fontId="43" fillId="24" borderId="74" xfId="38" applyFont="1" applyFill="1" applyBorder="1" applyAlignment="1">
      <alignment horizontal="center" vertical="center" wrapText="1"/>
    </xf>
    <xf numFmtId="0" fontId="43" fillId="24" borderId="75" xfId="38" applyFont="1" applyFill="1" applyBorder="1" applyAlignment="1">
      <alignment horizontal="center" vertical="center" wrapText="1"/>
    </xf>
    <xf numFmtId="0" fontId="43" fillId="24" borderId="41" xfId="38" applyFont="1" applyFill="1" applyBorder="1" applyAlignment="1">
      <alignment horizontal="center" vertical="center" wrapText="1"/>
    </xf>
    <xf numFmtId="0" fontId="43" fillId="24" borderId="38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horizontal="left" vertical="center" wrapText="1"/>
    </xf>
    <xf numFmtId="0" fontId="42" fillId="24" borderId="39" xfId="38" applyFont="1" applyFill="1" applyBorder="1" applyAlignment="1">
      <alignment horizontal="left" vertical="center" wrapText="1"/>
    </xf>
    <xf numFmtId="0" fontId="36" fillId="24" borderId="39" xfId="38" applyFont="1" applyFill="1" applyBorder="1" applyAlignment="1">
      <alignment horizontal="center" vertical="center" wrapText="1"/>
    </xf>
    <xf numFmtId="0" fontId="30" fillId="0" borderId="3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justify" vertical="center" wrapText="1"/>
    </xf>
    <xf numFmtId="0" fontId="31" fillId="0" borderId="33" xfId="0" applyFont="1" applyBorder="1" applyAlignment="1">
      <alignment horizontal="justify" vertical="center" wrapText="1"/>
    </xf>
    <xf numFmtId="0" fontId="30" fillId="0" borderId="32" xfId="0" applyFont="1" applyFill="1" applyBorder="1" applyAlignment="1">
      <alignment horizontal="justify" vertical="center" wrapText="1"/>
    </xf>
    <xf numFmtId="0" fontId="30" fillId="0" borderId="33" xfId="0" applyFont="1" applyFill="1" applyBorder="1" applyAlignment="1">
      <alignment horizontal="justify" vertical="center" wrapText="1"/>
    </xf>
    <xf numFmtId="0" fontId="31" fillId="0" borderId="32" xfId="0" applyFont="1" applyFill="1" applyBorder="1" applyAlignment="1">
      <alignment horizontal="justify" vertical="center" wrapText="1"/>
    </xf>
    <xf numFmtId="0" fontId="31" fillId="0" borderId="33" xfId="0" applyFont="1" applyFill="1" applyBorder="1" applyAlignment="1">
      <alignment horizontal="justify" vertical="center" wrapText="1"/>
    </xf>
  </cellXfs>
  <cellStyles count="48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cel Built-in Normal" xfId="46" xr:uid="{00000000-0005-0000-0000-00001B000000}"/>
    <cellStyle name="Explanatory Text 2" xfId="29" xr:uid="{00000000-0005-0000-0000-00001C000000}"/>
    <cellStyle name="Good 2" xfId="30" xr:uid="{00000000-0005-0000-0000-00001D000000}"/>
    <cellStyle name="Heading 1 2" xfId="31" xr:uid="{00000000-0005-0000-0000-00001E000000}"/>
    <cellStyle name="Heading 2 2" xfId="32" xr:uid="{00000000-0005-0000-0000-00001F000000}"/>
    <cellStyle name="Heading 3 2" xfId="33" xr:uid="{00000000-0005-0000-0000-000020000000}"/>
    <cellStyle name="Heading 4 2" xfId="34" xr:uid="{00000000-0005-0000-0000-000021000000}"/>
    <cellStyle name="Input 2" xfId="35" xr:uid="{00000000-0005-0000-0000-000022000000}"/>
    <cellStyle name="Linked Cell 2" xfId="36" xr:uid="{00000000-0005-0000-0000-000023000000}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4" xr:uid="{00000000-0005-0000-0000-000027000000}"/>
    <cellStyle name="Normal 3" xfId="1" xr:uid="{00000000-0005-0000-0000-000028000000}"/>
    <cellStyle name="Note 2" xfId="39" xr:uid="{00000000-0005-0000-0000-000029000000}"/>
    <cellStyle name="Note 2 2" xfId="45" xr:uid="{00000000-0005-0000-0000-00002A000000}"/>
    <cellStyle name="Output 2" xfId="40" xr:uid="{00000000-0005-0000-0000-00002B000000}"/>
    <cellStyle name="Title 2" xfId="41" xr:uid="{00000000-0005-0000-0000-00002C000000}"/>
    <cellStyle name="Total 2" xfId="42" xr:uid="{00000000-0005-0000-0000-00002D000000}"/>
    <cellStyle name="Vírgula" xfId="47" builtinId="3"/>
    <cellStyle name="Warning Text 2" xfId="43" xr:uid="{00000000-0005-0000-0000-00002F000000}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108069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zoomScale="85" zoomScaleNormal="85" workbookViewId="0">
      <selection activeCell="C8" sqref="C8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24"/>
      <c r="B1" s="24"/>
      <c r="C1" s="24"/>
    </row>
    <row r="2" spans="1:3" s="1" customFormat="1" ht="15" customHeight="1" x14ac:dyDescent="0.35">
      <c r="A2" s="24"/>
      <c r="B2" s="24"/>
      <c r="C2" s="24"/>
    </row>
    <row r="3" spans="1:3" s="1" customFormat="1" ht="15" customHeight="1" x14ac:dyDescent="0.35">
      <c r="A3" s="24"/>
      <c r="B3" s="24"/>
      <c r="C3" s="24"/>
    </row>
    <row r="4" spans="1:3" s="1" customFormat="1" ht="67.5" customHeight="1" x14ac:dyDescent="0.25">
      <c r="A4" s="242" t="s">
        <v>79</v>
      </c>
      <c r="B4" s="242"/>
      <c r="C4" s="242"/>
    </row>
    <row r="5" spans="1:3" s="1" customFormat="1" x14ac:dyDescent="0.25">
      <c r="A5" s="24"/>
      <c r="B5" s="24"/>
      <c r="C5" s="24"/>
    </row>
    <row r="6" spans="1:3" s="1" customFormat="1" ht="15.75" thickBot="1" x14ac:dyDescent="0.3">
      <c r="A6" s="24"/>
      <c r="B6" s="24"/>
      <c r="C6" s="24"/>
    </row>
    <row r="7" spans="1:3" ht="16.5" thickBot="1" x14ac:dyDescent="0.3">
      <c r="A7" s="27"/>
      <c r="B7" s="38" t="s">
        <v>75</v>
      </c>
      <c r="C7" s="27"/>
    </row>
    <row r="8" spans="1:3" ht="63" x14ac:dyDescent="0.25">
      <c r="A8" s="34" t="s">
        <v>74</v>
      </c>
      <c r="B8" s="35" t="s">
        <v>135</v>
      </c>
      <c r="C8" s="27"/>
    </row>
    <row r="9" spans="1:3" ht="47.25" x14ac:dyDescent="0.25">
      <c r="A9" s="36" t="s">
        <v>76</v>
      </c>
      <c r="B9" s="37" t="s">
        <v>136</v>
      </c>
      <c r="C9" s="27"/>
    </row>
    <row r="10" spans="1:3" s="1" customFormat="1" x14ac:dyDescent="0.25">
      <c r="A10" s="26"/>
      <c r="B10" s="28"/>
      <c r="C10" s="27"/>
    </row>
    <row r="11" spans="1:3" s="1" customFormat="1" ht="15.75" thickBot="1" x14ac:dyDescent="0.3">
      <c r="A11" s="25"/>
      <c r="B11" s="29"/>
      <c r="C11" s="27"/>
    </row>
    <row r="12" spans="1:3" s="2" customFormat="1" ht="16.5" thickBot="1" x14ac:dyDescent="0.3">
      <c r="A12" s="33"/>
      <c r="B12" s="38" t="s">
        <v>78</v>
      </c>
      <c r="C12" s="30"/>
    </row>
    <row r="13" spans="1:3" ht="31.5" x14ac:dyDescent="0.25">
      <c r="A13" s="39" t="s">
        <v>137</v>
      </c>
      <c r="B13" s="40" t="s">
        <v>77</v>
      </c>
      <c r="C13" s="27"/>
    </row>
    <row r="14" spans="1:3" ht="16.5" thickBot="1" x14ac:dyDescent="0.3">
      <c r="A14" s="41" t="s">
        <v>31</v>
      </c>
      <c r="B14" s="42" t="s">
        <v>138</v>
      </c>
      <c r="C14" s="27"/>
    </row>
    <row r="15" spans="1:3" ht="16.5" thickBot="1" x14ac:dyDescent="0.3">
      <c r="A15" s="33"/>
      <c r="B15" s="33"/>
      <c r="C15" s="27"/>
    </row>
    <row r="16" spans="1:3" ht="16.5" thickBot="1" x14ac:dyDescent="0.3">
      <c r="A16" s="33"/>
      <c r="B16" s="38" t="s">
        <v>80</v>
      </c>
      <c r="C16" s="27"/>
    </row>
    <row r="17" spans="1:3" ht="15.75" x14ac:dyDescent="0.25">
      <c r="A17" s="246" t="s">
        <v>139</v>
      </c>
      <c r="B17" s="43" t="s">
        <v>5</v>
      </c>
      <c r="C17" s="27"/>
    </row>
    <row r="18" spans="1:3" ht="15.75" customHeight="1" x14ac:dyDescent="0.25">
      <c r="A18" s="247"/>
      <c r="B18" s="44" t="s">
        <v>3</v>
      </c>
      <c r="C18" s="27"/>
    </row>
    <row r="19" spans="1:3" ht="16.5" thickBot="1" x14ac:dyDescent="0.3">
      <c r="A19" s="248"/>
      <c r="B19" s="45" t="s">
        <v>4</v>
      </c>
      <c r="C19" s="27"/>
    </row>
    <row r="20" spans="1:3" ht="16.5" thickBot="1" x14ac:dyDescent="0.3">
      <c r="A20" s="33"/>
      <c r="B20" s="33"/>
      <c r="C20" s="27"/>
    </row>
    <row r="21" spans="1:3" ht="16.5" thickBot="1" x14ac:dyDescent="0.3">
      <c r="A21" s="46"/>
      <c r="B21" s="38" t="s">
        <v>80</v>
      </c>
      <c r="C21" s="27"/>
    </row>
    <row r="22" spans="1:3" ht="15.75" x14ac:dyDescent="0.25">
      <c r="A22" s="249" t="s">
        <v>21</v>
      </c>
      <c r="B22" s="43" t="s">
        <v>1</v>
      </c>
      <c r="C22" s="27"/>
    </row>
    <row r="23" spans="1:3" ht="15.75" x14ac:dyDescent="0.25">
      <c r="A23" s="250"/>
      <c r="B23" s="44" t="s">
        <v>73</v>
      </c>
      <c r="C23" s="27"/>
    </row>
    <row r="24" spans="1:3" ht="15.75" x14ac:dyDescent="0.25">
      <c r="A24" s="250"/>
      <c r="B24" s="44" t="s">
        <v>47</v>
      </c>
      <c r="C24" s="27"/>
    </row>
    <row r="25" spans="1:3" ht="15.75" x14ac:dyDescent="0.25">
      <c r="A25" s="250"/>
      <c r="B25" s="44" t="s">
        <v>7</v>
      </c>
      <c r="C25" s="27"/>
    </row>
    <row r="26" spans="1:3" s="1" customFormat="1" ht="15.75" x14ac:dyDescent="0.25">
      <c r="A26" s="250"/>
      <c r="B26" s="44" t="s">
        <v>82</v>
      </c>
      <c r="C26" s="27"/>
    </row>
    <row r="27" spans="1:3" s="1" customFormat="1" ht="15.75" x14ac:dyDescent="0.25">
      <c r="A27" s="250"/>
      <c r="B27" s="44" t="s">
        <v>68</v>
      </c>
      <c r="C27" s="27"/>
    </row>
    <row r="28" spans="1:3" ht="15" customHeight="1" x14ac:dyDescent="0.25">
      <c r="A28" s="250"/>
      <c r="B28" s="44" t="s">
        <v>23</v>
      </c>
      <c r="C28" s="27"/>
    </row>
    <row r="29" spans="1:3" ht="16.5" thickBot="1" x14ac:dyDescent="0.3">
      <c r="A29" s="251"/>
      <c r="B29" s="47" t="s">
        <v>81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30</v>
      </c>
      <c r="C31" s="38" t="s">
        <v>29</v>
      </c>
    </row>
    <row r="32" spans="1:3" ht="15.75" x14ac:dyDescent="0.25">
      <c r="A32" s="252" t="s">
        <v>72</v>
      </c>
      <c r="B32" s="255" t="s">
        <v>83</v>
      </c>
      <c r="C32" s="48" t="s">
        <v>38</v>
      </c>
    </row>
    <row r="33" spans="1:3" ht="15.75" x14ac:dyDescent="0.25">
      <c r="A33" s="253"/>
      <c r="B33" s="255"/>
      <c r="C33" s="32" t="s">
        <v>39</v>
      </c>
    </row>
    <row r="34" spans="1:3" ht="15.75" x14ac:dyDescent="0.25">
      <c r="A34" s="253"/>
      <c r="B34" s="255"/>
      <c r="C34" s="32" t="s">
        <v>20</v>
      </c>
    </row>
    <row r="35" spans="1:3" ht="15.75" x14ac:dyDescent="0.25">
      <c r="A35" s="253"/>
      <c r="B35" s="255"/>
      <c r="C35" s="32" t="s">
        <v>40</v>
      </c>
    </row>
    <row r="36" spans="1:3" ht="15.75" x14ac:dyDescent="0.25">
      <c r="A36" s="253"/>
      <c r="B36" s="255"/>
      <c r="C36" s="32" t="s">
        <v>43</v>
      </c>
    </row>
    <row r="37" spans="1:3" ht="15.75" x14ac:dyDescent="0.25">
      <c r="A37" s="253"/>
      <c r="B37" s="255"/>
      <c r="C37" s="32" t="s">
        <v>41</v>
      </c>
    </row>
    <row r="38" spans="1:3" ht="15.75" x14ac:dyDescent="0.25">
      <c r="A38" s="253"/>
      <c r="B38" s="256"/>
      <c r="C38" s="32" t="s">
        <v>42</v>
      </c>
    </row>
    <row r="39" spans="1:3" ht="15.75" x14ac:dyDescent="0.25">
      <c r="A39" s="253"/>
      <c r="B39" s="243" t="s">
        <v>71</v>
      </c>
      <c r="C39" s="32" t="s">
        <v>44</v>
      </c>
    </row>
    <row r="40" spans="1:3" ht="15.75" x14ac:dyDescent="0.25">
      <c r="A40" s="253"/>
      <c r="B40" s="244"/>
      <c r="C40" s="32" t="s">
        <v>45</v>
      </c>
    </row>
    <row r="41" spans="1:3" ht="15.75" x14ac:dyDescent="0.25">
      <c r="A41" s="253"/>
      <c r="B41" s="244"/>
      <c r="C41" s="32" t="s">
        <v>46</v>
      </c>
    </row>
    <row r="42" spans="1:3" ht="15.75" x14ac:dyDescent="0.25">
      <c r="A42" s="253"/>
      <c r="B42" s="244"/>
      <c r="C42" s="32" t="s">
        <v>40</v>
      </c>
    </row>
    <row r="43" spans="1:3" ht="15.75" x14ac:dyDescent="0.25">
      <c r="A43" s="253"/>
      <c r="B43" s="244"/>
      <c r="C43" s="32" t="s">
        <v>43</v>
      </c>
    </row>
    <row r="44" spans="1:3" ht="15.75" x14ac:dyDescent="0.25">
      <c r="A44" s="253"/>
      <c r="B44" s="244"/>
      <c r="C44" s="32" t="s">
        <v>140</v>
      </c>
    </row>
    <row r="45" spans="1:3" ht="15.75" x14ac:dyDescent="0.25">
      <c r="A45" s="253"/>
      <c r="B45" s="244"/>
      <c r="C45" s="32" t="s">
        <v>97</v>
      </c>
    </row>
    <row r="46" spans="1:3" ht="15.75" x14ac:dyDescent="0.25">
      <c r="A46" s="253"/>
      <c r="B46" s="244"/>
      <c r="C46" s="32" t="s">
        <v>70</v>
      </c>
    </row>
    <row r="47" spans="1:3" ht="15.75" x14ac:dyDescent="0.25">
      <c r="A47" s="253"/>
      <c r="B47" s="244"/>
      <c r="C47" s="32" t="s">
        <v>6</v>
      </c>
    </row>
    <row r="48" spans="1:3" ht="15.75" x14ac:dyDescent="0.25">
      <c r="A48" s="253"/>
      <c r="B48" s="245"/>
      <c r="C48" s="32" t="s">
        <v>19</v>
      </c>
    </row>
    <row r="49" spans="1:3" ht="15.75" x14ac:dyDescent="0.25">
      <c r="A49" s="253"/>
      <c r="B49" s="243" t="s">
        <v>22</v>
      </c>
      <c r="C49" s="32" t="s">
        <v>84</v>
      </c>
    </row>
    <row r="50" spans="1:3" ht="15.75" x14ac:dyDescent="0.25">
      <c r="A50" s="253"/>
      <c r="B50" s="244"/>
      <c r="C50" s="32" t="s">
        <v>40</v>
      </c>
    </row>
    <row r="51" spans="1:3" ht="15.75" x14ac:dyDescent="0.25">
      <c r="A51" s="254"/>
      <c r="B51" s="245"/>
      <c r="C51" s="32" t="s">
        <v>43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49</v>
      </c>
      <c r="C54" s="24"/>
    </row>
    <row r="55" spans="1:3" ht="15.6" customHeight="1" x14ac:dyDescent="0.25">
      <c r="A55" s="241" t="s">
        <v>142</v>
      </c>
      <c r="B55" s="48" t="s">
        <v>48</v>
      </c>
      <c r="C55" s="24"/>
    </row>
    <row r="56" spans="1:3" ht="15.75" x14ac:dyDescent="0.25">
      <c r="A56" s="241"/>
      <c r="B56" s="32" t="s">
        <v>85</v>
      </c>
      <c r="C56" s="24"/>
    </row>
    <row r="57" spans="1:3" ht="15.75" x14ac:dyDescent="0.25">
      <c r="A57" s="241"/>
      <c r="B57" s="32" t="s">
        <v>86</v>
      </c>
      <c r="C57" s="24"/>
    </row>
    <row r="58" spans="1:3" ht="15.75" x14ac:dyDescent="0.25">
      <c r="A58" s="241"/>
      <c r="B58" s="32" t="s">
        <v>141</v>
      </c>
      <c r="C58" s="24"/>
    </row>
    <row r="59" spans="1:3" ht="15.75" x14ac:dyDescent="0.25">
      <c r="A59" s="241"/>
      <c r="B59" s="32" t="s">
        <v>87</v>
      </c>
      <c r="C59" s="24"/>
    </row>
    <row r="60" spans="1:3" ht="15.75" x14ac:dyDescent="0.25">
      <c r="A60" s="241"/>
      <c r="B60" s="32" t="s">
        <v>88</v>
      </c>
      <c r="C60" s="24"/>
    </row>
    <row r="61" spans="1:3" ht="15.75" x14ac:dyDescent="0.25">
      <c r="A61" s="241"/>
      <c r="B61" s="32" t="s">
        <v>100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1"/>
  <sheetViews>
    <sheetView tabSelected="1" topLeftCell="A52" zoomScale="90" zoomScaleNormal="90" workbookViewId="0">
      <selection activeCell="L64" sqref="L64"/>
    </sheetView>
  </sheetViews>
  <sheetFormatPr defaultColWidth="8.7109375" defaultRowHeight="15.75" x14ac:dyDescent="0.25"/>
  <cols>
    <col min="1" max="1" width="4.42578125" style="4" customWidth="1"/>
    <col min="2" max="2" width="13.42578125" style="4" customWidth="1"/>
    <col min="3" max="3" width="49.42578125" style="4" customWidth="1"/>
    <col min="4" max="4" width="38.85546875" style="4" customWidth="1"/>
    <col min="5" max="5" width="32.28515625" style="4" customWidth="1"/>
    <col min="6" max="6" width="11.28515625" style="4" customWidth="1"/>
    <col min="7" max="7" width="11.85546875" style="4" customWidth="1"/>
    <col min="8" max="8" width="13.85546875" style="5" customWidth="1"/>
    <col min="9" max="9" width="12.42578125" style="6" customWidth="1"/>
    <col min="10" max="10" width="14.28515625" style="6" customWidth="1"/>
    <col min="11" max="11" width="12.7109375" style="4" customWidth="1"/>
    <col min="12" max="12" width="19.5703125" style="4" customWidth="1"/>
    <col min="13" max="13" width="13.85546875" style="4" customWidth="1"/>
    <col min="14" max="14" width="15.42578125" style="4" customWidth="1"/>
    <col min="15" max="15" width="17.140625" style="4" customWidth="1"/>
    <col min="16" max="16" width="13" style="4" customWidth="1"/>
    <col min="17" max="17" width="14" style="4" customWidth="1"/>
    <col min="18" max="19" width="8.7109375" style="4"/>
    <col min="20" max="20" width="9" style="4" bestFit="1" customWidth="1"/>
    <col min="21" max="16384" width="8.7109375" style="4"/>
  </cols>
  <sheetData>
    <row r="1" spans="1:20" x14ac:dyDescent="0.25">
      <c r="B1" s="3"/>
    </row>
    <row r="2" spans="1:20" x14ac:dyDescent="0.25">
      <c r="B2" s="49" t="s">
        <v>26</v>
      </c>
    </row>
    <row r="3" spans="1:20" x14ac:dyDescent="0.25">
      <c r="B3" s="323" t="s">
        <v>161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</row>
    <row r="4" spans="1:20" x14ac:dyDescent="0.25">
      <c r="B4" s="324" t="s">
        <v>144</v>
      </c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</row>
    <row r="5" spans="1:20" x14ac:dyDescent="0.25">
      <c r="B5" s="15" t="s">
        <v>27</v>
      </c>
    </row>
    <row r="6" spans="1:20" x14ac:dyDescent="0.25">
      <c r="B6" s="3"/>
    </row>
    <row r="7" spans="1:20" x14ac:dyDescent="0.25">
      <c r="A7" s="61"/>
      <c r="B7" s="61" t="s">
        <v>259</v>
      </c>
      <c r="C7" s="61"/>
      <c r="D7" s="61" t="s">
        <v>241</v>
      </c>
    </row>
    <row r="8" spans="1:20" x14ac:dyDescent="0.25">
      <c r="A8" s="62"/>
      <c r="B8" s="62" t="s">
        <v>238</v>
      </c>
      <c r="C8" s="62"/>
    </row>
    <row r="9" spans="1:20" x14ac:dyDescent="0.25">
      <c r="A9" s="62"/>
      <c r="B9" s="62" t="s">
        <v>143</v>
      </c>
      <c r="C9" s="62"/>
    </row>
    <row r="10" spans="1:20" x14ac:dyDescent="0.25">
      <c r="B10" s="18" t="s">
        <v>90</v>
      </c>
    </row>
    <row r="11" spans="1:20" x14ac:dyDescent="0.25">
      <c r="B11" s="18"/>
    </row>
    <row r="12" spans="1:20" ht="15.75" customHeight="1" x14ac:dyDescent="0.25">
      <c r="B12" s="326" t="s">
        <v>18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20"/>
      <c r="S12" s="20"/>
      <c r="T12" s="20"/>
    </row>
    <row r="13" spans="1:20" ht="15.75" customHeight="1" thickBot="1" x14ac:dyDescent="0.3"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20"/>
      <c r="S13" s="20"/>
      <c r="T13" s="20"/>
    </row>
    <row r="14" spans="1:20" x14ac:dyDescent="0.25">
      <c r="A14" s="63">
        <v>1</v>
      </c>
      <c r="B14" s="282" t="s">
        <v>0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4"/>
      <c r="R14" s="20"/>
      <c r="S14" s="20"/>
      <c r="T14" s="20"/>
    </row>
    <row r="15" spans="1:20" ht="14.45" customHeight="1" x14ac:dyDescent="0.25">
      <c r="A15" s="264" t="s">
        <v>174</v>
      </c>
      <c r="B15" s="263" t="s">
        <v>33</v>
      </c>
      <c r="C15" s="259" t="s">
        <v>34</v>
      </c>
      <c r="D15" s="259" t="s">
        <v>54</v>
      </c>
      <c r="E15" s="259" t="s">
        <v>183</v>
      </c>
      <c r="F15" s="259" t="s">
        <v>53</v>
      </c>
      <c r="G15" s="259" t="s">
        <v>55</v>
      </c>
      <c r="H15" s="303" t="s">
        <v>35</v>
      </c>
      <c r="I15" s="303"/>
      <c r="J15" s="303"/>
      <c r="K15" s="328" t="s">
        <v>64</v>
      </c>
      <c r="L15" s="259" t="s">
        <v>58</v>
      </c>
      <c r="M15" s="259" t="s">
        <v>36</v>
      </c>
      <c r="N15" s="259"/>
      <c r="O15" s="301" t="s">
        <v>24</v>
      </c>
      <c r="P15" s="259" t="s">
        <v>59</v>
      </c>
      <c r="Q15" s="288" t="s">
        <v>21</v>
      </c>
      <c r="R15" s="20"/>
      <c r="S15" s="20"/>
      <c r="T15" s="20"/>
    </row>
    <row r="16" spans="1:20" ht="54.75" customHeight="1" x14ac:dyDescent="0.25">
      <c r="A16" s="265"/>
      <c r="B16" s="263"/>
      <c r="C16" s="260"/>
      <c r="D16" s="259"/>
      <c r="E16" s="259"/>
      <c r="F16" s="259"/>
      <c r="G16" s="259"/>
      <c r="H16" s="64" t="s">
        <v>101</v>
      </c>
      <c r="I16" s="98" t="s">
        <v>57</v>
      </c>
      <c r="J16" s="98" t="s">
        <v>56</v>
      </c>
      <c r="K16" s="328"/>
      <c r="L16" s="259"/>
      <c r="M16" s="97" t="s">
        <v>37</v>
      </c>
      <c r="N16" s="97" t="s">
        <v>9</v>
      </c>
      <c r="O16" s="301"/>
      <c r="P16" s="259"/>
      <c r="Q16" s="288"/>
      <c r="R16" s="20"/>
      <c r="S16" s="20"/>
      <c r="T16" s="20"/>
    </row>
    <row r="17" spans="1:20" ht="47.25" x14ac:dyDescent="0.25">
      <c r="A17" s="148" t="s">
        <v>152</v>
      </c>
      <c r="B17" s="100" t="s">
        <v>145</v>
      </c>
      <c r="C17" s="52" t="s">
        <v>194</v>
      </c>
      <c r="D17" s="144" t="s">
        <v>186</v>
      </c>
      <c r="E17" s="96" t="s">
        <v>45</v>
      </c>
      <c r="F17" s="99">
        <v>1</v>
      </c>
      <c r="G17" s="195" t="s">
        <v>169</v>
      </c>
      <c r="H17" s="57">
        <v>25564.311000000002</v>
      </c>
      <c r="I17" s="68">
        <v>0</v>
      </c>
      <c r="J17" s="68">
        <v>100</v>
      </c>
      <c r="K17" s="58" t="s">
        <v>146</v>
      </c>
      <c r="L17" s="96" t="s">
        <v>3</v>
      </c>
      <c r="M17" s="59">
        <v>40634</v>
      </c>
      <c r="N17" s="69">
        <v>40742</v>
      </c>
      <c r="O17" s="67"/>
      <c r="P17" s="53" t="s">
        <v>177</v>
      </c>
      <c r="Q17" s="56" t="s">
        <v>93</v>
      </c>
      <c r="R17" s="20"/>
      <c r="S17" s="20"/>
      <c r="T17" s="20"/>
    </row>
    <row r="18" spans="1:20" ht="47.25" x14ac:dyDescent="0.25">
      <c r="A18" s="148" t="s">
        <v>158</v>
      </c>
      <c r="B18" s="145" t="s">
        <v>145</v>
      </c>
      <c r="C18" s="52" t="s">
        <v>195</v>
      </c>
      <c r="D18" s="144" t="s">
        <v>186</v>
      </c>
      <c r="E18" s="53" t="s">
        <v>45</v>
      </c>
      <c r="F18" s="53">
        <v>1</v>
      </c>
      <c r="G18" s="178" t="s">
        <v>168</v>
      </c>
      <c r="H18" s="57">
        <v>6718.4854358974362</v>
      </c>
      <c r="I18" s="55">
        <v>0</v>
      </c>
      <c r="J18" s="55">
        <v>100</v>
      </c>
      <c r="K18" s="58" t="s">
        <v>147</v>
      </c>
      <c r="L18" s="53" t="s">
        <v>3</v>
      </c>
      <c r="M18" s="59">
        <v>40969</v>
      </c>
      <c r="N18" s="181">
        <v>41017</v>
      </c>
      <c r="O18" s="54"/>
      <c r="P18" s="53" t="s">
        <v>177</v>
      </c>
      <c r="Q18" s="56" t="s">
        <v>93</v>
      </c>
      <c r="R18" s="20"/>
      <c r="S18" s="20"/>
      <c r="T18" s="20"/>
    </row>
    <row r="19" spans="1:20" s="162" customFormat="1" ht="63" x14ac:dyDescent="0.25">
      <c r="A19" s="161" t="s">
        <v>200</v>
      </c>
      <c r="B19" s="145" t="s">
        <v>145</v>
      </c>
      <c r="C19" s="52" t="s">
        <v>239</v>
      </c>
      <c r="D19" s="202" t="s">
        <v>181</v>
      </c>
      <c r="E19" s="202" t="s">
        <v>45</v>
      </c>
      <c r="F19" s="202">
        <v>1</v>
      </c>
      <c r="G19" s="195" t="s">
        <v>221</v>
      </c>
      <c r="H19" s="57">
        <f>12181.94401/3.1273</f>
        <v>3895.3551018450416</v>
      </c>
      <c r="I19" s="68">
        <v>0</v>
      </c>
      <c r="J19" s="68">
        <v>100</v>
      </c>
      <c r="K19" s="58" t="s">
        <v>146</v>
      </c>
      <c r="L19" s="202" t="s">
        <v>3</v>
      </c>
      <c r="M19" s="59">
        <v>43252</v>
      </c>
      <c r="N19" s="181">
        <v>43439</v>
      </c>
      <c r="O19" s="67"/>
      <c r="P19" s="53" t="s">
        <v>177</v>
      </c>
      <c r="Q19" s="71" t="s">
        <v>23</v>
      </c>
      <c r="R19" s="20"/>
      <c r="S19" s="162" t="s">
        <v>226</v>
      </c>
      <c r="T19" s="20"/>
    </row>
    <row r="20" spans="1:20" ht="63" x14ac:dyDescent="0.25">
      <c r="A20" s="148" t="s">
        <v>201</v>
      </c>
      <c r="B20" s="145" t="s">
        <v>145</v>
      </c>
      <c r="C20" s="52" t="s">
        <v>230</v>
      </c>
      <c r="D20" s="202" t="s">
        <v>181</v>
      </c>
      <c r="E20" s="202" t="s">
        <v>45</v>
      </c>
      <c r="F20" s="202">
        <v>1</v>
      </c>
      <c r="G20" s="195" t="s">
        <v>222</v>
      </c>
      <c r="H20" s="57">
        <f>7913.76508/3.1273</f>
        <v>2530.5423464330252</v>
      </c>
      <c r="I20" s="68">
        <v>0</v>
      </c>
      <c r="J20" s="68">
        <v>100</v>
      </c>
      <c r="K20" s="58" t="s">
        <v>146</v>
      </c>
      <c r="L20" s="202" t="s">
        <v>3</v>
      </c>
      <c r="M20" s="59">
        <v>43160</v>
      </c>
      <c r="N20" s="181">
        <v>43340</v>
      </c>
      <c r="O20" s="67"/>
      <c r="P20" s="53" t="s">
        <v>177</v>
      </c>
      <c r="Q20" s="71" t="s">
        <v>23</v>
      </c>
      <c r="R20" s="20"/>
      <c r="S20" s="162" t="s">
        <v>226</v>
      </c>
      <c r="T20" s="20"/>
    </row>
    <row r="21" spans="1:20" s="162" customFormat="1" ht="47.25" x14ac:dyDescent="0.25">
      <c r="A21" s="161" t="s">
        <v>202</v>
      </c>
      <c r="B21" s="180" t="s">
        <v>145</v>
      </c>
      <c r="C21" s="200" t="s">
        <v>196</v>
      </c>
      <c r="D21" s="180" t="s">
        <v>186</v>
      </c>
      <c r="E21" s="180" t="s">
        <v>44</v>
      </c>
      <c r="F21" s="180">
        <v>1</v>
      </c>
      <c r="G21" s="195" t="s">
        <v>170</v>
      </c>
      <c r="H21" s="57">
        <v>15556.90633</v>
      </c>
      <c r="I21" s="68" t="s">
        <v>148</v>
      </c>
      <c r="J21" s="68" t="s">
        <v>149</v>
      </c>
      <c r="K21" s="58" t="s">
        <v>146</v>
      </c>
      <c r="L21" s="180" t="s">
        <v>4</v>
      </c>
      <c r="M21" s="59">
        <v>41699</v>
      </c>
      <c r="N21" s="70">
        <v>39560</v>
      </c>
      <c r="O21" s="67"/>
      <c r="P21" s="180" t="s">
        <v>162</v>
      </c>
      <c r="Q21" s="71" t="s">
        <v>93</v>
      </c>
      <c r="R21" s="20"/>
      <c r="S21" s="20"/>
      <c r="T21" s="20"/>
    </row>
    <row r="22" spans="1:20" ht="47.25" x14ac:dyDescent="0.25">
      <c r="A22" s="182" t="s">
        <v>214</v>
      </c>
      <c r="B22" s="183" t="s">
        <v>145</v>
      </c>
      <c r="C22" s="184" t="s">
        <v>229</v>
      </c>
      <c r="D22" s="183" t="s">
        <v>188</v>
      </c>
      <c r="E22" s="183" t="s">
        <v>45</v>
      </c>
      <c r="F22" s="183">
        <v>1</v>
      </c>
      <c r="G22" s="195" t="s">
        <v>216</v>
      </c>
      <c r="H22" s="185">
        <v>632.55208997429304</v>
      </c>
      <c r="I22" s="186" t="s">
        <v>148</v>
      </c>
      <c r="J22" s="186" t="s">
        <v>149</v>
      </c>
      <c r="K22" s="187" t="s">
        <v>146</v>
      </c>
      <c r="L22" s="183" t="s">
        <v>4</v>
      </c>
      <c r="M22" s="193">
        <v>42979</v>
      </c>
      <c r="N22" s="181">
        <v>43381</v>
      </c>
      <c r="O22" s="188"/>
      <c r="P22" s="183"/>
      <c r="Q22" s="189" t="s">
        <v>23</v>
      </c>
      <c r="R22" s="20"/>
      <c r="S22" s="162" t="s">
        <v>227</v>
      </c>
      <c r="T22" s="20"/>
    </row>
    <row r="23" spans="1:20" ht="48" thickBot="1" x14ac:dyDescent="0.3">
      <c r="A23" s="89" t="s">
        <v>218</v>
      </c>
      <c r="B23" s="201" t="s">
        <v>145</v>
      </c>
      <c r="C23" s="214" t="s">
        <v>240</v>
      </c>
      <c r="D23" s="201" t="s">
        <v>181</v>
      </c>
      <c r="E23" s="201" t="s">
        <v>45</v>
      </c>
      <c r="F23" s="201">
        <v>1</v>
      </c>
      <c r="G23" s="194" t="s">
        <v>231</v>
      </c>
      <c r="H23" s="215">
        <f>5626.43112/3.2786</f>
        <v>1716.1078265113158</v>
      </c>
      <c r="I23" s="216">
        <v>0</v>
      </c>
      <c r="J23" s="216">
        <v>100</v>
      </c>
      <c r="K23" s="217" t="s">
        <v>146</v>
      </c>
      <c r="L23" s="201" t="s">
        <v>4</v>
      </c>
      <c r="M23" s="218">
        <v>43344</v>
      </c>
      <c r="N23" s="211">
        <v>43490</v>
      </c>
      <c r="O23" s="105"/>
      <c r="P23" s="201"/>
      <c r="Q23" s="109" t="s">
        <v>23</v>
      </c>
      <c r="R23" s="20"/>
      <c r="S23" s="20" t="s">
        <v>228</v>
      </c>
      <c r="T23" s="20"/>
    </row>
    <row r="24" spans="1:20" x14ac:dyDescent="0.25">
      <c r="A24" s="149"/>
      <c r="B24" s="73"/>
      <c r="C24" s="73"/>
      <c r="D24" s="73"/>
      <c r="E24" s="73"/>
      <c r="F24" s="73"/>
      <c r="G24" s="73" t="s">
        <v>2</v>
      </c>
      <c r="H24" s="74">
        <f>SUM(H17:H23)</f>
        <v>56614.26013066111</v>
      </c>
      <c r="I24" s="75"/>
      <c r="J24" s="76"/>
      <c r="K24" s="73"/>
      <c r="L24" s="73"/>
      <c r="M24" s="73"/>
      <c r="N24" s="73"/>
      <c r="O24" s="73"/>
      <c r="P24" s="73"/>
      <c r="Q24" s="73"/>
      <c r="R24" s="20"/>
      <c r="S24" s="20"/>
      <c r="T24" s="20"/>
    </row>
    <row r="25" spans="1:20" ht="16.5" thickBot="1" x14ac:dyDescent="0.3">
      <c r="A25" s="149"/>
      <c r="B25" s="72"/>
      <c r="C25" s="72"/>
    </row>
    <row r="26" spans="1:20" x14ac:dyDescent="0.25">
      <c r="A26" s="63">
        <v>2</v>
      </c>
      <c r="B26" s="285" t="s">
        <v>10</v>
      </c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7"/>
      <c r="R26" s="20"/>
      <c r="S26" s="20"/>
      <c r="T26" s="20"/>
    </row>
    <row r="27" spans="1:20" ht="15" customHeight="1" x14ac:dyDescent="0.25">
      <c r="A27" s="266" t="s">
        <v>174</v>
      </c>
      <c r="B27" s="261" t="s">
        <v>61</v>
      </c>
      <c r="C27" s="261" t="s">
        <v>31</v>
      </c>
      <c r="D27" s="261" t="s">
        <v>54</v>
      </c>
      <c r="E27" s="261" t="s">
        <v>183</v>
      </c>
      <c r="F27" s="261" t="s">
        <v>53</v>
      </c>
      <c r="G27" s="261" t="s">
        <v>55</v>
      </c>
      <c r="H27" s="314" t="s">
        <v>8</v>
      </c>
      <c r="I27" s="315"/>
      <c r="J27" s="316"/>
      <c r="K27" s="261" t="s">
        <v>64</v>
      </c>
      <c r="L27" s="261" t="s">
        <v>60</v>
      </c>
      <c r="M27" s="317" t="s">
        <v>32</v>
      </c>
      <c r="N27" s="318"/>
      <c r="O27" s="261" t="s">
        <v>89</v>
      </c>
      <c r="P27" s="261" t="s">
        <v>59</v>
      </c>
      <c r="Q27" s="289" t="s">
        <v>21</v>
      </c>
      <c r="R27" s="20"/>
      <c r="S27" s="20"/>
      <c r="T27" s="20"/>
    </row>
    <row r="28" spans="1:20" ht="51.75" customHeight="1" x14ac:dyDescent="0.25">
      <c r="A28" s="267"/>
      <c r="B28" s="262"/>
      <c r="C28" s="262"/>
      <c r="D28" s="262"/>
      <c r="E28" s="262"/>
      <c r="F28" s="262"/>
      <c r="G28" s="262"/>
      <c r="H28" s="196" t="s">
        <v>101</v>
      </c>
      <c r="I28" s="197" t="s">
        <v>57</v>
      </c>
      <c r="J28" s="197" t="s">
        <v>56</v>
      </c>
      <c r="K28" s="262"/>
      <c r="L28" s="262"/>
      <c r="M28" s="198" t="s">
        <v>37</v>
      </c>
      <c r="N28" s="198" t="s">
        <v>9</v>
      </c>
      <c r="O28" s="262"/>
      <c r="P28" s="262"/>
      <c r="Q28" s="290"/>
      <c r="R28" s="20"/>
      <c r="S28" s="20"/>
      <c r="T28" s="20"/>
    </row>
    <row r="29" spans="1:20" ht="31.5" x14ac:dyDescent="0.25">
      <c r="A29" s="148" t="s">
        <v>147</v>
      </c>
      <c r="B29" s="53" t="s">
        <v>145</v>
      </c>
      <c r="C29" s="77" t="s">
        <v>151</v>
      </c>
      <c r="D29" s="53" t="s">
        <v>181</v>
      </c>
      <c r="E29" s="53" t="s">
        <v>45</v>
      </c>
      <c r="F29" s="53">
        <v>1</v>
      </c>
      <c r="G29" s="53" t="s">
        <v>176</v>
      </c>
      <c r="H29" s="78">
        <v>0</v>
      </c>
      <c r="I29" s="55">
        <v>100</v>
      </c>
      <c r="J29" s="55">
        <v>0</v>
      </c>
      <c r="K29" s="79" t="s">
        <v>152</v>
      </c>
      <c r="L29" s="53" t="s">
        <v>3</v>
      </c>
      <c r="M29" s="80">
        <v>41886</v>
      </c>
      <c r="N29" s="80">
        <v>41917</v>
      </c>
      <c r="O29" s="54"/>
      <c r="P29" s="53" t="s">
        <v>150</v>
      </c>
      <c r="Q29" s="56" t="s">
        <v>93</v>
      </c>
      <c r="R29" s="20"/>
      <c r="S29" s="20"/>
      <c r="T29" s="20"/>
    </row>
    <row r="30" spans="1:20" ht="23.25" customHeight="1" thickBot="1" x14ac:dyDescent="0.3">
      <c r="A30" s="112" t="s">
        <v>203</v>
      </c>
      <c r="B30" s="123"/>
      <c r="C30" s="81"/>
      <c r="D30" s="81"/>
      <c r="E30" s="81"/>
      <c r="F30" s="81"/>
      <c r="G30" s="81"/>
      <c r="H30" s="82"/>
      <c r="I30" s="83"/>
      <c r="J30" s="83"/>
      <c r="K30" s="81"/>
      <c r="L30" s="81"/>
      <c r="M30" s="81"/>
      <c r="N30" s="81"/>
      <c r="O30" s="81"/>
      <c r="P30" s="81"/>
      <c r="Q30" s="84"/>
      <c r="R30" s="20"/>
      <c r="S30" s="20"/>
      <c r="T30" s="20"/>
    </row>
    <row r="31" spans="1:20" x14ac:dyDescent="0.25">
      <c r="A31" s="149"/>
      <c r="B31" s="73"/>
      <c r="C31" s="73"/>
      <c r="D31" s="73"/>
      <c r="E31" s="73"/>
      <c r="F31" s="73"/>
      <c r="G31" s="73" t="s">
        <v>2</v>
      </c>
      <c r="H31" s="74">
        <f>SUM(H29:H30)</f>
        <v>0</v>
      </c>
      <c r="I31" s="75"/>
      <c r="J31" s="75"/>
      <c r="K31" s="73"/>
      <c r="L31" s="73"/>
      <c r="M31" s="73"/>
      <c r="N31" s="73"/>
      <c r="O31" s="73"/>
      <c r="P31" s="73"/>
      <c r="Q31" s="73"/>
      <c r="R31" s="20"/>
      <c r="S31" s="20"/>
      <c r="T31" s="20"/>
    </row>
    <row r="32" spans="1:20" ht="16.5" thickBot="1" x14ac:dyDescent="0.3">
      <c r="A32" s="149"/>
      <c r="B32" s="72"/>
    </row>
    <row r="33" spans="1:19" ht="15.75" customHeight="1" x14ac:dyDescent="0.25">
      <c r="A33" s="63">
        <v>3</v>
      </c>
      <c r="B33" s="285" t="s">
        <v>11</v>
      </c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7"/>
    </row>
    <row r="34" spans="1:19" ht="23.25" customHeight="1" x14ac:dyDescent="0.25">
      <c r="A34" s="266" t="s">
        <v>174</v>
      </c>
      <c r="B34" s="261" t="s">
        <v>61</v>
      </c>
      <c r="C34" s="261" t="s">
        <v>31</v>
      </c>
      <c r="D34" s="261" t="s">
        <v>54</v>
      </c>
      <c r="E34" s="261" t="s">
        <v>183</v>
      </c>
      <c r="F34" s="261" t="s">
        <v>53</v>
      </c>
      <c r="G34" s="261" t="s">
        <v>55</v>
      </c>
      <c r="H34" s="314" t="s">
        <v>8</v>
      </c>
      <c r="I34" s="315"/>
      <c r="J34" s="316"/>
      <c r="K34" s="261" t="s">
        <v>64</v>
      </c>
      <c r="L34" s="261" t="s">
        <v>60</v>
      </c>
      <c r="M34" s="317" t="s">
        <v>32</v>
      </c>
      <c r="N34" s="318"/>
      <c r="O34" s="261" t="s">
        <v>89</v>
      </c>
      <c r="P34" s="261" t="s">
        <v>59</v>
      </c>
      <c r="Q34" s="289" t="s">
        <v>21</v>
      </c>
    </row>
    <row r="35" spans="1:19" ht="47.45" customHeight="1" x14ac:dyDescent="0.25">
      <c r="A35" s="267"/>
      <c r="B35" s="262"/>
      <c r="C35" s="262"/>
      <c r="D35" s="262"/>
      <c r="E35" s="262"/>
      <c r="F35" s="262"/>
      <c r="G35" s="262"/>
      <c r="H35" s="196" t="s">
        <v>101</v>
      </c>
      <c r="I35" s="197" t="s">
        <v>57</v>
      </c>
      <c r="J35" s="197" t="s">
        <v>56</v>
      </c>
      <c r="K35" s="262"/>
      <c r="L35" s="262"/>
      <c r="M35" s="198" t="s">
        <v>37</v>
      </c>
      <c r="N35" s="198" t="s">
        <v>9</v>
      </c>
      <c r="O35" s="262"/>
      <c r="P35" s="262"/>
      <c r="Q35" s="290"/>
    </row>
    <row r="36" spans="1:19" s="162" customFormat="1" ht="32.25" thickBot="1" x14ac:dyDescent="0.3">
      <c r="A36" s="203" t="s">
        <v>204</v>
      </c>
      <c r="B36" s="204" t="s">
        <v>145</v>
      </c>
      <c r="C36" s="205" t="s">
        <v>215</v>
      </c>
      <c r="D36" s="206" t="s">
        <v>181</v>
      </c>
      <c r="E36" s="206" t="s">
        <v>45</v>
      </c>
      <c r="F36" s="206">
        <v>1</v>
      </c>
      <c r="G36" s="206" t="s">
        <v>179</v>
      </c>
      <c r="H36" s="207">
        <v>125.16443444730078</v>
      </c>
      <c r="I36" s="208" t="s">
        <v>148</v>
      </c>
      <c r="J36" s="208" t="s">
        <v>149</v>
      </c>
      <c r="K36" s="209" t="s">
        <v>154</v>
      </c>
      <c r="L36" s="206" t="s">
        <v>4</v>
      </c>
      <c r="M36" s="210">
        <v>42917</v>
      </c>
      <c r="N36" s="211">
        <v>43161</v>
      </c>
      <c r="O36" s="212"/>
      <c r="P36" s="206" t="s">
        <v>150</v>
      </c>
      <c r="Q36" s="213" t="s">
        <v>23</v>
      </c>
      <c r="S36" s="162" t="s">
        <v>223</v>
      </c>
    </row>
    <row r="37" spans="1:19" ht="31.5" hidden="1" x14ac:dyDescent="0.25">
      <c r="A37" s="86">
        <v>3.2</v>
      </c>
      <c r="B37" s="100" t="s">
        <v>145</v>
      </c>
      <c r="C37" s="54" t="s">
        <v>182</v>
      </c>
      <c r="D37" s="54"/>
      <c r="E37" s="53" t="s">
        <v>94</v>
      </c>
      <c r="F37" s="53">
        <v>1</v>
      </c>
      <c r="G37" s="54"/>
      <c r="H37" s="142">
        <v>0</v>
      </c>
      <c r="I37" s="55" t="s">
        <v>148</v>
      </c>
      <c r="J37" s="55" t="s">
        <v>149</v>
      </c>
      <c r="K37" s="53" t="s">
        <v>153</v>
      </c>
      <c r="L37" s="53" t="s">
        <v>3</v>
      </c>
      <c r="M37" s="88">
        <v>42856</v>
      </c>
      <c r="N37" s="88">
        <v>42979</v>
      </c>
      <c r="O37" s="54"/>
      <c r="P37" s="60" t="s">
        <v>150</v>
      </c>
      <c r="Q37" s="56" t="s">
        <v>1</v>
      </c>
    </row>
    <row r="38" spans="1:19" ht="16.5" hidden="1" thickBot="1" x14ac:dyDescent="0.3">
      <c r="A38" s="112">
        <v>3.3</v>
      </c>
      <c r="B38" s="123"/>
      <c r="C38" s="105"/>
      <c r="D38" s="81"/>
      <c r="E38" s="81"/>
      <c r="F38" s="123"/>
      <c r="G38" s="81"/>
      <c r="H38" s="124"/>
      <c r="I38" s="126"/>
      <c r="J38" s="126"/>
      <c r="K38" s="123"/>
      <c r="L38" s="123"/>
      <c r="M38" s="115"/>
      <c r="N38" s="115"/>
      <c r="O38" s="81"/>
      <c r="P38" s="110"/>
      <c r="Q38" s="84"/>
    </row>
    <row r="39" spans="1:19" x14ac:dyDescent="0.25">
      <c r="A39" s="149"/>
      <c r="B39" s="73"/>
      <c r="C39" s="73"/>
      <c r="D39" s="73"/>
      <c r="E39" s="73"/>
      <c r="F39" s="73"/>
      <c r="G39" s="73" t="s">
        <v>2</v>
      </c>
      <c r="H39" s="74">
        <f>SUM(H36:H38)</f>
        <v>125.16443444730078</v>
      </c>
      <c r="I39" s="75"/>
      <c r="J39" s="75"/>
      <c r="K39" s="73"/>
      <c r="L39" s="73"/>
      <c r="M39" s="73"/>
      <c r="N39" s="73"/>
      <c r="O39" s="73"/>
      <c r="P39" s="73"/>
      <c r="Q39" s="73"/>
    </row>
    <row r="40" spans="1:19" ht="16.5" thickBot="1" x14ac:dyDescent="0.3">
      <c r="A40" s="149"/>
      <c r="B40" s="72"/>
    </row>
    <row r="41" spans="1:19" x14ac:dyDescent="0.25">
      <c r="A41" s="63">
        <v>4</v>
      </c>
      <c r="B41" s="282" t="s">
        <v>12</v>
      </c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4"/>
    </row>
    <row r="42" spans="1:19" ht="15.75" customHeight="1" x14ac:dyDescent="0.25">
      <c r="A42" s="268" t="s">
        <v>174</v>
      </c>
      <c r="B42" s="259" t="s">
        <v>61</v>
      </c>
      <c r="C42" s="259" t="s">
        <v>31</v>
      </c>
      <c r="D42" s="259" t="s">
        <v>54</v>
      </c>
      <c r="E42" s="259" t="s">
        <v>183</v>
      </c>
      <c r="F42" s="327"/>
      <c r="G42" s="327"/>
      <c r="H42" s="303" t="s">
        <v>8</v>
      </c>
      <c r="I42" s="303"/>
      <c r="J42" s="303"/>
      <c r="K42" s="259" t="s">
        <v>64</v>
      </c>
      <c r="L42" s="259" t="s">
        <v>60</v>
      </c>
      <c r="M42" s="259" t="s">
        <v>32</v>
      </c>
      <c r="N42" s="259"/>
      <c r="O42" s="301" t="s">
        <v>89</v>
      </c>
      <c r="P42" s="259" t="s">
        <v>59</v>
      </c>
      <c r="Q42" s="288" t="s">
        <v>21</v>
      </c>
    </row>
    <row r="43" spans="1:19" ht="15" customHeight="1" x14ac:dyDescent="0.25">
      <c r="A43" s="269"/>
      <c r="B43" s="260"/>
      <c r="C43" s="260"/>
      <c r="D43" s="260"/>
      <c r="E43" s="260"/>
      <c r="F43" s="260" t="s">
        <v>55</v>
      </c>
      <c r="G43" s="260"/>
      <c r="H43" s="92" t="s">
        <v>101</v>
      </c>
      <c r="I43" s="85" t="s">
        <v>57</v>
      </c>
      <c r="J43" s="94" t="s">
        <v>56</v>
      </c>
      <c r="K43" s="260"/>
      <c r="L43" s="260"/>
      <c r="M43" s="92" t="s">
        <v>25</v>
      </c>
      <c r="N43" s="92" t="s">
        <v>9</v>
      </c>
      <c r="O43" s="302"/>
      <c r="P43" s="259"/>
      <c r="Q43" s="288"/>
    </row>
    <row r="44" spans="1:19" ht="44.45" customHeight="1" x14ac:dyDescent="0.25">
      <c r="A44" s="86" t="s">
        <v>205</v>
      </c>
      <c r="B44" s="95" t="s">
        <v>145</v>
      </c>
      <c r="C44" s="52" t="s">
        <v>197</v>
      </c>
      <c r="D44" s="143" t="s">
        <v>181</v>
      </c>
      <c r="E44" s="103" t="s">
        <v>50</v>
      </c>
      <c r="F44" s="270" t="s">
        <v>167</v>
      </c>
      <c r="G44" s="270"/>
      <c r="H44" s="57">
        <v>4353.8619657333302</v>
      </c>
      <c r="I44" s="68" t="s">
        <v>148</v>
      </c>
      <c r="J44" s="68" t="s">
        <v>149</v>
      </c>
      <c r="K44" s="58">
        <v>1.1000000000000001</v>
      </c>
      <c r="L44" s="95" t="s">
        <v>4</v>
      </c>
      <c r="M44" s="59">
        <v>41066</v>
      </c>
      <c r="N44" s="87">
        <v>41466</v>
      </c>
      <c r="O44" s="67"/>
      <c r="P44" s="53" t="s">
        <v>163</v>
      </c>
      <c r="Q44" s="56" t="s">
        <v>93</v>
      </c>
    </row>
    <row r="45" spans="1:19" ht="63" x14ac:dyDescent="0.25">
      <c r="A45" s="153" t="s">
        <v>206</v>
      </c>
      <c r="B45" s="154" t="s">
        <v>145</v>
      </c>
      <c r="C45" s="151" t="s">
        <v>199</v>
      </c>
      <c r="D45" s="154" t="s">
        <v>186</v>
      </c>
      <c r="E45" s="178" t="s">
        <v>50</v>
      </c>
      <c r="F45" s="276" t="s">
        <v>166</v>
      </c>
      <c r="G45" s="276"/>
      <c r="H45" s="152">
        <v>3781.2442355722801</v>
      </c>
      <c r="I45" s="155" t="s">
        <v>148</v>
      </c>
      <c r="J45" s="155" t="s">
        <v>149</v>
      </c>
      <c r="K45" s="156" t="s">
        <v>158</v>
      </c>
      <c r="L45" s="154" t="s">
        <v>4</v>
      </c>
      <c r="M45" s="157">
        <v>41437</v>
      </c>
      <c r="N45" s="158">
        <v>41815</v>
      </c>
      <c r="O45" s="159"/>
      <c r="P45" s="154" t="s">
        <v>178</v>
      </c>
      <c r="Q45" s="160" t="s">
        <v>93</v>
      </c>
    </row>
    <row r="46" spans="1:19" ht="63" x14ac:dyDescent="0.25">
      <c r="A46" s="148" t="s">
        <v>207</v>
      </c>
      <c r="B46" s="95" t="s">
        <v>145</v>
      </c>
      <c r="C46" s="52" t="s">
        <v>198</v>
      </c>
      <c r="D46" s="146" t="s">
        <v>186</v>
      </c>
      <c r="E46" s="103" t="s">
        <v>50</v>
      </c>
      <c r="F46" s="270" t="s">
        <v>171</v>
      </c>
      <c r="G46" s="270"/>
      <c r="H46" s="57">
        <v>1981.3327684916001</v>
      </c>
      <c r="I46" s="68">
        <v>0</v>
      </c>
      <c r="J46" s="68">
        <v>100</v>
      </c>
      <c r="K46" s="58" t="s">
        <v>159</v>
      </c>
      <c r="L46" s="95" t="s">
        <v>3</v>
      </c>
      <c r="M46" s="59">
        <v>41164</v>
      </c>
      <c r="N46" s="87">
        <v>41375</v>
      </c>
      <c r="O46" s="67"/>
      <c r="P46" s="95" t="s">
        <v>177</v>
      </c>
      <c r="Q46" s="71" t="s">
        <v>93</v>
      </c>
    </row>
    <row r="47" spans="1:19" s="162" customFormat="1" ht="47.25" x14ac:dyDescent="0.25">
      <c r="A47" s="161" t="s">
        <v>208</v>
      </c>
      <c r="B47" s="220" t="s">
        <v>145</v>
      </c>
      <c r="C47" s="52" t="s">
        <v>156</v>
      </c>
      <c r="D47" s="220" t="s">
        <v>181</v>
      </c>
      <c r="E47" s="220" t="s">
        <v>50</v>
      </c>
      <c r="F47" s="270" t="s">
        <v>181</v>
      </c>
      <c r="G47" s="270"/>
      <c r="H47" s="222">
        <f>1947.08723/3.723</f>
        <v>522.98878055331727</v>
      </c>
      <c r="I47" s="68">
        <v>100</v>
      </c>
      <c r="J47" s="68">
        <v>0</v>
      </c>
      <c r="K47" s="58" t="s">
        <v>159</v>
      </c>
      <c r="L47" s="220" t="s">
        <v>4</v>
      </c>
      <c r="M47" s="59">
        <v>43800</v>
      </c>
      <c r="N47" s="80">
        <v>43862</v>
      </c>
      <c r="O47" s="67"/>
      <c r="P47" s="220" t="s">
        <v>177</v>
      </c>
      <c r="Q47" s="71" t="s">
        <v>73</v>
      </c>
      <c r="S47" s="162" t="s">
        <v>228</v>
      </c>
    </row>
    <row r="48" spans="1:19" ht="31.5" x14ac:dyDescent="0.25">
      <c r="A48" s="127" t="s">
        <v>209</v>
      </c>
      <c r="B48" s="128" t="s">
        <v>145</v>
      </c>
      <c r="C48" s="129" t="s">
        <v>225</v>
      </c>
      <c r="D48" s="144" t="s">
        <v>181</v>
      </c>
      <c r="E48" s="128" t="s">
        <v>50</v>
      </c>
      <c r="F48" s="273" t="s">
        <v>172</v>
      </c>
      <c r="G48" s="273"/>
      <c r="H48" s="179">
        <v>299.96294342857101</v>
      </c>
      <c r="I48" s="173" t="s">
        <v>148</v>
      </c>
      <c r="J48" s="173">
        <v>0</v>
      </c>
      <c r="K48" s="174" t="s">
        <v>160</v>
      </c>
      <c r="L48" s="175" t="s">
        <v>3</v>
      </c>
      <c r="M48" s="176">
        <v>41616</v>
      </c>
      <c r="N48" s="177">
        <v>41773</v>
      </c>
      <c r="O48" s="125"/>
      <c r="P48" s="128" t="s">
        <v>164</v>
      </c>
      <c r="Q48" s="130" t="s">
        <v>23</v>
      </c>
    </row>
    <row r="49" spans="1:19" s="162" customFormat="1" ht="32.25" thickBot="1" x14ac:dyDescent="0.3">
      <c r="A49" s="223" t="s">
        <v>210</v>
      </c>
      <c r="B49" s="219" t="s">
        <v>145</v>
      </c>
      <c r="C49" s="105" t="s">
        <v>233</v>
      </c>
      <c r="D49" s="194" t="s">
        <v>188</v>
      </c>
      <c r="E49" s="224" t="s">
        <v>50</v>
      </c>
      <c r="F49" s="294" t="s">
        <v>181</v>
      </c>
      <c r="G49" s="294"/>
      <c r="H49" s="225">
        <f>600/4</f>
        <v>150</v>
      </c>
      <c r="I49" s="216" t="s">
        <v>148</v>
      </c>
      <c r="J49" s="216" t="s">
        <v>149</v>
      </c>
      <c r="K49" s="219" t="s">
        <v>160</v>
      </c>
      <c r="L49" s="219" t="s">
        <v>3</v>
      </c>
      <c r="M49" s="218">
        <v>43831</v>
      </c>
      <c r="N49" s="218">
        <v>43891</v>
      </c>
      <c r="O49" s="105"/>
      <c r="P49" s="219" t="s">
        <v>150</v>
      </c>
      <c r="Q49" s="109" t="s">
        <v>1</v>
      </c>
      <c r="S49" s="162" t="s">
        <v>228</v>
      </c>
    </row>
    <row r="50" spans="1:19" s="33" customFormat="1" x14ac:dyDescent="0.25">
      <c r="A50" s="150"/>
      <c r="G50" s="73" t="s">
        <v>2</v>
      </c>
      <c r="H50" s="74">
        <f>SUM(H44:H49)</f>
        <v>11089.3906937791</v>
      </c>
      <c r="I50" s="101"/>
      <c r="J50" s="141"/>
    </row>
    <row r="51" spans="1:19" hidden="1" x14ac:dyDescent="0.25">
      <c r="A51" s="149"/>
      <c r="B51" s="73"/>
      <c r="C51" s="73"/>
      <c r="D51" s="73"/>
      <c r="E51" s="73"/>
      <c r="F51" s="73"/>
      <c r="G51" s="73" t="s">
        <v>2</v>
      </c>
      <c r="H51" s="76">
        <f>SUM(H44:H50)</f>
        <v>22178.7813875582</v>
      </c>
      <c r="I51" s="74"/>
      <c r="J51" s="75"/>
      <c r="K51" s="75"/>
      <c r="L51" s="73"/>
      <c r="M51" s="73"/>
      <c r="N51" s="73"/>
      <c r="O51" s="73"/>
      <c r="P51" s="73"/>
      <c r="Q51" s="73"/>
    </row>
    <row r="52" spans="1:19" ht="16.5" thickBot="1" x14ac:dyDescent="0.3">
      <c r="A52" s="149"/>
    </row>
    <row r="53" spans="1:19" ht="14.25" customHeight="1" x14ac:dyDescent="0.25">
      <c r="A53" s="63">
        <v>5</v>
      </c>
      <c r="B53" s="282" t="s">
        <v>62</v>
      </c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4"/>
    </row>
    <row r="54" spans="1:19" ht="15.75" customHeight="1" x14ac:dyDescent="0.25">
      <c r="A54" s="264" t="s">
        <v>174</v>
      </c>
      <c r="B54" s="259" t="s">
        <v>61</v>
      </c>
      <c r="C54" s="259" t="s">
        <v>31</v>
      </c>
      <c r="D54" s="259" t="s">
        <v>54</v>
      </c>
      <c r="E54" s="259" t="s">
        <v>183</v>
      </c>
      <c r="F54" s="259" t="s">
        <v>55</v>
      </c>
      <c r="G54" s="303" t="s">
        <v>8</v>
      </c>
      <c r="H54" s="303"/>
      <c r="I54" s="303"/>
      <c r="J54" s="312" t="s">
        <v>63</v>
      </c>
      <c r="K54" s="259" t="s">
        <v>64</v>
      </c>
      <c r="L54" s="259" t="s">
        <v>60</v>
      </c>
      <c r="M54" s="259" t="s">
        <v>32</v>
      </c>
      <c r="N54" s="259"/>
      <c r="O54" s="301" t="s">
        <v>89</v>
      </c>
      <c r="P54" s="259" t="s">
        <v>59</v>
      </c>
      <c r="Q54" s="288" t="s">
        <v>21</v>
      </c>
    </row>
    <row r="55" spans="1:19" ht="15" customHeight="1" x14ac:dyDescent="0.25">
      <c r="A55" s="265"/>
      <c r="B55" s="260"/>
      <c r="C55" s="260"/>
      <c r="D55" s="260"/>
      <c r="E55" s="260"/>
      <c r="F55" s="260"/>
      <c r="G55" s="92" t="s">
        <v>101</v>
      </c>
      <c r="H55" s="85" t="s">
        <v>57</v>
      </c>
      <c r="I55" s="94" t="s">
        <v>56</v>
      </c>
      <c r="J55" s="313"/>
      <c r="K55" s="260"/>
      <c r="L55" s="260"/>
      <c r="M55" s="92" t="s">
        <v>13</v>
      </c>
      <c r="N55" s="92" t="s">
        <v>28</v>
      </c>
      <c r="O55" s="302"/>
      <c r="P55" s="260"/>
      <c r="Q55" s="288"/>
    </row>
    <row r="56" spans="1:19" ht="31.5" x14ac:dyDescent="0.25">
      <c r="A56" s="65" t="s">
        <v>211</v>
      </c>
      <c r="B56" s="95" t="s">
        <v>145</v>
      </c>
      <c r="C56" s="52" t="s">
        <v>236</v>
      </c>
      <c r="D56" s="143" t="s">
        <v>186</v>
      </c>
      <c r="E56" s="95" t="s">
        <v>99</v>
      </c>
      <c r="F56" s="95" t="s">
        <v>173</v>
      </c>
      <c r="G56" s="57">
        <v>433.71249106930202</v>
      </c>
      <c r="H56" s="68" t="s">
        <v>148</v>
      </c>
      <c r="I56" s="68" t="s">
        <v>149</v>
      </c>
      <c r="J56" s="67">
        <v>1</v>
      </c>
      <c r="K56" s="58" t="s">
        <v>152</v>
      </c>
      <c r="L56" s="95" t="s">
        <v>4</v>
      </c>
      <c r="M56" s="59">
        <v>41066</v>
      </c>
      <c r="N56" s="87">
        <v>41556</v>
      </c>
      <c r="O56" s="67"/>
      <c r="P56" s="95" t="s">
        <v>184</v>
      </c>
      <c r="Q56" s="56" t="s">
        <v>93</v>
      </c>
    </row>
    <row r="57" spans="1:19" s="140" customFormat="1" ht="31.5" hidden="1" x14ac:dyDescent="0.25">
      <c r="A57" s="139">
        <v>5.2</v>
      </c>
      <c r="B57" s="131" t="s">
        <v>145</v>
      </c>
      <c r="C57" s="111" t="s">
        <v>155</v>
      </c>
      <c r="D57" s="131" t="s">
        <v>165</v>
      </c>
      <c r="E57" s="131" t="s">
        <v>40</v>
      </c>
      <c r="F57" s="131" t="s">
        <v>173</v>
      </c>
      <c r="G57" s="132">
        <v>0</v>
      </c>
      <c r="H57" s="133" t="s">
        <v>148</v>
      </c>
      <c r="I57" s="133" t="s">
        <v>149</v>
      </c>
      <c r="J57" s="137">
        <v>1</v>
      </c>
      <c r="K57" s="134" t="s">
        <v>152</v>
      </c>
      <c r="L57" s="131" t="s">
        <v>4</v>
      </c>
      <c r="M57" s="135">
        <v>41066</v>
      </c>
      <c r="N57" s="136">
        <v>42706</v>
      </c>
      <c r="O57" s="137"/>
      <c r="P57" s="131" t="s">
        <v>184</v>
      </c>
      <c r="Q57" s="138" t="s">
        <v>23</v>
      </c>
    </row>
    <row r="58" spans="1:19" ht="31.5" hidden="1" x14ac:dyDescent="0.25">
      <c r="A58" s="102">
        <v>5.3</v>
      </c>
      <c r="B58" s="99" t="s">
        <v>145</v>
      </c>
      <c r="C58" s="111"/>
      <c r="D58" s="67"/>
      <c r="E58" s="99" t="s">
        <v>99</v>
      </c>
      <c r="F58" s="66" t="s">
        <v>150</v>
      </c>
      <c r="G58" s="57">
        <v>0</v>
      </c>
      <c r="H58" s="68" t="s">
        <v>148</v>
      </c>
      <c r="I58" s="68" t="s">
        <v>149</v>
      </c>
      <c r="J58" s="67">
        <v>1</v>
      </c>
      <c r="K58" s="58" t="s">
        <v>152</v>
      </c>
      <c r="L58" s="99" t="s">
        <v>3</v>
      </c>
      <c r="M58" s="90">
        <v>42831</v>
      </c>
      <c r="N58" s="90">
        <v>42887</v>
      </c>
      <c r="O58" s="67"/>
      <c r="P58" s="66" t="s">
        <v>150</v>
      </c>
      <c r="Q58" s="71" t="s">
        <v>1</v>
      </c>
    </row>
    <row r="59" spans="1:19" ht="31.5" x14ac:dyDescent="0.25">
      <c r="A59" s="65" t="s">
        <v>212</v>
      </c>
      <c r="B59" s="95" t="s">
        <v>145</v>
      </c>
      <c r="C59" s="52" t="s">
        <v>237</v>
      </c>
      <c r="D59" s="95" t="s">
        <v>181</v>
      </c>
      <c r="E59" s="95" t="s">
        <v>99</v>
      </c>
      <c r="F59" s="95" t="s">
        <v>175</v>
      </c>
      <c r="G59" s="57">
        <v>47.619366657109197</v>
      </c>
      <c r="H59" s="68" t="s">
        <v>148</v>
      </c>
      <c r="I59" s="68">
        <v>0</v>
      </c>
      <c r="J59" s="67">
        <v>1</v>
      </c>
      <c r="K59" s="58" t="s">
        <v>152</v>
      </c>
      <c r="L59" s="95" t="s">
        <v>4</v>
      </c>
      <c r="M59" s="59">
        <v>42095</v>
      </c>
      <c r="N59" s="87">
        <v>42227</v>
      </c>
      <c r="O59" s="67"/>
      <c r="P59" s="95" t="s">
        <v>180</v>
      </c>
      <c r="Q59" s="71" t="s">
        <v>93</v>
      </c>
    </row>
    <row r="60" spans="1:19" s="162" customFormat="1" ht="31.5" x14ac:dyDescent="0.25">
      <c r="A60" s="226" t="s">
        <v>213</v>
      </c>
      <c r="B60" s="183" t="s">
        <v>145</v>
      </c>
      <c r="C60" s="184" t="s">
        <v>157</v>
      </c>
      <c r="D60" s="183" t="s">
        <v>181</v>
      </c>
      <c r="E60" s="183" t="s">
        <v>99</v>
      </c>
      <c r="F60" s="183" t="s">
        <v>150</v>
      </c>
      <c r="G60" s="185">
        <f>550/4</f>
        <v>137.5</v>
      </c>
      <c r="H60" s="186">
        <v>100</v>
      </c>
      <c r="I60" s="186">
        <v>0</v>
      </c>
      <c r="J60" s="188">
        <v>1</v>
      </c>
      <c r="K60" s="187" t="s">
        <v>153</v>
      </c>
      <c r="L60" s="183" t="s">
        <v>4</v>
      </c>
      <c r="M60" s="59">
        <v>43891</v>
      </c>
      <c r="N60" s="80">
        <v>44013</v>
      </c>
      <c r="O60" s="188"/>
      <c r="P60" s="183" t="s">
        <v>150</v>
      </c>
      <c r="Q60" s="189" t="s">
        <v>1</v>
      </c>
      <c r="S60" s="162" t="s">
        <v>228</v>
      </c>
    </row>
    <row r="61" spans="1:19" s="162" customFormat="1" ht="31.5" x14ac:dyDescent="0.25">
      <c r="A61" s="227" t="s">
        <v>217</v>
      </c>
      <c r="B61" s="228" t="s">
        <v>145</v>
      </c>
      <c r="C61" s="229" t="s">
        <v>234</v>
      </c>
      <c r="D61" s="228" t="s">
        <v>186</v>
      </c>
      <c r="E61" s="228" t="s">
        <v>99</v>
      </c>
      <c r="F61" s="228" t="s">
        <v>150</v>
      </c>
      <c r="G61" s="230">
        <f>300/3.7578</f>
        <v>79.833945393581345</v>
      </c>
      <c r="H61" s="231">
        <v>100</v>
      </c>
      <c r="I61" s="231">
        <v>0</v>
      </c>
      <c r="J61" s="232">
        <v>1</v>
      </c>
      <c r="K61" s="233" t="s">
        <v>152</v>
      </c>
      <c r="L61" s="228" t="s">
        <v>3</v>
      </c>
      <c r="M61" s="59">
        <v>43831</v>
      </c>
      <c r="N61" s="59">
        <v>43891</v>
      </c>
      <c r="O61" s="232"/>
      <c r="P61" s="228" t="s">
        <v>150</v>
      </c>
      <c r="Q61" s="234" t="s">
        <v>1</v>
      </c>
      <c r="S61" s="162" t="s">
        <v>228</v>
      </c>
    </row>
    <row r="62" spans="1:19" s="162" customFormat="1" ht="31.5" x14ac:dyDescent="0.25">
      <c r="A62" s="227" t="s">
        <v>249</v>
      </c>
      <c r="B62" s="228" t="s">
        <v>145</v>
      </c>
      <c r="C62" s="229" t="s">
        <v>242</v>
      </c>
      <c r="D62" s="228" t="s">
        <v>186</v>
      </c>
      <c r="E62" s="228" t="s">
        <v>99</v>
      </c>
      <c r="F62" s="228" t="s">
        <v>150</v>
      </c>
      <c r="G62" s="230">
        <f>300/3.7578</f>
        <v>79.833945393581345</v>
      </c>
      <c r="H62" s="231">
        <v>100</v>
      </c>
      <c r="I62" s="231">
        <v>0</v>
      </c>
      <c r="J62" s="232">
        <v>1</v>
      </c>
      <c r="K62" s="233" t="s">
        <v>152</v>
      </c>
      <c r="L62" s="228" t="s">
        <v>3</v>
      </c>
      <c r="M62" s="59">
        <v>43831</v>
      </c>
      <c r="N62" s="59">
        <v>43891</v>
      </c>
      <c r="O62" s="232"/>
      <c r="P62" s="228" t="s">
        <v>150</v>
      </c>
      <c r="Q62" s="234" t="s">
        <v>1</v>
      </c>
      <c r="S62" s="162" t="s">
        <v>228</v>
      </c>
    </row>
    <row r="63" spans="1:19" s="162" customFormat="1" ht="31.5" x14ac:dyDescent="0.25">
      <c r="A63" s="227" t="s">
        <v>250</v>
      </c>
      <c r="B63" s="228" t="s">
        <v>145</v>
      </c>
      <c r="C63" s="229" t="s">
        <v>252</v>
      </c>
      <c r="D63" s="228" t="s">
        <v>186</v>
      </c>
      <c r="E63" s="228" t="s">
        <v>99</v>
      </c>
      <c r="F63" s="228" t="s">
        <v>150</v>
      </c>
      <c r="G63" s="230">
        <f>300/3.7578</f>
        <v>79.833945393581345</v>
      </c>
      <c r="H63" s="231">
        <v>100</v>
      </c>
      <c r="I63" s="231">
        <v>0</v>
      </c>
      <c r="J63" s="232">
        <v>1</v>
      </c>
      <c r="K63" s="233" t="s">
        <v>152</v>
      </c>
      <c r="L63" s="228" t="s">
        <v>3</v>
      </c>
      <c r="M63" s="59">
        <v>43831</v>
      </c>
      <c r="N63" s="59">
        <v>43891</v>
      </c>
      <c r="O63" s="232"/>
      <c r="P63" s="228" t="s">
        <v>150</v>
      </c>
      <c r="Q63" s="234" t="s">
        <v>1</v>
      </c>
      <c r="S63" s="162" t="s">
        <v>228</v>
      </c>
    </row>
    <row r="64" spans="1:19" s="162" customFormat="1" ht="32.25" thickBot="1" x14ac:dyDescent="0.3">
      <c r="A64" s="235" t="s">
        <v>251</v>
      </c>
      <c r="B64" s="219" t="s">
        <v>145</v>
      </c>
      <c r="C64" s="214" t="s">
        <v>243</v>
      </c>
      <c r="D64" s="219" t="s">
        <v>186</v>
      </c>
      <c r="E64" s="219" t="s">
        <v>99</v>
      </c>
      <c r="F64" s="219" t="s">
        <v>150</v>
      </c>
      <c r="G64" s="215">
        <v>79.833945393581303</v>
      </c>
      <c r="H64" s="216">
        <v>100</v>
      </c>
      <c r="I64" s="216">
        <v>0</v>
      </c>
      <c r="J64" s="105">
        <v>1</v>
      </c>
      <c r="K64" s="217" t="s">
        <v>152</v>
      </c>
      <c r="L64" s="219" t="s">
        <v>3</v>
      </c>
      <c r="M64" s="218">
        <v>43831</v>
      </c>
      <c r="N64" s="218">
        <v>43891</v>
      </c>
      <c r="O64" s="105"/>
      <c r="P64" s="219" t="s">
        <v>150</v>
      </c>
      <c r="Q64" s="109" t="s">
        <v>1</v>
      </c>
      <c r="S64" s="162" t="s">
        <v>228</v>
      </c>
    </row>
    <row r="65" spans="1:17" x14ac:dyDescent="0.25">
      <c r="A65" s="72"/>
      <c r="B65" s="73"/>
      <c r="C65" s="73"/>
      <c r="D65" s="73"/>
      <c r="E65" s="73"/>
      <c r="F65" s="73"/>
      <c r="G65" s="73" t="s">
        <v>2</v>
      </c>
      <c r="H65" s="74">
        <f>SUM(G56:G64)</f>
        <v>938.16763930073648</v>
      </c>
      <c r="I65" s="75"/>
      <c r="J65" s="75"/>
      <c r="K65" s="73"/>
      <c r="L65" s="73"/>
      <c r="M65" s="73"/>
      <c r="N65" s="73"/>
      <c r="O65" s="73"/>
      <c r="P65" s="73"/>
      <c r="Q65" s="73"/>
    </row>
    <row r="66" spans="1:17" ht="16.5" thickBot="1" x14ac:dyDescent="0.3">
      <c r="A66" s="72"/>
    </row>
    <row r="67" spans="1:17" ht="15.75" customHeight="1" x14ac:dyDescent="0.25">
      <c r="A67" s="63">
        <v>6</v>
      </c>
      <c r="B67" s="282" t="s">
        <v>14</v>
      </c>
      <c r="C67" s="283"/>
      <c r="D67" s="283"/>
      <c r="E67" s="283"/>
      <c r="F67" s="283"/>
      <c r="G67" s="283"/>
      <c r="H67" s="283"/>
      <c r="I67" s="283"/>
      <c r="J67" s="283"/>
      <c r="K67" s="283"/>
      <c r="L67" s="283"/>
      <c r="M67" s="283"/>
      <c r="N67" s="283"/>
      <c r="O67" s="283"/>
      <c r="P67" s="283"/>
      <c r="Q67" s="284"/>
    </row>
    <row r="68" spans="1:17" ht="15.75" customHeight="1" x14ac:dyDescent="0.25">
      <c r="A68" s="257" t="s">
        <v>174</v>
      </c>
      <c r="B68" s="271" t="s">
        <v>61</v>
      </c>
      <c r="C68" s="271" t="s">
        <v>31</v>
      </c>
      <c r="D68" s="271" t="s">
        <v>54</v>
      </c>
      <c r="E68" s="271" t="s">
        <v>183</v>
      </c>
      <c r="F68" s="319" t="s">
        <v>55</v>
      </c>
      <c r="G68" s="320"/>
      <c r="H68" s="309" t="s">
        <v>8</v>
      </c>
      <c r="I68" s="310"/>
      <c r="J68" s="311"/>
      <c r="K68" s="271" t="s">
        <v>64</v>
      </c>
      <c r="L68" s="271" t="s">
        <v>60</v>
      </c>
      <c r="M68" s="307" t="s">
        <v>32</v>
      </c>
      <c r="N68" s="308"/>
      <c r="O68" s="271" t="s">
        <v>89</v>
      </c>
      <c r="P68" s="271" t="s">
        <v>59</v>
      </c>
      <c r="Q68" s="291" t="s">
        <v>21</v>
      </c>
    </row>
    <row r="69" spans="1:17" ht="15" customHeight="1" x14ac:dyDescent="0.25">
      <c r="A69" s="258"/>
      <c r="B69" s="272"/>
      <c r="C69" s="272"/>
      <c r="D69" s="272"/>
      <c r="E69" s="272"/>
      <c r="F69" s="321"/>
      <c r="G69" s="322"/>
      <c r="H69" s="92" t="s">
        <v>101</v>
      </c>
      <c r="I69" s="85" t="s">
        <v>57</v>
      </c>
      <c r="J69" s="94" t="s">
        <v>56</v>
      </c>
      <c r="K69" s="272"/>
      <c r="L69" s="272"/>
      <c r="M69" s="92" t="s">
        <v>92</v>
      </c>
      <c r="N69" s="92" t="s">
        <v>9</v>
      </c>
      <c r="O69" s="272"/>
      <c r="P69" s="272"/>
      <c r="Q69" s="292"/>
    </row>
    <row r="70" spans="1:17" s="172" customFormat="1" ht="65.099999999999994" customHeight="1" thickBot="1" x14ac:dyDescent="0.3">
      <c r="A70" s="170"/>
      <c r="B70" s="163"/>
      <c r="C70" s="164"/>
      <c r="D70" s="163"/>
      <c r="E70" s="163"/>
      <c r="F70" s="277"/>
      <c r="G70" s="277"/>
      <c r="H70" s="165"/>
      <c r="I70" s="166"/>
      <c r="J70" s="166"/>
      <c r="K70" s="167"/>
      <c r="L70" s="163"/>
      <c r="M70" s="171"/>
      <c r="N70" s="171"/>
      <c r="O70" s="168"/>
      <c r="P70" s="163"/>
      <c r="Q70" s="169"/>
    </row>
    <row r="71" spans="1:17" ht="16.5" hidden="1" thickBot="1" x14ac:dyDescent="0.3">
      <c r="A71" s="89">
        <v>6.2</v>
      </c>
      <c r="B71" s="104"/>
      <c r="C71" s="105"/>
      <c r="D71" s="105"/>
      <c r="E71" s="105"/>
      <c r="F71" s="274"/>
      <c r="G71" s="275"/>
      <c r="H71" s="105"/>
      <c r="I71" s="106"/>
      <c r="J71" s="107"/>
      <c r="K71" s="107"/>
      <c r="L71" s="105"/>
      <c r="M71" s="105"/>
      <c r="N71" s="105"/>
      <c r="O71" s="108"/>
      <c r="P71" s="105"/>
      <c r="Q71" s="109"/>
    </row>
    <row r="72" spans="1:17" x14ac:dyDescent="0.25">
      <c r="A72" s="72"/>
      <c r="B72" s="73"/>
      <c r="C72" s="73"/>
      <c r="D72" s="73"/>
      <c r="E72" s="73"/>
      <c r="F72" s="73"/>
      <c r="G72" s="73" t="s">
        <v>2</v>
      </c>
      <c r="H72" s="76">
        <f>SUM(H70:H71)</f>
        <v>0</v>
      </c>
      <c r="I72" s="74"/>
      <c r="J72" s="75"/>
      <c r="K72" s="75"/>
      <c r="L72" s="73"/>
      <c r="M72" s="73"/>
      <c r="N72" s="73"/>
      <c r="O72" s="73"/>
      <c r="P72" s="73"/>
      <c r="Q72" s="73"/>
    </row>
    <row r="73" spans="1:17" ht="16.5" thickBot="1" x14ac:dyDescent="0.3">
      <c r="A73" s="72"/>
      <c r="F73" s="73"/>
      <c r="G73" s="73"/>
      <c r="H73" s="73"/>
      <c r="I73" s="74"/>
      <c r="J73" s="75"/>
      <c r="K73" s="75"/>
      <c r="L73" s="73"/>
      <c r="M73" s="73"/>
      <c r="N73" s="73"/>
      <c r="O73" s="73"/>
      <c r="P73" s="73"/>
      <c r="Q73" s="73"/>
    </row>
    <row r="74" spans="1:17" x14ac:dyDescent="0.25">
      <c r="A74" s="91">
        <v>7</v>
      </c>
      <c r="B74" s="282" t="s">
        <v>15</v>
      </c>
      <c r="C74" s="283"/>
      <c r="D74" s="283"/>
      <c r="E74" s="283"/>
      <c r="F74" s="283"/>
      <c r="G74" s="283"/>
      <c r="H74" s="283"/>
      <c r="I74" s="283"/>
      <c r="J74" s="283"/>
      <c r="K74" s="283"/>
      <c r="L74" s="283"/>
      <c r="M74" s="283"/>
      <c r="N74" s="283"/>
      <c r="O74" s="283"/>
      <c r="P74" s="283"/>
      <c r="Q74" s="284"/>
    </row>
    <row r="75" spans="1:17" ht="15.75" customHeight="1" x14ac:dyDescent="0.25">
      <c r="A75" s="264" t="s">
        <v>174</v>
      </c>
      <c r="B75" s="259" t="s">
        <v>61</v>
      </c>
      <c r="C75" s="259" t="s">
        <v>65</v>
      </c>
      <c r="D75" s="259" t="s">
        <v>54</v>
      </c>
      <c r="E75" s="259"/>
      <c r="F75" s="259" t="s">
        <v>55</v>
      </c>
      <c r="G75" s="259"/>
      <c r="H75" s="303" t="s">
        <v>8</v>
      </c>
      <c r="I75" s="303"/>
      <c r="J75" s="303"/>
      <c r="K75" s="259" t="s">
        <v>64</v>
      </c>
      <c r="L75" s="312" t="s">
        <v>66</v>
      </c>
      <c r="M75" s="259" t="s">
        <v>32</v>
      </c>
      <c r="N75" s="259"/>
      <c r="O75" s="302" t="s">
        <v>17</v>
      </c>
      <c r="P75" s="259" t="s">
        <v>59</v>
      </c>
      <c r="Q75" s="288" t="s">
        <v>21</v>
      </c>
    </row>
    <row r="76" spans="1:17" ht="46.5" customHeight="1" thickBot="1" x14ac:dyDescent="0.3">
      <c r="A76" s="265"/>
      <c r="B76" s="260"/>
      <c r="C76" s="260"/>
      <c r="D76" s="260"/>
      <c r="E76" s="260"/>
      <c r="F76" s="260"/>
      <c r="G76" s="260"/>
      <c r="H76" s="92" t="s">
        <v>101</v>
      </c>
      <c r="I76" s="92" t="s">
        <v>57</v>
      </c>
      <c r="J76" s="85" t="s">
        <v>56</v>
      </c>
      <c r="K76" s="260"/>
      <c r="L76" s="313"/>
      <c r="M76" s="92" t="s">
        <v>16</v>
      </c>
      <c r="N76" s="92" t="s">
        <v>67</v>
      </c>
      <c r="O76" s="304"/>
      <c r="P76" s="260"/>
      <c r="Q76" s="293"/>
    </row>
    <row r="77" spans="1:17" ht="16.5" thickBot="1" x14ac:dyDescent="0.3">
      <c r="A77" s="112"/>
      <c r="B77" s="117"/>
      <c r="C77" s="118"/>
      <c r="D77" s="295"/>
      <c r="E77" s="295"/>
      <c r="F77" s="305" t="s">
        <v>150</v>
      </c>
      <c r="G77" s="306"/>
      <c r="H77" s="119"/>
      <c r="I77" s="117"/>
      <c r="J77" s="113"/>
      <c r="K77" s="114"/>
      <c r="L77" s="120"/>
      <c r="M77" s="115"/>
      <c r="N77" s="115"/>
      <c r="O77" s="121"/>
      <c r="P77" s="116"/>
      <c r="Q77" s="122"/>
    </row>
    <row r="78" spans="1:17" ht="16.5" hidden="1" thickBot="1" x14ac:dyDescent="0.3">
      <c r="A78" s="89">
        <v>7.2</v>
      </c>
      <c r="B78" s="104"/>
      <c r="C78" s="105"/>
      <c r="D78" s="294"/>
      <c r="E78" s="294"/>
      <c r="F78" s="294"/>
      <c r="G78" s="294"/>
      <c r="H78" s="105"/>
      <c r="I78" s="105"/>
      <c r="J78" s="106"/>
      <c r="K78" s="107"/>
      <c r="L78" s="107"/>
      <c r="M78" s="105"/>
      <c r="N78" s="105"/>
      <c r="O78" s="108"/>
      <c r="P78" s="105"/>
      <c r="Q78" s="109"/>
    </row>
    <row r="79" spans="1:17" x14ac:dyDescent="0.25">
      <c r="G79" s="4" t="s">
        <v>2</v>
      </c>
      <c r="H79" s="5">
        <f>SUM(H77:H78)</f>
        <v>0</v>
      </c>
    </row>
    <row r="81" spans="2:5" x14ac:dyDescent="0.25">
      <c r="B81" s="296" t="s">
        <v>91</v>
      </c>
      <c r="C81" s="50" t="s">
        <v>5</v>
      </c>
    </row>
    <row r="82" spans="2:5" x14ac:dyDescent="0.25">
      <c r="B82" s="297"/>
      <c r="C82" s="50" t="s">
        <v>3</v>
      </c>
    </row>
    <row r="83" spans="2:5" x14ac:dyDescent="0.25">
      <c r="B83" s="298"/>
      <c r="C83" s="51" t="s">
        <v>4</v>
      </c>
    </row>
    <row r="84" spans="2:5" x14ac:dyDescent="0.25">
      <c r="B84" s="296" t="s">
        <v>21</v>
      </c>
      <c r="C84" s="50" t="s">
        <v>1</v>
      </c>
    </row>
    <row r="85" spans="2:5" x14ac:dyDescent="0.25">
      <c r="B85" s="297"/>
      <c r="C85" s="50" t="s">
        <v>73</v>
      </c>
    </row>
    <row r="86" spans="2:5" x14ac:dyDescent="0.25">
      <c r="B86" s="297"/>
      <c r="C86" s="50" t="s">
        <v>47</v>
      </c>
    </row>
    <row r="87" spans="2:5" x14ac:dyDescent="0.25">
      <c r="B87" s="297"/>
      <c r="C87" s="50" t="s">
        <v>7</v>
      </c>
    </row>
    <row r="88" spans="2:5" x14ac:dyDescent="0.25">
      <c r="B88" s="297"/>
      <c r="C88" s="50" t="s">
        <v>82</v>
      </c>
    </row>
    <row r="89" spans="2:5" x14ac:dyDescent="0.25">
      <c r="B89" s="297"/>
      <c r="C89" s="50" t="s">
        <v>68</v>
      </c>
    </row>
    <row r="90" spans="2:5" x14ac:dyDescent="0.25">
      <c r="B90" s="297"/>
      <c r="C90" s="50" t="s">
        <v>23</v>
      </c>
    </row>
    <row r="91" spans="2:5" x14ac:dyDescent="0.25">
      <c r="B91" s="298"/>
      <c r="C91" s="50" t="s">
        <v>93</v>
      </c>
    </row>
    <row r="92" spans="2:5" ht="31.5" x14ac:dyDescent="0.25">
      <c r="B92" s="281" t="s">
        <v>72</v>
      </c>
      <c r="C92" s="299" t="s">
        <v>69</v>
      </c>
      <c r="D92" s="50" t="s">
        <v>50</v>
      </c>
      <c r="E92" s="50" t="s">
        <v>50</v>
      </c>
    </row>
    <row r="93" spans="2:5" ht="31.5" x14ac:dyDescent="0.25">
      <c r="B93" s="281"/>
      <c r="C93" s="299"/>
      <c r="D93" s="50" t="s">
        <v>94</v>
      </c>
      <c r="E93" s="50" t="s">
        <v>94</v>
      </c>
    </row>
    <row r="94" spans="2:5" ht="31.5" x14ac:dyDescent="0.25">
      <c r="B94" s="281"/>
      <c r="C94" s="299"/>
      <c r="D94" s="50" t="s">
        <v>95</v>
      </c>
      <c r="E94" s="50" t="s">
        <v>95</v>
      </c>
    </row>
    <row r="95" spans="2:5" x14ac:dyDescent="0.25">
      <c r="B95" s="281"/>
      <c r="C95" s="299"/>
      <c r="D95" s="50" t="s">
        <v>40</v>
      </c>
      <c r="E95" s="50" t="s">
        <v>40</v>
      </c>
    </row>
    <row r="96" spans="2:5" x14ac:dyDescent="0.25">
      <c r="B96" s="281"/>
      <c r="C96" s="299"/>
      <c r="D96" s="50" t="s">
        <v>43</v>
      </c>
      <c r="E96" s="50" t="s">
        <v>43</v>
      </c>
    </row>
    <row r="97" spans="2:5" ht="31.5" x14ac:dyDescent="0.25">
      <c r="B97" s="281"/>
      <c r="C97" s="299"/>
      <c r="D97" s="50" t="s">
        <v>51</v>
      </c>
      <c r="E97" s="50" t="s">
        <v>51</v>
      </c>
    </row>
    <row r="98" spans="2:5" ht="31.5" x14ac:dyDescent="0.25">
      <c r="B98" s="281"/>
      <c r="C98" s="299"/>
      <c r="D98" s="50" t="s">
        <v>96</v>
      </c>
      <c r="E98" s="50" t="s">
        <v>96</v>
      </c>
    </row>
    <row r="99" spans="2:5" x14ac:dyDescent="0.25">
      <c r="B99" s="281"/>
      <c r="C99" s="300" t="s">
        <v>71</v>
      </c>
      <c r="D99" s="50" t="s">
        <v>44</v>
      </c>
      <c r="E99" s="50" t="s">
        <v>45</v>
      </c>
    </row>
    <row r="100" spans="2:5" x14ac:dyDescent="0.25">
      <c r="B100" s="281"/>
      <c r="C100" s="300"/>
      <c r="D100" s="50" t="s">
        <v>45</v>
      </c>
      <c r="E100" s="50" t="s">
        <v>46</v>
      </c>
    </row>
    <row r="101" spans="2:5" x14ac:dyDescent="0.25">
      <c r="B101" s="281"/>
      <c r="C101" s="300"/>
      <c r="D101" s="50" t="s">
        <v>46</v>
      </c>
    </row>
    <row r="102" spans="2:5" x14ac:dyDescent="0.25">
      <c r="B102" s="281"/>
      <c r="C102" s="300"/>
      <c r="D102" s="50" t="s">
        <v>40</v>
      </c>
    </row>
    <row r="103" spans="2:5" x14ac:dyDescent="0.25">
      <c r="B103" s="281"/>
      <c r="C103" s="300"/>
      <c r="D103" s="50" t="s">
        <v>43</v>
      </c>
    </row>
    <row r="104" spans="2:5" x14ac:dyDescent="0.25">
      <c r="B104" s="281"/>
      <c r="C104" s="300"/>
      <c r="D104" s="50" t="s">
        <v>52</v>
      </c>
    </row>
    <row r="105" spans="2:5" ht="31.5" x14ac:dyDescent="0.25">
      <c r="B105" s="281"/>
      <c r="C105" s="300"/>
      <c r="D105" s="50" t="s">
        <v>97</v>
      </c>
    </row>
    <row r="106" spans="2:5" ht="31.5" x14ac:dyDescent="0.25">
      <c r="B106" s="281"/>
      <c r="C106" s="300"/>
      <c r="D106" s="50" t="s">
        <v>70</v>
      </c>
    </row>
    <row r="107" spans="2:5" x14ac:dyDescent="0.25">
      <c r="B107" s="281"/>
      <c r="C107" s="300"/>
      <c r="D107" s="50" t="s">
        <v>6</v>
      </c>
    </row>
    <row r="108" spans="2:5" ht="31.5" x14ac:dyDescent="0.25">
      <c r="B108" s="281"/>
      <c r="C108" s="300"/>
      <c r="D108" s="50" t="s">
        <v>19</v>
      </c>
    </row>
    <row r="109" spans="2:5" x14ac:dyDescent="0.25">
      <c r="B109" s="281"/>
      <c r="C109" s="278" t="s">
        <v>98</v>
      </c>
      <c r="D109" s="50" t="s">
        <v>99</v>
      </c>
    </row>
    <row r="110" spans="2:5" x14ac:dyDescent="0.25">
      <c r="B110" s="281"/>
      <c r="C110" s="279"/>
      <c r="D110" s="50" t="s">
        <v>40</v>
      </c>
    </row>
    <row r="111" spans="2:5" x14ac:dyDescent="0.25">
      <c r="B111" s="281"/>
      <c r="C111" s="280"/>
      <c r="D111" s="50" t="s">
        <v>43</v>
      </c>
    </row>
  </sheetData>
  <mergeCells count="123">
    <mergeCell ref="B3:M3"/>
    <mergeCell ref="B4:M4"/>
    <mergeCell ref="B54:B55"/>
    <mergeCell ref="C54:C55"/>
    <mergeCell ref="D54:D55"/>
    <mergeCell ref="E54:E55"/>
    <mergeCell ref="F54:F55"/>
    <mergeCell ref="J54:J55"/>
    <mergeCell ref="G54:I54"/>
    <mergeCell ref="B12:Q12"/>
    <mergeCell ref="H15:J15"/>
    <mergeCell ref="M42:N42"/>
    <mergeCell ref="H42:J42"/>
    <mergeCell ref="F42:G42"/>
    <mergeCell ref="M34:N34"/>
    <mergeCell ref="B27:B28"/>
    <mergeCell ref="C27:C28"/>
    <mergeCell ref="D27:D28"/>
    <mergeCell ref="E27:E28"/>
    <mergeCell ref="G27:G28"/>
    <mergeCell ref="M15:N15"/>
    <mergeCell ref="L15:L16"/>
    <mergeCell ref="K15:K16"/>
    <mergeCell ref="O27:O28"/>
    <mergeCell ref="L75:L76"/>
    <mergeCell ref="E15:E16"/>
    <mergeCell ref="F15:F16"/>
    <mergeCell ref="O15:O16"/>
    <mergeCell ref="O42:O43"/>
    <mergeCell ref="H27:J27"/>
    <mergeCell ref="O34:O35"/>
    <mergeCell ref="E42:E43"/>
    <mergeCell ref="K42:K43"/>
    <mergeCell ref="L42:L43"/>
    <mergeCell ref="E34:E35"/>
    <mergeCell ref="F34:F35"/>
    <mergeCell ref="G34:G35"/>
    <mergeCell ref="K34:K35"/>
    <mergeCell ref="H34:J34"/>
    <mergeCell ref="L34:L35"/>
    <mergeCell ref="K27:K28"/>
    <mergeCell ref="L27:L28"/>
    <mergeCell ref="M27:N27"/>
    <mergeCell ref="F75:G76"/>
    <mergeCell ref="F44:G44"/>
    <mergeCell ref="F46:G46"/>
    <mergeCell ref="F68:G69"/>
    <mergeCell ref="G15:G16"/>
    <mergeCell ref="B81:B83"/>
    <mergeCell ref="B84:B91"/>
    <mergeCell ref="C92:C98"/>
    <mergeCell ref="D78:E78"/>
    <mergeCell ref="P34:P35"/>
    <mergeCell ref="P42:P43"/>
    <mergeCell ref="C99:C108"/>
    <mergeCell ref="P27:P28"/>
    <mergeCell ref="P54:P55"/>
    <mergeCell ref="M54:N54"/>
    <mergeCell ref="O54:O55"/>
    <mergeCell ref="K54:K55"/>
    <mergeCell ref="L54:L55"/>
    <mergeCell ref="F78:G78"/>
    <mergeCell ref="H75:J75"/>
    <mergeCell ref="M75:N75"/>
    <mergeCell ref="O75:O76"/>
    <mergeCell ref="F77:G77"/>
    <mergeCell ref="O68:O69"/>
    <mergeCell ref="M68:N68"/>
    <mergeCell ref="L68:L69"/>
    <mergeCell ref="K68:K69"/>
    <mergeCell ref="H68:J68"/>
    <mergeCell ref="K75:K76"/>
    <mergeCell ref="C109:C111"/>
    <mergeCell ref="B92:B111"/>
    <mergeCell ref="B14:Q14"/>
    <mergeCell ref="B26:Q26"/>
    <mergeCell ref="B33:Q33"/>
    <mergeCell ref="B41:Q41"/>
    <mergeCell ref="B53:Q53"/>
    <mergeCell ref="P68:P69"/>
    <mergeCell ref="P75:P76"/>
    <mergeCell ref="Q15:Q16"/>
    <mergeCell ref="Q27:Q28"/>
    <mergeCell ref="Q34:Q35"/>
    <mergeCell ref="Q42:Q43"/>
    <mergeCell ref="Q54:Q55"/>
    <mergeCell ref="Q68:Q69"/>
    <mergeCell ref="Q75:Q76"/>
    <mergeCell ref="B67:Q67"/>
    <mergeCell ref="B74:Q74"/>
    <mergeCell ref="P15:P16"/>
    <mergeCell ref="E68:E69"/>
    <mergeCell ref="D68:D69"/>
    <mergeCell ref="F49:G49"/>
    <mergeCell ref="D77:E77"/>
    <mergeCell ref="D75:E76"/>
    <mergeCell ref="F43:G43"/>
    <mergeCell ref="F47:G47"/>
    <mergeCell ref="B75:B76"/>
    <mergeCell ref="C75:C76"/>
    <mergeCell ref="B68:B69"/>
    <mergeCell ref="C68:C69"/>
    <mergeCell ref="F27:F28"/>
    <mergeCell ref="F48:G48"/>
    <mergeCell ref="F71:G71"/>
    <mergeCell ref="F45:G45"/>
    <mergeCell ref="F70:G70"/>
    <mergeCell ref="B42:B43"/>
    <mergeCell ref="C42:C43"/>
    <mergeCell ref="A68:A69"/>
    <mergeCell ref="D42:D43"/>
    <mergeCell ref="B34:B35"/>
    <mergeCell ref="C34:C35"/>
    <mergeCell ref="D34:D35"/>
    <mergeCell ref="B15:B16"/>
    <mergeCell ref="C15:C16"/>
    <mergeCell ref="D15:D16"/>
    <mergeCell ref="A75:A76"/>
    <mergeCell ref="A15:A16"/>
    <mergeCell ref="A27:A28"/>
    <mergeCell ref="A34:A35"/>
    <mergeCell ref="A42:A43"/>
    <mergeCell ref="A54:A55"/>
  </mergeCells>
  <dataValidations count="10">
    <dataValidation type="list" allowBlank="1" showInputMessage="1" showErrorMessage="1" sqref="L72:L73 E72" xr:uid="{00000000-0002-0000-0100-000000000000}">
      <formula1>#REF!</formula1>
    </dataValidation>
    <dataValidation type="list" allowBlank="1" showInputMessage="1" showErrorMessage="1" sqref="L17:L24 L56:L65 L44 L51 L70:L71 L29:L31 L36:L39 L46:L49" xr:uid="{00000000-0002-0000-0100-000001000000}">
      <formula1>$C$81:$C$83</formula1>
    </dataValidation>
    <dataValidation type="list" allowBlank="1" showInputMessage="1" showErrorMessage="1" sqref="E51 E37 E44 E46:E49" xr:uid="{00000000-0002-0000-0100-000002000000}">
      <formula1>$D$92:$D$98</formula1>
    </dataValidation>
    <dataValidation type="list" allowBlank="1" showInputMessage="1" showErrorMessage="1" sqref="E38:E39 E36 E17:E24 E29:E31" xr:uid="{00000000-0002-0000-0100-000003000000}">
      <formula1>$D$99:$D$108</formula1>
    </dataValidation>
    <dataValidation type="list" allowBlank="1" showInputMessage="1" showErrorMessage="1" sqref="Q51 Q56:Q65 Q44 Q36:Q39 Q77:Q78 Q29:Q31 Q70:Q71 Q17:Q24 Q46:Q49" xr:uid="{00000000-0002-0000-0100-000004000000}">
      <formula1>$C$84:$C$91</formula1>
    </dataValidation>
    <dataValidation type="list" allowBlank="1" showInputMessage="1" showErrorMessage="1" sqref="E70:E71" xr:uid="{00000000-0002-0000-0100-000005000000}">
      <formula1>capacitacao</formula1>
    </dataValidation>
    <dataValidation type="list" allowBlank="1" showInputMessage="1" showErrorMessage="1" sqref="Q45" xr:uid="{00000000-0002-0000-0100-000006000000}">
      <formula1>$C$85:$C$92</formula1>
    </dataValidation>
    <dataValidation type="list" allowBlank="1" showInputMessage="1" showErrorMessage="1" sqref="E45" xr:uid="{00000000-0002-0000-0100-000007000000}">
      <formula1>$D$93:$D$99</formula1>
    </dataValidation>
    <dataValidation type="list" allowBlank="1" showInputMessage="1" showErrorMessage="1" sqref="L45" xr:uid="{00000000-0002-0000-0100-000008000000}">
      <formula1>$C$82:$C$84</formula1>
    </dataValidation>
    <dataValidation type="list" allowBlank="1" showInputMessage="1" showErrorMessage="1" sqref="E56:E65" xr:uid="{00000000-0002-0000-0100-000009000000}">
      <formula1>$D$109:$D$111</formula1>
    </dataValidation>
  </dataValidations>
  <printOptions horizontalCentered="1"/>
  <pageMargins left="0" right="0" top="0.35433070866141736" bottom="0.19685039370078741" header="0" footer="0"/>
  <pageSetup paperSize="9" scale="44" fitToHeight="3" orientation="landscape" r:id="rId1"/>
  <ignoredErrors>
    <ignoredError sqref="I21:J21 I37:J37 I44:J44 I46:J47 H56:I59 H61:I6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ht="15.6" x14ac:dyDescent="0.35">
      <c r="A3" s="1"/>
    </row>
    <row r="5" spans="1:13" ht="15.6" x14ac:dyDescent="0.35">
      <c r="B5" s="3"/>
    </row>
    <row r="6" spans="1:13" ht="15.6" x14ac:dyDescent="0.35">
      <c r="A6" s="7"/>
      <c r="B6" s="8" t="s">
        <v>26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ht="15.6" x14ac:dyDescent="0.3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6" x14ac:dyDescent="0.3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102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27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ht="15.6" x14ac:dyDescent="0.3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ht="15.6" x14ac:dyDescent="0.35">
      <c r="A12" s="17" t="s">
        <v>103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104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ht="15.6" x14ac:dyDescent="0.35">
      <c r="A14" s="13" t="s">
        <v>105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ht="15.6" x14ac:dyDescent="0.35">
      <c r="B15" s="18"/>
    </row>
    <row r="16" spans="1:13" ht="15.6" x14ac:dyDescent="0.35">
      <c r="B16" s="18"/>
    </row>
    <row r="17" spans="1:19" ht="15.75" customHeight="1" x14ac:dyDescent="0.25">
      <c r="A17" s="331" t="s">
        <v>106</v>
      </c>
      <c r="B17" s="331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107</v>
      </c>
      <c r="B19" s="20"/>
      <c r="H19" s="4"/>
      <c r="I19" s="4"/>
      <c r="J19" s="4"/>
    </row>
    <row r="20" spans="1:19" ht="14.45" customHeight="1" x14ac:dyDescent="0.35">
      <c r="A20" s="20"/>
      <c r="B20" s="20"/>
      <c r="H20" s="4"/>
      <c r="I20" s="4"/>
      <c r="J20" s="4"/>
    </row>
    <row r="21" spans="1:19" s="23" customFormat="1" ht="5.0999999999999996" customHeight="1" thickBot="1" x14ac:dyDescent="0.4">
      <c r="A21" s="22"/>
      <c r="B21" s="22"/>
    </row>
    <row r="22" spans="1:19" x14ac:dyDescent="0.25">
      <c r="A22" s="332" t="s">
        <v>108</v>
      </c>
      <c r="B22" s="332" t="s">
        <v>109</v>
      </c>
      <c r="H22" s="4"/>
      <c r="I22" s="4"/>
      <c r="J22" s="4"/>
    </row>
    <row r="23" spans="1:19" ht="15.6" customHeight="1" thickBot="1" x14ac:dyDescent="0.3">
      <c r="A23" s="333"/>
      <c r="B23" s="333"/>
      <c r="H23" s="4"/>
      <c r="I23" s="4"/>
      <c r="J23" s="4"/>
    </row>
    <row r="24" spans="1:19" x14ac:dyDescent="0.25">
      <c r="A24" s="334" t="s">
        <v>110</v>
      </c>
      <c r="B24" s="329"/>
      <c r="H24" s="4"/>
      <c r="I24" s="4"/>
      <c r="J24" s="4"/>
    </row>
    <row r="25" spans="1:19" ht="16.5" thickBot="1" x14ac:dyDescent="0.3">
      <c r="A25" s="335"/>
      <c r="B25" s="330"/>
      <c r="H25" s="4"/>
      <c r="I25" s="4"/>
      <c r="J25" s="4"/>
    </row>
    <row r="26" spans="1:19" ht="46.5" customHeight="1" thickBot="1" x14ac:dyDescent="0.3">
      <c r="A26" s="329" t="s">
        <v>111</v>
      </c>
      <c r="B26" s="329" t="s">
        <v>112</v>
      </c>
      <c r="H26" s="4"/>
      <c r="I26" s="4"/>
      <c r="J26" s="4"/>
    </row>
    <row r="27" spans="1:19" ht="15.95" hidden="1" thickBot="1" x14ac:dyDescent="0.4">
      <c r="A27" s="330"/>
      <c r="B27" s="330"/>
      <c r="H27" s="4"/>
      <c r="I27" s="4"/>
      <c r="J27" s="4"/>
    </row>
    <row r="28" spans="1:19" x14ac:dyDescent="0.25">
      <c r="A28" s="334" t="s">
        <v>113</v>
      </c>
      <c r="B28" s="329"/>
      <c r="H28" s="4"/>
      <c r="I28" s="4"/>
      <c r="J28" s="4"/>
    </row>
    <row r="29" spans="1:19" ht="16.5" thickBot="1" x14ac:dyDescent="0.3">
      <c r="A29" s="335"/>
      <c r="B29" s="330"/>
      <c r="H29" s="4"/>
      <c r="I29" s="4"/>
      <c r="J29" s="4"/>
    </row>
    <row r="30" spans="1:19" ht="42.6" customHeight="1" thickBot="1" x14ac:dyDescent="0.3">
      <c r="A30" s="329" t="s">
        <v>114</v>
      </c>
      <c r="B30" s="329" t="s">
        <v>115</v>
      </c>
      <c r="H30" s="4"/>
      <c r="I30" s="4"/>
      <c r="J30" s="4"/>
    </row>
    <row r="31" spans="1:19" ht="15.95" hidden="1" thickBot="1" x14ac:dyDescent="0.4">
      <c r="A31" s="330"/>
      <c r="B31" s="330"/>
      <c r="H31" s="4"/>
      <c r="I31" s="4"/>
      <c r="J31" s="4"/>
    </row>
    <row r="32" spans="1:19" ht="36.950000000000003" customHeight="1" thickBot="1" x14ac:dyDescent="0.3">
      <c r="A32" s="334" t="s">
        <v>116</v>
      </c>
      <c r="B32" s="329"/>
      <c r="H32" s="4"/>
      <c r="I32" s="4"/>
      <c r="J32" s="4"/>
    </row>
    <row r="33" spans="1:10" ht="51.6" hidden="1" customHeight="1" x14ac:dyDescent="0.35">
      <c r="A33" s="335"/>
      <c r="B33" s="330"/>
      <c r="H33" s="4"/>
      <c r="I33" s="4"/>
      <c r="J33" s="4"/>
    </row>
    <row r="34" spans="1:10" ht="62.1" customHeight="1" thickBot="1" x14ac:dyDescent="0.3">
      <c r="A34" s="329" t="s">
        <v>117</v>
      </c>
      <c r="B34" s="329" t="s">
        <v>118</v>
      </c>
      <c r="H34" s="4"/>
      <c r="I34" s="4"/>
      <c r="J34" s="4"/>
    </row>
    <row r="35" spans="1:10" ht="15.95" hidden="1" thickBot="1" x14ac:dyDescent="0.4">
      <c r="A35" s="330"/>
      <c r="B35" s="330"/>
      <c r="H35" s="4"/>
      <c r="I35" s="4"/>
      <c r="J35" s="4"/>
    </row>
    <row r="36" spans="1:10" ht="33.950000000000003" customHeight="1" thickBot="1" x14ac:dyDescent="0.3">
      <c r="A36" s="334" t="s">
        <v>119</v>
      </c>
      <c r="B36" s="329"/>
      <c r="H36" s="4"/>
      <c r="I36" s="4"/>
      <c r="J36" s="4"/>
    </row>
    <row r="37" spans="1:10" ht="15.95" hidden="1" thickBot="1" x14ac:dyDescent="0.4">
      <c r="A37" s="335"/>
      <c r="B37" s="330"/>
      <c r="H37" s="4"/>
      <c r="I37" s="4"/>
      <c r="J37" s="4"/>
    </row>
    <row r="38" spans="1:10" ht="68.45" customHeight="1" thickBot="1" x14ac:dyDescent="0.3">
      <c r="A38" s="329" t="s">
        <v>120</v>
      </c>
      <c r="B38" s="329" t="s">
        <v>121</v>
      </c>
      <c r="H38" s="4"/>
      <c r="I38" s="4"/>
      <c r="J38" s="4"/>
    </row>
    <row r="39" spans="1:10" ht="15.95" hidden="1" thickBot="1" x14ac:dyDescent="0.4">
      <c r="A39" s="330"/>
      <c r="B39" s="330"/>
      <c r="H39" s="4"/>
      <c r="I39" s="4"/>
      <c r="J39" s="4"/>
    </row>
    <row r="40" spans="1:10" ht="55.5" customHeight="1" thickBot="1" x14ac:dyDescent="0.3">
      <c r="A40" s="329" t="s">
        <v>122</v>
      </c>
      <c r="B40" s="329" t="s">
        <v>123</v>
      </c>
      <c r="H40" s="4"/>
      <c r="I40" s="4"/>
      <c r="J40" s="4"/>
    </row>
    <row r="41" spans="1:10" ht="6" hidden="1" customHeight="1" x14ac:dyDescent="0.35">
      <c r="A41" s="330"/>
      <c r="B41" s="330"/>
      <c r="H41" s="4"/>
      <c r="I41" s="4"/>
      <c r="J41" s="4"/>
    </row>
    <row r="42" spans="1:10" ht="93.95" customHeight="1" thickBot="1" x14ac:dyDescent="0.3">
      <c r="A42" s="329" t="s">
        <v>124</v>
      </c>
      <c r="B42" s="329" t="s">
        <v>125</v>
      </c>
      <c r="H42" s="4"/>
      <c r="I42" s="4"/>
      <c r="J42" s="4"/>
    </row>
    <row r="43" spans="1:10" ht="47.45" hidden="1" customHeight="1" x14ac:dyDescent="0.35">
      <c r="A43" s="330"/>
      <c r="B43" s="330"/>
      <c r="H43" s="4"/>
      <c r="I43" s="4"/>
      <c r="J43" s="4"/>
    </row>
    <row r="44" spans="1:10" ht="26.1" customHeight="1" thickBot="1" x14ac:dyDescent="0.3">
      <c r="A44" s="334" t="s">
        <v>126</v>
      </c>
      <c r="B44" s="329"/>
      <c r="H44" s="4"/>
      <c r="I44" s="4"/>
      <c r="J44" s="4"/>
    </row>
    <row r="45" spans="1:10" ht="15.95" hidden="1" thickBot="1" x14ac:dyDescent="0.4">
      <c r="A45" s="335"/>
      <c r="B45" s="330"/>
      <c r="H45" s="4"/>
      <c r="I45" s="4"/>
      <c r="J45" s="4"/>
    </row>
    <row r="46" spans="1:10" ht="45.95" customHeight="1" thickBot="1" x14ac:dyDescent="0.3">
      <c r="A46" s="329" t="s">
        <v>127</v>
      </c>
      <c r="B46" s="329" t="s">
        <v>128</v>
      </c>
      <c r="H46" s="4"/>
      <c r="I46" s="4"/>
      <c r="J46" s="4"/>
    </row>
    <row r="47" spans="1:10" ht="15.95" hidden="1" thickBot="1" x14ac:dyDescent="0.4">
      <c r="A47" s="330"/>
      <c r="B47" s="330"/>
      <c r="H47" s="4"/>
      <c r="I47" s="4"/>
      <c r="J47" s="4"/>
    </row>
    <row r="48" spans="1:10" x14ac:dyDescent="0.25">
      <c r="A48" s="334" t="s">
        <v>129</v>
      </c>
      <c r="B48" s="329"/>
      <c r="H48" s="4"/>
      <c r="I48" s="4"/>
      <c r="J48" s="4"/>
    </row>
    <row r="49" spans="1:10" ht="30" customHeight="1" thickBot="1" x14ac:dyDescent="0.3">
      <c r="A49" s="335"/>
      <c r="B49" s="330"/>
      <c r="H49" s="4"/>
      <c r="I49" s="4"/>
      <c r="J49" s="4"/>
    </row>
    <row r="50" spans="1:10" ht="52.5" customHeight="1" thickBot="1" x14ac:dyDescent="0.3">
      <c r="A50" s="329" t="s">
        <v>130</v>
      </c>
      <c r="B50" s="329" t="s">
        <v>131</v>
      </c>
      <c r="H50" s="4"/>
      <c r="I50" s="4"/>
      <c r="J50" s="4"/>
    </row>
    <row r="51" spans="1:10" ht="15.95" hidden="1" thickBot="1" x14ac:dyDescent="0.4">
      <c r="A51" s="330"/>
      <c r="B51" s="330"/>
      <c r="H51" s="4"/>
      <c r="I51" s="4"/>
      <c r="J51" s="4"/>
    </row>
    <row r="52" spans="1:10" ht="29.45" customHeight="1" x14ac:dyDescent="0.25">
      <c r="A52" s="334" t="s">
        <v>132</v>
      </c>
      <c r="B52" s="329"/>
      <c r="H52" s="4"/>
      <c r="I52" s="4"/>
      <c r="J52" s="4"/>
    </row>
    <row r="53" spans="1:10" ht="15.75" customHeight="1" thickBot="1" x14ac:dyDescent="0.3">
      <c r="A53" s="335"/>
      <c r="B53" s="330"/>
      <c r="H53" s="4"/>
      <c r="I53" s="4"/>
      <c r="J53" s="4"/>
    </row>
    <row r="54" spans="1:10" ht="65.45" customHeight="1" x14ac:dyDescent="0.25">
      <c r="A54" s="329" t="s">
        <v>133</v>
      </c>
      <c r="B54" s="329" t="s">
        <v>134</v>
      </c>
      <c r="H54" s="4"/>
      <c r="I54" s="4"/>
      <c r="J54" s="4"/>
    </row>
    <row r="55" spans="1:10" ht="44.45" hidden="1" customHeight="1" x14ac:dyDescent="0.35">
      <c r="A55" s="330"/>
      <c r="B55" s="330"/>
      <c r="H55" s="4"/>
      <c r="I55" s="4"/>
      <c r="J55" s="4"/>
    </row>
    <row r="56" spans="1:10" ht="15.6" x14ac:dyDescent="0.35">
      <c r="H56" s="4"/>
      <c r="I56" s="4"/>
      <c r="J56" s="4"/>
    </row>
    <row r="57" spans="1:10" ht="15.6" x14ac:dyDescent="0.35">
      <c r="H57" s="4"/>
      <c r="I57" s="4"/>
      <c r="J57" s="4"/>
    </row>
    <row r="58" spans="1:10" ht="15.6" x14ac:dyDescent="0.35">
      <c r="H58" s="4"/>
      <c r="I58" s="4"/>
      <c r="J58" s="4"/>
    </row>
    <row r="59" spans="1:10" ht="15.6" x14ac:dyDescent="0.35">
      <c r="H59" s="4"/>
      <c r="I59" s="4"/>
      <c r="J59" s="4"/>
    </row>
    <row r="60" spans="1:10" ht="15.6" x14ac:dyDescent="0.35">
      <c r="H60" s="4"/>
      <c r="I60" s="4"/>
      <c r="J60" s="4"/>
    </row>
    <row r="61" spans="1:10" ht="15.6" x14ac:dyDescent="0.35">
      <c r="H61" s="4"/>
      <c r="I61" s="4"/>
      <c r="J61" s="4"/>
    </row>
    <row r="62" spans="1:10" ht="15.6" x14ac:dyDescent="0.35">
      <c r="H62" s="4"/>
      <c r="I62" s="4"/>
      <c r="J62" s="4"/>
    </row>
    <row r="63" spans="1:10" ht="15.6" x14ac:dyDescent="0.35">
      <c r="H63" s="4"/>
      <c r="I63" s="4"/>
      <c r="J63" s="4"/>
    </row>
    <row r="64" spans="1:10" ht="15.6" x14ac:dyDescent="0.35">
      <c r="H64" s="4"/>
      <c r="I64" s="4"/>
      <c r="J64" s="4"/>
    </row>
    <row r="65" spans="8:10" ht="15.6" x14ac:dyDescent="0.35">
      <c r="H65" s="4"/>
      <c r="I65" s="4"/>
      <c r="J65" s="4"/>
    </row>
    <row r="66" spans="8:10" ht="15.6" x14ac:dyDescent="0.35">
      <c r="H66" s="4"/>
      <c r="I66" s="4"/>
      <c r="J66" s="4"/>
    </row>
    <row r="67" spans="8:10" ht="15.6" x14ac:dyDescent="0.35">
      <c r="H67" s="4"/>
      <c r="I67" s="4"/>
      <c r="J67" s="4"/>
    </row>
    <row r="68" spans="8:10" ht="15.6" x14ac:dyDescent="0.35">
      <c r="H68" s="4"/>
      <c r="I68" s="4"/>
      <c r="J68" s="4"/>
    </row>
    <row r="69" spans="8:10" ht="15.6" x14ac:dyDescent="0.35">
      <c r="H69" s="4"/>
      <c r="I69" s="4"/>
      <c r="J69" s="4"/>
    </row>
    <row r="70" spans="8:10" ht="15.6" x14ac:dyDescent="0.35">
      <c r="H70" s="4"/>
      <c r="I70" s="4"/>
      <c r="J70" s="4"/>
    </row>
    <row r="71" spans="8:10" ht="15.6" x14ac:dyDescent="0.35">
      <c r="H71" s="4"/>
      <c r="I71" s="4"/>
      <c r="J71" s="4"/>
    </row>
    <row r="72" spans="8:10" ht="15.6" x14ac:dyDescent="0.35">
      <c r="H72" s="4"/>
      <c r="I72" s="4"/>
      <c r="J72" s="4"/>
    </row>
    <row r="73" spans="8:10" ht="15.6" x14ac:dyDescent="0.35">
      <c r="H73" s="4"/>
      <c r="I73" s="4"/>
      <c r="J73" s="4"/>
    </row>
    <row r="74" spans="8:10" ht="15.75" customHeight="1" x14ac:dyDescent="0.35">
      <c r="H74" s="4"/>
      <c r="I74" s="4"/>
      <c r="J74" s="4"/>
    </row>
    <row r="75" spans="8:10" ht="15" customHeight="1" x14ac:dyDescent="0.35">
      <c r="H75" s="4"/>
      <c r="I75" s="4"/>
      <c r="J75" s="4"/>
    </row>
    <row r="76" spans="8:10" ht="15.6" x14ac:dyDescent="0.35">
      <c r="H76" s="4"/>
      <c r="I76" s="4"/>
      <c r="J76" s="4"/>
    </row>
    <row r="77" spans="8:10" ht="15.6" x14ac:dyDescent="0.35">
      <c r="H77" s="4"/>
      <c r="I77" s="4"/>
      <c r="J77" s="4"/>
    </row>
    <row r="78" spans="8:10" ht="15.6" x14ac:dyDescent="0.35">
      <c r="H78" s="4"/>
      <c r="I78" s="4"/>
      <c r="J78" s="4"/>
    </row>
    <row r="79" spans="8:10" ht="15.6" x14ac:dyDescent="0.35">
      <c r="H79" s="4"/>
      <c r="I79" s="4"/>
      <c r="J79" s="4"/>
    </row>
    <row r="80" spans="8:10" ht="15.6" x14ac:dyDescent="0.35">
      <c r="H80" s="4"/>
      <c r="I80" s="4"/>
      <c r="J80" s="4"/>
    </row>
    <row r="81" spans="8:10" ht="15.6" x14ac:dyDescent="0.35">
      <c r="H81" s="4"/>
      <c r="I81" s="4"/>
      <c r="J81" s="4"/>
    </row>
    <row r="82" spans="8:10" ht="15.6" x14ac:dyDescent="0.35">
      <c r="H82" s="4"/>
      <c r="I82" s="4"/>
      <c r="J82" s="4"/>
    </row>
    <row r="83" spans="8:10" ht="15.6" x14ac:dyDescent="0.35">
      <c r="H83" s="4"/>
      <c r="I83" s="4"/>
      <c r="J83" s="4"/>
    </row>
    <row r="84" spans="8:10" ht="15.75" customHeight="1" x14ac:dyDescent="0.35">
      <c r="H84" s="4"/>
      <c r="I84" s="4"/>
      <c r="J84" s="4"/>
    </row>
    <row r="85" spans="8:10" ht="15" customHeight="1" x14ac:dyDescent="0.35">
      <c r="H85" s="4"/>
      <c r="I85" s="4"/>
      <c r="J85" s="4"/>
    </row>
    <row r="86" spans="8:10" ht="65.099999999999994" customHeight="1" x14ac:dyDescent="0.35">
      <c r="H86" s="4"/>
      <c r="I86" s="4"/>
      <c r="J86" s="4"/>
    </row>
    <row r="87" spans="8:10" ht="15.6" x14ac:dyDescent="0.35">
      <c r="H87" s="4"/>
      <c r="I87" s="4"/>
      <c r="J87" s="4"/>
    </row>
    <row r="88" spans="8:10" ht="15.6" x14ac:dyDescent="0.35">
      <c r="H88" s="4"/>
      <c r="I88" s="4"/>
      <c r="J88" s="4"/>
    </row>
    <row r="89" spans="8:10" ht="15.6" x14ac:dyDescent="0.35">
      <c r="H89" s="4"/>
      <c r="I89" s="4"/>
      <c r="J89" s="4"/>
    </row>
    <row r="90" spans="8:10" ht="15.6" x14ac:dyDescent="0.35">
      <c r="H90" s="4"/>
      <c r="I90" s="4"/>
      <c r="J90" s="4"/>
    </row>
    <row r="91" spans="8:10" ht="15.6" x14ac:dyDescent="0.35">
      <c r="H91" s="4"/>
      <c r="I91" s="4"/>
      <c r="J91" s="4"/>
    </row>
    <row r="92" spans="8:10" ht="15.6" x14ac:dyDescent="0.35">
      <c r="H92" s="4"/>
      <c r="I92" s="4"/>
      <c r="J92" s="4"/>
    </row>
    <row r="93" spans="8:10" ht="15.6" x14ac:dyDescent="0.35">
      <c r="H93" s="4"/>
      <c r="I93" s="4"/>
      <c r="J93" s="4"/>
    </row>
    <row r="94" spans="8:10" ht="15.75" customHeight="1" x14ac:dyDescent="0.35">
      <c r="H94" s="4"/>
      <c r="I94" s="4"/>
      <c r="J94" s="4"/>
    </row>
    <row r="95" spans="8:10" ht="15" customHeight="1" x14ac:dyDescent="0.35">
      <c r="H95" s="4"/>
      <c r="I95" s="4"/>
      <c r="J95" s="4"/>
    </row>
    <row r="96" spans="8:10" ht="15.6" x14ac:dyDescent="0.35">
      <c r="H96" s="4"/>
      <c r="I96" s="4"/>
      <c r="J96" s="4"/>
    </row>
    <row r="97" spans="8:10" ht="15.6" x14ac:dyDescent="0.35">
      <c r="H97" s="4"/>
      <c r="I97" s="4"/>
      <c r="J97" s="4"/>
    </row>
    <row r="98" spans="8:10" ht="15.6" x14ac:dyDescent="0.35">
      <c r="H98" s="4"/>
      <c r="I98" s="4"/>
      <c r="J98" s="4"/>
    </row>
    <row r="99" spans="8:10" ht="15.6" x14ac:dyDescent="0.35">
      <c r="H99" s="4"/>
      <c r="I99" s="4"/>
      <c r="J99" s="4"/>
    </row>
    <row r="100" spans="8:10" ht="15.6" x14ac:dyDescent="0.35">
      <c r="H100" s="4"/>
      <c r="I100" s="4"/>
      <c r="J100" s="4"/>
    </row>
    <row r="101" spans="8:10" ht="15.6" x14ac:dyDescent="0.35">
      <c r="H101" s="4"/>
      <c r="I101" s="4"/>
      <c r="J101" s="4"/>
    </row>
    <row r="102" spans="8:10" ht="15.75" customHeight="1" x14ac:dyDescent="0.3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0"/>
  <sheetViews>
    <sheetView zoomScaleNormal="100" workbookViewId="0"/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ht="15.6" x14ac:dyDescent="0.35">
      <c r="B1" s="3"/>
    </row>
    <row r="2" spans="1:19" x14ac:dyDescent="0.25">
      <c r="A2" s="49" t="s">
        <v>26</v>
      </c>
      <c r="G2" s="5"/>
      <c r="H2" s="6"/>
      <c r="J2" s="4"/>
      <c r="M2" s="7"/>
    </row>
    <row r="3" spans="1:19" x14ac:dyDescent="0.25">
      <c r="A3" s="323" t="s">
        <v>161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11"/>
    </row>
    <row r="4" spans="1:19" x14ac:dyDescent="0.25">
      <c r="A4" s="324" t="s">
        <v>144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11"/>
    </row>
    <row r="5" spans="1:19" x14ac:dyDescent="0.25">
      <c r="A5" s="15" t="s">
        <v>27</v>
      </c>
      <c r="B5" s="15"/>
      <c r="C5" s="7"/>
      <c r="D5" s="7"/>
      <c r="E5" s="7"/>
      <c r="F5" s="7"/>
      <c r="G5" s="7"/>
      <c r="H5" s="9"/>
      <c r="I5" s="10"/>
      <c r="J5" s="10"/>
      <c r="K5" s="7"/>
      <c r="L5" s="7"/>
      <c r="M5" s="7"/>
    </row>
    <row r="6" spans="1:19" x14ac:dyDescent="0.25">
      <c r="A6" s="7"/>
      <c r="B6" s="16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x14ac:dyDescent="0.25">
      <c r="A7" s="17" t="s">
        <v>260</v>
      </c>
      <c r="B7" s="17"/>
      <c r="C7" s="14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x14ac:dyDescent="0.25">
      <c r="A8" s="13" t="s">
        <v>238</v>
      </c>
      <c r="B8" s="13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25">
      <c r="A9" s="13" t="s">
        <v>185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x14ac:dyDescent="0.25">
      <c r="B10" s="18"/>
    </row>
    <row r="11" spans="1:19" x14ac:dyDescent="0.25">
      <c r="B11" s="18"/>
    </row>
    <row r="12" spans="1:19" ht="15.75" customHeight="1" x14ac:dyDescent="0.25">
      <c r="A12" s="331" t="s">
        <v>106</v>
      </c>
      <c r="B12" s="331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</row>
    <row r="13" spans="1:19" ht="15.75" customHeight="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/>
      <c r="S13" s="20"/>
    </row>
    <row r="14" spans="1:19" x14ac:dyDescent="0.25">
      <c r="A14" s="18"/>
      <c r="B14" s="20"/>
      <c r="H14" s="4"/>
      <c r="I14" s="4"/>
      <c r="J14" s="4"/>
    </row>
    <row r="15" spans="1:19" ht="14.45" customHeight="1" x14ac:dyDescent="0.25">
      <c r="A15" s="20"/>
      <c r="B15" s="20"/>
      <c r="H15" s="4"/>
      <c r="I15" s="4"/>
      <c r="J15" s="4"/>
    </row>
    <row r="16" spans="1:19" s="23" customFormat="1" ht="5.0999999999999996" customHeight="1" thickBot="1" x14ac:dyDescent="0.3">
      <c r="A16" s="22"/>
      <c r="B16" s="22"/>
    </row>
    <row r="17" spans="1:17" ht="31.5" x14ac:dyDescent="0.25">
      <c r="A17" s="332" t="s">
        <v>108</v>
      </c>
      <c r="B17" s="332" t="s">
        <v>109</v>
      </c>
      <c r="G17" s="195" t="s">
        <v>169</v>
      </c>
      <c r="H17" s="4"/>
      <c r="I17" s="4"/>
      <c r="J17" s="4"/>
    </row>
    <row r="18" spans="1:17" ht="15.6" customHeight="1" thickBot="1" x14ac:dyDescent="0.3">
      <c r="A18" s="333"/>
      <c r="B18" s="333"/>
      <c r="G18" s="178" t="s">
        <v>168</v>
      </c>
      <c r="H18" s="4"/>
      <c r="I18" s="4"/>
      <c r="J18" s="4"/>
    </row>
    <row r="19" spans="1:17" ht="17.25" customHeight="1" x14ac:dyDescent="0.25">
      <c r="A19" s="338" t="s">
        <v>110</v>
      </c>
      <c r="B19" s="336"/>
      <c r="C19" s="72"/>
      <c r="D19" s="72"/>
      <c r="E19" s="72"/>
      <c r="F19" s="72"/>
      <c r="G19" s="195" t="s">
        <v>221</v>
      </c>
      <c r="H19" s="72"/>
      <c r="I19" s="72"/>
      <c r="J19" s="72"/>
      <c r="K19" s="72"/>
      <c r="L19" s="72"/>
      <c r="M19" s="172"/>
      <c r="N19" s="172"/>
      <c r="O19" s="72"/>
      <c r="P19" s="72"/>
      <c r="Q19" s="72"/>
    </row>
    <row r="20" spans="1:17" ht="17.25" customHeight="1" thickBot="1" x14ac:dyDescent="0.3">
      <c r="A20" s="339"/>
      <c r="B20" s="337"/>
      <c r="C20" s="72"/>
      <c r="D20" s="72"/>
      <c r="E20" s="72"/>
      <c r="F20" s="72"/>
      <c r="G20" s="195" t="s">
        <v>222</v>
      </c>
      <c r="H20" s="72"/>
      <c r="I20" s="72"/>
      <c r="J20" s="72"/>
      <c r="K20" s="72"/>
      <c r="L20" s="72"/>
      <c r="M20" s="172"/>
      <c r="N20" s="172"/>
      <c r="O20" s="72"/>
      <c r="P20" s="72"/>
      <c r="Q20" s="72"/>
    </row>
    <row r="21" spans="1:17" ht="32.25" thickBot="1" x14ac:dyDescent="0.3">
      <c r="A21" s="147" t="s">
        <v>190</v>
      </c>
      <c r="B21" s="190" t="s">
        <v>192</v>
      </c>
      <c r="C21" s="72"/>
      <c r="D21" s="72"/>
      <c r="E21" s="72"/>
      <c r="F21" s="72"/>
      <c r="G21" s="195" t="s">
        <v>170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 ht="48" thickBot="1" x14ac:dyDescent="0.3">
      <c r="A22" s="147" t="s">
        <v>191</v>
      </c>
      <c r="B22" s="190" t="s">
        <v>193</v>
      </c>
      <c r="C22" s="72"/>
      <c r="D22" s="72"/>
      <c r="E22" s="72"/>
      <c r="F22" s="72"/>
      <c r="G22" s="195" t="s">
        <v>216</v>
      </c>
      <c r="H22" s="72"/>
      <c r="I22" s="72"/>
      <c r="J22" s="72"/>
      <c r="K22" s="72"/>
      <c r="L22" s="72"/>
      <c r="M22" s="172"/>
      <c r="N22" s="172"/>
      <c r="O22" s="72"/>
      <c r="P22" s="72"/>
      <c r="Q22" s="72"/>
    </row>
    <row r="23" spans="1:17" ht="67.5" customHeight="1" thickBot="1" x14ac:dyDescent="0.3">
      <c r="A23" s="191" t="s">
        <v>187</v>
      </c>
      <c r="B23" s="190" t="s">
        <v>189</v>
      </c>
      <c r="C23" s="72"/>
      <c r="D23" s="72"/>
      <c r="E23" s="72"/>
      <c r="F23" s="72"/>
      <c r="G23" s="194"/>
      <c r="H23" s="72"/>
      <c r="I23" s="72"/>
      <c r="J23" s="72"/>
      <c r="K23" s="72"/>
      <c r="L23" s="72"/>
      <c r="M23" s="172"/>
      <c r="N23" s="172"/>
      <c r="O23" s="72"/>
      <c r="P23" s="72"/>
      <c r="Q23" s="72"/>
    </row>
    <row r="24" spans="1:17" ht="46.5" customHeight="1" thickBot="1" x14ac:dyDescent="0.3">
      <c r="A24" s="336" t="s">
        <v>219</v>
      </c>
      <c r="B24" s="336" t="s">
        <v>224</v>
      </c>
      <c r="H24" s="4"/>
      <c r="I24" s="4"/>
      <c r="J24" s="4"/>
    </row>
    <row r="25" spans="1:17" ht="16.5" hidden="1" thickBot="1" x14ac:dyDescent="0.3">
      <c r="A25" s="337"/>
      <c r="B25" s="337"/>
      <c r="H25" s="4"/>
      <c r="I25" s="4"/>
      <c r="J25" s="4"/>
    </row>
    <row r="26" spans="1:17" x14ac:dyDescent="0.25">
      <c r="A26" s="338" t="s">
        <v>113</v>
      </c>
      <c r="B26" s="336"/>
      <c r="H26" s="4"/>
      <c r="I26" s="4"/>
      <c r="J26" s="4"/>
    </row>
    <row r="27" spans="1:17" ht="16.5" thickBot="1" x14ac:dyDescent="0.3">
      <c r="A27" s="339"/>
      <c r="B27" s="337"/>
      <c r="H27" s="4"/>
      <c r="I27" s="4"/>
      <c r="J27" s="4"/>
    </row>
    <row r="28" spans="1:17" ht="23.25" customHeight="1" thickBot="1" x14ac:dyDescent="0.3">
      <c r="A28" s="336"/>
      <c r="B28" s="336"/>
      <c r="H28" s="4"/>
      <c r="I28" s="4"/>
      <c r="J28" s="4"/>
    </row>
    <row r="29" spans="1:17" ht="16.5" hidden="1" thickBot="1" x14ac:dyDescent="0.3">
      <c r="A29" s="337"/>
      <c r="B29" s="337"/>
      <c r="H29" s="4"/>
      <c r="I29" s="4"/>
      <c r="J29" s="4"/>
    </row>
    <row r="30" spans="1:17" ht="36.950000000000003" customHeight="1" thickBot="1" x14ac:dyDescent="0.3">
      <c r="A30" s="338" t="s">
        <v>116</v>
      </c>
      <c r="B30" s="336"/>
      <c r="H30" s="4"/>
      <c r="I30" s="4"/>
      <c r="J30" s="4"/>
    </row>
    <row r="31" spans="1:17" ht="51.6" hidden="1" customHeight="1" thickBot="1" x14ac:dyDescent="0.3">
      <c r="A31" s="339"/>
      <c r="B31" s="337"/>
      <c r="H31" s="4"/>
      <c r="I31" s="4"/>
      <c r="J31" s="4"/>
    </row>
    <row r="32" spans="1:17" ht="72" customHeight="1" thickBot="1" x14ac:dyDescent="0.3">
      <c r="A32" s="199"/>
      <c r="B32" s="199"/>
      <c r="H32" s="4"/>
      <c r="I32" s="4"/>
      <c r="J32" s="4"/>
    </row>
    <row r="33" spans="1:17" ht="23.25" customHeight="1" thickBot="1" x14ac:dyDescent="0.3">
      <c r="A33" s="336"/>
      <c r="B33" s="336"/>
      <c r="H33" s="4"/>
      <c r="I33" s="4"/>
      <c r="J33" s="4"/>
    </row>
    <row r="34" spans="1:17" ht="16.5" hidden="1" thickBot="1" x14ac:dyDescent="0.3">
      <c r="A34" s="337"/>
      <c r="B34" s="337"/>
      <c r="H34" s="4"/>
      <c r="I34" s="4"/>
      <c r="J34" s="4"/>
    </row>
    <row r="35" spans="1:17" ht="33.950000000000003" customHeight="1" thickBot="1" x14ac:dyDescent="0.3">
      <c r="A35" s="236" t="s">
        <v>119</v>
      </c>
      <c r="B35" s="190"/>
      <c r="H35" s="4"/>
      <c r="I35" s="4"/>
      <c r="J35" s="4"/>
    </row>
    <row r="36" spans="1:17" ht="87" customHeight="1" thickBot="1" x14ac:dyDescent="0.3">
      <c r="A36" s="191" t="s">
        <v>245</v>
      </c>
      <c r="B36" s="237" t="s">
        <v>246</v>
      </c>
      <c r="H36" s="4"/>
      <c r="I36" s="4"/>
      <c r="J36" s="4"/>
    </row>
    <row r="37" spans="1:17" ht="68.45" customHeight="1" thickBot="1" x14ac:dyDescent="0.3">
      <c r="A37" s="221" t="s">
        <v>235</v>
      </c>
      <c r="B37" s="192" t="s">
        <v>232</v>
      </c>
      <c r="H37" s="4"/>
      <c r="I37" s="4"/>
      <c r="J37" s="4"/>
    </row>
    <row r="38" spans="1:17" ht="26.1" customHeight="1" x14ac:dyDescent="0.25">
      <c r="A38" s="334" t="s">
        <v>126</v>
      </c>
      <c r="B38" s="329"/>
      <c r="H38" s="4"/>
      <c r="I38" s="4"/>
      <c r="J38" s="4"/>
    </row>
    <row r="39" spans="1:17" ht="16.5" thickBot="1" x14ac:dyDescent="0.3">
      <c r="A39" s="335"/>
      <c r="B39" s="330"/>
      <c r="H39" s="4"/>
      <c r="I39" s="4"/>
      <c r="J39" s="4"/>
    </row>
    <row r="40" spans="1:17" ht="67.5" customHeight="1" thickBot="1" x14ac:dyDescent="0.3">
      <c r="A40" s="238" t="s">
        <v>247</v>
      </c>
      <c r="B40" s="237" t="s">
        <v>255</v>
      </c>
      <c r="H40" s="4"/>
      <c r="I40" s="4"/>
      <c r="J40" s="4"/>
    </row>
    <row r="41" spans="1:17" ht="45.95" customHeight="1" thickBot="1" x14ac:dyDescent="0.3">
      <c r="A41" s="237" t="s">
        <v>244</v>
      </c>
      <c r="B41" s="192" t="s">
        <v>220</v>
      </c>
      <c r="H41" s="4"/>
      <c r="I41" s="4"/>
      <c r="J41" s="4"/>
    </row>
    <row r="42" spans="1:17" ht="46.5" customHeight="1" thickBot="1" x14ac:dyDescent="0.3">
      <c r="A42" s="192" t="s">
        <v>248</v>
      </c>
      <c r="B42" s="239" t="s">
        <v>256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72"/>
    </row>
    <row r="43" spans="1:17" ht="46.5" customHeight="1" thickBot="1" x14ac:dyDescent="0.3">
      <c r="A43" s="237" t="s">
        <v>253</v>
      </c>
      <c r="B43" s="237" t="s">
        <v>257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72"/>
    </row>
    <row r="44" spans="1:17" ht="46.5" customHeight="1" thickBot="1" x14ac:dyDescent="0.3">
      <c r="A44" s="240" t="s">
        <v>254</v>
      </c>
      <c r="B44" s="237" t="s">
        <v>258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72"/>
    </row>
    <row r="45" spans="1:17" ht="46.5" customHeight="1" thickBot="1" x14ac:dyDescent="0.3">
      <c r="A45" s="192"/>
      <c r="B45" s="19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72"/>
    </row>
    <row r="46" spans="1:17" x14ac:dyDescent="0.25">
      <c r="A46" s="334" t="s">
        <v>129</v>
      </c>
      <c r="B46" s="329"/>
      <c r="H46" s="4"/>
      <c r="I46" s="4"/>
      <c r="J46" s="4"/>
    </row>
    <row r="47" spans="1:17" ht="30" customHeight="1" thickBot="1" x14ac:dyDescent="0.3">
      <c r="A47" s="335"/>
      <c r="B47" s="330"/>
      <c r="H47" s="4"/>
      <c r="I47" s="4"/>
      <c r="J47" s="4"/>
    </row>
    <row r="48" spans="1:17" ht="22.5" customHeight="1" thickBot="1" x14ac:dyDescent="0.3">
      <c r="A48" s="336"/>
      <c r="B48" s="336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172"/>
      <c r="N48" s="172"/>
      <c r="O48" s="72"/>
      <c r="P48" s="72"/>
      <c r="Q48" s="72"/>
    </row>
    <row r="49" spans="1:17" ht="16.5" hidden="1" thickBot="1" x14ac:dyDescent="0.3">
      <c r="A49" s="330"/>
      <c r="B49" s="330"/>
      <c r="H49" s="4"/>
      <c r="I49" s="4"/>
      <c r="J49" s="4"/>
      <c r="M49" s="162"/>
      <c r="N49" s="162"/>
    </row>
    <row r="50" spans="1:17" ht="29.45" customHeight="1" x14ac:dyDescent="0.25">
      <c r="A50" s="334" t="s">
        <v>132</v>
      </c>
      <c r="B50" s="336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172"/>
      <c r="N50" s="172"/>
      <c r="O50" s="72"/>
      <c r="P50" s="72"/>
      <c r="Q50" s="72"/>
    </row>
    <row r="51" spans="1:17" ht="15.75" customHeight="1" thickBot="1" x14ac:dyDescent="0.3">
      <c r="A51" s="335"/>
      <c r="B51" s="337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172"/>
      <c r="N51" s="172"/>
      <c r="O51" s="72"/>
      <c r="P51" s="72"/>
      <c r="Q51" s="72"/>
    </row>
    <row r="52" spans="1:17" ht="30" hidden="1" customHeight="1" x14ac:dyDescent="0.25">
      <c r="A52" s="329"/>
      <c r="B52" s="336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172"/>
      <c r="N52" s="172"/>
      <c r="O52" s="72"/>
      <c r="P52" s="72"/>
      <c r="Q52" s="72"/>
    </row>
    <row r="53" spans="1:17" ht="14.25" customHeight="1" thickBot="1" x14ac:dyDescent="0.3">
      <c r="A53" s="330"/>
      <c r="B53" s="337"/>
      <c r="H53" s="4"/>
      <c r="I53" s="4"/>
      <c r="J53" s="4"/>
    </row>
    <row r="54" spans="1:17" x14ac:dyDescent="0.25">
      <c r="H54" s="4"/>
      <c r="I54" s="4"/>
      <c r="J54" s="4"/>
    </row>
    <row r="55" spans="1:17" x14ac:dyDescent="0.25">
      <c r="H55" s="4"/>
      <c r="I55" s="4"/>
      <c r="J55" s="4"/>
    </row>
    <row r="56" spans="1:17" x14ac:dyDescent="0.25">
      <c r="H56" s="4"/>
      <c r="I56" s="4"/>
      <c r="J56" s="4"/>
    </row>
    <row r="57" spans="1:17" x14ac:dyDescent="0.25">
      <c r="H57" s="4"/>
      <c r="I57" s="4"/>
      <c r="J57" s="4"/>
    </row>
    <row r="58" spans="1:17" x14ac:dyDescent="0.25">
      <c r="H58" s="4"/>
      <c r="I58" s="4"/>
      <c r="J58" s="4"/>
    </row>
    <row r="59" spans="1:17" x14ac:dyDescent="0.25">
      <c r="H59" s="4"/>
      <c r="I59" s="4"/>
      <c r="J59" s="4"/>
    </row>
    <row r="60" spans="1:17" x14ac:dyDescent="0.25">
      <c r="H60" s="4"/>
      <c r="I60" s="4"/>
      <c r="J60" s="4"/>
    </row>
    <row r="61" spans="1:17" x14ac:dyDescent="0.25">
      <c r="H61" s="4"/>
      <c r="I61" s="4"/>
      <c r="J61" s="4"/>
    </row>
    <row r="62" spans="1:17" x14ac:dyDescent="0.25">
      <c r="H62" s="4"/>
      <c r="I62" s="4"/>
      <c r="J62" s="4"/>
    </row>
    <row r="63" spans="1:17" x14ac:dyDescent="0.25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172"/>
      <c r="N63" s="172"/>
      <c r="O63" s="172"/>
      <c r="P63" s="172"/>
      <c r="Q63" s="172"/>
    </row>
    <row r="64" spans="1:17" x14ac:dyDescent="0.25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172"/>
      <c r="N64" s="172"/>
      <c r="O64" s="172"/>
      <c r="P64" s="172"/>
      <c r="Q64" s="172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x14ac:dyDescent="0.25">
      <c r="H70" s="4"/>
      <c r="I70" s="4"/>
      <c r="J70" s="4"/>
    </row>
    <row r="71" spans="8:10" x14ac:dyDescent="0.25">
      <c r="H71" s="4"/>
      <c r="I71" s="4"/>
      <c r="J71" s="4"/>
    </row>
    <row r="72" spans="8:10" ht="15.75" customHeight="1" x14ac:dyDescent="0.25">
      <c r="H72" s="4"/>
      <c r="I72" s="4"/>
      <c r="J72" s="4"/>
    </row>
    <row r="73" spans="8:10" ht="15" customHeight="1" x14ac:dyDescent="0.25">
      <c r="H73" s="4"/>
      <c r="I73" s="4"/>
      <c r="J73" s="4"/>
    </row>
    <row r="74" spans="8:10" x14ac:dyDescent="0.25">
      <c r="H74" s="4"/>
      <c r="I74" s="4"/>
      <c r="J74" s="4"/>
    </row>
    <row r="75" spans="8:10" x14ac:dyDescent="0.25">
      <c r="H75" s="4"/>
      <c r="I75" s="4"/>
      <c r="J75" s="4"/>
    </row>
    <row r="76" spans="8:10" x14ac:dyDescent="0.25">
      <c r="H76" s="4"/>
      <c r="I76" s="4"/>
      <c r="J76" s="4"/>
    </row>
    <row r="77" spans="8:10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x14ac:dyDescent="0.25">
      <c r="H80" s="4"/>
      <c r="I80" s="4"/>
      <c r="J80" s="4"/>
    </row>
    <row r="81" spans="8:10" x14ac:dyDescent="0.25">
      <c r="H81" s="4"/>
      <c r="I81" s="4"/>
      <c r="J81" s="4"/>
    </row>
    <row r="82" spans="8:10" ht="15.75" customHeight="1" x14ac:dyDescent="0.25">
      <c r="H82" s="4"/>
      <c r="I82" s="4"/>
      <c r="J82" s="4"/>
    </row>
    <row r="83" spans="8:10" ht="15" customHeight="1" x14ac:dyDescent="0.25">
      <c r="H83" s="4"/>
      <c r="I83" s="4"/>
      <c r="J83" s="4"/>
    </row>
    <row r="84" spans="8:10" ht="65.099999999999994" customHeight="1" x14ac:dyDescent="0.25">
      <c r="H84" s="4"/>
      <c r="I84" s="4"/>
      <c r="J84" s="4"/>
    </row>
    <row r="85" spans="8:10" x14ac:dyDescent="0.25">
      <c r="H85" s="4"/>
      <c r="I85" s="4"/>
      <c r="J85" s="4"/>
    </row>
    <row r="86" spans="8:10" x14ac:dyDescent="0.25">
      <c r="H86" s="4"/>
      <c r="I86" s="4"/>
      <c r="J86" s="4"/>
    </row>
    <row r="87" spans="8:10" x14ac:dyDescent="0.25">
      <c r="H87" s="4"/>
      <c r="I87" s="4"/>
      <c r="J87" s="4"/>
    </row>
    <row r="88" spans="8:10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x14ac:dyDescent="0.25">
      <c r="H90" s="4"/>
      <c r="I90" s="4"/>
      <c r="J90" s="4"/>
    </row>
    <row r="91" spans="8:10" x14ac:dyDescent="0.25">
      <c r="H91" s="4"/>
      <c r="I91" s="4"/>
      <c r="J91" s="4"/>
    </row>
    <row r="92" spans="8:10" ht="15.75" customHeight="1" x14ac:dyDescent="0.25">
      <c r="H92" s="4"/>
      <c r="I92" s="4"/>
      <c r="J92" s="4"/>
    </row>
    <row r="93" spans="8:10" ht="15" customHeight="1" x14ac:dyDescent="0.25">
      <c r="H93" s="4"/>
      <c r="I93" s="4"/>
      <c r="J93" s="4"/>
    </row>
    <row r="94" spans="8:10" x14ac:dyDescent="0.25">
      <c r="H94" s="4"/>
      <c r="I94" s="4"/>
      <c r="J94" s="4"/>
    </row>
    <row r="95" spans="8:10" x14ac:dyDescent="0.25">
      <c r="H95" s="4"/>
      <c r="I95" s="4"/>
      <c r="J95" s="4"/>
    </row>
    <row r="96" spans="8:10" x14ac:dyDescent="0.25">
      <c r="H96" s="4"/>
      <c r="I96" s="4"/>
      <c r="J96" s="4"/>
    </row>
    <row r="97" spans="8:10" x14ac:dyDescent="0.25">
      <c r="H97" s="4"/>
      <c r="I97" s="4"/>
      <c r="J97" s="4"/>
    </row>
    <row r="98" spans="8:10" x14ac:dyDescent="0.25">
      <c r="H98" s="4"/>
      <c r="I98" s="4"/>
      <c r="J98" s="4"/>
    </row>
    <row r="99" spans="8:10" x14ac:dyDescent="0.25">
      <c r="H99" s="4"/>
      <c r="I99" s="4"/>
      <c r="J99" s="4"/>
    </row>
    <row r="100" spans="8:10" ht="15.75" customHeight="1" x14ac:dyDescent="0.25"/>
  </sheetData>
  <mergeCells count="27">
    <mergeCell ref="A50:A51"/>
    <mergeCell ref="B50:B51"/>
    <mergeCell ref="A52:A53"/>
    <mergeCell ref="B52:B53"/>
    <mergeCell ref="A46:A47"/>
    <mergeCell ref="B46:B47"/>
    <mergeCell ref="A48:A49"/>
    <mergeCell ref="B48:B49"/>
    <mergeCell ref="A38:A39"/>
    <mergeCell ref="B38:B39"/>
    <mergeCell ref="A33:A34"/>
    <mergeCell ref="B33:B34"/>
    <mergeCell ref="A26:A27"/>
    <mergeCell ref="B26:B27"/>
    <mergeCell ref="A28:A29"/>
    <mergeCell ref="B28:B29"/>
    <mergeCell ref="A30:A31"/>
    <mergeCell ref="B30:B31"/>
    <mergeCell ref="A3:L3"/>
    <mergeCell ref="A4:L4"/>
    <mergeCell ref="A24:A25"/>
    <mergeCell ref="B24:B25"/>
    <mergeCell ref="A12:B12"/>
    <mergeCell ref="A17:A18"/>
    <mergeCell ref="B17:B18"/>
    <mergeCell ref="A19:A20"/>
    <mergeCell ref="B19:B20"/>
  </mergeCells>
  <pageMargins left="0.70866141732283472" right="0.70866141732283472" top="0.35433070866141736" bottom="0.74803149606299213" header="0.31496062992125984" footer="0.31496062992125984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Instruções</vt:lpstr>
      <vt:lpstr>Detalhes Plano de Aquisições</vt:lpstr>
      <vt:lpstr>Sheet1</vt:lpstr>
      <vt:lpstr>Folha de Comentários</vt:lpstr>
      <vt:lpstr>Plan1</vt:lpstr>
      <vt:lpstr>'Detalhes Plano de Aquisições'!Area_de_impressao</vt:lpstr>
      <vt:lpstr>'Folha de Comentários'!Area_de_impressao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Bruno Costa</dc:creator>
  <lastModifiedBy>RICARDO DE MIRANDA AROEIRA</lastModifiedBy>
  <lastPrinted>2019-11-05T19:07:27.0000000Z</lastPrinted>
  <dcterms:created xsi:type="dcterms:W3CDTF">2011-03-30T14:45:37.0000000Z</dcterms:created>
  <dcterms:modified xsi:type="dcterms:W3CDTF">2019-12-26T19:00:19.0000000Z</dcterms:modified>
  <dc:title/>
</coreProperties>
</file>