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600" windowHeight="11700"/>
  </bookViews>
  <sheets>
    <sheet name="Detalle Plan de Adquisiciones" sheetId="1" r:id="rId1"/>
  </sheets>
  <definedNames>
    <definedName name="_xlnm.Print_Area" localSheetId="0">'Detalle Plan de Adquisiciones'!$A$5:$N$5</definedName>
  </definedNames>
  <calcPr calcId="145621"/>
</workbook>
</file>

<file path=xl/calcChain.xml><?xml version="1.0" encoding="utf-8"?>
<calcChain xmlns="http://schemas.openxmlformats.org/spreadsheetml/2006/main">
  <c r="F38" i="1" l="1"/>
  <c r="F39" i="1"/>
  <c r="G13" i="1" l="1"/>
  <c r="G11" i="1"/>
  <c r="G10" i="1"/>
  <c r="G12" i="1"/>
  <c r="G9" i="1"/>
</calcChain>
</file>

<file path=xl/sharedStrings.xml><?xml version="1.0" encoding="utf-8"?>
<sst xmlns="http://schemas.openxmlformats.org/spreadsheetml/2006/main" count="206" uniqueCount="72">
  <si>
    <t>INFORMACIÓN PARA CARGA INICIAL DEL PLAN DE ADQUISICIONES (EN CURSO Y/O ULTIMO PRESENTADO)</t>
  </si>
  <si>
    <t>OBRAS</t>
  </si>
  <si>
    <t>Cantidad de Lotes :</t>
  </si>
  <si>
    <t>Número de Proceso:</t>
  </si>
  <si>
    <t>Monto Estimado, en u$s :</t>
  </si>
  <si>
    <t>Componente Asociado :</t>
  </si>
  <si>
    <t>Comentarios</t>
  </si>
  <si>
    <t>Firma del Contrato</t>
  </si>
  <si>
    <t>Unidad Ejecutora:</t>
  </si>
  <si>
    <t>Actividad:</t>
  </si>
  <si>
    <t>Descripción adicional:</t>
  </si>
  <si>
    <t>Fechas</t>
  </si>
  <si>
    <t>CONSULTORÍAS FIRMAS</t>
  </si>
  <si>
    <t>Aviso de Expresiones de Interés</t>
  </si>
  <si>
    <t>CONSULTORÍAS INDIVIDUOS</t>
  </si>
  <si>
    <t>Cantidad Estimada de Consultores :</t>
  </si>
  <si>
    <t>No Objeción a los TdR de la Actividad</t>
  </si>
  <si>
    <t>Firma Contrato</t>
  </si>
  <si>
    <t>Contratación Directa </t>
  </si>
  <si>
    <t>Licitación Pública Internacional </t>
  </si>
  <si>
    <t>Selección Basada en la Calidad y Costo </t>
  </si>
  <si>
    <t>Servicios de No Consultoría </t>
  </si>
  <si>
    <t>Adquisición de Servicios de no consultoría</t>
  </si>
  <si>
    <t>3CV</t>
  </si>
  <si>
    <t>Aviso Especial de Adquisiciones</t>
  </si>
  <si>
    <t>Monto Estimado % BID:</t>
  </si>
  <si>
    <t>Monto Estimado % Contraparte:</t>
  </si>
  <si>
    <t xml:space="preserve">Monto Estimado </t>
  </si>
  <si>
    <t>Ex-Post</t>
  </si>
  <si>
    <t>Ex-Ante</t>
  </si>
  <si>
    <t>Auditoria</t>
  </si>
  <si>
    <r>
      <t xml:space="preserve">Método de Selección/Adquisición
</t>
    </r>
    <r>
      <rPr>
        <i/>
        <sz val="12"/>
        <color indexed="9"/>
        <rFont val="Arial Narrow"/>
        <family val="2"/>
      </rPr>
      <t>(Seleccionar una de las opciones)</t>
    </r>
    <r>
      <rPr>
        <sz val="12"/>
        <color indexed="9"/>
        <rFont val="Arial Narrow"/>
        <family val="2"/>
      </rPr>
      <t>:</t>
    </r>
  </si>
  <si>
    <r>
      <t xml:space="preserve">Método de Revisión </t>
    </r>
    <r>
      <rPr>
        <i/>
        <sz val="12"/>
        <color indexed="9"/>
        <rFont val="Arial Narrow"/>
        <family val="2"/>
      </rPr>
      <t>(Seleccionar una de las opciones)</t>
    </r>
    <r>
      <rPr>
        <sz val="12"/>
        <color indexed="9"/>
        <rFont val="Arial Narrow"/>
        <family val="2"/>
      </rPr>
      <t>:</t>
    </r>
  </si>
  <si>
    <r>
      <t xml:space="preserve">Método de Adquisición
</t>
    </r>
    <r>
      <rPr>
        <i/>
        <sz val="12"/>
        <color indexed="9"/>
        <rFont val="Arial Narrow"/>
        <family val="2"/>
      </rPr>
      <t>(Seleccionar una de las opciones)</t>
    </r>
    <r>
      <rPr>
        <sz val="12"/>
        <color indexed="9"/>
        <rFont val="Arial Narrow"/>
        <family val="2"/>
      </rPr>
      <t>:</t>
    </r>
  </si>
  <si>
    <t>-</t>
  </si>
  <si>
    <t>Administradora Boliviana de Carreteras (ABC)</t>
  </si>
  <si>
    <t>BO-L1095: PROGRAMA DE INFRAESTRUCTURA VIAL DE APOYO AL DESARROLLO Y GESTIÓN DE LA RED VIAL FUNDAMENTAL</t>
  </si>
  <si>
    <t>PLAN DE ADQUISICIONES</t>
  </si>
  <si>
    <t>Obras Civiles Mantenimiento Achacachi - Escoma</t>
  </si>
  <si>
    <t>Obras Civiles Construcción Tramo San Andrés de Machaca - Santiago de Machaca</t>
  </si>
  <si>
    <t>Obras Civiles Construcción Tramo Nazacara - San Andrés de Machaca</t>
  </si>
  <si>
    <t>Obras Civiles Obras Múltiples</t>
  </si>
  <si>
    <t>Obras Civiles Seguridad y Señalización Vial</t>
  </si>
  <si>
    <t xml:space="preserve"> </t>
  </si>
  <si>
    <t>Licitación Pública Internacional 
Licitación Pública Nacional</t>
  </si>
  <si>
    <t xml:space="preserve">Ex -Post
</t>
  </si>
  <si>
    <t>n/d</t>
  </si>
  <si>
    <t>Supervision Mantenimiento Achacachi - Escoma</t>
  </si>
  <si>
    <t>Supervision Construcción Tramo Nazacara - San Andrés de Machaca</t>
  </si>
  <si>
    <t>Supervision Construcción Tramo San Andrés de Machaca - Santiago de Machaca</t>
  </si>
  <si>
    <t>Supervision Obras Múltiples</t>
  </si>
  <si>
    <t>Componente 1. Obras Civiles y Seguridad Vial</t>
  </si>
  <si>
    <t>Supervision Obras Civiles Seguridad y Señalización Vial</t>
  </si>
  <si>
    <t>15/01/20015</t>
  </si>
  <si>
    <t xml:space="preserve">Obras Civiles Estaciones de Pesaje </t>
  </si>
  <si>
    <t>Obras Civiles Estaciones de Peaje</t>
  </si>
  <si>
    <t>Licitación Pública Internacional 
Licitación Pública Nacional
Comparación de Precios</t>
  </si>
  <si>
    <t xml:space="preserve">Supervision Obras Civiles Estaciones de Pesaje </t>
  </si>
  <si>
    <t>Supervision Obras Civiles Estaciones de Peaje</t>
  </si>
  <si>
    <t>Equipamiento de las Estaciones de Pesaje</t>
  </si>
  <si>
    <t>Equipamiento de las Estaciones de Peaje</t>
  </si>
  <si>
    <t xml:space="preserve">BIENES </t>
  </si>
  <si>
    <t>Ex-Ante
Ex-Post</t>
  </si>
  <si>
    <t>Componente 2.- Programa de Gestión Integral de los Activos Viales</t>
  </si>
  <si>
    <t>Componente 3. - Programa de Desarrollo de Capacidades de la ABC</t>
  </si>
  <si>
    <t>Desarrollo del Programa de Desarrollo de normativa técnica para el diseño de proyectos de rehabilitación y/o mantenimiento de carreteras</t>
  </si>
  <si>
    <t>Desarrollo de los Programas de Capacitación de Firmas consultoras y consultores individuales en diseño de proyectos de rehabilitación y/o mantenimiento de carreteras</t>
  </si>
  <si>
    <t>Componente 4. - Administración y Supervisión</t>
  </si>
  <si>
    <t>Contratación de Consultores para Apoyo Técnico en la Gestión del Programa</t>
  </si>
  <si>
    <t>Desarrollo del Sistema de evaluación del estado de pavimentos</t>
  </si>
  <si>
    <t>Desarrollo del Sistema de inventario de estudios</t>
  </si>
  <si>
    <t xml:space="preserve">Desarrollo de Normativa para inclusión de ítems y costos asociados a obras de pesaje y peaje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</si>
</sst>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Arial Narrow"/>
      <family val="2"/>
    </font>
    <font>
      <b/>
      <sz val="12"/>
      <color indexed="9"/>
      <name val="Arial Narrow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sz val="12"/>
      <color indexed="9"/>
      <name val="Arial Narrow"/>
      <family val="2"/>
    </font>
    <font>
      <i/>
      <sz val="12"/>
      <color indexed="9"/>
      <name val="Arial Narrow"/>
      <family val="2"/>
    </font>
    <font>
      <b/>
      <sz val="12"/>
      <color theme="1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84">
    <xf numFmtId="0" fontId="0" fillId="0" borderId="0" xfId="0"/>
    <xf numFmtId="0" fontId="21" fillId="24" borderId="19" xfId="38" applyFont="1" applyFill="1" applyBorder="1" applyAlignment="1">
      <alignment horizontal="left" vertical="center" wrapText="1"/>
    </xf>
    <xf numFmtId="0" fontId="22" fillId="0" borderId="0" xfId="0" applyFont="1"/>
    <xf numFmtId="0" fontId="23" fillId="0" borderId="0" xfId="38" applyFont="1"/>
    <xf numFmtId="0" fontId="23" fillId="0" borderId="0" xfId="1" applyFont="1"/>
    <xf numFmtId="0" fontId="24" fillId="24" borderId="21" xfId="38" applyFont="1" applyFill="1" applyBorder="1" applyAlignment="1">
      <alignment horizontal="center" vertical="center" wrapText="1"/>
    </xf>
    <xf numFmtId="0" fontId="23" fillId="0" borderId="15" xfId="38" applyFont="1" applyFill="1" applyBorder="1" applyAlignment="1">
      <alignment vertical="center" wrapText="1"/>
    </xf>
    <xf numFmtId="0" fontId="23" fillId="0" borderId="10" xfId="38" applyFont="1" applyFill="1" applyBorder="1" applyAlignment="1">
      <alignment vertical="center" wrapText="1"/>
    </xf>
    <xf numFmtId="0" fontId="23" fillId="0" borderId="10" xfId="38" applyFont="1" applyFill="1" applyBorder="1" applyAlignment="1">
      <alignment horizontal="center" vertical="center" wrapText="1"/>
    </xf>
    <xf numFmtId="0" fontId="23" fillId="0" borderId="14" xfId="38" applyFont="1" applyFill="1" applyBorder="1" applyAlignment="1">
      <alignment vertical="center" wrapText="1"/>
    </xf>
    <xf numFmtId="0" fontId="23" fillId="0" borderId="18" xfId="1" applyFont="1" applyFill="1" applyBorder="1" applyAlignment="1">
      <alignment vertical="center" wrapText="1"/>
    </xf>
    <xf numFmtId="3" fontId="22" fillId="0" borderId="10" xfId="0" applyNumberFormat="1" applyFont="1" applyBorder="1" applyAlignment="1">
      <alignment horizontal="center" vertical="center"/>
    </xf>
    <xf numFmtId="0" fontId="24" fillId="24" borderId="22" xfId="38" applyFont="1" applyFill="1" applyBorder="1" applyAlignment="1">
      <alignment horizontal="center" vertical="center" wrapText="1"/>
    </xf>
    <xf numFmtId="0" fontId="22" fillId="0" borderId="10" xfId="0" applyFont="1" applyBorder="1"/>
    <xf numFmtId="0" fontId="23" fillId="0" borderId="20" xfId="38" applyFont="1" applyFill="1" applyBorder="1" applyAlignment="1">
      <alignment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vertical="center" wrapText="1"/>
    </xf>
    <xf numFmtId="9" fontId="23" fillId="0" borderId="21" xfId="38" applyNumberFormat="1" applyFont="1" applyFill="1" applyBorder="1" applyAlignment="1">
      <alignment horizontal="center" vertical="center" wrapText="1"/>
    </xf>
    <xf numFmtId="9" fontId="23" fillId="0" borderId="10" xfId="38" applyNumberFormat="1" applyFont="1" applyFill="1" applyBorder="1" applyAlignment="1">
      <alignment horizontal="center" vertical="center" wrapText="1"/>
    </xf>
    <xf numFmtId="0" fontId="23" fillId="0" borderId="23" xfId="38" applyFont="1" applyFill="1" applyBorder="1" applyAlignment="1">
      <alignment vertical="center" wrapText="1"/>
    </xf>
    <xf numFmtId="3" fontId="22" fillId="0" borderId="23" xfId="0" applyNumberFormat="1" applyFont="1" applyBorder="1" applyAlignment="1">
      <alignment horizontal="center" vertical="center"/>
    </xf>
    <xf numFmtId="14" fontId="23" fillId="25" borderId="10" xfId="38" applyNumberFormat="1" applyFont="1" applyFill="1" applyBorder="1" applyAlignment="1">
      <alignment horizontal="center" vertical="center" wrapText="1"/>
    </xf>
    <xf numFmtId="14" fontId="23" fillId="25" borderId="10" xfId="38" quotePrefix="1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3" fillId="0" borderId="14" xfId="38" applyFont="1" applyFill="1" applyBorder="1" applyAlignment="1">
      <alignment horizontal="center" vertical="center" wrapText="1"/>
    </xf>
    <xf numFmtId="0" fontId="22" fillId="0" borderId="23" xfId="0" applyFont="1" applyBorder="1"/>
    <xf numFmtId="0" fontId="23" fillId="0" borderId="23" xfId="38" applyFont="1" applyFill="1" applyBorder="1" applyAlignment="1">
      <alignment horizontal="center" vertical="center" wrapText="1"/>
    </xf>
    <xf numFmtId="9" fontId="23" fillId="0" borderId="24" xfId="38" applyNumberFormat="1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/>
    </xf>
    <xf numFmtId="14" fontId="23" fillId="25" borderId="23" xfId="38" applyNumberFormat="1" applyFont="1" applyFill="1" applyBorder="1" applyAlignment="1">
      <alignment horizontal="center" vertical="center" wrapText="1"/>
    </xf>
    <xf numFmtId="0" fontId="23" fillId="0" borderId="25" xfId="38" applyFont="1" applyFill="1" applyBorder="1" applyAlignment="1">
      <alignment horizontal="center" vertical="center" wrapText="1"/>
    </xf>
    <xf numFmtId="0" fontId="23" fillId="0" borderId="10" xfId="38" applyNumberFormat="1" applyFont="1" applyFill="1" applyBorder="1" applyAlignment="1">
      <alignment horizontal="center" vertical="center" wrapText="1"/>
    </xf>
    <xf numFmtId="164" fontId="22" fillId="0" borderId="10" xfId="0" applyNumberFormat="1" applyFont="1" applyBorder="1" applyAlignment="1">
      <alignment horizontal="center" vertical="center" wrapText="1"/>
    </xf>
    <xf numFmtId="0" fontId="23" fillId="0" borderId="26" xfId="38" applyFont="1" applyFill="1" applyBorder="1" applyAlignment="1">
      <alignment vertical="center" wrapText="1"/>
    </xf>
    <xf numFmtId="164" fontId="22" fillId="0" borderId="23" xfId="0" applyNumberFormat="1" applyFont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3" fillId="0" borderId="10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/>
    </xf>
    <xf numFmtId="0" fontId="22" fillId="0" borderId="0" xfId="0" applyFont="1" applyBorder="1"/>
    <xf numFmtId="0" fontId="23" fillId="0" borderId="0" xfId="1" applyFont="1" applyFill="1" applyBorder="1" applyAlignment="1">
      <alignment horizontal="left" vertical="center" wrapText="1"/>
    </xf>
    <xf numFmtId="164" fontId="23" fillId="0" borderId="10" xfId="38" applyNumberFormat="1" applyFont="1" applyFill="1" applyBorder="1" applyAlignment="1">
      <alignment horizontal="center" vertical="center" wrapText="1"/>
    </xf>
    <xf numFmtId="0" fontId="23" fillId="0" borderId="30" xfId="38" applyFont="1" applyFill="1" applyBorder="1" applyAlignment="1">
      <alignment vertical="center" wrapText="1"/>
    </xf>
    <xf numFmtId="164" fontId="22" fillId="0" borderId="30" xfId="0" applyNumberFormat="1" applyFont="1" applyBorder="1" applyAlignment="1">
      <alignment horizontal="center" vertical="center" wrapText="1"/>
    </xf>
    <xf numFmtId="9" fontId="23" fillId="0" borderId="30" xfId="38" applyNumberFormat="1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vertical="center" wrapText="1"/>
    </xf>
    <xf numFmtId="0" fontId="23" fillId="0" borderId="0" xfId="38" applyFont="1" applyFill="1" applyBorder="1" applyAlignment="1">
      <alignment horizontal="center" vertical="center" wrapText="1"/>
    </xf>
    <xf numFmtId="0" fontId="23" fillId="0" borderId="0" xfId="38" applyNumberFormat="1" applyFont="1" applyFill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center" vertical="center" wrapText="1"/>
    </xf>
    <xf numFmtId="9" fontId="23" fillId="0" borderId="0" xfId="38" applyNumberFormat="1" applyFont="1" applyFill="1" applyBorder="1" applyAlignment="1">
      <alignment horizontal="center" vertical="center" wrapText="1"/>
    </xf>
    <xf numFmtId="14" fontId="23" fillId="25" borderId="0" xfId="38" applyNumberFormat="1" applyFont="1" applyFill="1" applyBorder="1" applyAlignment="1">
      <alignment horizontal="center" vertical="center" wrapText="1"/>
    </xf>
    <xf numFmtId="0" fontId="22" fillId="0" borderId="38" xfId="0" applyFont="1" applyBorder="1"/>
    <xf numFmtId="3" fontId="22" fillId="0" borderId="30" xfId="0" applyNumberFormat="1" applyFont="1" applyBorder="1" applyAlignment="1">
      <alignment horizontal="center" vertical="center"/>
    </xf>
    <xf numFmtId="14" fontId="23" fillId="25" borderId="30" xfId="38" quotePrefix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0" xfId="0" applyFont="1" applyBorder="1" applyAlignment="1">
      <alignment horizontal="center"/>
    </xf>
    <xf numFmtId="0" fontId="20" fillId="0" borderId="27" xfId="38" applyFont="1" applyFill="1" applyBorder="1" applyAlignment="1">
      <alignment horizontal="left" vertical="center" wrapText="1"/>
    </xf>
    <xf numFmtId="0" fontId="20" fillId="0" borderId="0" xfId="38" applyFont="1" applyFill="1" applyBorder="1" applyAlignment="1">
      <alignment horizontal="left" vertical="center" wrapText="1"/>
    </xf>
    <xf numFmtId="0" fontId="20" fillId="0" borderId="28" xfId="38" applyFont="1" applyFill="1" applyBorder="1" applyAlignment="1">
      <alignment horizontal="left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4" fillId="24" borderId="37" xfId="38" applyFont="1" applyFill="1" applyBorder="1" applyAlignment="1">
      <alignment horizontal="center" vertical="center" wrapText="1"/>
    </xf>
    <xf numFmtId="0" fontId="21" fillId="24" borderId="34" xfId="38" applyFont="1" applyFill="1" applyBorder="1" applyAlignment="1">
      <alignment horizontal="left" vertical="center" wrapText="1"/>
    </xf>
    <xf numFmtId="0" fontId="21" fillId="24" borderId="35" xfId="38" applyFont="1" applyFill="1" applyBorder="1" applyAlignment="1">
      <alignment horizontal="left" vertical="center" wrapText="1"/>
    </xf>
    <xf numFmtId="0" fontId="21" fillId="24" borderId="19" xfId="38" applyFont="1" applyFill="1" applyBorder="1" applyAlignment="1">
      <alignment horizontal="left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29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18" xfId="38" applyFont="1" applyFill="1" applyBorder="1" applyAlignment="1">
      <alignment horizontal="center" vertical="center"/>
    </xf>
    <xf numFmtId="0" fontId="24" fillId="24" borderId="31" xfId="38" applyFont="1" applyFill="1" applyBorder="1" applyAlignment="1">
      <alignment horizontal="center" vertical="center"/>
    </xf>
    <xf numFmtId="0" fontId="24" fillId="24" borderId="32" xfId="38" applyFont="1" applyFill="1" applyBorder="1" applyAlignment="1">
      <alignment horizontal="center" vertical="center"/>
    </xf>
    <xf numFmtId="0" fontId="24" fillId="24" borderId="18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tabSelected="1" topLeftCell="A6" zoomScale="90" zoomScaleNormal="90" workbookViewId="0">
      <pane xSplit="2" ySplit="3" topLeftCell="E45" activePane="bottomRight" state="frozen"/>
      <selection activeCell="A6" sqref="A6"/>
      <selection pane="topRight" activeCell="C6" sqref="C6"/>
      <selection pane="bottomLeft" activeCell="A9" sqref="A9"/>
      <selection pane="bottomRight" activeCell="K46" sqref="K46"/>
    </sheetView>
  </sheetViews>
  <sheetFormatPr defaultColWidth="9.140625" defaultRowHeight="15.75" x14ac:dyDescent="0.25"/>
  <cols>
    <col min="1" max="1" width="15.140625" style="2" customWidth="1"/>
    <col min="2" max="2" width="15.7109375" style="2" customWidth="1"/>
    <col min="3" max="3" width="17.85546875" style="2" customWidth="1"/>
    <col min="4" max="4" width="36.7109375" style="2" customWidth="1"/>
    <col min="5" max="6" width="12.85546875" style="2" customWidth="1"/>
    <col min="7" max="9" width="15.7109375" style="2" customWidth="1"/>
    <col min="10" max="10" width="27.5703125" style="2" customWidth="1"/>
    <col min="11" max="11" width="19.5703125" style="2" customWidth="1"/>
    <col min="12" max="12" width="15.5703125" style="2" customWidth="1"/>
    <col min="13" max="13" width="15" style="2" customWidth="1"/>
    <col min="14" max="14" width="14.85546875" style="2" customWidth="1"/>
    <col min="15" max="16" width="9.140625" style="2"/>
    <col min="17" max="17" width="68.5703125" style="2" hidden="1" customWidth="1"/>
    <col min="18" max="18" width="57.42578125" style="2" hidden="1" customWidth="1"/>
    <col min="19" max="16384" width="9.140625" style="2"/>
  </cols>
  <sheetData>
    <row r="1" spans="1:20" x14ac:dyDescent="0.25">
      <c r="A1" s="57" t="s">
        <v>37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3" spans="1:20" x14ac:dyDescent="0.25">
      <c r="A3" s="58" t="s">
        <v>36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20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1:20" ht="16.5" thickBot="1" x14ac:dyDescent="0.3">
      <c r="A5" s="59" t="s">
        <v>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1"/>
      <c r="O5" s="3"/>
      <c r="P5" s="3"/>
      <c r="Q5" s="4"/>
      <c r="R5" s="3"/>
      <c r="S5" s="3"/>
      <c r="T5" s="3"/>
    </row>
    <row r="6" spans="1:20" x14ac:dyDescent="0.25">
      <c r="A6" s="62" t="s">
        <v>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  <c r="Q6" s="4"/>
      <c r="R6" s="15"/>
    </row>
    <row r="7" spans="1:20" x14ac:dyDescent="0.25">
      <c r="A7" s="65" t="s">
        <v>8</v>
      </c>
      <c r="B7" s="66" t="s">
        <v>9</v>
      </c>
      <c r="C7" s="66" t="s">
        <v>10</v>
      </c>
      <c r="D7" s="67" t="s">
        <v>31</v>
      </c>
      <c r="E7" s="66" t="s">
        <v>2</v>
      </c>
      <c r="F7" s="67" t="s">
        <v>3</v>
      </c>
      <c r="G7" s="69" t="s">
        <v>27</v>
      </c>
      <c r="H7" s="69"/>
      <c r="I7" s="69"/>
      <c r="J7" s="66" t="s">
        <v>5</v>
      </c>
      <c r="K7" s="67" t="s">
        <v>32</v>
      </c>
      <c r="L7" s="66" t="s">
        <v>11</v>
      </c>
      <c r="M7" s="66"/>
      <c r="N7" s="70" t="s">
        <v>6</v>
      </c>
      <c r="Q7" s="4"/>
      <c r="R7" s="4"/>
    </row>
    <row r="8" spans="1:20" ht="47.25" x14ac:dyDescent="0.25">
      <c r="A8" s="65"/>
      <c r="B8" s="66"/>
      <c r="C8" s="66"/>
      <c r="D8" s="68"/>
      <c r="E8" s="66"/>
      <c r="F8" s="68"/>
      <c r="G8" s="5" t="s">
        <v>4</v>
      </c>
      <c r="H8" s="5" t="s">
        <v>25</v>
      </c>
      <c r="I8" s="5" t="s">
        <v>26</v>
      </c>
      <c r="J8" s="66"/>
      <c r="K8" s="68"/>
      <c r="L8" s="36" t="s">
        <v>24</v>
      </c>
      <c r="M8" s="36" t="s">
        <v>7</v>
      </c>
      <c r="N8" s="70"/>
      <c r="Q8" s="15" t="s">
        <v>22</v>
      </c>
      <c r="R8" s="15" t="s">
        <v>21</v>
      </c>
    </row>
    <row r="9" spans="1:20" ht="63" x14ac:dyDescent="0.25">
      <c r="A9" s="6" t="s">
        <v>35</v>
      </c>
      <c r="B9" s="7" t="s">
        <v>38</v>
      </c>
      <c r="C9" s="7"/>
      <c r="D9" s="7" t="s">
        <v>19</v>
      </c>
      <c r="E9" s="8">
        <v>1</v>
      </c>
      <c r="F9" s="44"/>
      <c r="G9" s="32">
        <f>44300000*0.93</f>
        <v>41199000</v>
      </c>
      <c r="H9" s="17">
        <v>0.6</v>
      </c>
      <c r="I9" s="18">
        <v>0.4</v>
      </c>
      <c r="J9" s="7" t="s">
        <v>51</v>
      </c>
      <c r="K9" s="8" t="s">
        <v>45</v>
      </c>
      <c r="L9" s="21">
        <v>41912</v>
      </c>
      <c r="M9" s="21">
        <v>42034</v>
      </c>
      <c r="N9" s="9"/>
      <c r="Q9" s="43"/>
      <c r="R9" s="43"/>
    </row>
    <row r="10" spans="1:20" ht="78.75" x14ac:dyDescent="0.25">
      <c r="A10" s="6" t="s">
        <v>35</v>
      </c>
      <c r="B10" s="7" t="s">
        <v>40</v>
      </c>
      <c r="C10" s="7"/>
      <c r="D10" s="7" t="s">
        <v>19</v>
      </c>
      <c r="E10" s="8">
        <v>1</v>
      </c>
      <c r="F10" s="44"/>
      <c r="G10" s="32">
        <f>31470000*0.93</f>
        <v>29267100</v>
      </c>
      <c r="H10" s="17">
        <v>0.6</v>
      </c>
      <c r="I10" s="18">
        <v>0.4</v>
      </c>
      <c r="J10" s="7" t="s">
        <v>51</v>
      </c>
      <c r="K10" s="8" t="s">
        <v>29</v>
      </c>
      <c r="L10" s="21">
        <v>42143</v>
      </c>
      <c r="M10" s="21">
        <v>42282</v>
      </c>
      <c r="N10" s="9"/>
      <c r="Q10" s="43"/>
      <c r="R10" s="43"/>
    </row>
    <row r="11" spans="1:20" ht="110.25" x14ac:dyDescent="0.25">
      <c r="A11" s="6" t="s">
        <v>35</v>
      </c>
      <c r="B11" s="7" t="s">
        <v>39</v>
      </c>
      <c r="C11" s="7"/>
      <c r="D11" s="7" t="s">
        <v>19</v>
      </c>
      <c r="E11" s="8">
        <v>1</v>
      </c>
      <c r="F11" s="44"/>
      <c r="G11" s="32">
        <f>38480000*0.93</f>
        <v>35786400</v>
      </c>
      <c r="H11" s="17">
        <v>0.6</v>
      </c>
      <c r="I11" s="18">
        <v>0.4</v>
      </c>
      <c r="J11" s="7" t="s">
        <v>51</v>
      </c>
      <c r="K11" s="8" t="s">
        <v>29</v>
      </c>
      <c r="L11" s="21">
        <v>42143</v>
      </c>
      <c r="M11" s="21">
        <v>42282</v>
      </c>
      <c r="N11" s="9"/>
      <c r="Q11" s="4"/>
      <c r="R11" s="4"/>
    </row>
    <row r="12" spans="1:20" ht="63" x14ac:dyDescent="0.25">
      <c r="A12" s="6" t="s">
        <v>35</v>
      </c>
      <c r="B12" s="7" t="s">
        <v>41</v>
      </c>
      <c r="C12" s="7"/>
      <c r="D12" s="7" t="s">
        <v>19</v>
      </c>
      <c r="E12" s="8" t="s">
        <v>46</v>
      </c>
      <c r="F12" s="44"/>
      <c r="G12" s="32">
        <f>105250000*0.93</f>
        <v>97882500</v>
      </c>
      <c r="H12" s="17">
        <v>0.6</v>
      </c>
      <c r="I12" s="18">
        <v>0.4</v>
      </c>
      <c r="J12" s="7" t="s">
        <v>51</v>
      </c>
      <c r="K12" s="8" t="s">
        <v>29</v>
      </c>
      <c r="L12" s="21">
        <v>42082</v>
      </c>
      <c r="M12" s="21">
        <v>42221</v>
      </c>
      <c r="N12" s="9"/>
      <c r="Q12" s="4"/>
      <c r="R12" s="4"/>
    </row>
    <row r="13" spans="1:20" ht="63" x14ac:dyDescent="0.25">
      <c r="A13" s="6" t="s">
        <v>35</v>
      </c>
      <c r="B13" s="7" t="s">
        <v>42</v>
      </c>
      <c r="C13" s="7"/>
      <c r="D13" s="7" t="s">
        <v>44</v>
      </c>
      <c r="E13" s="8" t="s">
        <v>46</v>
      </c>
      <c r="F13" s="31"/>
      <c r="G13" s="32">
        <f>4000000*0.93</f>
        <v>3720000</v>
      </c>
      <c r="H13" s="17">
        <v>1</v>
      </c>
      <c r="I13" s="18">
        <v>0</v>
      </c>
      <c r="J13" s="7" t="s">
        <v>51</v>
      </c>
      <c r="K13" s="8" t="s">
        <v>62</v>
      </c>
      <c r="L13" s="21">
        <v>42345</v>
      </c>
      <c r="M13" s="21">
        <v>42482</v>
      </c>
      <c r="N13" s="9"/>
      <c r="Q13" s="4"/>
      <c r="R13" s="4"/>
    </row>
    <row r="14" spans="1:20" ht="63" x14ac:dyDescent="0.25">
      <c r="A14" s="6" t="s">
        <v>35</v>
      </c>
      <c r="B14" s="7" t="s">
        <v>54</v>
      </c>
      <c r="C14" s="7"/>
      <c r="D14" s="7" t="s">
        <v>56</v>
      </c>
      <c r="E14" s="8" t="s">
        <v>46</v>
      </c>
      <c r="F14" s="31"/>
      <c r="G14" s="32" t="s">
        <v>43</v>
      </c>
      <c r="H14" s="17">
        <v>1</v>
      </c>
      <c r="I14" s="18">
        <v>0</v>
      </c>
      <c r="J14" s="7" t="s">
        <v>63</v>
      </c>
      <c r="K14" s="8" t="s">
        <v>62</v>
      </c>
      <c r="L14" s="21">
        <v>42345</v>
      </c>
      <c r="M14" s="21">
        <v>42482</v>
      </c>
      <c r="N14" s="9"/>
      <c r="Q14" s="4"/>
      <c r="R14" s="4"/>
    </row>
    <row r="15" spans="1:20" ht="63" x14ac:dyDescent="0.25">
      <c r="A15" s="6" t="s">
        <v>35</v>
      </c>
      <c r="B15" s="7" t="s">
        <v>55</v>
      </c>
      <c r="C15" s="7"/>
      <c r="D15" s="7" t="s">
        <v>56</v>
      </c>
      <c r="E15" s="8" t="s">
        <v>46</v>
      </c>
      <c r="F15" s="31"/>
      <c r="G15" s="32" t="s">
        <v>43</v>
      </c>
      <c r="H15" s="17">
        <v>1</v>
      </c>
      <c r="I15" s="18">
        <v>0</v>
      </c>
      <c r="J15" s="7" t="s">
        <v>63</v>
      </c>
      <c r="K15" s="8" t="s">
        <v>62</v>
      </c>
      <c r="L15" s="21">
        <v>42345</v>
      </c>
      <c r="M15" s="21">
        <v>42482</v>
      </c>
      <c r="N15" s="9"/>
      <c r="Q15" s="4"/>
      <c r="R15" s="4"/>
    </row>
    <row r="16" spans="1:20" x14ac:dyDescent="0.25">
      <c r="A16" s="6"/>
      <c r="B16" s="7"/>
      <c r="C16" s="7"/>
      <c r="D16" s="7"/>
      <c r="E16" s="8"/>
      <c r="F16" s="31"/>
      <c r="G16" s="32"/>
      <c r="H16" s="17"/>
      <c r="I16" s="18"/>
      <c r="J16" s="7"/>
      <c r="K16" s="8"/>
      <c r="L16" s="21"/>
      <c r="M16" s="21"/>
      <c r="N16" s="9"/>
      <c r="Q16" s="4"/>
      <c r="R16" s="4"/>
    </row>
    <row r="17" spans="1:18" x14ac:dyDescent="0.25">
      <c r="A17" s="6"/>
      <c r="B17" s="7"/>
      <c r="C17" s="7"/>
      <c r="D17" s="7"/>
      <c r="E17" s="8"/>
      <c r="F17" s="31"/>
      <c r="G17" s="32"/>
      <c r="H17" s="17"/>
      <c r="I17" s="18"/>
      <c r="J17" s="7"/>
      <c r="K17" s="8"/>
      <c r="L17" s="21"/>
      <c r="M17" s="21"/>
      <c r="N17" s="9"/>
      <c r="Q17" s="4"/>
      <c r="R17" s="4"/>
    </row>
    <row r="18" spans="1:18" ht="16.5" thickBot="1" x14ac:dyDescent="0.3">
      <c r="A18" s="48"/>
      <c r="B18" s="48"/>
      <c r="C18" s="48"/>
      <c r="D18" s="48"/>
      <c r="E18" s="49"/>
      <c r="F18" s="50"/>
      <c r="G18" s="51"/>
      <c r="H18" s="52"/>
      <c r="I18" s="52"/>
      <c r="J18" s="48"/>
      <c r="K18" s="48"/>
      <c r="L18" s="53"/>
      <c r="M18" s="53"/>
      <c r="N18" s="48"/>
      <c r="Q18" s="4"/>
      <c r="R18" s="4"/>
    </row>
    <row r="19" spans="1:18" x14ac:dyDescent="0.25">
      <c r="A19" s="62" t="s">
        <v>61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4"/>
      <c r="Q19" s="4"/>
      <c r="R19" s="4"/>
    </row>
    <row r="20" spans="1:18" x14ac:dyDescent="0.25">
      <c r="A20" s="65" t="s">
        <v>8</v>
      </c>
      <c r="B20" s="66" t="s">
        <v>9</v>
      </c>
      <c r="C20" s="66" t="s">
        <v>10</v>
      </c>
      <c r="D20" s="67" t="s">
        <v>31</v>
      </c>
      <c r="E20" s="66" t="s">
        <v>2</v>
      </c>
      <c r="F20" s="67" t="s">
        <v>3</v>
      </c>
      <c r="G20" s="69" t="s">
        <v>27</v>
      </c>
      <c r="H20" s="69"/>
      <c r="I20" s="69"/>
      <c r="J20" s="66" t="s">
        <v>5</v>
      </c>
      <c r="K20" s="67" t="s">
        <v>32</v>
      </c>
      <c r="L20" s="66" t="s">
        <v>11</v>
      </c>
      <c r="M20" s="66"/>
      <c r="N20" s="70" t="s">
        <v>6</v>
      </c>
      <c r="Q20" s="4"/>
      <c r="R20" s="4"/>
    </row>
    <row r="21" spans="1:18" ht="47.25" x14ac:dyDescent="0.25">
      <c r="A21" s="65"/>
      <c r="B21" s="66"/>
      <c r="C21" s="66"/>
      <c r="D21" s="68"/>
      <c r="E21" s="66"/>
      <c r="F21" s="68"/>
      <c r="G21" s="5" t="s">
        <v>4</v>
      </c>
      <c r="H21" s="5" t="s">
        <v>25</v>
      </c>
      <c r="I21" s="5" t="s">
        <v>26</v>
      </c>
      <c r="J21" s="66"/>
      <c r="K21" s="68"/>
      <c r="L21" s="38" t="s">
        <v>24</v>
      </c>
      <c r="M21" s="38" t="s">
        <v>7</v>
      </c>
      <c r="N21" s="70"/>
      <c r="Q21" s="4"/>
      <c r="R21" s="4"/>
    </row>
    <row r="22" spans="1:18" ht="63" x14ac:dyDescent="0.25">
      <c r="A22" s="6" t="s">
        <v>35</v>
      </c>
      <c r="B22" s="7" t="s">
        <v>59</v>
      </c>
      <c r="C22" s="7"/>
      <c r="D22" s="7" t="s">
        <v>56</v>
      </c>
      <c r="E22" s="8" t="s">
        <v>46</v>
      </c>
      <c r="F22" s="44"/>
      <c r="G22" s="32" t="s">
        <v>43</v>
      </c>
      <c r="H22" s="17">
        <v>1</v>
      </c>
      <c r="I22" s="18">
        <v>0</v>
      </c>
      <c r="J22" s="7" t="s">
        <v>63</v>
      </c>
      <c r="K22" s="8" t="s">
        <v>62</v>
      </c>
      <c r="L22" s="21">
        <v>41912</v>
      </c>
      <c r="M22" s="21">
        <v>42034</v>
      </c>
      <c r="N22" s="9"/>
      <c r="Q22" s="4"/>
      <c r="R22" s="4"/>
    </row>
    <row r="23" spans="1:18" ht="63" x14ac:dyDescent="0.25">
      <c r="A23" s="6" t="s">
        <v>35</v>
      </c>
      <c r="B23" s="7" t="s">
        <v>60</v>
      </c>
      <c r="C23" s="7"/>
      <c r="D23" s="7" t="s">
        <v>56</v>
      </c>
      <c r="E23" s="8" t="s">
        <v>46</v>
      </c>
      <c r="F23" s="44"/>
      <c r="G23" s="32" t="s">
        <v>43</v>
      </c>
      <c r="H23" s="17">
        <v>1</v>
      </c>
      <c r="I23" s="18">
        <v>0</v>
      </c>
      <c r="J23" s="7" t="s">
        <v>63</v>
      </c>
      <c r="K23" s="8" t="s">
        <v>62</v>
      </c>
      <c r="L23" s="21">
        <v>42143</v>
      </c>
      <c r="M23" s="21">
        <v>42282</v>
      </c>
      <c r="N23" s="9"/>
      <c r="Q23" s="4"/>
      <c r="R23" s="4"/>
    </row>
    <row r="24" spans="1:18" x14ac:dyDescent="0.25">
      <c r="A24" s="6"/>
      <c r="B24" s="7"/>
      <c r="C24" s="7"/>
      <c r="D24" s="7"/>
      <c r="E24" s="8"/>
      <c r="F24" s="44"/>
      <c r="G24" s="32"/>
      <c r="H24" s="17"/>
      <c r="I24" s="18"/>
      <c r="J24" s="7"/>
      <c r="K24" s="8"/>
      <c r="L24" s="21"/>
      <c r="M24" s="21"/>
      <c r="N24" s="9"/>
      <c r="Q24" s="4"/>
      <c r="R24" s="4"/>
    </row>
    <row r="25" spans="1:18" x14ac:dyDescent="0.25">
      <c r="A25" s="6"/>
      <c r="B25" s="7"/>
      <c r="C25" s="7"/>
      <c r="D25" s="7"/>
      <c r="E25" s="8"/>
      <c r="F25" s="44"/>
      <c r="G25" s="32"/>
      <c r="H25" s="17"/>
      <c r="I25" s="18"/>
      <c r="J25" s="7"/>
      <c r="K25" s="8"/>
      <c r="L25" s="21"/>
      <c r="M25" s="21"/>
      <c r="N25" s="9"/>
      <c r="Q25" s="4"/>
      <c r="R25" s="4"/>
    </row>
    <row r="26" spans="1:18" x14ac:dyDescent="0.25">
      <c r="A26" s="48"/>
      <c r="B26" s="48"/>
      <c r="C26" s="48"/>
      <c r="D26" s="48"/>
      <c r="E26" s="49"/>
      <c r="F26" s="50"/>
      <c r="G26" s="51"/>
      <c r="H26" s="52"/>
      <c r="I26" s="52"/>
      <c r="J26" s="48"/>
      <c r="K26" s="48"/>
      <c r="L26" s="53"/>
      <c r="M26" s="53"/>
      <c r="N26" s="48"/>
      <c r="Q26" s="4"/>
      <c r="R26" s="4"/>
    </row>
    <row r="27" spans="1:18" x14ac:dyDescent="0.25">
      <c r="A27" s="48"/>
      <c r="B27" s="48"/>
      <c r="C27" s="48"/>
      <c r="D27" s="48"/>
      <c r="E27" s="49"/>
      <c r="F27" s="50"/>
      <c r="G27" s="51"/>
      <c r="H27" s="52"/>
      <c r="I27" s="52"/>
      <c r="J27" s="48"/>
      <c r="K27" s="48"/>
      <c r="L27" s="53"/>
      <c r="M27" s="53"/>
      <c r="N27" s="48"/>
      <c r="Q27" s="4"/>
      <c r="R27" s="4"/>
    </row>
    <row r="28" spans="1:18" x14ac:dyDescent="0.25">
      <c r="A28" s="48"/>
      <c r="B28" s="48"/>
      <c r="C28" s="48"/>
      <c r="D28" s="48"/>
      <c r="E28" s="49"/>
      <c r="F28" s="50"/>
      <c r="G28" s="51"/>
      <c r="H28" s="52"/>
      <c r="I28" s="52"/>
      <c r="J28" s="48"/>
      <c r="K28" s="48"/>
      <c r="L28" s="53"/>
      <c r="M28" s="53"/>
      <c r="N28" s="48"/>
      <c r="Q28" s="4"/>
      <c r="R28" s="4"/>
    </row>
    <row r="29" spans="1:18" x14ac:dyDescent="0.25">
      <c r="A29" s="48"/>
      <c r="B29" s="48"/>
      <c r="C29" s="48"/>
      <c r="D29" s="48"/>
      <c r="E29" s="49"/>
      <c r="F29" s="50"/>
      <c r="G29" s="51"/>
      <c r="H29" s="52"/>
      <c r="I29" s="52"/>
      <c r="J29" s="48"/>
      <c r="K29" s="48"/>
      <c r="L29" s="53"/>
      <c r="M29" s="53"/>
      <c r="N29" s="48"/>
      <c r="Q29" s="4"/>
      <c r="R29" s="4"/>
    </row>
    <row r="30" spans="1:18" ht="16.5" thickBot="1" x14ac:dyDescent="0.3">
      <c r="Q30" s="10" t="s">
        <v>18</v>
      </c>
      <c r="R30" s="4"/>
    </row>
    <row r="31" spans="1:18" ht="15.75" customHeight="1" x14ac:dyDescent="0.25">
      <c r="A31" s="73" t="s">
        <v>12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5"/>
      <c r="M31" s="1"/>
      <c r="Q31" s="16" t="s">
        <v>23</v>
      </c>
      <c r="R31" s="4"/>
    </row>
    <row r="32" spans="1:18" ht="15.75" customHeight="1" x14ac:dyDescent="0.25">
      <c r="A32" s="76" t="s">
        <v>8</v>
      </c>
      <c r="B32" s="67" t="s">
        <v>9</v>
      </c>
      <c r="C32" s="67" t="s">
        <v>10</v>
      </c>
      <c r="D32" s="67" t="s">
        <v>33</v>
      </c>
      <c r="E32" s="67" t="s">
        <v>3</v>
      </c>
      <c r="F32" s="79" t="s">
        <v>27</v>
      </c>
      <c r="G32" s="80"/>
      <c r="H32" s="81"/>
      <c r="I32" s="67" t="s">
        <v>5</v>
      </c>
      <c r="J32" s="67" t="s">
        <v>32</v>
      </c>
      <c r="K32" s="82" t="s">
        <v>11</v>
      </c>
      <c r="L32" s="83"/>
      <c r="M32" s="71" t="s">
        <v>6</v>
      </c>
    </row>
    <row r="33" spans="1:14" ht="47.25" x14ac:dyDescent="0.25">
      <c r="A33" s="77"/>
      <c r="B33" s="78"/>
      <c r="C33" s="78"/>
      <c r="D33" s="78"/>
      <c r="E33" s="78"/>
      <c r="F33" s="40" t="s">
        <v>4</v>
      </c>
      <c r="G33" s="40" t="s">
        <v>25</v>
      </c>
      <c r="H33" s="40" t="s">
        <v>26</v>
      </c>
      <c r="I33" s="78"/>
      <c r="J33" s="78"/>
      <c r="K33" s="39" t="s">
        <v>13</v>
      </c>
      <c r="L33" s="12" t="s">
        <v>7</v>
      </c>
      <c r="M33" s="72"/>
    </row>
    <row r="34" spans="1:14" ht="63" x14ac:dyDescent="0.25">
      <c r="A34" s="6" t="s">
        <v>35</v>
      </c>
      <c r="B34" s="7" t="s">
        <v>47</v>
      </c>
      <c r="C34" s="13"/>
      <c r="D34" s="7" t="s">
        <v>20</v>
      </c>
      <c r="E34" s="13"/>
      <c r="F34" s="32">
        <v>3101000.0000000005</v>
      </c>
      <c r="G34" s="17">
        <v>0.6</v>
      </c>
      <c r="H34" s="17">
        <v>0.4</v>
      </c>
      <c r="I34" s="7" t="s">
        <v>51</v>
      </c>
      <c r="J34" s="7" t="s">
        <v>29</v>
      </c>
      <c r="K34" s="21">
        <v>41912</v>
      </c>
      <c r="L34" s="21">
        <v>42006</v>
      </c>
      <c r="M34" s="14"/>
    </row>
    <row r="35" spans="1:14" ht="78.75" x14ac:dyDescent="0.25">
      <c r="A35" s="6" t="s">
        <v>35</v>
      </c>
      <c r="B35" s="7" t="s">
        <v>48</v>
      </c>
      <c r="C35" s="13"/>
      <c r="D35" s="7" t="s">
        <v>20</v>
      </c>
      <c r="E35" s="13"/>
      <c r="F35" s="32">
        <v>2202900</v>
      </c>
      <c r="G35" s="17">
        <v>0.6</v>
      </c>
      <c r="H35" s="17">
        <v>0.4</v>
      </c>
      <c r="I35" s="7" t="s">
        <v>51</v>
      </c>
      <c r="J35" s="7" t="s">
        <v>29</v>
      </c>
      <c r="K35" s="21">
        <v>42032</v>
      </c>
      <c r="L35" s="21">
        <v>42262</v>
      </c>
      <c r="M35" s="14"/>
    </row>
    <row r="36" spans="1:14" ht="110.25" x14ac:dyDescent="0.25">
      <c r="A36" s="6" t="s">
        <v>35</v>
      </c>
      <c r="B36" s="7" t="s">
        <v>49</v>
      </c>
      <c r="C36" s="13"/>
      <c r="D36" s="7" t="s">
        <v>20</v>
      </c>
      <c r="E36" s="13"/>
      <c r="F36" s="44">
        <v>2693600.0000000005</v>
      </c>
      <c r="G36" s="17">
        <v>0.6</v>
      </c>
      <c r="H36" s="17">
        <v>0.4</v>
      </c>
      <c r="I36" s="7" t="s">
        <v>51</v>
      </c>
      <c r="J36" s="7" t="s">
        <v>29</v>
      </c>
      <c r="K36" s="21">
        <v>42080</v>
      </c>
      <c r="L36" s="21">
        <v>42310</v>
      </c>
      <c r="M36" s="14"/>
    </row>
    <row r="37" spans="1:14" ht="63" x14ac:dyDescent="0.25">
      <c r="A37" s="6" t="s">
        <v>35</v>
      </c>
      <c r="B37" s="7" t="s">
        <v>50</v>
      </c>
      <c r="C37" s="13"/>
      <c r="D37" s="7" t="s">
        <v>20</v>
      </c>
      <c r="E37" s="13"/>
      <c r="F37" s="32">
        <v>7367500.0000000009</v>
      </c>
      <c r="G37" s="17">
        <v>0.6</v>
      </c>
      <c r="H37" s="17">
        <v>0.4</v>
      </c>
      <c r="I37" s="7" t="s">
        <v>51</v>
      </c>
      <c r="J37" s="7" t="s">
        <v>29</v>
      </c>
      <c r="K37" s="21" t="s">
        <v>53</v>
      </c>
      <c r="L37" s="21">
        <v>42249</v>
      </c>
      <c r="M37" s="14"/>
    </row>
    <row r="38" spans="1:14" ht="63" x14ac:dyDescent="0.25">
      <c r="A38" s="6" t="s">
        <v>35</v>
      </c>
      <c r="B38" s="7" t="s">
        <v>52</v>
      </c>
      <c r="C38" s="13"/>
      <c r="D38" s="7" t="s">
        <v>20</v>
      </c>
      <c r="E38" s="13"/>
      <c r="F38" s="32">
        <f>4000000*0.07</f>
        <v>280000</v>
      </c>
      <c r="G38" s="17">
        <v>1</v>
      </c>
      <c r="H38" s="17">
        <v>0</v>
      </c>
      <c r="I38" s="7" t="s">
        <v>51</v>
      </c>
      <c r="J38" s="22" t="s">
        <v>62</v>
      </c>
      <c r="K38" s="21">
        <v>42282</v>
      </c>
      <c r="L38" s="21">
        <v>42510</v>
      </c>
      <c r="M38" s="14"/>
    </row>
    <row r="39" spans="1:14" ht="78.75" x14ac:dyDescent="0.25">
      <c r="A39" s="6" t="s">
        <v>35</v>
      </c>
      <c r="B39" s="7" t="s">
        <v>57</v>
      </c>
      <c r="C39" s="13"/>
      <c r="D39" s="7" t="s">
        <v>20</v>
      </c>
      <c r="E39" s="13"/>
      <c r="F39" s="32">
        <f>4000000*0.07</f>
        <v>280000</v>
      </c>
      <c r="G39" s="17">
        <v>1</v>
      </c>
      <c r="H39" s="17">
        <v>0</v>
      </c>
      <c r="I39" s="7" t="s">
        <v>63</v>
      </c>
      <c r="J39" s="22" t="s">
        <v>62</v>
      </c>
      <c r="K39" s="21">
        <v>42282</v>
      </c>
      <c r="L39" s="21">
        <v>42510</v>
      </c>
      <c r="M39" s="14"/>
    </row>
    <row r="40" spans="1:14" ht="78.75" x14ac:dyDescent="0.25">
      <c r="A40" s="6" t="s">
        <v>35</v>
      </c>
      <c r="B40" s="7" t="s">
        <v>58</v>
      </c>
      <c r="C40" s="13"/>
      <c r="D40" s="7" t="s">
        <v>20</v>
      </c>
      <c r="E40" s="13"/>
      <c r="F40" s="32"/>
      <c r="G40" s="17">
        <v>1</v>
      </c>
      <c r="H40" s="17">
        <v>0</v>
      </c>
      <c r="I40" s="7" t="s">
        <v>63</v>
      </c>
      <c r="J40" s="22" t="s">
        <v>62</v>
      </c>
      <c r="K40" s="21">
        <v>42282</v>
      </c>
      <c r="L40" s="21">
        <v>42510</v>
      </c>
      <c r="M40" s="14"/>
    </row>
    <row r="41" spans="1:14" ht="78.75" x14ac:dyDescent="0.25">
      <c r="A41" s="6" t="s">
        <v>35</v>
      </c>
      <c r="B41" s="7" t="s">
        <v>69</v>
      </c>
      <c r="C41" s="7"/>
      <c r="D41" s="7" t="s">
        <v>20</v>
      </c>
      <c r="E41" s="7"/>
      <c r="F41" s="32"/>
      <c r="G41" s="17">
        <v>1</v>
      </c>
      <c r="H41" s="11"/>
      <c r="I41" s="7" t="s">
        <v>63</v>
      </c>
      <c r="J41" s="22" t="s">
        <v>62</v>
      </c>
      <c r="K41" s="22">
        <v>42265</v>
      </c>
      <c r="L41" s="22">
        <v>42528</v>
      </c>
      <c r="M41" s="14"/>
    </row>
    <row r="42" spans="1:14" ht="78.75" x14ac:dyDescent="0.25">
      <c r="A42" s="6" t="s">
        <v>35</v>
      </c>
      <c r="B42" s="7" t="s">
        <v>70</v>
      </c>
      <c r="C42" s="7"/>
      <c r="D42" s="7" t="s">
        <v>20</v>
      </c>
      <c r="E42" s="7"/>
      <c r="F42" s="32"/>
      <c r="G42" s="17">
        <v>1</v>
      </c>
      <c r="H42" s="11"/>
      <c r="I42" s="7" t="s">
        <v>63</v>
      </c>
      <c r="J42" s="22" t="s">
        <v>62</v>
      </c>
      <c r="K42" s="22">
        <v>42408</v>
      </c>
      <c r="L42" s="22">
        <v>42636</v>
      </c>
      <c r="M42" s="14"/>
    </row>
    <row r="43" spans="1:14" ht="110.25" x14ac:dyDescent="0.25">
      <c r="A43" s="6" t="s">
        <v>35</v>
      </c>
      <c r="B43" s="7" t="s">
        <v>71</v>
      </c>
      <c r="C43" s="7"/>
      <c r="D43" s="7" t="s">
        <v>20</v>
      </c>
      <c r="E43" s="7"/>
      <c r="F43" s="32"/>
      <c r="G43" s="17">
        <v>1</v>
      </c>
      <c r="H43" s="11"/>
      <c r="I43" s="7" t="s">
        <v>63</v>
      </c>
      <c r="J43" s="22" t="s">
        <v>62</v>
      </c>
      <c r="K43" s="22">
        <v>42191</v>
      </c>
      <c r="L43" s="22">
        <v>42419</v>
      </c>
      <c r="M43" s="14"/>
    </row>
    <row r="44" spans="1:14" ht="157.5" x14ac:dyDescent="0.25">
      <c r="A44" s="6" t="s">
        <v>35</v>
      </c>
      <c r="B44" s="7" t="s">
        <v>65</v>
      </c>
      <c r="C44" s="7"/>
      <c r="D44" s="7" t="s">
        <v>20</v>
      </c>
      <c r="E44" s="7"/>
      <c r="F44" s="32"/>
      <c r="G44" s="17">
        <v>1</v>
      </c>
      <c r="H44" s="11"/>
      <c r="I44" s="7" t="s">
        <v>64</v>
      </c>
      <c r="J44" s="22" t="s">
        <v>62</v>
      </c>
      <c r="K44" s="22">
        <v>42080</v>
      </c>
      <c r="L44" s="22">
        <v>42310</v>
      </c>
      <c r="M44" s="14"/>
    </row>
    <row r="45" spans="1:14" ht="189" x14ac:dyDescent="0.25">
      <c r="A45" s="6" t="s">
        <v>35</v>
      </c>
      <c r="B45" s="7" t="s">
        <v>66</v>
      </c>
      <c r="C45" s="7"/>
      <c r="D45" s="7" t="s">
        <v>20</v>
      </c>
      <c r="E45" s="7"/>
      <c r="F45" s="32"/>
      <c r="G45" s="17">
        <v>1</v>
      </c>
      <c r="H45" s="11"/>
      <c r="I45" s="7" t="s">
        <v>64</v>
      </c>
      <c r="J45" s="22" t="s">
        <v>62</v>
      </c>
      <c r="K45" s="22">
        <v>42480</v>
      </c>
      <c r="L45" s="22">
        <v>42710</v>
      </c>
      <c r="M45" s="14"/>
    </row>
    <row r="46" spans="1:14" ht="63" x14ac:dyDescent="0.25">
      <c r="A46" s="6" t="s">
        <v>35</v>
      </c>
      <c r="B46" s="7" t="s">
        <v>30</v>
      </c>
      <c r="C46" s="7"/>
      <c r="D46" s="7" t="s">
        <v>20</v>
      </c>
      <c r="E46" s="7"/>
      <c r="F46" s="32">
        <v>200</v>
      </c>
      <c r="G46" s="17">
        <v>1</v>
      </c>
      <c r="H46" s="11"/>
      <c r="I46" s="7" t="s">
        <v>67</v>
      </c>
      <c r="J46" s="8" t="s">
        <v>29</v>
      </c>
      <c r="K46" s="22">
        <v>42278</v>
      </c>
      <c r="L46" s="22">
        <v>42353</v>
      </c>
      <c r="M46" s="14"/>
    </row>
    <row r="47" spans="1:14" x14ac:dyDescent="0.25">
      <c r="A47" s="6"/>
      <c r="B47" s="7"/>
      <c r="C47" s="7"/>
      <c r="D47" s="7"/>
      <c r="E47" s="7"/>
      <c r="F47" s="32"/>
      <c r="G47" s="17"/>
      <c r="H47" s="11"/>
      <c r="I47" s="7"/>
      <c r="J47" s="37"/>
      <c r="K47" s="22" t="s">
        <v>34</v>
      </c>
      <c r="L47" s="22" t="s">
        <v>34</v>
      </c>
      <c r="M47" s="14"/>
    </row>
    <row r="48" spans="1:14" ht="16.5" thickBot="1" x14ac:dyDescent="0.3">
      <c r="A48" s="45"/>
      <c r="B48" s="45"/>
      <c r="C48" s="45"/>
      <c r="D48" s="45"/>
      <c r="E48" s="45"/>
      <c r="F48" s="46"/>
      <c r="G48" s="47"/>
      <c r="H48" s="55"/>
      <c r="I48" s="45"/>
      <c r="J48" s="45"/>
      <c r="K48" s="56"/>
      <c r="L48" s="56"/>
      <c r="M48" s="45"/>
      <c r="N48" s="54"/>
    </row>
    <row r="49" spans="1:14" x14ac:dyDescent="0.25">
      <c r="A49" s="62" t="s">
        <v>14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4"/>
    </row>
    <row r="50" spans="1:14" x14ac:dyDescent="0.25">
      <c r="A50" s="65" t="s">
        <v>8</v>
      </c>
      <c r="B50" s="66" t="s">
        <v>9</v>
      </c>
      <c r="C50" s="66" t="s">
        <v>10</v>
      </c>
      <c r="D50" s="67" t="s">
        <v>33</v>
      </c>
      <c r="E50" s="66" t="s">
        <v>3</v>
      </c>
      <c r="F50" s="69" t="s">
        <v>27</v>
      </c>
      <c r="G50" s="69"/>
      <c r="H50" s="69"/>
      <c r="I50" s="66" t="s">
        <v>15</v>
      </c>
      <c r="J50" s="66" t="s">
        <v>5</v>
      </c>
      <c r="K50" s="67" t="s">
        <v>32</v>
      </c>
      <c r="L50" s="66" t="s">
        <v>11</v>
      </c>
      <c r="M50" s="66"/>
      <c r="N50" s="70" t="s">
        <v>6</v>
      </c>
    </row>
    <row r="51" spans="1:14" ht="47.25" x14ac:dyDescent="0.25">
      <c r="A51" s="65"/>
      <c r="B51" s="66"/>
      <c r="C51" s="66"/>
      <c r="D51" s="68"/>
      <c r="E51" s="66"/>
      <c r="F51" s="5" t="s">
        <v>4</v>
      </c>
      <c r="G51" s="5" t="s">
        <v>25</v>
      </c>
      <c r="H51" s="5" t="s">
        <v>26</v>
      </c>
      <c r="I51" s="66"/>
      <c r="J51" s="66"/>
      <c r="K51" s="68"/>
      <c r="L51" s="35" t="s">
        <v>16</v>
      </c>
      <c r="M51" s="35" t="s">
        <v>17</v>
      </c>
      <c r="N51" s="70"/>
    </row>
    <row r="52" spans="1:14" ht="78.75" x14ac:dyDescent="0.25">
      <c r="A52" s="6" t="s">
        <v>35</v>
      </c>
      <c r="B52" s="7" t="s">
        <v>68</v>
      </c>
      <c r="C52" s="13"/>
      <c r="D52" s="8" t="s">
        <v>23</v>
      </c>
      <c r="E52" s="13"/>
      <c r="F52" s="32" t="s">
        <v>43</v>
      </c>
      <c r="G52" s="17">
        <v>1</v>
      </c>
      <c r="H52" s="11"/>
      <c r="I52" s="23" t="s">
        <v>46</v>
      </c>
      <c r="J52" s="7" t="s">
        <v>67</v>
      </c>
      <c r="K52" s="8" t="s">
        <v>28</v>
      </c>
      <c r="L52" s="21" t="s">
        <v>46</v>
      </c>
      <c r="M52" s="21" t="s">
        <v>46</v>
      </c>
      <c r="N52" s="24"/>
    </row>
    <row r="53" spans="1:14" x14ac:dyDescent="0.25">
      <c r="A53" s="6"/>
      <c r="B53" s="7"/>
      <c r="C53" s="13"/>
      <c r="D53" s="8"/>
      <c r="E53" s="13"/>
      <c r="F53" s="32"/>
      <c r="G53" s="17"/>
      <c r="H53" s="11"/>
      <c r="I53" s="23"/>
      <c r="J53" s="7"/>
      <c r="K53" s="8"/>
      <c r="L53" s="21"/>
      <c r="M53" s="21"/>
      <c r="N53" s="24"/>
    </row>
    <row r="54" spans="1:14" ht="16.5" thickBot="1" x14ac:dyDescent="0.3">
      <c r="A54" s="33"/>
      <c r="B54" s="19"/>
      <c r="C54" s="25"/>
      <c r="D54" s="26"/>
      <c r="E54" s="25"/>
      <c r="F54" s="34"/>
      <c r="G54" s="27"/>
      <c r="H54" s="20"/>
      <c r="I54" s="28"/>
      <c r="J54" s="19"/>
      <c r="K54" s="26"/>
      <c r="L54" s="29"/>
      <c r="M54" s="29"/>
      <c r="N54" s="30"/>
    </row>
  </sheetData>
  <mergeCells count="50">
    <mergeCell ref="L20:M20"/>
    <mergeCell ref="N20:N21"/>
    <mergeCell ref="D20:D21"/>
    <mergeCell ref="E20:E21"/>
    <mergeCell ref="F20:F21"/>
    <mergeCell ref="G20:I20"/>
    <mergeCell ref="J20:J21"/>
    <mergeCell ref="A19:N19"/>
    <mergeCell ref="A20:A21"/>
    <mergeCell ref="B20:B21"/>
    <mergeCell ref="C20:C21"/>
    <mergeCell ref="M32:M33"/>
    <mergeCell ref="A31:L31"/>
    <mergeCell ref="A32:A33"/>
    <mergeCell ref="B32:B33"/>
    <mergeCell ref="C32:C33"/>
    <mergeCell ref="D32:D33"/>
    <mergeCell ref="E32:E33"/>
    <mergeCell ref="F32:H32"/>
    <mergeCell ref="I32:I33"/>
    <mergeCell ref="J32:J33"/>
    <mergeCell ref="K32:L32"/>
    <mergeCell ref="K20:K21"/>
    <mergeCell ref="A49:N49"/>
    <mergeCell ref="A50:A51"/>
    <mergeCell ref="B50:B51"/>
    <mergeCell ref="C50:C51"/>
    <mergeCell ref="D50:D51"/>
    <mergeCell ref="E50:E51"/>
    <mergeCell ref="F50:H50"/>
    <mergeCell ref="I50:I51"/>
    <mergeCell ref="J50:J51"/>
    <mergeCell ref="K50:K51"/>
    <mergeCell ref="L50:M50"/>
    <mergeCell ref="N50:N51"/>
    <mergeCell ref="A1:M1"/>
    <mergeCell ref="A3:M3"/>
    <mergeCell ref="A5:N5"/>
    <mergeCell ref="A6:N6"/>
    <mergeCell ref="A7:A8"/>
    <mergeCell ref="B7:B8"/>
    <mergeCell ref="C7:C8"/>
    <mergeCell ref="D7:D8"/>
    <mergeCell ref="E7:E8"/>
    <mergeCell ref="F7:F8"/>
    <mergeCell ref="G7:I7"/>
    <mergeCell ref="J7:J8"/>
    <mergeCell ref="K7:K8"/>
    <mergeCell ref="L7:M7"/>
    <mergeCell ref="N7:N8"/>
  </mergeCells>
  <dataValidations count="4">
    <dataValidation type="list" allowBlank="1" showInputMessage="1" showErrorMessage="1" sqref="K10:K12 K52:K54 K26:K29 K16:K18 J34:J37 J46:J48">
      <formula1>$Q$7:$Q$8</formula1>
    </dataValidation>
    <dataValidation type="list" allowBlank="1" showInputMessage="1" showErrorMessage="1" sqref="D34:D48">
      <formula1>$Q$30:$Q$34</formula1>
    </dataValidation>
    <dataValidation type="list" allowBlank="1" showInputMessage="1" showErrorMessage="1" sqref="D52:D54">
      <formula1>$Q$68:$Q$70</formula1>
    </dataValidation>
    <dataValidation type="list" allowBlank="1" showInputMessage="1" showErrorMessage="1" sqref="D9:D12">
      <formula1>#REF!</formula1>
    </dataValidation>
  </dataValidations>
  <pageMargins left="0.2" right="0.23" top="0.75" bottom="0.75" header="0.3" footer="0.3"/>
  <pageSetup scale="5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7F37D45EE8F0A4AB4CBC0E513DD0A35" ma:contentTypeVersion="0" ma:contentTypeDescription="A content type to manage public (operations) IDB documents" ma:contentTypeScope="" ma:versionID="4e19d0d9f76d96f0c3dc44f7e2f7c4e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8b222a5f0b75ad5f19cc3b3d192848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c4ff23e-f1e5-4a3c-b68a-ce854a860959}" ma:internalName="TaxCatchAll" ma:showField="CatchAllData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c4ff23e-f1e5-4a3c-b68a-ce854a860959}" ma:internalName="TaxCatchAllLabel" ma:readOnly="true" ma:showField="CatchAllDataLabel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39021534</IDBDocs_x0020_Number>
    <Document_x0020_Author xmlns="9c571b2f-e523-4ab2-ba2e-09e151a03ef4">Guerrero, Pablo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11</Value>
      <Value>12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BO-L1095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Proposal&lt;/USER_STAGE&gt;&lt;APPROVAL_CODE&gt;OP&lt;/APPROVAL_CODE&gt;&lt;APPROVAL_DESC&gt;Operations Policy Committee&lt;/APPROVAL_DESC&gt;&lt;PD_OBJ_TYPE&gt;0&lt;/PD_OBJ_TYPE&gt;&lt;MAKERECORD&gt;N&lt;/MAKERECORD&gt;&lt;PD_FILEPT_NO&gt;PO-BO-L1095-Anl&lt;/PD_FILEPT_NO&gt;&lt;/Data&gt;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Caterina Vecco x.2460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4A624AA9-16F8-4F4E-BDEE-1472ED405173}"/>
</file>

<file path=customXml/itemProps2.xml><?xml version="1.0" encoding="utf-8"?>
<ds:datastoreItem xmlns:ds="http://schemas.openxmlformats.org/officeDocument/2006/customXml" ds:itemID="{BFFD670A-9F4E-418B-8046-B83E813AF49C}"/>
</file>

<file path=customXml/itemProps3.xml><?xml version="1.0" encoding="utf-8"?>
<ds:datastoreItem xmlns:ds="http://schemas.openxmlformats.org/officeDocument/2006/customXml" ds:itemID="{B18C073E-2AD0-4029-9942-9E4F99F17243}"/>
</file>

<file path=customXml/itemProps4.xml><?xml version="1.0" encoding="utf-8"?>
<ds:datastoreItem xmlns:ds="http://schemas.openxmlformats.org/officeDocument/2006/customXml" ds:itemID="{15AFE069-9C54-46CF-B0AF-081F7A26F1B2}"/>
</file>

<file path=customXml/itemProps5.xml><?xml version="1.0" encoding="utf-8"?>
<ds:datastoreItem xmlns:ds="http://schemas.openxmlformats.org/officeDocument/2006/customXml" ds:itemID="{97099DC3-F862-4261-A11A-109BF89319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Detalle Plan de Adquisiciones</vt:lpstr>
      <vt:lpstr>'Detalle Plan de Adquisiciones'!Print_Area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EER_4_ Plan de Adquisiciones (PA) _ LP</dc:title>
  <dc:creator>Bruno Costa</dc:creator>
  <cp:lastModifiedBy>Inter-American Development Bank</cp:lastModifiedBy>
  <cp:lastPrinted>2011-08-08T21:38:46Z</cp:lastPrinted>
  <dcterms:created xsi:type="dcterms:W3CDTF">2011-03-30T14:45:37Z</dcterms:created>
  <dcterms:modified xsi:type="dcterms:W3CDTF">2014-08-28T20:25:22Z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0x01010046CF21643EE8D14686A648AA6DAD08920067F37D45EE8F0A4AB4CBC0E513DD0A35</vt:lpwstr>
  </property>
  <property fmtid="{D5CDD505-2E9C-101B-9397-08002B2CF9AE}" pid="5" name="TaxKeywordTaxHTField">
    <vt:lpwstr/>
  </property>
  <property fmtid="{D5CDD505-2E9C-101B-9397-08002B2CF9AE}" pid="6" name="Series Operations IDB">
    <vt:lpwstr>11;#Loan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11;#Loan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12;#Project Preparation, Planning and Design|29ca0c72-1fc4-435f-a09c-28585cb5eac9</vt:lpwstr>
  </property>
</Properties>
</file>