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90" windowWidth="14955" windowHeight="7170" tabRatio="866" activeTab="1"/>
  </bookViews>
  <sheets>
    <sheet name="Project Structure" sheetId="5" r:id="rId1"/>
    <sheet name="Procurement Plan" sheetId="2" r:id="rId2"/>
    <sheet name="Procurement Plan Details" sheetId="3" r:id="rId3"/>
    <sheet name="Listas_Opciones_de_Referencia" sheetId="4" state="hidden" r:id="rId4"/>
  </sheets>
  <definedNames>
    <definedName name="_xlnm.Print_Area" localSheetId="3">Listas_Opciones_de_Referencia!$A$1:$B$89</definedName>
    <definedName name="_xlnm.Print_Area" localSheetId="1">'Procurement Plan'!$A$2:$C$48</definedName>
    <definedName name="_xlnm.Print_Area" localSheetId="2">'Procurement Plan Details'!$A$1:$AO$73</definedName>
  </definedNames>
  <calcPr calcId="145621" concurrentCalc="0"/>
</workbook>
</file>

<file path=xl/calcChain.xml><?xml version="1.0" encoding="utf-8"?>
<calcChain xmlns="http://schemas.openxmlformats.org/spreadsheetml/2006/main">
  <c r="B14" i="2" l="1"/>
  <c r="C14" i="2"/>
  <c r="L31" i="3"/>
  <c r="B17" i="2"/>
  <c r="B12" i="2"/>
  <c r="B20" i="2"/>
  <c r="C41" i="2"/>
  <c r="C38" i="2"/>
  <c r="C37" i="2"/>
  <c r="B41" i="2"/>
  <c r="B43" i="2"/>
  <c r="C43" i="2"/>
  <c r="C40" i="2"/>
  <c r="C39" i="2"/>
  <c r="K43" i="3"/>
  <c r="B42" i="3"/>
  <c r="A42" i="3"/>
  <c r="B30" i="3"/>
  <c r="A30" i="3"/>
  <c r="C17" i="2"/>
  <c r="J53" i="3"/>
  <c r="B41" i="3"/>
  <c r="A41" i="3"/>
  <c r="L16" i="3"/>
  <c r="L10" i="3"/>
  <c r="L20" i="3"/>
  <c r="K62" i="3"/>
  <c r="C32" i="2"/>
  <c r="C31" i="2"/>
  <c r="B32" i="2"/>
  <c r="B31" i="2"/>
  <c r="C36" i="2"/>
  <c r="C20" i="2"/>
  <c r="C33" i="2"/>
  <c r="B33" i="2"/>
  <c r="B34" i="2"/>
  <c r="C35" i="2"/>
  <c r="B35" i="2"/>
  <c r="B21" i="2"/>
  <c r="B37" i="2"/>
  <c r="C42" i="2"/>
  <c r="B42" i="2"/>
  <c r="C34" i="2"/>
  <c r="C12" i="2"/>
  <c r="C13" i="2"/>
  <c r="C15" i="2"/>
  <c r="C26" i="2"/>
  <c r="B16" i="2"/>
  <c r="B13" i="2"/>
  <c r="B15" i="2"/>
  <c r="B18" i="2"/>
  <c r="B19" i="2"/>
  <c r="B26" i="2"/>
  <c r="A41" i="2"/>
  <c r="A37" i="2"/>
  <c r="A31" i="2"/>
  <c r="B60" i="3"/>
  <c r="A60" i="3"/>
  <c r="B51" i="3"/>
  <c r="A51" i="3"/>
  <c r="B40" i="3"/>
  <c r="A40" i="3"/>
  <c r="B39" i="3"/>
  <c r="A39" i="3"/>
  <c r="B27" i="3"/>
  <c r="A27" i="3"/>
  <c r="B38" i="3"/>
  <c r="A38" i="3"/>
  <c r="B50" i="3"/>
  <c r="A50" i="3"/>
  <c r="B26" i="3"/>
  <c r="A26" i="3"/>
  <c r="B59" i="3"/>
  <c r="A59" i="3"/>
  <c r="B16" i="3"/>
  <c r="A16" i="3"/>
  <c r="B37" i="3"/>
  <c r="A37" i="3"/>
  <c r="B49" i="3"/>
  <c r="A49" i="3"/>
  <c r="B6" i="3"/>
  <c r="M6" i="3"/>
  <c r="A6" i="3"/>
</calcChain>
</file>

<file path=xl/sharedStrings.xml><?xml version="1.0" encoding="utf-8"?>
<sst xmlns="http://schemas.openxmlformats.org/spreadsheetml/2006/main" count="674" uniqueCount="298">
  <si>
    <t>Obras</t>
  </si>
  <si>
    <t>Bienes</t>
  </si>
  <si>
    <t>Capacitación</t>
  </si>
  <si>
    <t>Gastos Operativos</t>
  </si>
  <si>
    <t>Subsidios</t>
  </si>
  <si>
    <t>Subproyectos Comunitarios</t>
  </si>
  <si>
    <t>Subproyectos</t>
  </si>
  <si>
    <t>No asignados</t>
  </si>
  <si>
    <t>Método de Adquisición :</t>
  </si>
  <si>
    <t>Documento Base :</t>
  </si>
  <si>
    <t>Estado del Proceso :</t>
  </si>
  <si>
    <t>Real</t>
  </si>
  <si>
    <t xml:space="preserve">  </t>
  </si>
  <si>
    <t>LISTAS DE OPCIONES DE DATOS DE REFERENCIA DE CAMPOS CON VALORES PREDEFINIDOS</t>
  </si>
  <si>
    <t>Categoría de Inversión :</t>
  </si>
  <si>
    <t>Servicios de no consultoría</t>
  </si>
  <si>
    <t>Consultoría Firmas</t>
  </si>
  <si>
    <t>Consultoría Individuos</t>
  </si>
  <si>
    <t>TRANSFERENCIAS</t>
  </si>
  <si>
    <t>Cápitas</t>
  </si>
  <si>
    <t>Comparación de precios </t>
  </si>
  <si>
    <t>Licitación Pública Nacional </t>
  </si>
  <si>
    <t>Contratación Directa </t>
  </si>
  <si>
    <t>Licitación Internacional Limitada </t>
  </si>
  <si>
    <t>Licitación Pública Internacional </t>
  </si>
  <si>
    <t>Licitación Pública Internacional con Precalificación</t>
  </si>
  <si>
    <t>Licitación Pública Internacional en 2 etapas </t>
  </si>
  <si>
    <t>Licitación Pública Internacional por Lotes </t>
  </si>
  <si>
    <t>Según Normativa Local </t>
  </si>
  <si>
    <t>Método de Selección :</t>
  </si>
  <si>
    <t>Selección basada en el menor costo </t>
  </si>
  <si>
    <t>Selección Basada en la Calidad y Costo </t>
  </si>
  <si>
    <t>Selección basada en las calificaciones de los consultores</t>
  </si>
  <si>
    <t>Selección Basado en Presupuesto Fijo </t>
  </si>
  <si>
    <t>Selección con base en una sola fuente </t>
  </si>
  <si>
    <t>Documento</t>
  </si>
  <si>
    <t>Categoría</t>
  </si>
  <si>
    <t>Adq. libros de textos y material de lectura</t>
  </si>
  <si>
    <t>Bienes </t>
  </si>
  <si>
    <t>Adquisición de Bienes</t>
  </si>
  <si>
    <t>Adquisición de Bienes - Sector Salud</t>
  </si>
  <si>
    <t>Adquisición de Servicios de no consultoría</t>
  </si>
  <si>
    <t>Servicios de No Consultoría </t>
  </si>
  <si>
    <t>Comparación de Precios para Bienes</t>
  </si>
  <si>
    <t>Comparación de Precios para Obras</t>
  </si>
  <si>
    <t>Obras </t>
  </si>
  <si>
    <t>Contratación de obras</t>
  </si>
  <si>
    <t>Contratación de Obras Mayores - Derecho Civil</t>
  </si>
  <si>
    <t>Contratación de Obras Menores</t>
  </si>
  <si>
    <t>Contratación de obras y servicios basado en resultados</t>
  </si>
  <si>
    <t>Doc. de precalificación para construcción de obras</t>
  </si>
  <si>
    <t>Especificaciones Técnicas</t>
  </si>
  <si>
    <t>Consultoría - Firmas </t>
  </si>
  <si>
    <t>Suministro e instalación de plantas y equipos</t>
  </si>
  <si>
    <t>Suministro e instalación de sist. de información</t>
  </si>
  <si>
    <t>Términos de Referencia</t>
  </si>
  <si>
    <t>Forma de Contrato :</t>
  </si>
  <si>
    <t>Forma</t>
  </si>
  <si>
    <t>Llave en mano</t>
  </si>
  <si>
    <t>Locación de Obra</t>
  </si>
  <si>
    <t>Consultoría - Individuos </t>
  </si>
  <si>
    <t>Locación de Obra (Suma Alzada)</t>
  </si>
  <si>
    <t>Locación de Servicio (Basado en el Tiempo)</t>
  </si>
  <si>
    <t>Locación de Servicios</t>
  </si>
  <si>
    <t>Precios Unitarios</t>
  </si>
  <si>
    <t>Suma Alzada</t>
  </si>
  <si>
    <t>Suma alzada</t>
  </si>
  <si>
    <t>Suma global</t>
  </si>
  <si>
    <t>Suma global + gastos reembolsables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</si>
  <si>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</si>
  <si>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</si>
  <si>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</si>
  <si>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</si>
  <si>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</si>
  <si>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</si>
  <si>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</si>
  <si>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</si>
  <si>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Recontratación</t>
  </si>
  <si>
    <t>Selección Basada en la Calidad </t>
  </si>
  <si>
    <t>Enero 1995. Políticas Básicas y Procedimientos de Adquisiciones del BID (Bienes y Obras) (GP-118)</t>
  </si>
  <si>
    <t>Enero 2005. Políticas para la Adquisición de Bienes y Obras financiados por el Banco Interamericano de Desarrollo (GN-2349-4)</t>
  </si>
  <si>
    <t>Febrero 2006. Políticas para la Selección y Contratación de Consultores financiados por el Banco Interamericano de Desarrollo (GN-2350-6)</t>
  </si>
  <si>
    <t>Febrero 2006. Políticas para la Adquisición de Bienes y Obras financiados por el Banco Interamericano de Desarrollo (GN-2349-6)</t>
  </si>
  <si>
    <t>Julio 2006. Políticas para la Adquisición de Bienes y Obras financiados por el Banco Interamericano de Desarrollo (GN-2349-7)</t>
  </si>
  <si>
    <t>Febrero 2004. Políticas y Procedimientos para la Adquisición de Servicios de Consultoría (GN-2220-10)</t>
  </si>
  <si>
    <t>Enero 2005. Políticas para la Selección y Contratación de Consultores financiados por el Banco Interamericano de Desarrollo (GN-2350-4)</t>
  </si>
  <si>
    <t>Julio 2006. Políticas para la Selección y Contratación de Consultores financiados por el Banco Interamericano de Desarrollo (GN-2350-7)</t>
  </si>
  <si>
    <t>Solicitud Estándar de Propuestas</t>
  </si>
  <si>
    <t>Tiempo Trabajado</t>
  </si>
  <si>
    <t>3 CVs </t>
  </si>
  <si>
    <t>Enero 1995. Edición revisada Septiembre 1997.</t>
  </si>
  <si>
    <t>Enero 1995. Edición revisada Enero 1999.</t>
  </si>
  <si>
    <t>Mayo 2004.</t>
  </si>
  <si>
    <t>Mayo 2004. Edición revisada Octubre 2006.</t>
  </si>
  <si>
    <t>Enero 1997. Edición revisada Septiembre 1997.</t>
  </si>
  <si>
    <t>Enero 1997. Edición revisada Enero 1999.</t>
  </si>
  <si>
    <t>Enero 1997. Edición revisada Mayo 2002.</t>
  </si>
  <si>
    <t>Versión de Normas de Adquisición (BID):</t>
  </si>
  <si>
    <t>Versión de Normas de Adquisición (BM):</t>
  </si>
  <si>
    <t>Versión de Normas de Consultoría (BID):</t>
  </si>
  <si>
    <t>Versión de Normas de Consultoría (BM):</t>
  </si>
  <si>
    <t>Total</t>
  </si>
  <si>
    <t>Executing Agency:</t>
  </si>
  <si>
    <t>WORKS</t>
  </si>
  <si>
    <t>GOODS</t>
  </si>
  <si>
    <t>NON CONSULTING SERVICES</t>
  </si>
  <si>
    <t>CONSULTING FIRMS</t>
  </si>
  <si>
    <t>INDIVIDUAL CONSULTANTS</t>
  </si>
  <si>
    <t>Region</t>
  </si>
  <si>
    <t>Contract Name:</t>
  </si>
  <si>
    <t>Additional Information:</t>
  </si>
  <si>
    <t>Process Number:</t>
  </si>
  <si>
    <t>Lots Quantity:</t>
  </si>
  <si>
    <t>Estimated Amount,
 in u$s :</t>
  </si>
  <si>
    <t>Estimated Number of Transfers:</t>
  </si>
  <si>
    <t>Estimated Number of Consultants:</t>
  </si>
  <si>
    <t>Dates (If it does not apply, use N/A)</t>
  </si>
  <si>
    <t>Estimated</t>
  </si>
  <si>
    <t>Transfer Date</t>
  </si>
  <si>
    <t>Bidder</t>
  </si>
  <si>
    <t>No objection to the Documents</t>
  </si>
  <si>
    <t>Publication</t>
  </si>
  <si>
    <t>Opening</t>
  </si>
  <si>
    <t>Evaluation</t>
  </si>
  <si>
    <t>No Objection to the Evaluation</t>
  </si>
  <si>
    <t xml:space="preserve">Contract Signing </t>
  </si>
  <si>
    <t>End of Contract</t>
  </si>
  <si>
    <t>Proposal Price 
(Currency ####)</t>
  </si>
  <si>
    <t>Comments</t>
  </si>
  <si>
    <t>Bidding Document</t>
  </si>
  <si>
    <t>RFP and Short List</t>
  </si>
  <si>
    <t>No Objection to RFP and Short List</t>
  </si>
  <si>
    <t>Expression of Interest Notice</t>
  </si>
  <si>
    <t>RFP Submission</t>
  </si>
  <si>
    <t>Technical Evaluation</t>
  </si>
  <si>
    <t>No Objection to the Technical Evaluation</t>
  </si>
  <si>
    <t>Final Evaluation and Negotiation</t>
  </si>
  <si>
    <t>No Objection to the Contract</t>
  </si>
  <si>
    <t>Evaluated Price Proposal (Currency ####)</t>
  </si>
  <si>
    <t>No Objection to the TORs</t>
  </si>
  <si>
    <t>Consultant's Name</t>
  </si>
  <si>
    <t>Until</t>
  </si>
  <si>
    <t>Period</t>
  </si>
  <si>
    <t>Amount (Currency ###)</t>
  </si>
  <si>
    <t>Detail</t>
  </si>
  <si>
    <t>5. Procurement Plan Details</t>
  </si>
  <si>
    <t>Works</t>
  </si>
  <si>
    <t>Goods</t>
  </si>
  <si>
    <t>Training</t>
  </si>
  <si>
    <t>Non Consulting Services</t>
  </si>
  <si>
    <t>Data</t>
  </si>
  <si>
    <t>From</t>
  </si>
  <si>
    <t>Procurement Plan Coverage:</t>
  </si>
  <si>
    <t>1. Procurement Plan Coverage</t>
  </si>
  <si>
    <t>This information will be uploaded in the system during the training session.</t>
  </si>
  <si>
    <t>Amount Financed by the Bank</t>
  </si>
  <si>
    <t>Investment Category</t>
  </si>
  <si>
    <t>Consulting Services (Firms + Individuals)</t>
  </si>
  <si>
    <t>Transfer Purpose:</t>
  </si>
  <si>
    <t>Contract Signing / Transfer Award Agreement</t>
  </si>
  <si>
    <t>Annual Training Plan (ATP)</t>
  </si>
  <si>
    <t>No Objection to the ATP</t>
  </si>
  <si>
    <t>End of Activity</t>
  </si>
  <si>
    <t>Hiring Deadline</t>
  </si>
  <si>
    <t>Title</t>
  </si>
  <si>
    <t>Combined Score</t>
  </si>
  <si>
    <t>Short List Members</t>
  </si>
  <si>
    <t>4. Methods / Levels of Performance and Process Types Deadlines</t>
  </si>
  <si>
    <t>INFORMATION FOR PROCUREMENT PLAN INITIAL UPLOAD 
ONGOING AND/OR LAST PRESENTED</t>
  </si>
  <si>
    <t>Unassigned</t>
  </si>
  <si>
    <t xml:space="preserve">Community Participation </t>
  </si>
  <si>
    <t>PROCUREMENT PLAN INITIAL LOAD INFORMATION  (ONGOING AND/OR LAST PRESENTED)</t>
  </si>
  <si>
    <t>Associated Component:</t>
  </si>
  <si>
    <t xml:space="preserve">With </t>
  </si>
  <si>
    <t>Without</t>
  </si>
  <si>
    <t>International Competitive Bidding</t>
  </si>
  <si>
    <t>National Competitive Bidding</t>
  </si>
  <si>
    <t>Shopping</t>
  </si>
  <si>
    <t>Direct Contracting</t>
  </si>
  <si>
    <t>Limited International Bidding</t>
  </si>
  <si>
    <t>Quality and Cost Based Selection</t>
  </si>
  <si>
    <t>Quality Based Selection</t>
  </si>
  <si>
    <t>Selection under a Fixed Budget</t>
  </si>
  <si>
    <t>Least-Cost Selection</t>
  </si>
  <si>
    <t>Request for Proposals and Terms of Reference</t>
  </si>
  <si>
    <t>Terms of Reference</t>
  </si>
  <si>
    <t>Contract in Execution</t>
  </si>
  <si>
    <t>Planned</t>
  </si>
  <si>
    <t>Contract Terminated</t>
  </si>
  <si>
    <t>Procurement of Goods</t>
  </si>
  <si>
    <t>Procurement of Health Sector Goods</t>
  </si>
  <si>
    <t>Technical Specifications</t>
  </si>
  <si>
    <t>Null and Void</t>
  </si>
  <si>
    <t>Re-Tendering</t>
  </si>
  <si>
    <t>Rejection of all Bids</t>
  </si>
  <si>
    <t>Time-Based</t>
  </si>
  <si>
    <t>Lump-Sum</t>
  </si>
  <si>
    <t>Procurement of Non-Consulting Services</t>
  </si>
  <si>
    <t>Prequalification for Procurement of Works</t>
  </si>
  <si>
    <t>Lump-Sum + Reimbursable Expenses</t>
  </si>
  <si>
    <t>Procurement of Textbooks and Reading Materials</t>
  </si>
  <si>
    <t>TRAINING</t>
  </si>
  <si>
    <t>Turnkey</t>
  </si>
  <si>
    <t>Unit Prices</t>
  </si>
  <si>
    <t>Non-Consulting Services</t>
  </si>
  <si>
    <t>Consulting Firms</t>
  </si>
  <si>
    <t>Procurement of IT Products and/or Services</t>
  </si>
  <si>
    <t>Price Comparison for Works</t>
  </si>
  <si>
    <t>Procurement for Works</t>
  </si>
  <si>
    <t>Procurement for Smaller Works</t>
  </si>
  <si>
    <t>Ongoing</t>
  </si>
  <si>
    <t>Cancelled</t>
  </si>
  <si>
    <t>TRANSFERS</t>
  </si>
  <si>
    <t>Transfers</t>
  </si>
  <si>
    <t>Total Amount (Including counterpart)</t>
  </si>
  <si>
    <t>Selection Based on the Consultants' Qualifications</t>
  </si>
  <si>
    <t>Technical Score Assigned</t>
  </si>
  <si>
    <t>Individual Consultants</t>
  </si>
  <si>
    <t>Price Comparison for Goods</t>
  </si>
  <si>
    <t>Procurement of plant Design , Supply and Installation</t>
  </si>
  <si>
    <r>
      <t xml:space="preserve">Procurement Method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</si>
  <si>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Baseline Document 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</si>
  <si>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Contract Type
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</si>
  <si>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Expost Review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</si>
  <si>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r>
      <t xml:space="preserve">Process Status </t>
    </r>
    <r>
      <rPr>
        <i/>
        <sz val="10"/>
        <color indexed="9"/>
        <rFont val="Calibri"/>
        <family val="2"/>
      </rPr>
      <t>(Select one of the options)</t>
    </r>
    <r>
      <rPr>
        <sz val="10"/>
        <color indexed="9"/>
        <rFont val="Calibri"/>
        <family val="2"/>
      </rPr>
      <t>:</t>
    </r>
  </si>
  <si>
    <t>COMPONENTS? (YES / NO)</t>
  </si>
  <si>
    <t>Component 4</t>
  </si>
  <si>
    <t>Component 5</t>
  </si>
  <si>
    <t>Component's Name (list by number or letter)</t>
  </si>
  <si>
    <r>
      <rPr>
        <b/>
        <sz val="10"/>
        <color indexed="10"/>
        <rFont val="Calibri"/>
        <family val="2"/>
      </rPr>
      <t xml:space="preserve">NOTE: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There may only be one Organism which coordinates the Procurement Plan information and submits it to the Bank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Each Sub-Organism shall upload one sheet #2  with its processes</t>
    </r>
  </si>
  <si>
    <r>
      <rPr>
        <b/>
        <sz val="10"/>
        <color indexed="10"/>
        <rFont val="Calibri"/>
        <family val="2"/>
      </rPr>
      <t>NOTE:</t>
    </r>
    <r>
      <rPr>
        <sz val="10"/>
        <rFont val="Calibri"/>
        <family val="2"/>
      </rPr>
      <t xml:space="preserve">
Name the components in the loan agreement; use only main components</t>
    </r>
  </si>
  <si>
    <t>This data depend on the investment category and is desegregated on this file's last tab</t>
  </si>
  <si>
    <t>Component (if applies)</t>
  </si>
  <si>
    <t xml:space="preserve">Country's political Division (Region / Department / Jurisdiction, Province) </t>
  </si>
  <si>
    <t>Prequalification</t>
  </si>
  <si>
    <t>Single Source Selection</t>
  </si>
  <si>
    <t>Comparison of Qualifications - National Individual Consultant</t>
  </si>
  <si>
    <t>Comparison of Qualifications - International Individual Consultant</t>
  </si>
  <si>
    <t>Price Comparison</t>
  </si>
  <si>
    <t>Agency</t>
  </si>
  <si>
    <t>Sub-Agency (If applies)</t>
  </si>
  <si>
    <t>Agency's Initials</t>
  </si>
  <si>
    <t>2. Procurement Plan Details</t>
  </si>
  <si>
    <t>3. Amounts by Investment Category</t>
  </si>
  <si>
    <t>Contract Concluded</t>
  </si>
  <si>
    <t>Source: http://www.iadb.org/en/projects/project-procurement,8148.html</t>
  </si>
  <si>
    <t>Ministry of Works &amp; Urban Development (Department of Public Works)</t>
  </si>
  <si>
    <t>MWUD</t>
  </si>
  <si>
    <t>DoPW</t>
  </si>
  <si>
    <t>MLNI</t>
  </si>
  <si>
    <t>Component 1: Apprenticeship Program.</t>
  </si>
  <si>
    <t>Component 2: Promoting Better Job Matching.</t>
  </si>
  <si>
    <t>YES</t>
  </si>
  <si>
    <t>New Providence</t>
  </si>
  <si>
    <t xml:space="preserve">New DoL Building </t>
  </si>
  <si>
    <t>Building new infratstructure to house DoL</t>
  </si>
  <si>
    <t>Assessment of Current MIS Needs &amp; Supervision</t>
  </si>
  <si>
    <t>Software design, Process outlay</t>
  </si>
  <si>
    <t>pre-Apprenticeship Module: Job preparation module, soft-skills</t>
  </si>
  <si>
    <t>Project Management</t>
  </si>
  <si>
    <t>1 Project Coordinator
1 Financial Specialist
1 Procurement Specialist
1 Apprenticeship Specialist
1 Assistant</t>
  </si>
  <si>
    <t>Design of Communication Strategy</t>
  </si>
  <si>
    <t>Design of Communication Strategy for Apprenticeship awareness Campaign</t>
  </si>
  <si>
    <t>Apprenticeship Campaign: Communication Strategy Implementation</t>
  </si>
  <si>
    <t>Monitoring and Evaluation of preApprenticeship &amp; Apprenticeships programs</t>
  </si>
  <si>
    <t>Design of M&amp;E model for apprenticeships, baseline definition &amp; Mid-term and Final Evaluations</t>
  </si>
  <si>
    <t>Design of MGF and its Process Manuals to be financed by BH-T1151</t>
  </si>
  <si>
    <t>Sector Skills Council: Research &amp; Development</t>
  </si>
  <si>
    <t>Experts to develop training curricula</t>
  </si>
  <si>
    <t>Train the Trainer</t>
  </si>
  <si>
    <t>Ministry of Labour and National Insurance (MLNI)</t>
  </si>
  <si>
    <t xml:space="preserve">Version (1-june 2016 ) : </t>
  </si>
  <si>
    <t>3. Amounts by Component</t>
  </si>
  <si>
    <t>Component</t>
  </si>
  <si>
    <t>Apprentices</t>
  </si>
  <si>
    <t>Other (Audits, Contingencies)</t>
  </si>
  <si>
    <t>Apprenticeship</t>
  </si>
  <si>
    <t>New Building</t>
  </si>
  <si>
    <t>Sector Skills Council Costs</t>
  </si>
  <si>
    <t>Off the job provider costs</t>
  </si>
  <si>
    <t>Campaign to attract employers to participate in Apprenticehsip Program</t>
  </si>
  <si>
    <t>Skills for Current and Future Jobs in The Bahamas BH-L1037</t>
  </si>
  <si>
    <t>Employer Survey</t>
  </si>
  <si>
    <t>Carry out Employer survey in Bahamas</t>
  </si>
  <si>
    <t>Demolition of Old Infrastructure</t>
  </si>
  <si>
    <t>Building Design</t>
  </si>
  <si>
    <t>Demolition old Infrastructure</t>
  </si>
  <si>
    <t>QRR</t>
  </si>
  <si>
    <t>Small &amp; Medium Enterprise (SMEs) Support</t>
  </si>
  <si>
    <t>Component 3:  Labor Market Information System (LMIS).</t>
  </si>
  <si>
    <t>LMIS Dashboard Implementation &amp; DataBase Framework: Hardware</t>
  </si>
  <si>
    <t>Procurement of hardware required for the implementation of newly designed LMIS &amp; Data Base Framework</t>
  </si>
  <si>
    <t>LMIS Dashboard Design &amp; Implementation</t>
  </si>
  <si>
    <t>Service Provided by National Training Agency (NTA)</t>
  </si>
  <si>
    <t>Implementation if Matching Grant Facility (MGF)</t>
  </si>
  <si>
    <t xml:space="preserve">Design of New Department of Labour (DoL) Building </t>
  </si>
  <si>
    <t>Staff training in the use of new MIS (LMIS)</t>
  </si>
  <si>
    <t>Staff training in the use of new MIS (LMIS), project management and M&amp;E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</si>
</sst>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[$USD]\ #,##0.00"/>
  </numFmts>
  <fonts count="42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0"/>
      <color indexed="9"/>
      <name val="Calibri"/>
      <family val="2"/>
    </font>
    <font>
      <b/>
      <sz val="10"/>
      <color indexed="10"/>
      <name val="Calibri"/>
      <family val="2"/>
    </font>
    <font>
      <i/>
      <sz val="10"/>
      <color indexed="9"/>
      <name val="Calibri"/>
      <family val="2"/>
    </font>
    <font>
      <sz val="10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2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0"/>
      <color rgb="FFFF000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4" tint="0.79998168889431442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30">
    <xf numFmtId="0" fontId="0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6" fillId="7" borderId="1" applyNumberFormat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7" fillId="0" borderId="6" applyNumberFormat="0" applyFill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19" fillId="20" borderId="8" applyNumberFormat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43" fontId="38" fillId="0" borderId="0" applyFont="0" applyFill="0" applyBorder="0" applyAlignment="0" applyProtection="0"/>
  </cellStyleXfs>
  <cellXfs count="132">
    <xf numFmtId="0" fontId="0" fillId="0" borderId="0" xfId="0"/>
    <xf numFmtId="0" fontId="0" fillId="0" borderId="0" xfId="0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3" fillId="24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vertical="center" wrapText="1"/>
    </xf>
    <xf numFmtId="0" fontId="28" fillId="0" borderId="0" xfId="112" applyFont="1"/>
    <xf numFmtId="0" fontId="29" fillId="25" borderId="11" xfId="112" applyFont="1" applyFill="1" applyBorder="1" applyAlignment="1">
      <alignment horizontal="center" vertical="center"/>
    </xf>
    <xf numFmtId="0" fontId="29" fillId="25" borderId="12" xfId="112" applyFont="1" applyFill="1" applyBorder="1" applyAlignment="1">
      <alignment horizontal="center" vertical="center"/>
    </xf>
    <xf numFmtId="0" fontId="29" fillId="25" borderId="13" xfId="112" applyFont="1" applyFill="1" applyBorder="1" applyAlignment="1">
      <alignment horizontal="center" vertical="center" wrapText="1"/>
    </xf>
    <xf numFmtId="0" fontId="28" fillId="0" borderId="10" xfId="112" applyFont="1" applyBorder="1" applyAlignment="1">
      <alignment vertical="center"/>
    </xf>
    <xf numFmtId="0" fontId="28" fillId="0" borderId="14" xfId="112" applyFont="1" applyBorder="1" applyAlignment="1">
      <alignment vertical="center"/>
    </xf>
    <xf numFmtId="0" fontId="28" fillId="0" borderId="15" xfId="112" applyFont="1" applyBorder="1" applyAlignment="1">
      <alignment vertical="center"/>
    </xf>
    <xf numFmtId="0" fontId="28" fillId="0" borderId="16" xfId="112" applyFont="1" applyBorder="1" applyAlignment="1">
      <alignment vertical="center"/>
    </xf>
    <xf numFmtId="0" fontId="30" fillId="25" borderId="17" xfId="112" applyFont="1" applyFill="1" applyBorder="1" applyAlignment="1">
      <alignment horizontal="center" vertical="center"/>
    </xf>
    <xf numFmtId="0" fontId="30" fillId="25" borderId="18" xfId="112" applyFont="1" applyFill="1" applyBorder="1" applyAlignment="1">
      <alignment horizontal="center" vertical="center"/>
    </xf>
    <xf numFmtId="0" fontId="28" fillId="0" borderId="0" xfId="112" applyFont="1" applyAlignment="1">
      <alignment vertical="center"/>
    </xf>
    <xf numFmtId="0" fontId="28" fillId="0" borderId="0" xfId="0" applyFont="1"/>
    <xf numFmtId="0" fontId="28" fillId="0" borderId="0" xfId="0" applyFont="1" applyFill="1" applyAlignment="1">
      <alignment vertical="center" wrapText="1"/>
    </xf>
    <xf numFmtId="0" fontId="31" fillId="25" borderId="19" xfId="0" applyFont="1" applyFill="1" applyBorder="1" applyAlignment="1">
      <alignment horizontal="center" vertical="center" wrapText="1"/>
    </xf>
    <xf numFmtId="0" fontId="31" fillId="25" borderId="10" xfId="0" applyFont="1" applyFill="1" applyBorder="1" applyAlignment="1">
      <alignment horizontal="center" vertical="center" wrapText="1"/>
    </xf>
    <xf numFmtId="0" fontId="31" fillId="25" borderId="14" xfId="0" applyFont="1" applyFill="1" applyBorder="1" applyAlignment="1">
      <alignment horizontal="center" vertical="center" wrapText="1"/>
    </xf>
    <xf numFmtId="0" fontId="32" fillId="0" borderId="20" xfId="0" applyFont="1" applyFill="1" applyBorder="1" applyAlignment="1">
      <alignment horizontal="left" vertical="center" wrapText="1"/>
    </xf>
    <xf numFmtId="0" fontId="32" fillId="0" borderId="21" xfId="0" applyFont="1" applyFill="1" applyBorder="1" applyAlignment="1">
      <alignment horizontal="left" vertical="center" wrapText="1"/>
    </xf>
    <xf numFmtId="0" fontId="28" fillId="0" borderId="0" xfId="0" applyFont="1" applyFill="1" applyBorder="1" applyAlignment="1">
      <alignment horizontal="left" vertical="center" wrapText="1"/>
    </xf>
    <xf numFmtId="0" fontId="28" fillId="0" borderId="19" xfId="0" applyFont="1" applyBorder="1" applyAlignment="1" applyProtection="1"/>
    <xf numFmtId="164" fontId="28" fillId="0" borderId="10" xfId="0" applyNumberFormat="1" applyFont="1" applyFill="1" applyBorder="1" applyAlignment="1">
      <alignment horizontal="right" vertical="center" wrapText="1"/>
    </xf>
    <xf numFmtId="0" fontId="28" fillId="0" borderId="19" xfId="0" applyFont="1" applyFill="1" applyBorder="1" applyAlignment="1" applyProtection="1"/>
    <xf numFmtId="164" fontId="31" fillId="25" borderId="10" xfId="0" applyNumberFormat="1" applyFont="1" applyFill="1" applyBorder="1" applyAlignment="1">
      <alignment horizontal="right" vertical="center" wrapText="1"/>
    </xf>
    <xf numFmtId="0" fontId="28" fillId="0" borderId="0" xfId="0" applyFont="1" applyBorder="1" applyAlignment="1" applyProtection="1"/>
    <xf numFmtId="0" fontId="28" fillId="0" borderId="0" xfId="0" applyFont="1" applyFill="1" applyBorder="1" applyAlignment="1">
      <alignment vertical="center" wrapText="1"/>
    </xf>
    <xf numFmtId="0" fontId="31" fillId="25" borderId="22" xfId="0" applyFont="1" applyFill="1" applyBorder="1" applyAlignment="1">
      <alignment horizontal="center"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vertical="center" wrapText="1"/>
    </xf>
    <xf numFmtId="0" fontId="28" fillId="0" borderId="19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vertical="center" wrapText="1"/>
    </xf>
    <xf numFmtId="0" fontId="28" fillId="0" borderId="14" xfId="0" applyFont="1" applyFill="1" applyBorder="1" applyAlignment="1">
      <alignment vertical="center" wrapText="1"/>
    </xf>
    <xf numFmtId="0" fontId="28" fillId="0" borderId="20" xfId="0" applyFont="1" applyFill="1" applyBorder="1" applyAlignment="1">
      <alignment vertical="center" wrapText="1"/>
    </xf>
    <xf numFmtId="0" fontId="28" fillId="0" borderId="15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 wrapText="1"/>
    </xf>
    <xf numFmtId="0" fontId="28" fillId="0" borderId="24" xfId="0" applyFont="1" applyFill="1" applyBorder="1" applyAlignment="1">
      <alignment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8" fillId="0" borderId="10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28" fillId="0" borderId="25" xfId="0" applyFont="1" applyFill="1" applyBorder="1" applyAlignment="1">
      <alignment vertical="center" wrapText="1"/>
    </xf>
    <xf numFmtId="0" fontId="28" fillId="0" borderId="27" xfId="0" applyFont="1" applyFill="1" applyBorder="1" applyAlignment="1">
      <alignment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28" fillId="0" borderId="28" xfId="0" applyFont="1" applyFill="1" applyBorder="1" applyAlignment="1">
      <alignment horizontal="left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8" fillId="0" borderId="29" xfId="0" applyFont="1" applyFill="1" applyBorder="1" applyAlignment="1">
      <alignment vertical="center" wrapText="1"/>
    </xf>
    <xf numFmtId="0" fontId="28" fillId="0" borderId="30" xfId="0" applyFont="1" applyFill="1" applyBorder="1" applyAlignment="1">
      <alignment vertical="center" wrapText="1"/>
    </xf>
    <xf numFmtId="0" fontId="28" fillId="0" borderId="31" xfId="0" applyFont="1" applyFill="1" applyBorder="1" applyAlignment="1">
      <alignment horizontal="left" vertical="center" wrapText="1"/>
    </xf>
    <xf numFmtId="0" fontId="28" fillId="0" borderId="32" xfId="0" applyFont="1" applyFill="1" applyBorder="1" applyAlignment="1">
      <alignment vertical="center" wrapText="1"/>
    </xf>
    <xf numFmtId="0" fontId="33" fillId="25" borderId="10" xfId="0" applyFont="1" applyFill="1" applyBorder="1" applyAlignment="1">
      <alignment horizontal="center" vertical="center" wrapText="1"/>
    </xf>
    <xf numFmtId="0" fontId="37" fillId="0" borderId="0" xfId="0" applyFont="1"/>
    <xf numFmtId="0" fontId="32" fillId="0" borderId="14" xfId="112" applyFont="1" applyBorder="1" applyAlignment="1">
      <alignment vertical="center"/>
    </xf>
    <xf numFmtId="43" fontId="28" fillId="0" borderId="10" xfId="129" applyFont="1" applyFill="1" applyBorder="1" applyAlignment="1">
      <alignment vertical="center" wrapText="1"/>
    </xf>
    <xf numFmtId="43" fontId="28" fillId="0" borderId="15" xfId="129" applyFont="1" applyFill="1" applyBorder="1" applyAlignment="1">
      <alignment vertical="center" wrapText="1"/>
    </xf>
    <xf numFmtId="43" fontId="28" fillId="0" borderId="0" xfId="129" applyFont="1" applyFill="1" applyAlignment="1">
      <alignment vertical="center" wrapText="1"/>
    </xf>
    <xf numFmtId="43" fontId="28" fillId="0" borderId="26" xfId="129" applyFont="1" applyFill="1" applyBorder="1" applyAlignment="1">
      <alignment vertical="center" wrapText="1"/>
    </xf>
    <xf numFmtId="0" fontId="32" fillId="0" borderId="10" xfId="0" applyFont="1" applyFill="1" applyBorder="1" applyAlignment="1">
      <alignment horizontal="center" vertical="center" wrapText="1"/>
    </xf>
    <xf numFmtId="17" fontId="32" fillId="0" borderId="15" xfId="0" applyNumberFormat="1" applyFont="1" applyFill="1" applyBorder="1" applyAlignment="1">
      <alignment horizontal="center" vertical="center" wrapText="1"/>
    </xf>
    <xf numFmtId="17" fontId="32" fillId="0" borderId="16" xfId="0" applyNumberFormat="1" applyFont="1" applyFill="1" applyBorder="1" applyAlignment="1">
      <alignment horizontal="center" vertical="center" wrapText="1"/>
    </xf>
    <xf numFmtId="0" fontId="32" fillId="0" borderId="19" xfId="0" applyFont="1" applyFill="1" applyBorder="1" applyAlignment="1" applyProtection="1"/>
    <xf numFmtId="164" fontId="32" fillId="0" borderId="10" xfId="0" applyNumberFormat="1" applyFont="1" applyFill="1" applyBorder="1" applyAlignment="1">
      <alignment horizontal="right" vertical="center" wrapText="1"/>
    </xf>
    <xf numFmtId="0" fontId="32" fillId="0" borderId="19" xfId="0" applyFont="1" applyBorder="1" applyAlignment="1" applyProtection="1"/>
    <xf numFmtId="0" fontId="28" fillId="0" borderId="46" xfId="0" applyFont="1" applyBorder="1" applyAlignment="1" applyProtection="1"/>
    <xf numFmtId="0" fontId="40" fillId="26" borderId="46" xfId="0" applyFont="1" applyFill="1" applyBorder="1" applyAlignment="1" applyProtection="1"/>
    <xf numFmtId="164" fontId="40" fillId="26" borderId="10" xfId="0" applyNumberFormat="1" applyFont="1" applyFill="1" applyBorder="1" applyAlignment="1">
      <alignment horizontal="right" vertical="center" wrapText="1"/>
    </xf>
    <xf numFmtId="43" fontId="32" fillId="0" borderId="15" xfId="0" applyNumberFormat="1" applyFont="1" applyFill="1" applyBorder="1" applyAlignment="1">
      <alignment vertical="center" wrapText="1"/>
    </xf>
    <xf numFmtId="43" fontId="32" fillId="0" borderId="15" xfId="129" applyFont="1" applyFill="1" applyBorder="1" applyAlignment="1">
      <alignment vertical="center" wrapText="1"/>
    </xf>
    <xf numFmtId="0" fontId="32" fillId="0" borderId="0" xfId="112" applyFont="1"/>
    <xf numFmtId="0" fontId="41" fillId="0" borderId="0" xfId="0" applyFont="1" applyFill="1" applyAlignment="1">
      <alignment vertical="center" wrapText="1"/>
    </xf>
    <xf numFmtId="0" fontId="28" fillId="0" borderId="28" xfId="0" applyFont="1" applyFill="1" applyBorder="1" applyAlignment="1">
      <alignment vertical="center" wrapText="1"/>
    </xf>
    <xf numFmtId="0" fontId="28" fillId="0" borderId="48" xfId="0" applyFont="1" applyFill="1" applyBorder="1" applyAlignment="1">
      <alignment vertical="center" wrapText="1"/>
    </xf>
    <xf numFmtId="0" fontId="28" fillId="0" borderId="33" xfId="0" applyFont="1" applyFill="1" applyBorder="1" applyAlignment="1">
      <alignment vertical="center" wrapText="1"/>
    </xf>
    <xf numFmtId="0" fontId="28" fillId="0" borderId="46" xfId="0" applyFont="1" applyFill="1" applyBorder="1" applyAlignment="1">
      <alignment vertical="center" wrapText="1"/>
    </xf>
    <xf numFmtId="43" fontId="28" fillId="0" borderId="28" xfId="129" applyFont="1" applyFill="1" applyBorder="1" applyAlignment="1">
      <alignment vertical="center" wrapText="1"/>
    </xf>
    <xf numFmtId="0" fontId="32" fillId="0" borderId="33" xfId="112" applyFont="1" applyBorder="1" applyAlignment="1">
      <alignment horizontal="center" vertical="center"/>
    </xf>
    <xf numFmtId="0" fontId="32" fillId="0" borderId="34" xfId="112" applyFont="1" applyBorder="1" applyAlignment="1">
      <alignment horizontal="center" vertical="center"/>
    </xf>
    <xf numFmtId="0" fontId="32" fillId="0" borderId="35" xfId="112" applyFont="1" applyBorder="1" applyAlignment="1">
      <alignment horizontal="center" vertical="center"/>
    </xf>
    <xf numFmtId="0" fontId="28" fillId="0" borderId="19" xfId="112" applyFont="1" applyBorder="1" applyAlignment="1">
      <alignment horizontal="center" vertical="center"/>
    </xf>
    <xf numFmtId="0" fontId="28" fillId="0" borderId="20" xfId="112" applyFont="1" applyBorder="1" applyAlignment="1">
      <alignment horizontal="center" vertical="center"/>
    </xf>
    <xf numFmtId="0" fontId="28" fillId="0" borderId="0" xfId="112" applyFont="1" applyAlignment="1">
      <alignment horizontal="left" vertical="center" wrapText="1"/>
    </xf>
    <xf numFmtId="0" fontId="28" fillId="0" borderId="0" xfId="110" applyFont="1" applyAlignment="1">
      <alignment horizontal="left" vertical="center" wrapText="1"/>
    </xf>
    <xf numFmtId="0" fontId="28" fillId="0" borderId="28" xfId="112" applyFont="1" applyBorder="1" applyAlignment="1">
      <alignment horizontal="left" vertical="center" wrapText="1"/>
    </xf>
    <xf numFmtId="0" fontId="28" fillId="0" borderId="26" xfId="112" applyFont="1" applyBorder="1" applyAlignment="1">
      <alignment horizontal="left" vertical="center" wrapText="1"/>
    </xf>
    <xf numFmtId="0" fontId="32" fillId="0" borderId="41" xfId="0" applyFont="1" applyFill="1" applyBorder="1" applyAlignment="1">
      <alignment horizontal="left" vertical="center" wrapText="1"/>
    </xf>
    <xf numFmtId="0" fontId="32" fillId="0" borderId="42" xfId="0" applyFont="1" applyFill="1" applyBorder="1" applyAlignment="1">
      <alignment horizontal="left" vertical="center" wrapText="1"/>
    </xf>
    <xf numFmtId="0" fontId="36" fillId="0" borderId="41" xfId="0" applyFont="1" applyFill="1" applyBorder="1" applyAlignment="1">
      <alignment horizontal="left" vertical="center" wrapText="1"/>
    </xf>
    <xf numFmtId="0" fontId="36" fillId="0" borderId="42" xfId="0" applyFont="1" applyFill="1" applyBorder="1" applyAlignment="1">
      <alignment horizontal="left" vertical="center" wrapText="1"/>
    </xf>
    <xf numFmtId="0" fontId="32" fillId="0" borderId="0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35" fillId="0" borderId="28" xfId="0" applyFont="1" applyFill="1" applyBorder="1" applyAlignment="1">
      <alignment horizontal="center" vertical="center" wrapText="1"/>
    </xf>
    <xf numFmtId="0" fontId="31" fillId="25" borderId="11" xfId="0" applyFont="1" applyFill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0" fontId="31" fillId="25" borderId="13" xfId="0" applyFont="1" applyFill="1" applyBorder="1" applyAlignment="1">
      <alignment horizontal="center" vertical="center" wrapText="1"/>
    </xf>
    <xf numFmtId="0" fontId="31" fillId="25" borderId="36" xfId="0" applyFont="1" applyFill="1" applyBorder="1" applyAlignment="1">
      <alignment horizontal="center" vertical="center" wrapText="1"/>
    </xf>
    <xf numFmtId="0" fontId="31" fillId="25" borderId="37" xfId="0" applyFont="1" applyFill="1" applyBorder="1" applyAlignment="1">
      <alignment horizontal="center" vertical="center" wrapText="1"/>
    </xf>
    <xf numFmtId="0" fontId="31" fillId="25" borderId="38" xfId="0" applyFont="1" applyFill="1" applyBorder="1" applyAlignment="1">
      <alignment horizontal="center" vertical="center" wrapText="1"/>
    </xf>
    <xf numFmtId="0" fontId="39" fillId="0" borderId="39" xfId="0" applyFont="1" applyFill="1" applyBorder="1" applyAlignment="1">
      <alignment horizontal="left" vertical="center" wrapText="1"/>
    </xf>
    <xf numFmtId="0" fontId="39" fillId="0" borderId="40" xfId="0" applyFont="1" applyFill="1" applyBorder="1" applyAlignment="1">
      <alignment horizontal="left" vertical="center" wrapText="1"/>
    </xf>
    <xf numFmtId="0" fontId="33" fillId="25" borderId="10" xfId="0" applyFont="1" applyFill="1" applyBorder="1" applyAlignment="1">
      <alignment horizontal="center" vertical="center" wrapText="1"/>
    </xf>
    <xf numFmtId="43" fontId="33" fillId="25" borderId="10" xfId="129" applyFont="1" applyFill="1" applyBorder="1" applyAlignment="1">
      <alignment horizontal="center" vertical="center" wrapText="1"/>
    </xf>
    <xf numFmtId="0" fontId="31" fillId="25" borderId="11" xfId="0" applyFont="1" applyFill="1" applyBorder="1" applyAlignment="1">
      <alignment horizontal="left" vertical="center" wrapText="1"/>
    </xf>
    <xf numFmtId="0" fontId="31" fillId="25" borderId="43" xfId="0" applyFont="1" applyFill="1" applyBorder="1" applyAlignment="1">
      <alignment horizontal="left" vertical="center" wrapText="1"/>
    </xf>
    <xf numFmtId="0" fontId="31" fillId="25" borderId="12" xfId="0" applyFont="1" applyFill="1" applyBorder="1" applyAlignment="1">
      <alignment horizontal="left" vertical="center" wrapText="1"/>
    </xf>
    <xf numFmtId="0" fontId="31" fillId="25" borderId="13" xfId="0" applyFont="1" applyFill="1" applyBorder="1" applyAlignment="1">
      <alignment horizontal="left" vertical="center" wrapText="1"/>
    </xf>
    <xf numFmtId="0" fontId="33" fillId="25" borderId="19" xfId="0" applyFont="1" applyFill="1" applyBorder="1" applyAlignment="1">
      <alignment horizontal="center" vertical="center" wrapText="1"/>
    </xf>
    <xf numFmtId="0" fontId="33" fillId="25" borderId="28" xfId="0" applyFont="1" applyFill="1" applyBorder="1" applyAlignment="1">
      <alignment horizontal="center" vertical="center" wrapText="1"/>
    </xf>
    <xf numFmtId="0" fontId="33" fillId="25" borderId="47" xfId="0" applyFont="1" applyFill="1" applyBorder="1" applyAlignment="1">
      <alignment horizontal="center" vertical="center" wrapText="1"/>
    </xf>
    <xf numFmtId="0" fontId="33" fillId="25" borderId="26" xfId="0" applyFont="1" applyFill="1" applyBorder="1" applyAlignment="1">
      <alignment horizontal="center" vertical="center" wrapText="1"/>
    </xf>
    <xf numFmtId="0" fontId="33" fillId="25" borderId="28" xfId="113" applyFont="1" applyFill="1" applyBorder="1" applyAlignment="1">
      <alignment horizontal="center" vertical="center" wrapText="1"/>
    </xf>
    <xf numFmtId="0" fontId="33" fillId="25" borderId="47" xfId="113" applyFont="1" applyFill="1" applyBorder="1" applyAlignment="1">
      <alignment horizontal="center" vertical="center" wrapText="1"/>
    </xf>
    <xf numFmtId="0" fontId="33" fillId="25" borderId="26" xfId="113" applyFont="1" applyFill="1" applyBorder="1" applyAlignment="1">
      <alignment horizontal="center" vertical="center" wrapText="1"/>
    </xf>
    <xf numFmtId="0" fontId="34" fillId="0" borderId="44" xfId="0" applyFont="1" applyFill="1" applyBorder="1" applyAlignment="1">
      <alignment horizontal="left" vertical="center" wrapText="1"/>
    </xf>
    <xf numFmtId="0" fontId="34" fillId="0" borderId="45" xfId="0" applyFont="1" applyFill="1" applyBorder="1" applyAlignment="1">
      <alignment horizontal="left" vertical="center" wrapText="1"/>
    </xf>
    <xf numFmtId="0" fontId="34" fillId="0" borderId="46" xfId="0" applyFont="1" applyFill="1" applyBorder="1" applyAlignment="1">
      <alignment horizontal="left" vertical="center" wrapText="1"/>
    </xf>
    <xf numFmtId="0" fontId="33" fillId="25" borderId="14" xfId="0" applyFont="1" applyFill="1" applyBorder="1" applyAlignment="1">
      <alignment horizontal="center" vertical="center" wrapText="1"/>
    </xf>
    <xf numFmtId="0" fontId="33" fillId="25" borderId="48" xfId="0" applyFont="1" applyFill="1" applyBorder="1" applyAlignment="1">
      <alignment horizontal="center" vertical="center" wrapText="1"/>
    </xf>
    <xf numFmtId="0" fontId="33" fillId="25" borderId="49" xfId="0" applyFont="1" applyFill="1" applyBorder="1" applyAlignment="1">
      <alignment horizontal="center" vertical="center" wrapText="1"/>
    </xf>
    <xf numFmtId="0" fontId="33" fillId="25" borderId="50" xfId="0" applyFont="1" applyFill="1" applyBorder="1" applyAlignment="1">
      <alignment horizontal="center" vertical="center" wrapText="1"/>
    </xf>
    <xf numFmtId="0" fontId="33" fillId="25" borderId="23" xfId="0" applyFont="1" applyFill="1" applyBorder="1" applyAlignment="1">
      <alignment horizontal="center" vertical="center" wrapText="1"/>
    </xf>
    <xf numFmtId="0" fontId="33" fillId="25" borderId="24" xfId="0" applyFont="1" applyFill="1" applyBorder="1" applyAlignment="1">
      <alignment horizontal="center" vertical="center" wrapText="1"/>
    </xf>
    <xf numFmtId="0" fontId="33" fillId="25" borderId="25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" fillId="24" borderId="10" xfId="0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30">
    <cellStyle name="20% - Accent1 2" xfId="1"/>
    <cellStyle name="20% - Accent1 3" xfId="2"/>
    <cellStyle name="20% - Accent1 4" xfId="3"/>
    <cellStyle name="20% - Accent2 2" xfId="4"/>
    <cellStyle name="20% - Accent2 3" xfId="5"/>
    <cellStyle name="20% - Accent2 4" xfId="6"/>
    <cellStyle name="20% - Accent3 2" xfId="7"/>
    <cellStyle name="20% - Accent3 3" xfId="8"/>
    <cellStyle name="20% - Accent3 4" xfId="9"/>
    <cellStyle name="20% - Accent4 2" xfId="10"/>
    <cellStyle name="20% - Accent4 3" xfId="11"/>
    <cellStyle name="20% - Accent4 4" xfId="12"/>
    <cellStyle name="20% - Accent5 2" xfId="13"/>
    <cellStyle name="20% - Accent5 3" xfId="14"/>
    <cellStyle name="20% - Accent5 4" xfId="15"/>
    <cellStyle name="20% - Accent6 2" xfId="16"/>
    <cellStyle name="20% - Accent6 3" xfId="17"/>
    <cellStyle name="20% - Accent6 4" xfId="18"/>
    <cellStyle name="40% - Accent1 2" xfId="19"/>
    <cellStyle name="40% - Accent1 3" xfId="20"/>
    <cellStyle name="40% - Accent1 4" xfId="21"/>
    <cellStyle name="40% - Accent2 2" xfId="22"/>
    <cellStyle name="40% - Accent2 3" xfId="23"/>
    <cellStyle name="40% - Accent2 4" xfId="24"/>
    <cellStyle name="40% - Accent3 2" xfId="25"/>
    <cellStyle name="40% - Accent3 3" xfId="26"/>
    <cellStyle name="40% - Accent3 4" xfId="27"/>
    <cellStyle name="40% - Accent4 2" xfId="28"/>
    <cellStyle name="40% - Accent4 3" xfId="29"/>
    <cellStyle name="40% - Accent4 4" xfId="30"/>
    <cellStyle name="40% - Accent5 2" xfId="31"/>
    <cellStyle name="40% - Accent5 3" xfId="32"/>
    <cellStyle name="40% - Accent5 4" xfId="33"/>
    <cellStyle name="40% - Accent6 2" xfId="34"/>
    <cellStyle name="40% - Accent6 3" xfId="35"/>
    <cellStyle name="40% - Accent6 4" xfId="36"/>
    <cellStyle name="60% - Accent1 2" xfId="37"/>
    <cellStyle name="60% - Accent1 3" xfId="38"/>
    <cellStyle name="60% - Accent1 4" xfId="39"/>
    <cellStyle name="60% - Accent2 2" xfId="40"/>
    <cellStyle name="60% - Accent2 3" xfId="41"/>
    <cellStyle name="60% - Accent2 4" xfId="42"/>
    <cellStyle name="60% - Accent3 2" xfId="43"/>
    <cellStyle name="60% - Accent3 3" xfId="44"/>
    <cellStyle name="60% - Accent3 4" xfId="45"/>
    <cellStyle name="60% - Accent4 2" xfId="46"/>
    <cellStyle name="60% - Accent4 3" xfId="47"/>
    <cellStyle name="60% - Accent4 4" xfId="48"/>
    <cellStyle name="60% - Accent5 2" xfId="49"/>
    <cellStyle name="60% - Accent5 3" xfId="50"/>
    <cellStyle name="60% - Accent5 4" xfId="51"/>
    <cellStyle name="60% - Accent6 2" xfId="52"/>
    <cellStyle name="60% - Accent6 3" xfId="53"/>
    <cellStyle name="60% - Accent6 4" xfId="54"/>
    <cellStyle name="Accent1 2" xfId="55"/>
    <cellStyle name="Accent1 3" xfId="56"/>
    <cellStyle name="Accent1 4" xfId="57"/>
    <cellStyle name="Accent2 2" xfId="58"/>
    <cellStyle name="Accent2 3" xfId="59"/>
    <cellStyle name="Accent2 4" xfId="60"/>
    <cellStyle name="Accent3 2" xfId="61"/>
    <cellStyle name="Accent3 3" xfId="62"/>
    <cellStyle name="Accent3 4" xfId="63"/>
    <cellStyle name="Accent4 2" xfId="64"/>
    <cellStyle name="Accent4 3" xfId="65"/>
    <cellStyle name="Accent4 4" xfId="66"/>
    <cellStyle name="Accent5 2" xfId="67"/>
    <cellStyle name="Accent5 3" xfId="68"/>
    <cellStyle name="Accent5 4" xfId="69"/>
    <cellStyle name="Accent6 2" xfId="70"/>
    <cellStyle name="Accent6 3" xfId="71"/>
    <cellStyle name="Accent6 4" xfId="72"/>
    <cellStyle name="Bad 2" xfId="73"/>
    <cellStyle name="Bad 3" xfId="74"/>
    <cellStyle name="Bad 4" xfId="75"/>
    <cellStyle name="Calculation 2" xfId="76"/>
    <cellStyle name="Calculation 3" xfId="77"/>
    <cellStyle name="Calculation 4" xfId="78"/>
    <cellStyle name="Check Cell 2" xfId="79"/>
    <cellStyle name="Check Cell 3" xfId="80"/>
    <cellStyle name="Check Cell 4" xfId="81"/>
    <cellStyle name="Comma" xfId="129" builtinId="3"/>
    <cellStyle name="Explanatory Text 2" xfId="82"/>
    <cellStyle name="Explanatory Text 3" xfId="83"/>
    <cellStyle name="Explanatory Text 4" xfId="84"/>
    <cellStyle name="Good 2" xfId="85"/>
    <cellStyle name="Good 3" xfId="86"/>
    <cellStyle name="Good 4" xfId="87"/>
    <cellStyle name="Heading 1 2" xfId="88"/>
    <cellStyle name="Heading 1 3" xfId="89"/>
    <cellStyle name="Heading 1 4" xfId="90"/>
    <cellStyle name="Heading 2 2" xfId="91"/>
    <cellStyle name="Heading 2 3" xfId="92"/>
    <cellStyle name="Heading 2 4" xfId="93"/>
    <cellStyle name="Heading 3 2" xfId="94"/>
    <cellStyle name="Heading 3 3" xfId="95"/>
    <cellStyle name="Heading 3 4" xfId="96"/>
    <cellStyle name="Heading 4 2" xfId="97"/>
    <cellStyle name="Heading 4 3" xfId="98"/>
    <cellStyle name="Heading 4 4" xfId="99"/>
    <cellStyle name="Input 2" xfId="100"/>
    <cellStyle name="Input 3" xfId="101"/>
    <cellStyle name="Input 4" xfId="102"/>
    <cellStyle name="Linked Cell 2" xfId="103"/>
    <cellStyle name="Linked Cell 3" xfId="104"/>
    <cellStyle name="Linked Cell 4" xfId="105"/>
    <cellStyle name="Neutral 2" xfId="106"/>
    <cellStyle name="Neutral 3" xfId="107"/>
    <cellStyle name="Neutral 4" xfId="108"/>
    <cellStyle name="Normal" xfId="0" builtinId="0"/>
    <cellStyle name="Normal 2 2" xfId="109"/>
    <cellStyle name="Normal 2 3" xfId="110"/>
    <cellStyle name="Normal 2 4" xfId="111"/>
    <cellStyle name="Normal 3" xfId="112"/>
    <cellStyle name="Normal 4" xfId="113"/>
    <cellStyle name="Note 2" xfId="114"/>
    <cellStyle name="Note 3" xfId="115"/>
    <cellStyle name="Note 4" xfId="116"/>
    <cellStyle name="Output 2" xfId="117"/>
    <cellStyle name="Output 3" xfId="118"/>
    <cellStyle name="Output 4" xfId="119"/>
    <cellStyle name="Title 2" xfId="120"/>
    <cellStyle name="Title 3" xfId="121"/>
    <cellStyle name="Title 4" xfId="122"/>
    <cellStyle name="Total 2" xfId="123"/>
    <cellStyle name="Total 3" xfId="124"/>
    <cellStyle name="Total 4" xfId="125"/>
    <cellStyle name="Warning Text 2" xfId="126"/>
    <cellStyle name="Warning Text 3" xfId="127"/>
    <cellStyle name="Warning Text 4" xfId="1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1"/>
  <sheetViews>
    <sheetView workbookViewId="0">
      <selection activeCell="C25" sqref="C25"/>
    </sheetView>
  </sheetViews>
  <sheetFormatPr defaultRowHeight="12.75" x14ac:dyDescent="0.2"/>
  <cols>
    <col min="1" max="1" width="9.140625" style="19"/>
    <col min="2" max="2" width="42.7109375" style="19" bestFit="1" customWidth="1"/>
    <col min="3" max="3" width="48.5703125" style="19" customWidth="1"/>
    <col min="4" max="4" width="24.7109375" style="19" customWidth="1"/>
    <col min="5" max="16384" width="9.140625" style="19"/>
  </cols>
  <sheetData>
    <row r="2" spans="2:4" ht="13.5" thickBot="1" x14ac:dyDescent="0.25">
      <c r="B2" s="74" t="s">
        <v>281</v>
      </c>
      <c r="C2" s="8"/>
      <c r="D2" s="8"/>
    </row>
    <row r="3" spans="2:4" ht="15" x14ac:dyDescent="0.2">
      <c r="B3" s="9" t="s">
        <v>239</v>
      </c>
      <c r="C3" s="10" t="s">
        <v>240</v>
      </c>
      <c r="D3" s="11" t="s">
        <v>241</v>
      </c>
    </row>
    <row r="4" spans="2:4" x14ac:dyDescent="0.2">
      <c r="B4" s="81" t="s">
        <v>270</v>
      </c>
      <c r="C4" s="88" t="s">
        <v>246</v>
      </c>
      <c r="D4" s="58" t="s">
        <v>247</v>
      </c>
    </row>
    <row r="5" spans="2:4" x14ac:dyDescent="0.2">
      <c r="B5" s="82"/>
      <c r="C5" s="89"/>
      <c r="D5" s="58" t="s">
        <v>248</v>
      </c>
    </row>
    <row r="6" spans="2:4" x14ac:dyDescent="0.2">
      <c r="B6" s="82"/>
      <c r="C6" s="12"/>
      <c r="D6" s="58"/>
    </row>
    <row r="7" spans="2:4" x14ac:dyDescent="0.2">
      <c r="B7" s="82"/>
      <c r="C7" s="12"/>
      <c r="D7" s="58" t="s">
        <v>249</v>
      </c>
    </row>
    <row r="8" spans="2:4" ht="13.5" thickBot="1" x14ac:dyDescent="0.25">
      <c r="B8" s="83"/>
      <c r="C8" s="14"/>
      <c r="D8" s="15"/>
    </row>
    <row r="10" spans="2:4" ht="53.25" customHeight="1" x14ac:dyDescent="0.2">
      <c r="B10" s="86" t="s">
        <v>229</v>
      </c>
      <c r="C10" s="86"/>
      <c r="D10" s="8"/>
    </row>
    <row r="11" spans="2:4" ht="13.5" thickBot="1" x14ac:dyDescent="0.25">
      <c r="B11" s="8"/>
      <c r="C11" s="8"/>
      <c r="D11" s="8"/>
    </row>
    <row r="12" spans="2:4" x14ac:dyDescent="0.2">
      <c r="B12" s="16" t="s">
        <v>225</v>
      </c>
      <c r="C12" s="17" t="s">
        <v>228</v>
      </c>
      <c r="D12" s="18"/>
    </row>
    <row r="13" spans="2:4" x14ac:dyDescent="0.2">
      <c r="B13" s="84" t="s">
        <v>252</v>
      </c>
      <c r="C13" s="13" t="s">
        <v>250</v>
      </c>
      <c r="D13" s="18"/>
    </row>
    <row r="14" spans="2:4" x14ac:dyDescent="0.2">
      <c r="B14" s="84"/>
      <c r="C14" s="13" t="s">
        <v>251</v>
      </c>
      <c r="D14" s="8"/>
    </row>
    <row r="15" spans="2:4" x14ac:dyDescent="0.2">
      <c r="B15" s="84"/>
      <c r="C15" s="13" t="s">
        <v>289</v>
      </c>
      <c r="D15" s="8"/>
    </row>
    <row r="16" spans="2:4" x14ac:dyDescent="0.2">
      <c r="B16" s="84"/>
      <c r="C16" s="13" t="s">
        <v>226</v>
      </c>
    </row>
    <row r="17" spans="2:3" ht="13.5" thickBot="1" x14ac:dyDescent="0.25">
      <c r="B17" s="85"/>
      <c r="C17" s="15" t="s">
        <v>227</v>
      </c>
    </row>
    <row r="19" spans="2:3" ht="41.25" customHeight="1" x14ac:dyDescent="0.2">
      <c r="B19" s="87" t="s">
        <v>230</v>
      </c>
      <c r="C19" s="87"/>
    </row>
    <row r="21" spans="2:3" x14ac:dyDescent="0.2">
      <c r="B21" s="57" t="s">
        <v>245</v>
      </c>
    </row>
  </sheetData>
  <mergeCells count="5">
    <mergeCell ref="B4:B8"/>
    <mergeCell ref="B13:B17"/>
    <mergeCell ref="B10:C10"/>
    <mergeCell ref="B19:C19"/>
    <mergeCell ref="C4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A1:C48"/>
  <sheetViews>
    <sheetView showGridLines="0" tabSelected="1" workbookViewId="0">
      <selection activeCell="H34" sqref="H34"/>
    </sheetView>
  </sheetViews>
  <sheetFormatPr defaultRowHeight="12.75" x14ac:dyDescent="0.2"/>
  <cols>
    <col min="1" max="1" width="52.5703125" style="20" customWidth="1"/>
    <col min="2" max="2" width="28.28515625" style="20" customWidth="1"/>
    <col min="3" max="3" width="38.140625" style="20" customWidth="1"/>
    <col min="4" max="16384" width="9.140625" style="20"/>
  </cols>
  <sheetData>
    <row r="1" spans="1:3" ht="30" x14ac:dyDescent="0.2">
      <c r="A1" s="75" t="s">
        <v>281</v>
      </c>
    </row>
    <row r="2" spans="1:3" ht="30.75" customHeight="1" thickBot="1" x14ac:dyDescent="0.25">
      <c r="A2" s="96" t="s">
        <v>168</v>
      </c>
      <c r="B2" s="96"/>
      <c r="C2" s="96"/>
    </row>
    <row r="3" spans="1:3" ht="15.75" x14ac:dyDescent="0.2">
      <c r="A3" s="100" t="s">
        <v>153</v>
      </c>
      <c r="B3" s="101"/>
      <c r="C3" s="102"/>
    </row>
    <row r="4" spans="1:3" ht="15.75" x14ac:dyDescent="0.2">
      <c r="A4" s="21" t="s">
        <v>150</v>
      </c>
      <c r="B4" s="22" t="s">
        <v>151</v>
      </c>
      <c r="C4" s="23" t="s">
        <v>141</v>
      </c>
    </row>
    <row r="5" spans="1:3" ht="13.5" thickBot="1" x14ac:dyDescent="0.25">
      <c r="A5" s="24" t="s">
        <v>152</v>
      </c>
      <c r="B5" s="64">
        <v>42736</v>
      </c>
      <c r="C5" s="65">
        <v>44896</v>
      </c>
    </row>
    <row r="6" spans="1:3" ht="13.5" thickBot="1" x14ac:dyDescent="0.25">
      <c r="A6" s="25"/>
      <c r="B6" s="26"/>
      <c r="C6" s="26"/>
    </row>
    <row r="7" spans="1:3" ht="15.75" x14ac:dyDescent="0.2">
      <c r="A7" s="100" t="s">
        <v>242</v>
      </c>
      <c r="B7" s="101"/>
      <c r="C7" s="102"/>
    </row>
    <row r="8" spans="1:3" ht="13.5" thickBot="1" x14ac:dyDescent="0.25">
      <c r="A8" s="24" t="s">
        <v>271</v>
      </c>
      <c r="B8" s="103" t="s">
        <v>287</v>
      </c>
      <c r="C8" s="104"/>
    </row>
    <row r="9" spans="1:3" ht="13.5" thickBot="1" x14ac:dyDescent="0.25">
      <c r="A9" s="94"/>
      <c r="B9" s="94"/>
      <c r="C9" s="94"/>
    </row>
    <row r="10" spans="1:3" ht="15.75" x14ac:dyDescent="0.2">
      <c r="A10" s="97" t="s">
        <v>243</v>
      </c>
      <c r="B10" s="98"/>
      <c r="C10" s="99"/>
    </row>
    <row r="11" spans="1:3" ht="31.5" x14ac:dyDescent="0.2">
      <c r="A11" s="21" t="s">
        <v>156</v>
      </c>
      <c r="B11" s="22" t="s">
        <v>155</v>
      </c>
      <c r="C11" s="23" t="s">
        <v>214</v>
      </c>
    </row>
    <row r="12" spans="1:3" x14ac:dyDescent="0.2">
      <c r="A12" s="27" t="s">
        <v>146</v>
      </c>
      <c r="B12" s="28">
        <f>SUM('Procurement Plan Details'!L10)-10580950</f>
        <v>11800000</v>
      </c>
      <c r="C12" s="28">
        <f>SUM('Procurement Plan Details'!L6)</f>
        <v>22380950</v>
      </c>
    </row>
    <row r="13" spans="1:3" x14ac:dyDescent="0.2">
      <c r="A13" s="27" t="s">
        <v>147</v>
      </c>
      <c r="B13" s="28">
        <f t="shared" ref="B13:B19" si="0">C13</f>
        <v>390000</v>
      </c>
      <c r="C13" s="28">
        <f>SUM('Procurement Plan Details'!L16)</f>
        <v>390000</v>
      </c>
    </row>
    <row r="14" spans="1:3" x14ac:dyDescent="0.2">
      <c r="A14" s="27" t="s">
        <v>149</v>
      </c>
      <c r="B14" s="28">
        <f>C14-'Procurement Plan Details'!L30</f>
        <v>1100000</v>
      </c>
      <c r="C14" s="28">
        <f>SUM('Procurement Plan Details'!L31)</f>
        <v>1600000</v>
      </c>
    </row>
    <row r="15" spans="1:3" x14ac:dyDescent="0.2">
      <c r="A15" s="27" t="s">
        <v>148</v>
      </c>
      <c r="B15" s="28">
        <f t="shared" si="0"/>
        <v>280000</v>
      </c>
      <c r="C15" s="28">
        <f>SUM('Procurement Plan Details'!K59:K60)</f>
        <v>280000</v>
      </c>
    </row>
    <row r="16" spans="1:3" x14ac:dyDescent="0.2">
      <c r="A16" s="29" t="s">
        <v>275</v>
      </c>
      <c r="B16" s="28">
        <f t="shared" si="0"/>
        <v>266050</v>
      </c>
      <c r="C16" s="28">
        <v>266050</v>
      </c>
    </row>
    <row r="17" spans="1:3" x14ac:dyDescent="0.2">
      <c r="A17" s="27" t="s">
        <v>157</v>
      </c>
      <c r="B17" s="28">
        <f>C17-'Procurement Plan Details'!K42</f>
        <v>3230000</v>
      </c>
      <c r="C17" s="28">
        <f>SUM('Procurement Plan Details'!J53,'Procurement Plan Details'!K43)</f>
        <v>4849050</v>
      </c>
    </row>
    <row r="18" spans="1:3" x14ac:dyDescent="0.2">
      <c r="A18" s="29" t="s">
        <v>213</v>
      </c>
      <c r="B18" s="28">
        <f t="shared" si="0"/>
        <v>0</v>
      </c>
      <c r="C18" s="28">
        <v>0</v>
      </c>
    </row>
    <row r="19" spans="1:3" x14ac:dyDescent="0.2">
      <c r="A19" s="29" t="s">
        <v>170</v>
      </c>
      <c r="B19" s="28">
        <f t="shared" si="0"/>
        <v>0</v>
      </c>
      <c r="C19" s="28">
        <v>0</v>
      </c>
    </row>
    <row r="20" spans="1:3" x14ac:dyDescent="0.2">
      <c r="A20" s="66" t="s">
        <v>169</v>
      </c>
      <c r="B20" s="67">
        <f>SUM(B21:B25)</f>
        <v>7933950</v>
      </c>
      <c r="C20" s="67">
        <f>SUM(C21:C25)</f>
        <v>20233950</v>
      </c>
    </row>
    <row r="21" spans="1:3" x14ac:dyDescent="0.2">
      <c r="A21" s="70" t="s">
        <v>278</v>
      </c>
      <c r="B21" s="71">
        <f>C21</f>
        <v>1128000</v>
      </c>
      <c r="C21" s="71">
        <v>1128000</v>
      </c>
    </row>
    <row r="22" spans="1:3" x14ac:dyDescent="0.2">
      <c r="A22" s="70" t="s">
        <v>274</v>
      </c>
      <c r="B22" s="71">
        <v>6205950</v>
      </c>
      <c r="C22" s="71">
        <v>14305950</v>
      </c>
    </row>
    <row r="23" spans="1:3" x14ac:dyDescent="0.2">
      <c r="A23" s="70" t="s">
        <v>288</v>
      </c>
      <c r="B23" s="71">
        <v>600000</v>
      </c>
      <c r="C23" s="71">
        <v>600000</v>
      </c>
    </row>
    <row r="24" spans="1:3" x14ac:dyDescent="0.2">
      <c r="A24" s="70" t="s">
        <v>279</v>
      </c>
      <c r="B24" s="71">
        <v>0</v>
      </c>
      <c r="C24" s="71">
        <v>4200000</v>
      </c>
    </row>
    <row r="25" spans="1:3" x14ac:dyDescent="0.2">
      <c r="A25" s="70"/>
      <c r="B25" s="71"/>
      <c r="C25" s="71"/>
    </row>
    <row r="26" spans="1:3" ht="15.75" x14ac:dyDescent="0.2">
      <c r="A26" s="22" t="s">
        <v>101</v>
      </c>
      <c r="B26" s="30">
        <f>SUM(B12:B20)</f>
        <v>25000000</v>
      </c>
      <c r="C26" s="30">
        <f>SUM(C12:C20)</f>
        <v>50000000</v>
      </c>
    </row>
    <row r="27" spans="1:3" x14ac:dyDescent="0.2">
      <c r="A27" s="31"/>
      <c r="B27" s="32"/>
      <c r="C27" s="32"/>
    </row>
    <row r="28" spans="1:3" ht="13.5" thickBot="1" x14ac:dyDescent="0.25">
      <c r="A28" s="31"/>
      <c r="B28" s="32"/>
      <c r="C28" s="32"/>
    </row>
    <row r="29" spans="1:3" ht="15.75" x14ac:dyDescent="0.2">
      <c r="A29" s="97" t="s">
        <v>272</v>
      </c>
      <c r="B29" s="98"/>
      <c r="C29" s="99"/>
    </row>
    <row r="30" spans="1:3" ht="31.5" x14ac:dyDescent="0.2">
      <c r="A30" s="21" t="s">
        <v>273</v>
      </c>
      <c r="B30" s="22" t="s">
        <v>155</v>
      </c>
      <c r="C30" s="23" t="s">
        <v>214</v>
      </c>
    </row>
    <row r="31" spans="1:3" x14ac:dyDescent="0.2">
      <c r="A31" s="68" t="str">
        <f>'Project Structure'!C13</f>
        <v>Component 1: Apprenticeship Program.</v>
      </c>
      <c r="B31" s="67">
        <f>SUM(B32:B36)</f>
        <v>12033950</v>
      </c>
      <c r="C31" s="67">
        <f>SUM(C32:C36)</f>
        <v>24333950</v>
      </c>
    </row>
    <row r="32" spans="1:3" x14ac:dyDescent="0.2">
      <c r="A32" s="69" t="s">
        <v>276</v>
      </c>
      <c r="B32" s="28">
        <f>C32</f>
        <v>4100000</v>
      </c>
      <c r="C32" s="28">
        <f>SUM('Procurement Plan Details'!L26:L27,'Procurement Plan Details'!K38:K40,'Procurement Plan Details'!J50:J51,'Procurement Plan Details'!K60)</f>
        <v>4100000</v>
      </c>
    </row>
    <row r="33" spans="1:3" x14ac:dyDescent="0.2">
      <c r="A33" s="70" t="s">
        <v>278</v>
      </c>
      <c r="B33" s="71">
        <f>C33</f>
        <v>1128000</v>
      </c>
      <c r="C33" s="71">
        <f>C21</f>
        <v>1128000</v>
      </c>
    </row>
    <row r="34" spans="1:3" x14ac:dyDescent="0.2">
      <c r="A34" s="70" t="s">
        <v>274</v>
      </c>
      <c r="B34" s="71">
        <f>B22</f>
        <v>6205950</v>
      </c>
      <c r="C34" s="71">
        <f>C22</f>
        <v>14305950</v>
      </c>
    </row>
    <row r="35" spans="1:3" x14ac:dyDescent="0.2">
      <c r="A35" s="70" t="s">
        <v>288</v>
      </c>
      <c r="B35" s="71">
        <f>C35</f>
        <v>600000</v>
      </c>
      <c r="C35" s="71">
        <f>C23</f>
        <v>600000</v>
      </c>
    </row>
    <row r="36" spans="1:3" x14ac:dyDescent="0.2">
      <c r="A36" s="70" t="s">
        <v>279</v>
      </c>
      <c r="B36" s="71">
        <v>0</v>
      </c>
      <c r="C36" s="71">
        <f>C24</f>
        <v>4200000</v>
      </c>
    </row>
    <row r="37" spans="1:3" x14ac:dyDescent="0.2">
      <c r="A37" s="68" t="str">
        <f>'Project Structure'!C14</f>
        <v>Component 2: Promoting Better Job Matching.</v>
      </c>
      <c r="B37" s="67">
        <f>SUM(B38:B39)</f>
        <v>11800000</v>
      </c>
      <c r="C37" s="67">
        <f>SUM(C38:C40)</f>
        <v>24500000</v>
      </c>
    </row>
    <row r="38" spans="1:3" x14ac:dyDescent="0.2">
      <c r="A38" s="69" t="s">
        <v>277</v>
      </c>
      <c r="B38" s="28">
        <v>11800000</v>
      </c>
      <c r="C38" s="28">
        <f>SUM('Procurement Plan Details'!L6)</f>
        <v>22380950</v>
      </c>
    </row>
    <row r="39" spans="1:3" x14ac:dyDescent="0.2">
      <c r="A39" s="70" t="s">
        <v>285</v>
      </c>
      <c r="B39" s="71">
        <v>0</v>
      </c>
      <c r="C39" s="71">
        <f>'Procurement Plan Details'!K42</f>
        <v>1619050</v>
      </c>
    </row>
    <row r="40" spans="1:3" x14ac:dyDescent="0.2">
      <c r="A40" s="70" t="s">
        <v>286</v>
      </c>
      <c r="B40" s="71">
        <v>0</v>
      </c>
      <c r="C40" s="71">
        <f>'Procurement Plan Details'!L30</f>
        <v>500000</v>
      </c>
    </row>
    <row r="41" spans="1:3" x14ac:dyDescent="0.2">
      <c r="A41" s="68" t="str">
        <f>'Project Structure'!C15</f>
        <v>Component 3:  Labor Market Information System (LMIS).</v>
      </c>
      <c r="B41" s="67">
        <f>C41</f>
        <v>900000</v>
      </c>
      <c r="C41" s="67">
        <f>SUM('Procurement Plan Details'!L16,'Procurement Plan Details'!K37,'Procurement Plan Details'!K41,'Procurement Plan Details'!J49,'Procurement Plan Details'!K59)</f>
        <v>900000</v>
      </c>
    </row>
    <row r="42" spans="1:3" x14ac:dyDescent="0.2">
      <c r="A42" s="66" t="s">
        <v>275</v>
      </c>
      <c r="B42" s="67">
        <f>C42</f>
        <v>266050</v>
      </c>
      <c r="C42" s="67">
        <f>C16</f>
        <v>266050</v>
      </c>
    </row>
    <row r="43" spans="1:3" ht="15.75" x14ac:dyDescent="0.2">
      <c r="A43" s="22" t="s">
        <v>101</v>
      </c>
      <c r="B43" s="30">
        <f>SUM(B31,B37,B41,B42)</f>
        <v>25000000</v>
      </c>
      <c r="C43" s="30">
        <f>SUM(C31,C37,C41:C42)</f>
        <v>50000000</v>
      </c>
    </row>
    <row r="44" spans="1:3" x14ac:dyDescent="0.2">
      <c r="A44" s="31"/>
      <c r="B44" s="32"/>
      <c r="C44" s="32"/>
    </row>
    <row r="45" spans="1:3" ht="13.5" thickBot="1" x14ac:dyDescent="0.25">
      <c r="A45" s="31"/>
      <c r="B45" s="32"/>
      <c r="C45" s="32"/>
    </row>
    <row r="46" spans="1:3" ht="31.5" customHeight="1" thickBot="1" x14ac:dyDescent="0.25">
      <c r="A46" s="33" t="s">
        <v>167</v>
      </c>
      <c r="B46" s="92" t="s">
        <v>154</v>
      </c>
      <c r="C46" s="93"/>
    </row>
    <row r="47" spans="1:3" ht="16.5" thickBot="1" x14ac:dyDescent="0.25">
      <c r="A47" s="95"/>
      <c r="B47" s="95"/>
      <c r="C47" s="95"/>
    </row>
    <row r="48" spans="1:3" ht="32.25" customHeight="1" thickBot="1" x14ac:dyDescent="0.25">
      <c r="A48" s="33" t="s">
        <v>145</v>
      </c>
      <c r="B48" s="90" t="s">
        <v>231</v>
      </c>
      <c r="C48" s="91"/>
    </row>
  </sheetData>
  <mergeCells count="10">
    <mergeCell ref="B48:C48"/>
    <mergeCell ref="B46:C46"/>
    <mergeCell ref="A9:C9"/>
    <mergeCell ref="A47:C47"/>
    <mergeCell ref="A2:C2"/>
    <mergeCell ref="A10:C10"/>
    <mergeCell ref="A3:C3"/>
    <mergeCell ref="A7:C7"/>
    <mergeCell ref="B8:C8"/>
    <mergeCell ref="A29:C29"/>
  </mergeCells>
  <phoneticPr fontId="1" type="noConversion"/>
  <printOptions horizontalCentered="1"/>
  <pageMargins left="0.39370078740157483" right="0.39370078740157483" top="0.78740157480314965" bottom="0.78740157480314965" header="0.51181102362204722" footer="0.51181102362204722"/>
  <pageSetup orientation="landscape" r:id="rId1"/>
  <headerFooter alignWithMargins="0">
    <oddHeader>&amp;F</oddHeader>
    <oddFooter>&amp;L&amp;"Arial,Bold"SEPA Confidential&amp;C&amp;D&amp;RPage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A1:AQ80"/>
  <sheetViews>
    <sheetView topLeftCell="C1" workbookViewId="0">
      <selection activeCell="D59" sqref="D59"/>
    </sheetView>
  </sheetViews>
  <sheetFormatPr defaultRowHeight="12.75" x14ac:dyDescent="0.2"/>
  <cols>
    <col min="1" max="1" width="20.5703125" style="20" bestFit="1" customWidth="1"/>
    <col min="2" max="3" width="20.5703125" style="20" customWidth="1"/>
    <col min="4" max="4" width="17.42578125" style="20" bestFit="1" customWidth="1"/>
    <col min="5" max="5" width="19.42578125" style="20" bestFit="1" customWidth="1"/>
    <col min="6" max="6" width="20" style="20" bestFit="1" customWidth="1"/>
    <col min="7" max="7" width="44.5703125" style="20" hidden="1" customWidth="1"/>
    <col min="8" max="8" width="17.5703125" style="20" hidden="1" customWidth="1"/>
    <col min="9" max="9" width="41.5703125" style="20" hidden="1" customWidth="1"/>
    <col min="10" max="10" width="37.5703125" style="20" customWidth="1"/>
    <col min="11" max="11" width="17.5703125" style="20" customWidth="1"/>
    <col min="12" max="12" width="17" style="61" customWidth="1"/>
    <col min="13" max="13" width="17" style="20" customWidth="1"/>
    <col min="14" max="14" width="18.140625" style="20" customWidth="1"/>
    <col min="15" max="15" width="16.42578125" style="20" customWidth="1"/>
    <col min="16" max="18" width="10" style="20" customWidth="1"/>
    <col min="19" max="19" width="12.140625" style="20" customWidth="1"/>
    <col min="20" max="20" width="13.5703125" style="20" customWidth="1"/>
    <col min="21" max="21" width="10" style="20" customWidth="1"/>
    <col min="22" max="22" width="11.42578125" style="20" customWidth="1"/>
    <col min="23" max="23" width="12.28515625" style="20" customWidth="1"/>
    <col min="24" max="24" width="10" style="20" customWidth="1"/>
    <col min="25" max="25" width="12.140625" style="20" customWidth="1"/>
    <col min="26" max="31" width="10" style="20" customWidth="1"/>
    <col min="32" max="32" width="16.28515625" style="20" customWidth="1"/>
    <col min="33" max="33" width="25.28515625" style="20" customWidth="1"/>
    <col min="34" max="34" width="16.28515625" style="20" customWidth="1"/>
    <col min="35" max="36" width="9.140625" style="20"/>
    <col min="37" max="41" width="12.7109375" style="20" customWidth="1"/>
    <col min="42" max="42" width="53" style="20" customWidth="1"/>
    <col min="43" max="43" width="40.28515625" style="20" customWidth="1"/>
    <col min="44" max="16384" width="9.140625" style="20"/>
  </cols>
  <sheetData>
    <row r="1" spans="1:42" ht="16.5" thickBot="1" x14ac:dyDescent="0.25">
      <c r="A1" s="118" t="s">
        <v>171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20"/>
    </row>
    <row r="2" spans="1:42" ht="15.75" x14ac:dyDescent="0.2">
      <c r="A2" s="107" t="s">
        <v>103</v>
      </c>
      <c r="B2" s="108"/>
      <c r="C2" s="108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09"/>
      <c r="AD2" s="109"/>
      <c r="AE2" s="109"/>
      <c r="AF2" s="109"/>
      <c r="AG2" s="109"/>
      <c r="AH2" s="110"/>
    </row>
    <row r="3" spans="1:42" ht="22.5" customHeight="1" x14ac:dyDescent="0.2">
      <c r="A3" s="111" t="s">
        <v>102</v>
      </c>
      <c r="B3" s="112" t="s">
        <v>232</v>
      </c>
      <c r="C3" s="115" t="s">
        <v>233</v>
      </c>
      <c r="D3" s="105" t="s">
        <v>108</v>
      </c>
      <c r="E3" s="105" t="s">
        <v>109</v>
      </c>
      <c r="F3" s="105" t="s">
        <v>110</v>
      </c>
      <c r="G3" s="112" t="s">
        <v>220</v>
      </c>
      <c r="H3" s="105" t="s">
        <v>112</v>
      </c>
      <c r="I3" s="105" t="s">
        <v>111</v>
      </c>
      <c r="J3" s="105" t="s">
        <v>221</v>
      </c>
      <c r="K3" s="105" t="s">
        <v>222</v>
      </c>
      <c r="L3" s="106" t="s">
        <v>113</v>
      </c>
      <c r="M3" s="105" t="s">
        <v>172</v>
      </c>
      <c r="N3" s="112" t="s">
        <v>223</v>
      </c>
      <c r="O3" s="105" t="s">
        <v>224</v>
      </c>
      <c r="P3" s="105" t="s">
        <v>116</v>
      </c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 t="s">
        <v>119</v>
      </c>
      <c r="AG3" s="105" t="s">
        <v>127</v>
      </c>
      <c r="AH3" s="121" t="s">
        <v>128</v>
      </c>
      <c r="AP3" s="20" t="s">
        <v>173</v>
      </c>
    </row>
    <row r="4" spans="1:42" ht="37.5" customHeight="1" x14ac:dyDescent="0.2">
      <c r="A4" s="111"/>
      <c r="B4" s="113"/>
      <c r="C4" s="116"/>
      <c r="D4" s="105"/>
      <c r="E4" s="105"/>
      <c r="F4" s="105"/>
      <c r="G4" s="113"/>
      <c r="H4" s="105"/>
      <c r="I4" s="105"/>
      <c r="J4" s="105"/>
      <c r="K4" s="105"/>
      <c r="L4" s="106"/>
      <c r="M4" s="105"/>
      <c r="N4" s="113"/>
      <c r="O4" s="105"/>
      <c r="P4" s="105" t="s">
        <v>129</v>
      </c>
      <c r="Q4" s="105"/>
      <c r="R4" s="105" t="s">
        <v>120</v>
      </c>
      <c r="S4" s="105"/>
      <c r="T4" s="105" t="s">
        <v>121</v>
      </c>
      <c r="U4" s="105"/>
      <c r="V4" s="105" t="s">
        <v>122</v>
      </c>
      <c r="W4" s="105"/>
      <c r="X4" s="105" t="s">
        <v>123</v>
      </c>
      <c r="Y4" s="105"/>
      <c r="Z4" s="105" t="s">
        <v>124</v>
      </c>
      <c r="AA4" s="105"/>
      <c r="AB4" s="105" t="s">
        <v>125</v>
      </c>
      <c r="AC4" s="105"/>
      <c r="AD4" s="105" t="s">
        <v>126</v>
      </c>
      <c r="AE4" s="105"/>
      <c r="AF4" s="105"/>
      <c r="AG4" s="105"/>
      <c r="AH4" s="121"/>
      <c r="AP4" s="20" t="s">
        <v>174</v>
      </c>
    </row>
    <row r="5" spans="1:42" ht="20.25" customHeight="1" x14ac:dyDescent="0.2">
      <c r="A5" s="111"/>
      <c r="B5" s="114"/>
      <c r="C5" s="117"/>
      <c r="D5" s="105"/>
      <c r="E5" s="105"/>
      <c r="F5" s="105"/>
      <c r="G5" s="114"/>
      <c r="H5" s="105"/>
      <c r="I5" s="105"/>
      <c r="J5" s="105"/>
      <c r="K5" s="105"/>
      <c r="L5" s="106"/>
      <c r="M5" s="105"/>
      <c r="N5" s="114"/>
      <c r="O5" s="105"/>
      <c r="P5" s="56" t="s">
        <v>117</v>
      </c>
      <c r="Q5" s="56" t="s">
        <v>11</v>
      </c>
      <c r="R5" s="56" t="s">
        <v>117</v>
      </c>
      <c r="S5" s="56" t="s">
        <v>11</v>
      </c>
      <c r="T5" s="56" t="s">
        <v>117</v>
      </c>
      <c r="U5" s="56" t="s">
        <v>11</v>
      </c>
      <c r="V5" s="56" t="s">
        <v>117</v>
      </c>
      <c r="W5" s="56" t="s">
        <v>11</v>
      </c>
      <c r="X5" s="56" t="s">
        <v>117</v>
      </c>
      <c r="Y5" s="56" t="s">
        <v>11</v>
      </c>
      <c r="Z5" s="56" t="s">
        <v>117</v>
      </c>
      <c r="AA5" s="56" t="s">
        <v>11</v>
      </c>
      <c r="AB5" s="56" t="s">
        <v>117</v>
      </c>
      <c r="AC5" s="56" t="s">
        <v>11</v>
      </c>
      <c r="AD5" s="56" t="s">
        <v>117</v>
      </c>
      <c r="AE5" s="56" t="s">
        <v>11</v>
      </c>
      <c r="AF5" s="105"/>
      <c r="AG5" s="105"/>
      <c r="AH5" s="121"/>
      <c r="AP5" s="35" t="s">
        <v>211</v>
      </c>
    </row>
    <row r="6" spans="1:42" ht="38.25" x14ac:dyDescent="0.2">
      <c r="A6" s="36" t="str">
        <f>'Project Structure'!D5</f>
        <v>DoPW</v>
      </c>
      <c r="B6" s="47" t="str">
        <f>'Project Structure'!C14</f>
        <v>Component 2: Promoting Better Job Matching.</v>
      </c>
      <c r="C6" s="47" t="s">
        <v>253</v>
      </c>
      <c r="D6" s="37"/>
      <c r="E6" s="37" t="s">
        <v>254</v>
      </c>
      <c r="F6" s="37" t="s">
        <v>255</v>
      </c>
      <c r="G6" s="37" t="s">
        <v>175</v>
      </c>
      <c r="H6" s="37"/>
      <c r="I6" s="37"/>
      <c r="J6" s="37" t="s">
        <v>208</v>
      </c>
      <c r="K6" s="37" t="s">
        <v>202</v>
      </c>
      <c r="L6" s="59">
        <v>22380950</v>
      </c>
      <c r="M6" s="37" t="str">
        <f>'Project Structure'!C14</f>
        <v>Component 2: Promoting Better Job Matching.</v>
      </c>
      <c r="N6" s="37" t="s">
        <v>174</v>
      </c>
      <c r="O6" s="37" t="s">
        <v>187</v>
      </c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8"/>
      <c r="AP6" s="35" t="s">
        <v>244</v>
      </c>
    </row>
    <row r="7" spans="1:42" ht="12.75" hidden="1" customHeight="1" x14ac:dyDescent="0.2">
      <c r="A7" s="36"/>
      <c r="B7" s="47"/>
      <c r="C7" s="47"/>
      <c r="D7" s="37"/>
      <c r="E7" s="37"/>
      <c r="F7" s="37"/>
      <c r="G7" s="37"/>
      <c r="H7" s="37"/>
      <c r="I7" s="37"/>
      <c r="J7" s="37"/>
      <c r="K7" s="37"/>
      <c r="L7" s="59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8"/>
      <c r="AP7" s="35" t="s">
        <v>186</v>
      </c>
    </row>
    <row r="8" spans="1:42" ht="12.75" hidden="1" customHeight="1" x14ac:dyDescent="0.2">
      <c r="A8" s="36"/>
      <c r="B8" s="47"/>
      <c r="C8" s="47"/>
      <c r="D8" s="37"/>
      <c r="E8" s="37"/>
      <c r="F8" s="37"/>
      <c r="G8" s="37"/>
      <c r="H8" s="37"/>
      <c r="I8" s="37"/>
      <c r="J8" s="37"/>
      <c r="K8" s="37"/>
      <c r="L8" s="59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8"/>
      <c r="AP8" s="35" t="s">
        <v>188</v>
      </c>
    </row>
    <row r="9" spans="1:42" ht="12.75" hidden="1" customHeight="1" x14ac:dyDescent="0.2">
      <c r="A9" s="36"/>
      <c r="B9" s="47"/>
      <c r="C9" s="47"/>
      <c r="D9" s="37"/>
      <c r="E9" s="37"/>
      <c r="F9" s="37"/>
      <c r="G9" s="37"/>
      <c r="H9" s="37"/>
      <c r="I9" s="37"/>
      <c r="J9" s="37"/>
      <c r="K9" s="37"/>
      <c r="L9" s="59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8"/>
      <c r="AP9" s="35" t="s">
        <v>192</v>
      </c>
    </row>
    <row r="10" spans="1:42" ht="12.75" customHeight="1" thickBot="1" x14ac:dyDescent="0.25">
      <c r="A10" s="39"/>
      <c r="B10" s="48"/>
      <c r="C10" s="48"/>
      <c r="D10" s="40"/>
      <c r="E10" s="40"/>
      <c r="F10" s="40"/>
      <c r="G10" s="40"/>
      <c r="H10" s="40"/>
      <c r="I10" s="40"/>
      <c r="J10" s="40"/>
      <c r="K10" s="40"/>
      <c r="L10" s="60">
        <f>SUM(L6:L9)</f>
        <v>22380950</v>
      </c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1"/>
      <c r="AP10" s="35" t="s">
        <v>210</v>
      </c>
    </row>
    <row r="11" spans="1:42" ht="12.75" customHeight="1" thickBot="1" x14ac:dyDescent="0.25">
      <c r="AP11" s="35" t="s">
        <v>187</v>
      </c>
    </row>
    <row r="12" spans="1:42" ht="15.75" customHeight="1" x14ac:dyDescent="0.2">
      <c r="A12" s="107" t="s">
        <v>104</v>
      </c>
      <c r="B12" s="108"/>
      <c r="C12" s="108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  <c r="S12" s="109"/>
      <c r="T12" s="109"/>
      <c r="U12" s="109"/>
      <c r="V12" s="109"/>
      <c r="W12" s="109"/>
      <c r="X12" s="109"/>
      <c r="Y12" s="109"/>
      <c r="Z12" s="109"/>
      <c r="AA12" s="109"/>
      <c r="AB12" s="109"/>
      <c r="AC12" s="109"/>
      <c r="AD12" s="109"/>
      <c r="AE12" s="109"/>
      <c r="AF12" s="109"/>
      <c r="AG12" s="109"/>
      <c r="AH12" s="110"/>
      <c r="AP12" s="35" t="s">
        <v>194</v>
      </c>
    </row>
    <row r="13" spans="1:42" ht="18.75" customHeight="1" x14ac:dyDescent="0.2">
      <c r="A13" s="105" t="s">
        <v>102</v>
      </c>
      <c r="B13" s="112" t="s">
        <v>232</v>
      </c>
      <c r="C13" s="115" t="s">
        <v>233</v>
      </c>
      <c r="D13" s="105" t="s">
        <v>108</v>
      </c>
      <c r="E13" s="105" t="s">
        <v>109</v>
      </c>
      <c r="F13" s="105" t="s">
        <v>110</v>
      </c>
      <c r="G13" s="112" t="s">
        <v>220</v>
      </c>
      <c r="H13" s="105" t="s">
        <v>112</v>
      </c>
      <c r="I13" s="105" t="s">
        <v>111</v>
      </c>
      <c r="J13" s="105" t="s">
        <v>221</v>
      </c>
      <c r="K13" s="105" t="s">
        <v>222</v>
      </c>
      <c r="L13" s="106" t="s">
        <v>113</v>
      </c>
      <c r="M13" s="105" t="s">
        <v>172</v>
      </c>
      <c r="N13" s="112" t="s">
        <v>223</v>
      </c>
      <c r="O13" s="105" t="s">
        <v>224</v>
      </c>
      <c r="P13" s="105" t="s">
        <v>116</v>
      </c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 t="s">
        <v>119</v>
      </c>
      <c r="AG13" s="105" t="s">
        <v>127</v>
      </c>
      <c r="AH13" s="105" t="s">
        <v>128</v>
      </c>
      <c r="AP13" s="20" t="s">
        <v>193</v>
      </c>
    </row>
    <row r="14" spans="1:42" ht="35.25" customHeight="1" x14ac:dyDescent="0.2">
      <c r="A14" s="105"/>
      <c r="B14" s="113"/>
      <c r="C14" s="116"/>
      <c r="D14" s="105"/>
      <c r="E14" s="105"/>
      <c r="F14" s="105"/>
      <c r="G14" s="113"/>
      <c r="H14" s="105"/>
      <c r="I14" s="105"/>
      <c r="J14" s="105"/>
      <c r="K14" s="105"/>
      <c r="L14" s="106"/>
      <c r="M14" s="105"/>
      <c r="N14" s="113"/>
      <c r="O14" s="105"/>
      <c r="P14" s="105" t="s">
        <v>129</v>
      </c>
      <c r="Q14" s="105"/>
      <c r="R14" s="105" t="s">
        <v>120</v>
      </c>
      <c r="S14" s="105"/>
      <c r="T14" s="105" t="s">
        <v>121</v>
      </c>
      <c r="U14" s="105"/>
      <c r="V14" s="105" t="s">
        <v>122</v>
      </c>
      <c r="W14" s="105"/>
      <c r="X14" s="105" t="s">
        <v>123</v>
      </c>
      <c r="Y14" s="105"/>
      <c r="Z14" s="105" t="s">
        <v>124</v>
      </c>
      <c r="AA14" s="105"/>
      <c r="AB14" s="105" t="s">
        <v>125</v>
      </c>
      <c r="AC14" s="105"/>
      <c r="AD14" s="105" t="s">
        <v>126</v>
      </c>
      <c r="AE14" s="105"/>
      <c r="AF14" s="105"/>
      <c r="AG14" s="105"/>
      <c r="AH14" s="105"/>
    </row>
    <row r="15" spans="1:42" ht="25.5" customHeight="1" x14ac:dyDescent="0.2">
      <c r="A15" s="105"/>
      <c r="B15" s="114"/>
      <c r="C15" s="117"/>
      <c r="D15" s="105"/>
      <c r="E15" s="105"/>
      <c r="F15" s="105"/>
      <c r="G15" s="114"/>
      <c r="H15" s="105"/>
      <c r="I15" s="105"/>
      <c r="J15" s="105"/>
      <c r="K15" s="105"/>
      <c r="L15" s="106"/>
      <c r="M15" s="105"/>
      <c r="N15" s="114"/>
      <c r="O15" s="105"/>
      <c r="P15" s="34" t="s">
        <v>117</v>
      </c>
      <c r="Q15" s="34" t="s">
        <v>11</v>
      </c>
      <c r="R15" s="34" t="s">
        <v>117</v>
      </c>
      <c r="S15" s="34" t="s">
        <v>11</v>
      </c>
      <c r="T15" s="34" t="s">
        <v>117</v>
      </c>
      <c r="U15" s="34" t="s">
        <v>11</v>
      </c>
      <c r="V15" s="34" t="s">
        <v>117</v>
      </c>
      <c r="W15" s="34" t="s">
        <v>11</v>
      </c>
      <c r="X15" s="34" t="s">
        <v>117</v>
      </c>
      <c r="Y15" s="34" t="s">
        <v>11</v>
      </c>
      <c r="Z15" s="34" t="s">
        <v>117</v>
      </c>
      <c r="AA15" s="34" t="s">
        <v>11</v>
      </c>
      <c r="AB15" s="34" t="s">
        <v>117</v>
      </c>
      <c r="AC15" s="34" t="s">
        <v>11</v>
      </c>
      <c r="AD15" s="34" t="s">
        <v>117</v>
      </c>
      <c r="AE15" s="34" t="s">
        <v>11</v>
      </c>
      <c r="AF15" s="105"/>
      <c r="AG15" s="105"/>
      <c r="AH15" s="105"/>
      <c r="AP15" s="35" t="s">
        <v>178</v>
      </c>
    </row>
    <row r="16" spans="1:42" ht="63.75" x14ac:dyDescent="0.2">
      <c r="A16" s="36" t="str">
        <f>'Project Structure'!D7</f>
        <v>MLNI</v>
      </c>
      <c r="B16" s="47" t="str">
        <f>'Project Structure'!C15</f>
        <v>Component 3:  Labor Market Information System (LMIS).</v>
      </c>
      <c r="C16" s="47" t="s">
        <v>253</v>
      </c>
      <c r="D16" s="37"/>
      <c r="E16" s="37" t="s">
        <v>290</v>
      </c>
      <c r="F16" s="37" t="s">
        <v>291</v>
      </c>
      <c r="G16" s="37" t="s">
        <v>176</v>
      </c>
      <c r="H16" s="63">
        <v>2</v>
      </c>
      <c r="I16" s="37"/>
      <c r="J16" s="37" t="s">
        <v>206</v>
      </c>
      <c r="K16" s="37" t="s">
        <v>196</v>
      </c>
      <c r="L16" s="59">
        <f>340000-K37+200000</f>
        <v>390000</v>
      </c>
      <c r="M16" s="37"/>
      <c r="N16" s="37" t="s">
        <v>174</v>
      </c>
      <c r="O16" s="37" t="s">
        <v>187</v>
      </c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8"/>
      <c r="AP16" s="35" t="s">
        <v>175</v>
      </c>
    </row>
    <row r="17" spans="1:42" hidden="1" x14ac:dyDescent="0.2">
      <c r="A17" s="36"/>
      <c r="B17" s="47"/>
      <c r="C17" s="47"/>
      <c r="D17" s="37"/>
      <c r="E17" s="37"/>
      <c r="F17" s="37"/>
      <c r="G17" s="37"/>
      <c r="H17" s="37"/>
      <c r="I17" s="37"/>
      <c r="J17" s="37"/>
      <c r="K17" s="37"/>
      <c r="L17" s="59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P17" s="35" t="s">
        <v>179</v>
      </c>
    </row>
    <row r="18" spans="1:42" hidden="1" x14ac:dyDescent="0.2">
      <c r="A18" s="36"/>
      <c r="B18" s="47"/>
      <c r="C18" s="47"/>
      <c r="D18" s="37"/>
      <c r="E18" s="37"/>
      <c r="F18" s="37"/>
      <c r="G18" s="37"/>
      <c r="H18" s="37"/>
      <c r="I18" s="37"/>
      <c r="J18" s="37"/>
      <c r="K18" s="37"/>
      <c r="L18" s="59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8"/>
      <c r="AP18" s="35" t="s">
        <v>176</v>
      </c>
    </row>
    <row r="19" spans="1:42" hidden="1" x14ac:dyDescent="0.2">
      <c r="A19" s="36"/>
      <c r="B19" s="47"/>
      <c r="C19" s="47"/>
      <c r="D19" s="37"/>
      <c r="E19" s="37"/>
      <c r="F19" s="37"/>
      <c r="G19" s="37"/>
      <c r="H19" s="37"/>
      <c r="I19" s="37"/>
      <c r="J19" s="37"/>
      <c r="K19" s="37"/>
      <c r="L19" s="59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P19" s="35" t="s">
        <v>234</v>
      </c>
    </row>
    <row r="20" spans="1:42" ht="13.5" thickBot="1" x14ac:dyDescent="0.25">
      <c r="A20" s="39"/>
      <c r="B20" s="48"/>
      <c r="C20" s="48"/>
      <c r="D20" s="40"/>
      <c r="E20" s="40"/>
      <c r="F20" s="40"/>
      <c r="G20" s="40"/>
      <c r="H20" s="40"/>
      <c r="I20" s="40"/>
      <c r="J20" s="40"/>
      <c r="K20" s="40"/>
      <c r="L20" s="60">
        <f>SUM(L16:L19)</f>
        <v>390000</v>
      </c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1"/>
      <c r="AP20" s="35" t="s">
        <v>177</v>
      </c>
    </row>
    <row r="21" spans="1:42" ht="13.5" thickBot="1" x14ac:dyDescent="0.25">
      <c r="AP21" s="35"/>
    </row>
    <row r="22" spans="1:42" ht="15.75" customHeight="1" x14ac:dyDescent="0.2">
      <c r="A22" s="107" t="s">
        <v>105</v>
      </c>
      <c r="B22" s="108"/>
      <c r="C22" s="108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  <c r="S22" s="109"/>
      <c r="T22" s="109"/>
      <c r="U22" s="109"/>
      <c r="V22" s="109"/>
      <c r="W22" s="109"/>
      <c r="X22" s="109"/>
      <c r="Y22" s="109"/>
      <c r="Z22" s="109"/>
      <c r="AA22" s="109"/>
      <c r="AB22" s="109"/>
      <c r="AC22" s="109"/>
      <c r="AD22" s="109"/>
      <c r="AE22" s="109"/>
      <c r="AF22" s="109"/>
      <c r="AG22" s="109"/>
      <c r="AH22" s="110"/>
      <c r="AP22" s="35"/>
    </row>
    <row r="23" spans="1:42" ht="20.25" customHeight="1" x14ac:dyDescent="0.2">
      <c r="A23" s="111" t="s">
        <v>102</v>
      </c>
      <c r="B23" s="112" t="s">
        <v>232</v>
      </c>
      <c r="C23" s="115" t="s">
        <v>233</v>
      </c>
      <c r="D23" s="105" t="s">
        <v>108</v>
      </c>
      <c r="E23" s="105" t="s">
        <v>109</v>
      </c>
      <c r="F23" s="105" t="s">
        <v>110</v>
      </c>
      <c r="G23" s="112" t="s">
        <v>220</v>
      </c>
      <c r="H23" s="105" t="s">
        <v>112</v>
      </c>
      <c r="I23" s="105" t="s">
        <v>111</v>
      </c>
      <c r="J23" s="112" t="s">
        <v>221</v>
      </c>
      <c r="K23" s="105" t="s">
        <v>222</v>
      </c>
      <c r="L23" s="106" t="s">
        <v>113</v>
      </c>
      <c r="M23" s="105" t="s">
        <v>172</v>
      </c>
      <c r="N23" s="112" t="s">
        <v>223</v>
      </c>
      <c r="O23" s="105" t="s">
        <v>224</v>
      </c>
      <c r="P23" s="105" t="s">
        <v>116</v>
      </c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 t="s">
        <v>119</v>
      </c>
      <c r="AG23" s="105" t="s">
        <v>127</v>
      </c>
      <c r="AH23" s="121" t="s">
        <v>128</v>
      </c>
    </row>
    <row r="24" spans="1:42" ht="34.5" customHeight="1" x14ac:dyDescent="0.2">
      <c r="A24" s="111"/>
      <c r="B24" s="113"/>
      <c r="C24" s="116"/>
      <c r="D24" s="105"/>
      <c r="E24" s="105"/>
      <c r="F24" s="105"/>
      <c r="G24" s="113"/>
      <c r="H24" s="105"/>
      <c r="I24" s="105"/>
      <c r="J24" s="113"/>
      <c r="K24" s="105"/>
      <c r="L24" s="106"/>
      <c r="M24" s="105"/>
      <c r="N24" s="113"/>
      <c r="O24" s="105"/>
      <c r="P24" s="105" t="s">
        <v>129</v>
      </c>
      <c r="Q24" s="105"/>
      <c r="R24" s="105" t="s">
        <v>120</v>
      </c>
      <c r="S24" s="105"/>
      <c r="T24" s="105" t="s">
        <v>121</v>
      </c>
      <c r="U24" s="105"/>
      <c r="V24" s="105" t="s">
        <v>122</v>
      </c>
      <c r="W24" s="105"/>
      <c r="X24" s="105" t="s">
        <v>123</v>
      </c>
      <c r="Y24" s="105"/>
      <c r="Z24" s="105" t="s">
        <v>124</v>
      </c>
      <c r="AA24" s="105"/>
      <c r="AB24" s="105" t="s">
        <v>125</v>
      </c>
      <c r="AC24" s="105"/>
      <c r="AD24" s="105" t="s">
        <v>126</v>
      </c>
      <c r="AE24" s="105"/>
      <c r="AF24" s="105"/>
      <c r="AG24" s="105"/>
      <c r="AH24" s="121"/>
    </row>
    <row r="25" spans="1:42" ht="26.25" customHeight="1" x14ac:dyDescent="0.2">
      <c r="A25" s="111"/>
      <c r="B25" s="114"/>
      <c r="C25" s="117"/>
      <c r="D25" s="105"/>
      <c r="E25" s="105"/>
      <c r="F25" s="105"/>
      <c r="G25" s="114"/>
      <c r="H25" s="105"/>
      <c r="I25" s="105"/>
      <c r="J25" s="114"/>
      <c r="K25" s="105"/>
      <c r="L25" s="106"/>
      <c r="M25" s="105"/>
      <c r="N25" s="114"/>
      <c r="O25" s="105"/>
      <c r="P25" s="49" t="s">
        <v>117</v>
      </c>
      <c r="Q25" s="49" t="s">
        <v>11</v>
      </c>
      <c r="R25" s="49" t="s">
        <v>117</v>
      </c>
      <c r="S25" s="49" t="s">
        <v>11</v>
      </c>
      <c r="T25" s="49" t="s">
        <v>117</v>
      </c>
      <c r="U25" s="49" t="s">
        <v>11</v>
      </c>
      <c r="V25" s="49" t="s">
        <v>117</v>
      </c>
      <c r="W25" s="49" t="s">
        <v>11</v>
      </c>
      <c r="X25" s="49" t="s">
        <v>117</v>
      </c>
      <c r="Y25" s="49" t="s">
        <v>11</v>
      </c>
      <c r="Z25" s="49" t="s">
        <v>117</v>
      </c>
      <c r="AA25" s="49" t="s">
        <v>11</v>
      </c>
      <c r="AB25" s="49" t="s">
        <v>117</v>
      </c>
      <c r="AC25" s="49" t="s">
        <v>11</v>
      </c>
      <c r="AD25" s="49" t="s">
        <v>117</v>
      </c>
      <c r="AE25" s="49" t="s">
        <v>11</v>
      </c>
      <c r="AF25" s="105"/>
      <c r="AG25" s="105"/>
      <c r="AH25" s="121"/>
    </row>
    <row r="26" spans="1:42" ht="51" x14ac:dyDescent="0.2">
      <c r="A26" s="36" t="str">
        <f>'Project Structure'!D7</f>
        <v>MLNI</v>
      </c>
      <c r="B26" s="47" t="str">
        <f>'Project Structure'!C13</f>
        <v>Component 1: Apprenticeship Program.</v>
      </c>
      <c r="C26" s="47"/>
      <c r="D26" s="37"/>
      <c r="E26" s="37" t="s">
        <v>258</v>
      </c>
      <c r="F26" s="37" t="s">
        <v>293</v>
      </c>
      <c r="G26" s="37" t="s">
        <v>178</v>
      </c>
      <c r="H26" s="37"/>
      <c r="I26" s="37"/>
      <c r="J26" s="37" t="s">
        <v>185</v>
      </c>
      <c r="K26" s="37" t="s">
        <v>196</v>
      </c>
      <c r="L26" s="59">
        <v>800000</v>
      </c>
      <c r="M26" s="37"/>
      <c r="N26" s="37" t="s">
        <v>173</v>
      </c>
      <c r="O26" s="37" t="s">
        <v>187</v>
      </c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8"/>
      <c r="AP26" s="35"/>
    </row>
    <row r="27" spans="1:42" ht="63.75" x14ac:dyDescent="0.2">
      <c r="A27" s="36" t="str">
        <f>'Project Structure'!D7</f>
        <v>MLNI</v>
      </c>
      <c r="B27" s="47" t="str">
        <f>'Project Structure'!C13</f>
        <v>Component 1: Apprenticeship Program.</v>
      </c>
      <c r="C27" s="47" t="s">
        <v>253</v>
      </c>
      <c r="D27" s="37"/>
      <c r="E27" s="37" t="s">
        <v>263</v>
      </c>
      <c r="F27" s="37" t="s">
        <v>280</v>
      </c>
      <c r="G27" s="37" t="s">
        <v>176</v>
      </c>
      <c r="H27" s="63">
        <v>4</v>
      </c>
      <c r="I27" s="37"/>
      <c r="J27" s="37" t="s">
        <v>197</v>
      </c>
      <c r="K27" s="37" t="s">
        <v>196</v>
      </c>
      <c r="L27" s="59">
        <v>300000</v>
      </c>
      <c r="M27" s="37"/>
      <c r="N27" s="37" t="s">
        <v>173</v>
      </c>
      <c r="O27" s="37" t="s">
        <v>187</v>
      </c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8"/>
    </row>
    <row r="28" spans="1:42" hidden="1" x14ac:dyDescent="0.2">
      <c r="A28" s="36"/>
      <c r="B28" s="47"/>
      <c r="C28" s="47" t="s">
        <v>253</v>
      </c>
      <c r="D28" s="37"/>
      <c r="E28" s="37"/>
      <c r="F28" s="37"/>
      <c r="G28" s="37"/>
      <c r="H28" s="37"/>
      <c r="I28" s="37"/>
      <c r="J28" s="37"/>
      <c r="K28" s="37"/>
      <c r="L28" s="59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8"/>
      <c r="AP28" s="35" t="s">
        <v>183</v>
      </c>
    </row>
    <row r="29" spans="1:42" hidden="1" x14ac:dyDescent="0.2">
      <c r="A29" s="36"/>
      <c r="B29" s="47"/>
      <c r="C29" s="47" t="s">
        <v>253</v>
      </c>
      <c r="D29" s="37"/>
      <c r="E29" s="37"/>
      <c r="F29" s="37"/>
      <c r="G29" s="37"/>
      <c r="H29" s="37"/>
      <c r="I29" s="37"/>
      <c r="J29" s="37"/>
      <c r="K29" s="37"/>
      <c r="L29" s="59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8"/>
      <c r="AP29" s="35" t="s">
        <v>180</v>
      </c>
    </row>
    <row r="30" spans="1:42" ht="26.25" thickBot="1" x14ac:dyDescent="0.25">
      <c r="A30" s="78" t="str">
        <f>'Project Structure'!D4</f>
        <v>MWUD</v>
      </c>
      <c r="B30" s="79" t="str">
        <f>'Project Structure'!C14</f>
        <v>Component 2: Promoting Better Job Matching.</v>
      </c>
      <c r="C30" s="47" t="s">
        <v>253</v>
      </c>
      <c r="D30" s="76"/>
      <c r="E30" s="40" t="s">
        <v>284</v>
      </c>
      <c r="F30" s="76"/>
      <c r="G30" s="76"/>
      <c r="H30" s="76"/>
      <c r="I30" s="76"/>
      <c r="J30" s="76" t="s">
        <v>197</v>
      </c>
      <c r="K30" s="76" t="s">
        <v>196</v>
      </c>
      <c r="L30" s="80">
        <v>500000</v>
      </c>
      <c r="M30" s="76"/>
      <c r="N30" s="76" t="s">
        <v>173</v>
      </c>
      <c r="O30" s="76" t="s">
        <v>187</v>
      </c>
      <c r="P30" s="76"/>
      <c r="Q30" s="76"/>
      <c r="R30" s="76"/>
      <c r="S30" s="76"/>
      <c r="T30" s="76"/>
      <c r="U30" s="76"/>
      <c r="V30" s="76"/>
      <c r="W30" s="76"/>
      <c r="X30" s="76"/>
      <c r="Y30" s="76"/>
      <c r="Z30" s="76"/>
      <c r="AA30" s="76"/>
      <c r="AB30" s="76"/>
      <c r="AC30" s="76"/>
      <c r="AD30" s="76"/>
      <c r="AE30" s="76"/>
      <c r="AF30" s="76"/>
      <c r="AG30" s="76"/>
      <c r="AH30" s="77"/>
      <c r="AP30" s="35"/>
    </row>
    <row r="31" spans="1:42" ht="30" customHeight="1" thickBot="1" x14ac:dyDescent="0.25">
      <c r="A31" s="39"/>
      <c r="B31" s="48"/>
      <c r="C31" s="47"/>
      <c r="D31" s="40"/>
      <c r="F31" s="40"/>
      <c r="G31" s="40"/>
      <c r="H31" s="40"/>
      <c r="I31" s="40"/>
      <c r="J31" s="40"/>
      <c r="K31" s="40"/>
      <c r="L31" s="73">
        <f>SUM(L26:L30)</f>
        <v>1600000</v>
      </c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1"/>
      <c r="AP31" s="35" t="s">
        <v>181</v>
      </c>
    </row>
    <row r="32" spans="1:42" ht="13.5" thickBot="1" x14ac:dyDescent="0.25">
      <c r="AP32" s="35" t="s">
        <v>215</v>
      </c>
    </row>
    <row r="33" spans="1:43" ht="15.75" customHeight="1" x14ac:dyDescent="0.2">
      <c r="A33" s="107" t="s">
        <v>106</v>
      </c>
      <c r="B33" s="108"/>
      <c r="C33" s="108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10"/>
      <c r="AP33" s="42" t="s">
        <v>182</v>
      </c>
    </row>
    <row r="34" spans="1:43" ht="12.75" customHeight="1" x14ac:dyDescent="0.2">
      <c r="A34" s="111" t="s">
        <v>102</v>
      </c>
      <c r="B34" s="112" t="s">
        <v>232</v>
      </c>
      <c r="C34" s="115" t="s">
        <v>233</v>
      </c>
      <c r="D34" s="105" t="s">
        <v>108</v>
      </c>
      <c r="E34" s="105" t="s">
        <v>109</v>
      </c>
      <c r="F34" s="105" t="s">
        <v>110</v>
      </c>
      <c r="G34" s="112" t="s">
        <v>220</v>
      </c>
      <c r="H34" s="105" t="s">
        <v>111</v>
      </c>
      <c r="I34" s="105" t="s">
        <v>221</v>
      </c>
      <c r="J34" s="105" t="s">
        <v>222</v>
      </c>
      <c r="K34" s="105" t="s">
        <v>113</v>
      </c>
      <c r="L34" s="106" t="s">
        <v>172</v>
      </c>
      <c r="M34" s="112" t="s">
        <v>223</v>
      </c>
      <c r="N34" s="105" t="s">
        <v>224</v>
      </c>
      <c r="O34" s="105" t="s">
        <v>116</v>
      </c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 t="s">
        <v>166</v>
      </c>
      <c r="AL34" s="105" t="s">
        <v>216</v>
      </c>
      <c r="AM34" s="105" t="s">
        <v>138</v>
      </c>
      <c r="AN34" s="105" t="s">
        <v>165</v>
      </c>
      <c r="AO34" s="121" t="s">
        <v>128</v>
      </c>
      <c r="AP34" s="42" t="s">
        <v>235</v>
      </c>
    </row>
    <row r="35" spans="1:43" ht="36" customHeight="1" x14ac:dyDescent="0.2">
      <c r="A35" s="111"/>
      <c r="B35" s="113"/>
      <c r="C35" s="116"/>
      <c r="D35" s="105"/>
      <c r="E35" s="105"/>
      <c r="F35" s="105"/>
      <c r="G35" s="113"/>
      <c r="H35" s="105"/>
      <c r="I35" s="105"/>
      <c r="J35" s="105"/>
      <c r="K35" s="105"/>
      <c r="L35" s="106"/>
      <c r="M35" s="113"/>
      <c r="N35" s="105"/>
      <c r="O35" s="105" t="s">
        <v>132</v>
      </c>
      <c r="P35" s="105"/>
      <c r="Q35" s="105" t="s">
        <v>130</v>
      </c>
      <c r="R35" s="105"/>
      <c r="S35" s="105" t="s">
        <v>131</v>
      </c>
      <c r="T35" s="105"/>
      <c r="U35" s="105" t="s">
        <v>133</v>
      </c>
      <c r="V35" s="105"/>
      <c r="W35" s="105" t="s">
        <v>122</v>
      </c>
      <c r="X35" s="105"/>
      <c r="Y35" s="105" t="s">
        <v>134</v>
      </c>
      <c r="Z35" s="105"/>
      <c r="AA35" s="105" t="s">
        <v>135</v>
      </c>
      <c r="AB35" s="105"/>
      <c r="AC35" s="105" t="s">
        <v>136</v>
      </c>
      <c r="AD35" s="105"/>
      <c r="AE35" s="105" t="s">
        <v>137</v>
      </c>
      <c r="AF35" s="105"/>
      <c r="AG35" s="105" t="s">
        <v>125</v>
      </c>
      <c r="AH35" s="105"/>
      <c r="AI35" s="105" t="s">
        <v>126</v>
      </c>
      <c r="AJ35" s="105"/>
      <c r="AK35" s="105"/>
      <c r="AL35" s="105"/>
      <c r="AM35" s="105"/>
      <c r="AN35" s="105"/>
      <c r="AO35" s="121"/>
      <c r="AP35" s="37" t="s">
        <v>236</v>
      </c>
    </row>
    <row r="36" spans="1:43" ht="23.25" customHeight="1" x14ac:dyDescent="0.2">
      <c r="A36" s="111"/>
      <c r="B36" s="114"/>
      <c r="C36" s="117"/>
      <c r="D36" s="105"/>
      <c r="E36" s="105"/>
      <c r="F36" s="105"/>
      <c r="G36" s="114"/>
      <c r="H36" s="105"/>
      <c r="I36" s="105"/>
      <c r="J36" s="105"/>
      <c r="K36" s="105"/>
      <c r="L36" s="106"/>
      <c r="M36" s="114"/>
      <c r="N36" s="105"/>
      <c r="O36" s="34" t="s">
        <v>117</v>
      </c>
      <c r="P36" s="34" t="s">
        <v>11</v>
      </c>
      <c r="Q36" s="34" t="s">
        <v>117</v>
      </c>
      <c r="R36" s="34" t="s">
        <v>11</v>
      </c>
      <c r="S36" s="34" t="s">
        <v>117</v>
      </c>
      <c r="T36" s="34" t="s">
        <v>11</v>
      </c>
      <c r="U36" s="34" t="s">
        <v>117</v>
      </c>
      <c r="V36" s="34" t="s">
        <v>11</v>
      </c>
      <c r="W36" s="34" t="s">
        <v>117</v>
      </c>
      <c r="X36" s="34" t="s">
        <v>11</v>
      </c>
      <c r="Y36" s="34" t="s">
        <v>117</v>
      </c>
      <c r="Z36" s="34" t="s">
        <v>11</v>
      </c>
      <c r="AA36" s="34" t="s">
        <v>117</v>
      </c>
      <c r="AB36" s="34" t="s">
        <v>11</v>
      </c>
      <c r="AC36" s="34" t="s">
        <v>117</v>
      </c>
      <c r="AD36" s="34" t="s">
        <v>11</v>
      </c>
      <c r="AE36" s="34" t="s">
        <v>117</v>
      </c>
      <c r="AF36" s="34" t="s">
        <v>11</v>
      </c>
      <c r="AG36" s="34" t="s">
        <v>117</v>
      </c>
      <c r="AH36" s="34" t="s">
        <v>11</v>
      </c>
      <c r="AI36" s="34" t="s">
        <v>117</v>
      </c>
      <c r="AJ36" s="34" t="s">
        <v>11</v>
      </c>
      <c r="AK36" s="105"/>
      <c r="AL36" s="105"/>
      <c r="AM36" s="105"/>
      <c r="AN36" s="105"/>
      <c r="AO36" s="121"/>
      <c r="AP36" s="37" t="s">
        <v>237</v>
      </c>
    </row>
    <row r="37" spans="1:43" ht="38.25" x14ac:dyDescent="0.2">
      <c r="A37" s="36" t="str">
        <f>'Project Structure'!D7</f>
        <v>MLNI</v>
      </c>
      <c r="B37" s="47" t="str">
        <f>'Project Structure'!C15</f>
        <v>Component 3:  Labor Market Information System (LMIS).</v>
      </c>
      <c r="C37" s="47" t="s">
        <v>253</v>
      </c>
      <c r="D37" s="37"/>
      <c r="E37" s="37" t="s">
        <v>292</v>
      </c>
      <c r="F37" s="37" t="s">
        <v>257</v>
      </c>
      <c r="G37" s="37" t="s">
        <v>180</v>
      </c>
      <c r="H37" s="37"/>
      <c r="I37" s="37" t="s">
        <v>184</v>
      </c>
      <c r="J37" s="37" t="s">
        <v>196</v>
      </c>
      <c r="K37" s="59">
        <v>150000</v>
      </c>
      <c r="L37" s="59"/>
      <c r="M37" s="37" t="s">
        <v>174</v>
      </c>
      <c r="N37" s="37" t="s">
        <v>187</v>
      </c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8"/>
      <c r="AP37" s="43" t="s">
        <v>202</v>
      </c>
      <c r="AQ37" s="44" t="s">
        <v>147</v>
      </c>
    </row>
    <row r="38" spans="1:43" ht="63.75" x14ac:dyDescent="0.2">
      <c r="A38" s="36" t="str">
        <f>'Project Structure'!D7</f>
        <v>MLNI</v>
      </c>
      <c r="B38" s="47" t="str">
        <f>'Project Structure'!C13</f>
        <v>Component 1: Apprenticeship Program.</v>
      </c>
      <c r="C38" s="47" t="s">
        <v>253</v>
      </c>
      <c r="D38" s="37"/>
      <c r="E38" s="37" t="s">
        <v>261</v>
      </c>
      <c r="F38" s="37" t="s">
        <v>262</v>
      </c>
      <c r="G38" s="37" t="s">
        <v>180</v>
      </c>
      <c r="H38" s="37"/>
      <c r="I38" s="37" t="s">
        <v>184</v>
      </c>
      <c r="J38" s="37" t="s">
        <v>196</v>
      </c>
      <c r="K38" s="59">
        <v>50000</v>
      </c>
      <c r="L38" s="59"/>
      <c r="M38" s="37" t="s">
        <v>174</v>
      </c>
      <c r="N38" s="37" t="s">
        <v>187</v>
      </c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8"/>
      <c r="AP38" s="43" t="s">
        <v>203</v>
      </c>
      <c r="AQ38" s="44" t="s">
        <v>147</v>
      </c>
    </row>
    <row r="39" spans="1:43" ht="63.75" x14ac:dyDescent="0.2">
      <c r="A39" s="36" t="str">
        <f>'Project Structure'!D7</f>
        <v>MLNI</v>
      </c>
      <c r="B39" s="47" t="str">
        <f>'Project Structure'!C13</f>
        <v>Component 1: Apprenticeship Program.</v>
      </c>
      <c r="C39" s="47" t="s">
        <v>253</v>
      </c>
      <c r="D39" s="37"/>
      <c r="E39" s="37" t="s">
        <v>264</v>
      </c>
      <c r="F39" s="37" t="s">
        <v>265</v>
      </c>
      <c r="G39" s="37" t="s">
        <v>180</v>
      </c>
      <c r="H39" s="37"/>
      <c r="I39" s="37" t="s">
        <v>184</v>
      </c>
      <c r="J39" s="37" t="s">
        <v>196</v>
      </c>
      <c r="K39" s="59">
        <v>500000</v>
      </c>
      <c r="L39" s="59"/>
      <c r="M39" s="37" t="s">
        <v>174</v>
      </c>
      <c r="N39" s="37" t="s">
        <v>187</v>
      </c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8"/>
      <c r="AP39" s="43" t="s">
        <v>196</v>
      </c>
      <c r="AQ39" s="44" t="s">
        <v>147</v>
      </c>
    </row>
    <row r="40" spans="1:43" ht="38.25" x14ac:dyDescent="0.2">
      <c r="A40" s="36" t="str">
        <f>'Project Structure'!D7</f>
        <v>MLNI</v>
      </c>
      <c r="B40" s="47" t="str">
        <f>'Project Structure'!C13</f>
        <v>Component 1: Apprenticeship Program.</v>
      </c>
      <c r="C40" s="47" t="s">
        <v>253</v>
      </c>
      <c r="D40" s="37"/>
      <c r="E40" s="37" t="s">
        <v>294</v>
      </c>
      <c r="F40" s="37" t="s">
        <v>266</v>
      </c>
      <c r="G40" s="37" t="s">
        <v>180</v>
      </c>
      <c r="H40" s="37"/>
      <c r="I40" s="37" t="s">
        <v>185</v>
      </c>
      <c r="J40" s="37" t="s">
        <v>196</v>
      </c>
      <c r="K40" s="59">
        <v>150000</v>
      </c>
      <c r="L40" s="59"/>
      <c r="M40" s="37" t="s">
        <v>174</v>
      </c>
      <c r="N40" s="37" t="s">
        <v>187</v>
      </c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8"/>
      <c r="AP40" s="43" t="s">
        <v>202</v>
      </c>
      <c r="AQ40" s="44" t="s">
        <v>146</v>
      </c>
    </row>
    <row r="41" spans="1:43" ht="38.25" x14ac:dyDescent="0.2">
      <c r="A41" s="36" t="str">
        <f>'Project Structure'!D7</f>
        <v>MLNI</v>
      </c>
      <c r="B41" s="47" t="str">
        <f>'Project Structure'!C15</f>
        <v>Component 3:  Labor Market Information System (LMIS).</v>
      </c>
      <c r="C41" s="47" t="s">
        <v>253</v>
      </c>
      <c r="D41" s="37"/>
      <c r="E41" s="37" t="s">
        <v>282</v>
      </c>
      <c r="F41" s="37" t="s">
        <v>283</v>
      </c>
      <c r="G41" s="37" t="s">
        <v>180</v>
      </c>
      <c r="H41" s="37"/>
      <c r="I41" s="37" t="s">
        <v>184</v>
      </c>
      <c r="J41" s="37" t="s">
        <v>196</v>
      </c>
      <c r="K41" s="59">
        <v>210000</v>
      </c>
      <c r="L41" s="59"/>
      <c r="M41" s="37" t="s">
        <v>174</v>
      </c>
      <c r="N41" s="37" t="s">
        <v>187</v>
      </c>
      <c r="O41" s="76"/>
      <c r="P41" s="76"/>
      <c r="Q41" s="76"/>
      <c r="R41" s="76"/>
      <c r="S41" s="76"/>
      <c r="T41" s="76"/>
      <c r="U41" s="76"/>
      <c r="V41" s="76"/>
      <c r="W41" s="76"/>
      <c r="X41" s="76"/>
      <c r="Y41" s="76"/>
      <c r="Z41" s="76"/>
      <c r="AA41" s="76"/>
      <c r="AB41" s="76"/>
      <c r="AC41" s="76"/>
      <c r="AD41" s="76"/>
      <c r="AE41" s="76"/>
      <c r="AF41" s="76"/>
      <c r="AG41" s="76"/>
      <c r="AH41" s="76"/>
      <c r="AI41" s="76"/>
      <c r="AJ41" s="76"/>
      <c r="AK41" s="76"/>
      <c r="AL41" s="76"/>
      <c r="AM41" s="76"/>
      <c r="AN41" s="76"/>
      <c r="AO41" s="77"/>
      <c r="AP41" s="43"/>
      <c r="AQ41" s="44"/>
    </row>
    <row r="42" spans="1:43" ht="38.25" x14ac:dyDescent="0.2">
      <c r="A42" s="78" t="str">
        <f>'Project Structure'!D4</f>
        <v>MWUD</v>
      </c>
      <c r="B42" s="79" t="str">
        <f>'Project Structure'!C14</f>
        <v>Component 2: Promoting Better Job Matching.</v>
      </c>
      <c r="C42" s="47" t="s">
        <v>253</v>
      </c>
      <c r="D42" s="76"/>
      <c r="E42" s="76" t="s">
        <v>295</v>
      </c>
      <c r="F42" s="76"/>
      <c r="G42" s="76"/>
      <c r="H42" s="76"/>
      <c r="I42" s="76"/>
      <c r="J42" s="76" t="s">
        <v>196</v>
      </c>
      <c r="K42" s="80">
        <v>1619050</v>
      </c>
      <c r="L42" s="80"/>
      <c r="M42" s="76" t="s">
        <v>174</v>
      </c>
      <c r="N42" s="76" t="s">
        <v>187</v>
      </c>
      <c r="O42" s="76"/>
      <c r="P42" s="76"/>
      <c r="Q42" s="76"/>
      <c r="R42" s="76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76"/>
      <c r="AH42" s="76"/>
      <c r="AI42" s="76"/>
      <c r="AJ42" s="76"/>
      <c r="AK42" s="76"/>
      <c r="AL42" s="76"/>
      <c r="AM42" s="76"/>
      <c r="AN42" s="76"/>
      <c r="AO42" s="77"/>
      <c r="AP42" s="43"/>
      <c r="AQ42" s="44"/>
    </row>
    <row r="43" spans="1:43" ht="13.5" thickBot="1" x14ac:dyDescent="0.25">
      <c r="A43" s="39"/>
      <c r="B43" s="48"/>
      <c r="C43" s="48"/>
      <c r="D43" s="40"/>
      <c r="E43" s="40"/>
      <c r="F43" s="40"/>
      <c r="G43" s="40"/>
      <c r="H43" s="40"/>
      <c r="I43" s="40"/>
      <c r="J43" s="40"/>
      <c r="K43" s="72">
        <f>SUM(K37:K42)</f>
        <v>2679050</v>
      </c>
      <c r="L43" s="6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1"/>
      <c r="AP43" s="43" t="s">
        <v>203</v>
      </c>
      <c r="AQ43" s="44" t="s">
        <v>146</v>
      </c>
    </row>
    <row r="44" spans="1:43" ht="13.5" thickBot="1" x14ac:dyDescent="0.25">
      <c r="AP44" s="44" t="s">
        <v>196</v>
      </c>
      <c r="AQ44" s="44" t="s">
        <v>146</v>
      </c>
    </row>
    <row r="45" spans="1:43" ht="15.75" customHeight="1" x14ac:dyDescent="0.2">
      <c r="A45" s="107" t="s">
        <v>107</v>
      </c>
      <c r="B45" s="108"/>
      <c r="C45" s="108"/>
      <c r="D45" s="109"/>
      <c r="E45" s="109"/>
      <c r="F45" s="109"/>
      <c r="G45" s="109"/>
      <c r="H45" s="109"/>
      <c r="I45" s="109"/>
      <c r="J45" s="109"/>
      <c r="K45" s="109"/>
      <c r="L45" s="109"/>
      <c r="M45" s="109"/>
      <c r="N45" s="109"/>
      <c r="O45" s="109"/>
      <c r="P45" s="109"/>
      <c r="Q45" s="109"/>
      <c r="R45" s="109"/>
      <c r="S45" s="109"/>
      <c r="T45" s="109"/>
      <c r="U45" s="109"/>
      <c r="V45" s="109"/>
      <c r="W45" s="109"/>
      <c r="X45" s="109"/>
      <c r="Y45" s="110"/>
      <c r="AP45" s="44"/>
      <c r="AQ45" s="44" t="s">
        <v>204</v>
      </c>
    </row>
    <row r="46" spans="1:43" ht="12.75" customHeight="1" x14ac:dyDescent="0.2">
      <c r="A46" s="111" t="s">
        <v>102</v>
      </c>
      <c r="B46" s="112" t="s">
        <v>232</v>
      </c>
      <c r="C46" s="115" t="s">
        <v>233</v>
      </c>
      <c r="D46" s="105" t="s">
        <v>108</v>
      </c>
      <c r="E46" s="105" t="s">
        <v>109</v>
      </c>
      <c r="F46" s="105" t="s">
        <v>110</v>
      </c>
      <c r="G46" s="112" t="s">
        <v>220</v>
      </c>
      <c r="H46" s="105" t="s">
        <v>111</v>
      </c>
      <c r="I46" s="105" t="s">
        <v>222</v>
      </c>
      <c r="J46" s="105" t="s">
        <v>113</v>
      </c>
      <c r="K46" s="105" t="s">
        <v>115</v>
      </c>
      <c r="L46" s="106" t="s">
        <v>172</v>
      </c>
      <c r="M46" s="112" t="s">
        <v>223</v>
      </c>
      <c r="N46" s="105" t="s">
        <v>224</v>
      </c>
      <c r="O46" s="105" t="s">
        <v>116</v>
      </c>
      <c r="P46" s="105"/>
      <c r="Q46" s="105"/>
      <c r="R46" s="105"/>
      <c r="S46" s="105"/>
      <c r="T46" s="105"/>
      <c r="U46" s="105" t="s">
        <v>140</v>
      </c>
      <c r="V46" s="105" t="s">
        <v>142</v>
      </c>
      <c r="W46" s="105"/>
      <c r="X46" s="105" t="s">
        <v>164</v>
      </c>
      <c r="Y46" s="121" t="s">
        <v>128</v>
      </c>
      <c r="AP46" s="44"/>
      <c r="AQ46" s="44" t="s">
        <v>204</v>
      </c>
    </row>
    <row r="47" spans="1:43" ht="35.25" customHeight="1" x14ac:dyDescent="0.2">
      <c r="A47" s="111"/>
      <c r="B47" s="113"/>
      <c r="C47" s="116"/>
      <c r="D47" s="105"/>
      <c r="E47" s="105"/>
      <c r="F47" s="105"/>
      <c r="G47" s="113"/>
      <c r="H47" s="105"/>
      <c r="I47" s="105"/>
      <c r="J47" s="105"/>
      <c r="K47" s="105"/>
      <c r="L47" s="106"/>
      <c r="M47" s="113"/>
      <c r="N47" s="105"/>
      <c r="O47" s="105" t="s">
        <v>139</v>
      </c>
      <c r="P47" s="105"/>
      <c r="Q47" s="105" t="s">
        <v>163</v>
      </c>
      <c r="R47" s="105"/>
      <c r="S47" s="105" t="s">
        <v>162</v>
      </c>
      <c r="T47" s="105"/>
      <c r="U47" s="105"/>
      <c r="V47" s="105" t="s">
        <v>151</v>
      </c>
      <c r="W47" s="105" t="s">
        <v>141</v>
      </c>
      <c r="X47" s="105"/>
      <c r="Y47" s="121"/>
      <c r="AP47" s="44" t="s">
        <v>196</v>
      </c>
      <c r="AQ47" s="44" t="s">
        <v>204</v>
      </c>
    </row>
    <row r="48" spans="1:43" ht="24.75" customHeight="1" x14ac:dyDescent="0.2">
      <c r="A48" s="111"/>
      <c r="B48" s="114"/>
      <c r="C48" s="117"/>
      <c r="D48" s="105"/>
      <c r="E48" s="105"/>
      <c r="F48" s="105"/>
      <c r="G48" s="114"/>
      <c r="H48" s="105"/>
      <c r="I48" s="105"/>
      <c r="J48" s="105"/>
      <c r="K48" s="105"/>
      <c r="L48" s="106"/>
      <c r="M48" s="114"/>
      <c r="N48" s="105"/>
      <c r="O48" s="34" t="s">
        <v>117</v>
      </c>
      <c r="P48" s="34" t="s">
        <v>11</v>
      </c>
      <c r="Q48" s="34" t="s">
        <v>117</v>
      </c>
      <c r="R48" s="34" t="s">
        <v>11</v>
      </c>
      <c r="S48" s="34" t="s">
        <v>117</v>
      </c>
      <c r="T48" s="34" t="s">
        <v>11</v>
      </c>
      <c r="U48" s="105"/>
      <c r="V48" s="105"/>
      <c r="W48" s="105"/>
      <c r="X48" s="105"/>
      <c r="Y48" s="121"/>
      <c r="AP48" s="44" t="s">
        <v>196</v>
      </c>
      <c r="AQ48" s="44" t="s">
        <v>205</v>
      </c>
    </row>
    <row r="49" spans="1:43" ht="38.25" x14ac:dyDescent="0.2">
      <c r="A49" s="36" t="str">
        <f>'Project Structure'!D7</f>
        <v>MLNI</v>
      </c>
      <c r="B49" s="47" t="str">
        <f>'Project Structure'!C15</f>
        <v>Component 3:  Labor Market Information System (LMIS).</v>
      </c>
      <c r="C49" s="47" t="s">
        <v>253</v>
      </c>
      <c r="D49" s="37"/>
      <c r="E49" s="37" t="s">
        <v>256</v>
      </c>
      <c r="F49" s="37"/>
      <c r="G49" s="37" t="s">
        <v>237</v>
      </c>
      <c r="H49" s="37"/>
      <c r="I49" s="37" t="s">
        <v>196</v>
      </c>
      <c r="J49" s="59">
        <v>70000</v>
      </c>
      <c r="K49" s="63">
        <v>1</v>
      </c>
      <c r="L49" s="59"/>
      <c r="M49" s="37" t="s">
        <v>173</v>
      </c>
      <c r="N49" s="37" t="s">
        <v>187</v>
      </c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8"/>
      <c r="AP49" s="44" t="s">
        <v>199</v>
      </c>
      <c r="AQ49" s="44" t="s">
        <v>205</v>
      </c>
    </row>
    <row r="50" spans="1:43" ht="89.25" x14ac:dyDescent="0.2">
      <c r="A50" s="36" t="str">
        <f>'Project Structure'!D7</f>
        <v>MLNI</v>
      </c>
      <c r="B50" s="47" t="str">
        <f>'Project Structure'!C13</f>
        <v>Component 1: Apprenticeship Program.</v>
      </c>
      <c r="C50" s="47" t="s">
        <v>253</v>
      </c>
      <c r="D50" s="37"/>
      <c r="E50" s="37" t="s">
        <v>259</v>
      </c>
      <c r="F50" s="37" t="s">
        <v>260</v>
      </c>
      <c r="G50" s="37" t="s">
        <v>236</v>
      </c>
      <c r="H50" s="37"/>
      <c r="I50" s="37" t="s">
        <v>195</v>
      </c>
      <c r="J50" s="59">
        <v>1500000</v>
      </c>
      <c r="K50" s="63">
        <v>5</v>
      </c>
      <c r="L50" s="59"/>
      <c r="M50" s="37" t="s">
        <v>174</v>
      </c>
      <c r="N50" s="37" t="s">
        <v>187</v>
      </c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8"/>
      <c r="AP50" s="44" t="s">
        <v>195</v>
      </c>
      <c r="AQ50" s="44" t="s">
        <v>205</v>
      </c>
    </row>
    <row r="51" spans="1:43" ht="38.25" x14ac:dyDescent="0.2">
      <c r="A51" s="36" t="str">
        <f>'Project Structure'!D7</f>
        <v>MLNI</v>
      </c>
      <c r="B51" s="47" t="str">
        <f>'Project Structure'!C13</f>
        <v>Component 1: Apprenticeship Program.</v>
      </c>
      <c r="C51" s="47" t="s">
        <v>253</v>
      </c>
      <c r="D51" s="37"/>
      <c r="E51" s="37" t="s">
        <v>267</v>
      </c>
      <c r="F51" s="37" t="s">
        <v>268</v>
      </c>
      <c r="G51" s="37" t="s">
        <v>236</v>
      </c>
      <c r="H51" s="37"/>
      <c r="I51" s="37" t="s">
        <v>195</v>
      </c>
      <c r="J51" s="59">
        <v>600000</v>
      </c>
      <c r="K51" s="63">
        <v>12</v>
      </c>
      <c r="L51" s="59"/>
      <c r="M51" s="37" t="s">
        <v>173</v>
      </c>
      <c r="N51" s="37" t="s">
        <v>187</v>
      </c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8"/>
      <c r="AP51" s="44"/>
      <c r="AQ51" s="44" t="s">
        <v>217</v>
      </c>
    </row>
    <row r="52" spans="1:43" hidden="1" x14ac:dyDescent="0.2">
      <c r="A52" s="36"/>
      <c r="B52" s="47"/>
      <c r="C52" s="47"/>
      <c r="D52" s="37"/>
      <c r="E52" s="37"/>
      <c r="F52" s="37"/>
      <c r="G52" s="37"/>
      <c r="H52" s="37"/>
      <c r="I52" s="37"/>
      <c r="J52" s="37"/>
      <c r="K52" s="37"/>
      <c r="L52" s="59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8"/>
      <c r="AP52" s="44"/>
      <c r="AQ52" s="44" t="s">
        <v>217</v>
      </c>
    </row>
    <row r="53" spans="1:43" ht="13.5" thickBot="1" x14ac:dyDescent="0.25">
      <c r="A53" s="39"/>
      <c r="B53" s="48"/>
      <c r="C53" s="48"/>
      <c r="D53" s="40"/>
      <c r="E53" s="40"/>
      <c r="F53" s="40"/>
      <c r="G53" s="40"/>
      <c r="H53" s="40"/>
      <c r="I53" s="40"/>
      <c r="J53" s="72">
        <f>SUM(J49:J52)</f>
        <v>2170000</v>
      </c>
      <c r="K53" s="40"/>
      <c r="L53" s="6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1"/>
    </row>
    <row r="54" spans="1:43" ht="13.5" thickBot="1" x14ac:dyDescent="0.25">
      <c r="AP54" s="44" t="s">
        <v>200</v>
      </c>
      <c r="AQ54" s="44" t="s">
        <v>147</v>
      </c>
    </row>
    <row r="55" spans="1:43" ht="15.75" x14ac:dyDescent="0.2">
      <c r="A55" s="107" t="s">
        <v>201</v>
      </c>
      <c r="B55" s="108"/>
      <c r="C55" s="108"/>
      <c r="D55" s="109"/>
      <c r="E55" s="109"/>
      <c r="F55" s="109"/>
      <c r="G55" s="109"/>
      <c r="H55" s="109"/>
      <c r="I55" s="109"/>
      <c r="J55" s="109"/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10"/>
      <c r="AP55" s="44" t="s">
        <v>189</v>
      </c>
      <c r="AQ55" s="44" t="s">
        <v>147</v>
      </c>
    </row>
    <row r="56" spans="1:43" ht="12.75" customHeight="1" x14ac:dyDescent="0.2">
      <c r="A56" s="111" t="s">
        <v>102</v>
      </c>
      <c r="B56" s="112" t="s">
        <v>232</v>
      </c>
      <c r="C56" s="115" t="s">
        <v>233</v>
      </c>
      <c r="D56" s="105" t="s">
        <v>108</v>
      </c>
      <c r="E56" s="105" t="s">
        <v>109</v>
      </c>
      <c r="F56" s="105" t="s">
        <v>110</v>
      </c>
      <c r="G56" s="112" t="s">
        <v>220</v>
      </c>
      <c r="H56" s="105" t="s">
        <v>111</v>
      </c>
      <c r="I56" s="105" t="s">
        <v>221</v>
      </c>
      <c r="J56" s="105" t="s">
        <v>222</v>
      </c>
      <c r="K56" s="105" t="s">
        <v>113</v>
      </c>
      <c r="L56" s="106" t="s">
        <v>172</v>
      </c>
      <c r="M56" s="112" t="s">
        <v>223</v>
      </c>
      <c r="N56" s="105" t="s">
        <v>224</v>
      </c>
      <c r="O56" s="105" t="s">
        <v>116</v>
      </c>
      <c r="P56" s="105"/>
      <c r="Q56" s="105"/>
      <c r="R56" s="105"/>
      <c r="S56" s="105"/>
      <c r="T56" s="105"/>
      <c r="U56" s="112" t="s">
        <v>144</v>
      </c>
      <c r="V56" s="105" t="s">
        <v>143</v>
      </c>
      <c r="W56" s="121" t="s">
        <v>128</v>
      </c>
      <c r="AP56" s="44" t="s">
        <v>190</v>
      </c>
      <c r="AQ56" s="44" t="s">
        <v>147</v>
      </c>
    </row>
    <row r="57" spans="1:43" ht="29.25" customHeight="1" x14ac:dyDescent="0.2">
      <c r="A57" s="111"/>
      <c r="B57" s="113"/>
      <c r="C57" s="116"/>
      <c r="D57" s="105"/>
      <c r="E57" s="105"/>
      <c r="F57" s="105"/>
      <c r="G57" s="113"/>
      <c r="H57" s="105"/>
      <c r="I57" s="105"/>
      <c r="J57" s="105"/>
      <c r="K57" s="105"/>
      <c r="L57" s="106"/>
      <c r="M57" s="113"/>
      <c r="N57" s="105"/>
      <c r="O57" s="105" t="s">
        <v>160</v>
      </c>
      <c r="P57" s="105"/>
      <c r="Q57" s="105" t="s">
        <v>161</v>
      </c>
      <c r="R57" s="105"/>
      <c r="S57" s="105" t="s">
        <v>162</v>
      </c>
      <c r="T57" s="105"/>
      <c r="U57" s="113"/>
      <c r="V57" s="105"/>
      <c r="W57" s="121"/>
      <c r="AP57" s="44" t="s">
        <v>218</v>
      </c>
      <c r="AQ57" s="44" t="s">
        <v>147</v>
      </c>
    </row>
    <row r="58" spans="1:43" ht="28.5" customHeight="1" x14ac:dyDescent="0.2">
      <c r="A58" s="111"/>
      <c r="B58" s="114"/>
      <c r="C58" s="117"/>
      <c r="D58" s="105"/>
      <c r="E58" s="105"/>
      <c r="F58" s="105"/>
      <c r="G58" s="114"/>
      <c r="H58" s="105"/>
      <c r="I58" s="105"/>
      <c r="J58" s="105"/>
      <c r="K58" s="105"/>
      <c r="L58" s="106"/>
      <c r="M58" s="114"/>
      <c r="N58" s="105"/>
      <c r="O58" s="34" t="s">
        <v>117</v>
      </c>
      <c r="P58" s="34" t="s">
        <v>11</v>
      </c>
      <c r="Q58" s="34" t="s">
        <v>117</v>
      </c>
      <c r="R58" s="34" t="s">
        <v>11</v>
      </c>
      <c r="S58" s="34" t="s">
        <v>117</v>
      </c>
      <c r="T58" s="34" t="s">
        <v>11</v>
      </c>
      <c r="U58" s="114"/>
      <c r="V58" s="105"/>
      <c r="W58" s="121"/>
      <c r="AP58" s="44" t="s">
        <v>191</v>
      </c>
      <c r="AQ58" s="44" t="s">
        <v>147</v>
      </c>
    </row>
    <row r="59" spans="1:43" ht="51" x14ac:dyDescent="0.2">
      <c r="A59" s="36" t="str">
        <f>'Project Structure'!D7</f>
        <v>MLNI</v>
      </c>
      <c r="B59" s="47" t="str">
        <f>'Project Structure'!C15</f>
        <v>Component 3:  Labor Market Information System (LMIS).</v>
      </c>
      <c r="C59" s="47" t="s">
        <v>253</v>
      </c>
      <c r="D59" s="37"/>
      <c r="E59" s="37" t="s">
        <v>296</v>
      </c>
      <c r="F59" s="37" t="s">
        <v>297</v>
      </c>
      <c r="G59" s="37" t="s">
        <v>180</v>
      </c>
      <c r="H59" s="37"/>
      <c r="I59" s="37" t="s">
        <v>184</v>
      </c>
      <c r="J59" s="37" t="s">
        <v>196</v>
      </c>
      <c r="K59" s="59">
        <v>80000</v>
      </c>
      <c r="L59" s="59"/>
      <c r="M59" s="37" t="s">
        <v>173</v>
      </c>
      <c r="N59" s="37" t="s">
        <v>187</v>
      </c>
      <c r="O59" s="37"/>
      <c r="P59" s="37"/>
      <c r="Q59" s="37"/>
      <c r="R59" s="37"/>
      <c r="S59" s="37"/>
      <c r="T59" s="37"/>
      <c r="U59" s="37"/>
      <c r="V59" s="37"/>
      <c r="W59" s="38"/>
      <c r="AP59" s="44" t="s">
        <v>219</v>
      </c>
      <c r="AQ59" s="44" t="s">
        <v>147</v>
      </c>
    </row>
    <row r="60" spans="1:43" ht="38.25" x14ac:dyDescent="0.2">
      <c r="A60" s="36" t="str">
        <f>'Project Structure'!D7</f>
        <v>MLNI</v>
      </c>
      <c r="B60" s="47" t="str">
        <f>'Project Structure'!C13</f>
        <v>Component 1: Apprenticeship Program.</v>
      </c>
      <c r="C60" s="47" t="s">
        <v>253</v>
      </c>
      <c r="D60" s="37"/>
      <c r="E60" s="37" t="s">
        <v>269</v>
      </c>
      <c r="F60" s="37"/>
      <c r="G60" s="37" t="s">
        <v>215</v>
      </c>
      <c r="H60" s="37"/>
      <c r="I60" s="37" t="s">
        <v>185</v>
      </c>
      <c r="J60" s="37" t="s">
        <v>196</v>
      </c>
      <c r="K60" s="59">
        <v>200000</v>
      </c>
      <c r="L60" s="59"/>
      <c r="M60" s="37" t="s">
        <v>173</v>
      </c>
      <c r="N60" s="37" t="s">
        <v>187</v>
      </c>
      <c r="O60" s="37"/>
      <c r="P60" s="37"/>
      <c r="Q60" s="37"/>
      <c r="R60" s="37"/>
      <c r="S60" s="37"/>
      <c r="T60" s="37"/>
      <c r="U60" s="37"/>
      <c r="V60" s="37"/>
      <c r="W60" s="38"/>
      <c r="AP60" s="44" t="s">
        <v>206</v>
      </c>
      <c r="AQ60" s="44" t="s">
        <v>147</v>
      </c>
    </row>
    <row r="61" spans="1:43" hidden="1" x14ac:dyDescent="0.2">
      <c r="A61" s="36"/>
      <c r="B61" s="47"/>
      <c r="C61" s="47"/>
      <c r="D61" s="37"/>
      <c r="E61" s="37"/>
      <c r="F61" s="37"/>
      <c r="G61" s="37"/>
      <c r="H61" s="37"/>
      <c r="I61" s="37"/>
      <c r="J61" s="37"/>
      <c r="K61" s="37"/>
      <c r="L61" s="59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8"/>
    </row>
    <row r="62" spans="1:43" ht="13.5" thickBot="1" x14ac:dyDescent="0.25">
      <c r="A62" s="39"/>
      <c r="B62" s="48"/>
      <c r="C62" s="48"/>
      <c r="D62" s="40"/>
      <c r="E62" s="40"/>
      <c r="F62" s="40"/>
      <c r="G62" s="40"/>
      <c r="H62" s="40"/>
      <c r="I62" s="40"/>
      <c r="J62" s="40"/>
      <c r="K62" s="72">
        <f>SUM(K59:K61)</f>
        <v>280000</v>
      </c>
      <c r="L62" s="60"/>
      <c r="M62" s="40"/>
      <c r="N62" s="37"/>
      <c r="O62" s="40"/>
      <c r="P62" s="40"/>
      <c r="Q62" s="40"/>
      <c r="R62" s="40"/>
      <c r="S62" s="40"/>
      <c r="T62" s="40"/>
      <c r="U62" s="40"/>
      <c r="V62" s="40"/>
      <c r="W62" s="41"/>
      <c r="AP62" s="44" t="s">
        <v>207</v>
      </c>
      <c r="AQ62" s="44" t="s">
        <v>146</v>
      </c>
    </row>
    <row r="63" spans="1:43" ht="13.5" thickBot="1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62"/>
      <c r="M63" s="45"/>
      <c r="N63" s="40"/>
      <c r="O63" s="45"/>
      <c r="P63" s="45"/>
      <c r="Q63" s="45"/>
      <c r="R63" s="45"/>
      <c r="S63" s="45"/>
      <c r="T63" s="45"/>
      <c r="U63" s="45"/>
      <c r="V63" s="45"/>
      <c r="W63" s="45"/>
      <c r="AP63" s="44" t="s">
        <v>208</v>
      </c>
      <c r="AQ63" s="44" t="s">
        <v>146</v>
      </c>
    </row>
    <row r="64" spans="1:43" ht="13.5" thickBot="1" x14ac:dyDescent="0.25">
      <c r="AP64" s="44" t="s">
        <v>209</v>
      </c>
      <c r="AQ64" s="44" t="s">
        <v>146</v>
      </c>
    </row>
    <row r="65" spans="1:43" ht="15.75" customHeight="1" x14ac:dyDescent="0.2">
      <c r="A65" s="107" t="s">
        <v>212</v>
      </c>
      <c r="B65" s="108"/>
      <c r="C65" s="108"/>
      <c r="D65" s="109"/>
      <c r="E65" s="109"/>
      <c r="F65" s="109"/>
      <c r="G65" s="109"/>
      <c r="H65" s="109"/>
      <c r="I65" s="109"/>
      <c r="J65" s="109"/>
      <c r="K65" s="109"/>
      <c r="L65" s="109"/>
      <c r="M65" s="109"/>
      <c r="N65" s="109"/>
      <c r="O65" s="109"/>
      <c r="P65" s="109"/>
      <c r="Q65" s="109"/>
      <c r="R65" s="109"/>
      <c r="S65" s="110"/>
      <c r="U65" s="46"/>
      <c r="V65" s="32"/>
      <c r="AP65" s="44" t="s">
        <v>198</v>
      </c>
      <c r="AQ65" s="44" t="s">
        <v>146</v>
      </c>
    </row>
    <row r="66" spans="1:43" ht="17.25" customHeight="1" thickBot="1" x14ac:dyDescent="0.25">
      <c r="A66" s="111" t="s">
        <v>102</v>
      </c>
      <c r="B66" s="112" t="s">
        <v>232</v>
      </c>
      <c r="C66" s="115" t="s">
        <v>233</v>
      </c>
      <c r="D66" s="105" t="s">
        <v>108</v>
      </c>
      <c r="E66" s="105" t="s">
        <v>158</v>
      </c>
      <c r="F66" s="105" t="s">
        <v>110</v>
      </c>
      <c r="G66" s="105" t="s">
        <v>111</v>
      </c>
      <c r="H66" s="105" t="s">
        <v>222</v>
      </c>
      <c r="I66" s="105" t="s">
        <v>113</v>
      </c>
      <c r="J66" s="105" t="s">
        <v>172</v>
      </c>
      <c r="K66" s="105" t="s">
        <v>114</v>
      </c>
      <c r="L66" s="106" t="s">
        <v>224</v>
      </c>
      <c r="M66" s="125" t="s">
        <v>116</v>
      </c>
      <c r="N66" s="126"/>
      <c r="O66" s="126"/>
      <c r="P66" s="127"/>
      <c r="Q66" s="112" t="s">
        <v>144</v>
      </c>
      <c r="R66" s="105" t="s">
        <v>143</v>
      </c>
      <c r="S66" s="122" t="s">
        <v>128</v>
      </c>
      <c r="U66" s="32"/>
      <c r="V66" s="32"/>
      <c r="W66" s="32"/>
      <c r="AP66" s="50"/>
      <c r="AQ66" s="44"/>
    </row>
    <row r="67" spans="1:43" ht="42" customHeight="1" x14ac:dyDescent="0.2">
      <c r="A67" s="111"/>
      <c r="B67" s="113"/>
      <c r="C67" s="116"/>
      <c r="D67" s="105"/>
      <c r="E67" s="105"/>
      <c r="F67" s="105"/>
      <c r="G67" s="105"/>
      <c r="H67" s="105"/>
      <c r="I67" s="105"/>
      <c r="J67" s="105"/>
      <c r="K67" s="105"/>
      <c r="L67" s="106"/>
      <c r="M67" s="105" t="s">
        <v>159</v>
      </c>
      <c r="N67" s="105"/>
      <c r="O67" s="105" t="s">
        <v>118</v>
      </c>
      <c r="P67" s="105"/>
      <c r="Q67" s="113"/>
      <c r="R67" s="105"/>
      <c r="S67" s="123"/>
      <c r="U67" s="32"/>
      <c r="V67" s="32"/>
      <c r="W67" s="32"/>
      <c r="AP67" s="52" t="s">
        <v>238</v>
      </c>
      <c r="AQ67" s="43" t="s">
        <v>204</v>
      </c>
    </row>
    <row r="68" spans="1:43" x14ac:dyDescent="0.2">
      <c r="A68" s="111"/>
      <c r="B68" s="114"/>
      <c r="C68" s="117"/>
      <c r="D68" s="105"/>
      <c r="E68" s="105"/>
      <c r="F68" s="105"/>
      <c r="G68" s="105"/>
      <c r="H68" s="105"/>
      <c r="I68" s="105"/>
      <c r="J68" s="105"/>
      <c r="K68" s="105"/>
      <c r="L68" s="106"/>
      <c r="M68" s="34" t="s">
        <v>117</v>
      </c>
      <c r="N68" s="34" t="s">
        <v>11</v>
      </c>
      <c r="O68" s="34" t="s">
        <v>117</v>
      </c>
      <c r="P68" s="34" t="s">
        <v>11</v>
      </c>
      <c r="Q68" s="114"/>
      <c r="R68" s="105"/>
      <c r="S68" s="124"/>
      <c r="U68" s="32"/>
      <c r="V68" s="32"/>
      <c r="W68" s="32"/>
      <c r="AP68" s="53" t="s">
        <v>185</v>
      </c>
      <c r="AQ68" s="43" t="s">
        <v>204</v>
      </c>
    </row>
    <row r="69" spans="1:43" hidden="1" x14ac:dyDescent="0.2">
      <c r="A69" s="36"/>
      <c r="B69" s="47"/>
      <c r="C69" s="47"/>
      <c r="D69" s="37"/>
      <c r="E69" s="37"/>
      <c r="F69" s="37"/>
      <c r="G69" s="37"/>
      <c r="H69" s="37"/>
      <c r="I69" s="37"/>
      <c r="J69" s="37"/>
      <c r="K69" s="37"/>
      <c r="L69" s="59"/>
      <c r="M69" s="37"/>
      <c r="N69" s="37"/>
      <c r="O69" s="37"/>
      <c r="P69" s="37"/>
      <c r="Q69" s="37"/>
      <c r="R69" s="37"/>
      <c r="S69" s="38"/>
      <c r="AP69" s="54" t="s">
        <v>197</v>
      </c>
      <c r="AQ69" s="43" t="s">
        <v>204</v>
      </c>
    </row>
    <row r="70" spans="1:43" ht="13.5" hidden="1" thickBot="1" x14ac:dyDescent="0.25">
      <c r="A70" s="36"/>
      <c r="B70" s="47"/>
      <c r="C70" s="47"/>
      <c r="D70" s="37"/>
      <c r="E70" s="37"/>
      <c r="F70" s="37"/>
      <c r="G70" s="37"/>
      <c r="H70" s="37"/>
      <c r="I70" s="37"/>
      <c r="J70" s="37"/>
      <c r="K70" s="37"/>
      <c r="L70" s="59"/>
      <c r="M70" s="37"/>
      <c r="N70" s="37"/>
      <c r="O70" s="37"/>
      <c r="P70" s="37"/>
      <c r="Q70" s="37"/>
      <c r="R70" s="37"/>
      <c r="S70" s="38"/>
      <c r="AP70" s="55" t="s">
        <v>191</v>
      </c>
      <c r="AQ70" s="43" t="s">
        <v>204</v>
      </c>
    </row>
    <row r="71" spans="1:43" hidden="1" x14ac:dyDescent="0.2">
      <c r="A71" s="36"/>
      <c r="B71" s="47"/>
      <c r="C71" s="47"/>
      <c r="D71" s="37"/>
      <c r="E71" s="37"/>
      <c r="F71" s="37"/>
      <c r="G71" s="37"/>
      <c r="H71" s="37"/>
      <c r="I71" s="37"/>
      <c r="J71" s="37"/>
      <c r="K71" s="37"/>
      <c r="L71" s="59"/>
      <c r="M71" s="37"/>
      <c r="N71" s="37"/>
      <c r="O71" s="37"/>
      <c r="P71" s="37"/>
      <c r="Q71" s="37"/>
      <c r="R71" s="37"/>
      <c r="S71" s="38"/>
      <c r="AP71" s="51" t="s">
        <v>184</v>
      </c>
      <c r="AQ71" s="44" t="s">
        <v>205</v>
      </c>
    </row>
    <row r="72" spans="1:43" hidden="1" x14ac:dyDescent="0.2">
      <c r="A72" s="36"/>
      <c r="B72" s="47"/>
      <c r="C72" s="47"/>
      <c r="D72" s="37"/>
      <c r="E72" s="37"/>
      <c r="F72" s="37"/>
      <c r="G72" s="37"/>
      <c r="H72" s="37"/>
      <c r="I72" s="37"/>
      <c r="J72" s="37"/>
      <c r="K72" s="37"/>
      <c r="L72" s="59"/>
      <c r="M72" s="37"/>
      <c r="N72" s="37"/>
      <c r="O72" s="37"/>
      <c r="P72" s="37"/>
      <c r="Q72" s="37"/>
      <c r="R72" s="37"/>
      <c r="S72" s="38"/>
      <c r="AP72" s="44" t="s">
        <v>185</v>
      </c>
      <c r="AQ72" s="44" t="s">
        <v>205</v>
      </c>
    </row>
    <row r="73" spans="1:43" ht="13.5" thickBot="1" x14ac:dyDescent="0.25">
      <c r="A73" s="39"/>
      <c r="B73" s="48"/>
      <c r="C73" s="48"/>
      <c r="D73" s="40"/>
      <c r="E73" s="40"/>
      <c r="F73" s="40"/>
      <c r="G73" s="40"/>
      <c r="H73" s="40"/>
      <c r="I73" s="40"/>
      <c r="J73" s="40"/>
      <c r="K73" s="40"/>
      <c r="L73" s="60"/>
      <c r="M73" s="40"/>
      <c r="N73" s="40"/>
      <c r="O73" s="40"/>
      <c r="P73" s="40"/>
      <c r="Q73" s="40"/>
      <c r="R73" s="40"/>
      <c r="S73" s="41"/>
    </row>
    <row r="75" spans="1:43" x14ac:dyDescent="0.2">
      <c r="AP75" s="44" t="s">
        <v>196</v>
      </c>
    </row>
    <row r="76" spans="1:43" x14ac:dyDescent="0.2">
      <c r="K76" s="20" t="s">
        <v>12</v>
      </c>
      <c r="AP76" s="44" t="s">
        <v>195</v>
      </c>
    </row>
    <row r="78" spans="1:43" x14ac:dyDescent="0.2">
      <c r="AP78" s="37" t="s">
        <v>235</v>
      </c>
    </row>
    <row r="79" spans="1:43" x14ac:dyDescent="0.2">
      <c r="AP79" s="37" t="s">
        <v>236</v>
      </c>
    </row>
    <row r="80" spans="1:43" ht="25.5" x14ac:dyDescent="0.2">
      <c r="AP80" s="37" t="s">
        <v>237</v>
      </c>
    </row>
  </sheetData>
  <mergeCells count="184">
    <mergeCell ref="Y46:Y48"/>
    <mergeCell ref="J46:J48"/>
    <mergeCell ref="K46:K48"/>
    <mergeCell ref="F56:F58"/>
    <mergeCell ref="G56:G58"/>
    <mergeCell ref="G66:G68"/>
    <mergeCell ref="H66:H68"/>
    <mergeCell ref="B23:B25"/>
    <mergeCell ref="C23:C25"/>
    <mergeCell ref="C34:C36"/>
    <mergeCell ref="B46:B48"/>
    <mergeCell ref="C46:C48"/>
    <mergeCell ref="B56:B58"/>
    <mergeCell ref="C56:C58"/>
    <mergeCell ref="B66:B68"/>
    <mergeCell ref="C66:C68"/>
    <mergeCell ref="A45:Y45"/>
    <mergeCell ref="A46:A48"/>
    <mergeCell ref="D46:D48"/>
    <mergeCell ref="A66:A68"/>
    <mergeCell ref="D66:D68"/>
    <mergeCell ref="E66:E68"/>
    <mergeCell ref="F66:F68"/>
    <mergeCell ref="I66:I68"/>
    <mergeCell ref="Q66:Q68"/>
    <mergeCell ref="V46:W46"/>
    <mergeCell ref="V47:V48"/>
    <mergeCell ref="W47:W48"/>
    <mergeCell ref="O46:T46"/>
    <mergeCell ref="U46:U48"/>
    <mergeCell ref="J66:J68"/>
    <mergeCell ref="A65:S65"/>
    <mergeCell ref="L66:L68"/>
    <mergeCell ref="M66:P66"/>
    <mergeCell ref="M67:N67"/>
    <mergeCell ref="K66:K68"/>
    <mergeCell ref="I46:I48"/>
    <mergeCell ref="O67:P67"/>
    <mergeCell ref="Q47:R47"/>
    <mergeCell ref="S47:T47"/>
    <mergeCell ref="E56:E58"/>
    <mergeCell ref="H56:H58"/>
    <mergeCell ref="I56:I58"/>
    <mergeCell ref="J56:J58"/>
    <mergeCell ref="K56:K58"/>
    <mergeCell ref="M46:M48"/>
    <mergeCell ref="M56:M58"/>
    <mergeCell ref="AI33:AO33"/>
    <mergeCell ref="N13:N15"/>
    <mergeCell ref="N23:N25"/>
    <mergeCell ref="R66:R68"/>
    <mergeCell ref="S66:S68"/>
    <mergeCell ref="W56:W58"/>
    <mergeCell ref="O57:P57"/>
    <mergeCell ref="Q57:R57"/>
    <mergeCell ref="S57:T57"/>
    <mergeCell ref="X46:X48"/>
    <mergeCell ref="A33:AH33"/>
    <mergeCell ref="N56:N58"/>
    <mergeCell ref="O56:T56"/>
    <mergeCell ref="U56:U58"/>
    <mergeCell ref="V56:V58"/>
    <mergeCell ref="A55:W55"/>
    <mergeCell ref="A56:A58"/>
    <mergeCell ref="B34:B36"/>
    <mergeCell ref="D56:D58"/>
    <mergeCell ref="K23:K25"/>
    <mergeCell ref="AD24:AE24"/>
    <mergeCell ref="L23:L25"/>
    <mergeCell ref="O23:O25"/>
    <mergeCell ref="P23:AE23"/>
    <mergeCell ref="AN34:AN36"/>
    <mergeCell ref="AO34:AO36"/>
    <mergeCell ref="O35:P35"/>
    <mergeCell ref="Q35:R35"/>
    <mergeCell ref="S35:T35"/>
    <mergeCell ref="U35:V35"/>
    <mergeCell ref="W35:X35"/>
    <mergeCell ref="Y35:Z35"/>
    <mergeCell ref="AA35:AB35"/>
    <mergeCell ref="AM34:AM36"/>
    <mergeCell ref="AK34:AK36"/>
    <mergeCell ref="AL34:AL36"/>
    <mergeCell ref="AC35:AD35"/>
    <mergeCell ref="AE35:AF35"/>
    <mergeCell ref="AG35:AH35"/>
    <mergeCell ref="O34:AJ34"/>
    <mergeCell ref="AI35:AJ35"/>
    <mergeCell ref="M23:M25"/>
    <mergeCell ref="L34:L36"/>
    <mergeCell ref="AG23:AG25"/>
    <mergeCell ref="AH23:AH25"/>
    <mergeCell ref="P24:Q24"/>
    <mergeCell ref="R24:S24"/>
    <mergeCell ref="T24:U24"/>
    <mergeCell ref="V24:W24"/>
    <mergeCell ref="X24:Y24"/>
    <mergeCell ref="Z24:AA24"/>
    <mergeCell ref="AB24:AC24"/>
    <mergeCell ref="M34:M36"/>
    <mergeCell ref="N34:N36"/>
    <mergeCell ref="AF23:AF25"/>
    <mergeCell ref="AF13:AF15"/>
    <mergeCell ref="A12:AH12"/>
    <mergeCell ref="A13:A15"/>
    <mergeCell ref="D13:D15"/>
    <mergeCell ref="E13:E15"/>
    <mergeCell ref="F13:F15"/>
    <mergeCell ref="G13:G15"/>
    <mergeCell ref="H13:H15"/>
    <mergeCell ref="I13:I15"/>
    <mergeCell ref="J13:J15"/>
    <mergeCell ref="L13:L15"/>
    <mergeCell ref="O13:O15"/>
    <mergeCell ref="P13:AE13"/>
    <mergeCell ref="M13:M15"/>
    <mergeCell ref="K13:K15"/>
    <mergeCell ref="AG13:AG15"/>
    <mergeCell ref="AH13:AH15"/>
    <mergeCell ref="P14:Q14"/>
    <mergeCell ref="R14:S14"/>
    <mergeCell ref="T14:U14"/>
    <mergeCell ref="V14:W14"/>
    <mergeCell ref="X14:Y14"/>
    <mergeCell ref="A1:AH1"/>
    <mergeCell ref="A2:AH2"/>
    <mergeCell ref="A3:A5"/>
    <mergeCell ref="D3:D5"/>
    <mergeCell ref="E3:E5"/>
    <mergeCell ref="F3:F5"/>
    <mergeCell ref="G3:G5"/>
    <mergeCell ref="H3:H5"/>
    <mergeCell ref="AD4:AE4"/>
    <mergeCell ref="I3:I5"/>
    <mergeCell ref="AG3:AG5"/>
    <mergeCell ref="J3:J5"/>
    <mergeCell ref="K3:K5"/>
    <mergeCell ref="L3:L5"/>
    <mergeCell ref="O3:O5"/>
    <mergeCell ref="N3:N5"/>
    <mergeCell ref="M3:M5"/>
    <mergeCell ref="AH3:AH5"/>
    <mergeCell ref="P4:Q4"/>
    <mergeCell ref="R4:S4"/>
    <mergeCell ref="P3:AE3"/>
    <mergeCell ref="AF3:AF5"/>
    <mergeCell ref="T4:U4"/>
    <mergeCell ref="V4:W4"/>
    <mergeCell ref="E34:E36"/>
    <mergeCell ref="F34:F36"/>
    <mergeCell ref="E46:E48"/>
    <mergeCell ref="F46:F48"/>
    <mergeCell ref="G46:G48"/>
    <mergeCell ref="H46:H48"/>
    <mergeCell ref="C3:C5"/>
    <mergeCell ref="B3:B5"/>
    <mergeCell ref="B13:B15"/>
    <mergeCell ref="C13:C15"/>
    <mergeCell ref="G34:G36"/>
    <mergeCell ref="H34:H36"/>
    <mergeCell ref="X4:Y4"/>
    <mergeCell ref="Z4:AA4"/>
    <mergeCell ref="K34:K36"/>
    <mergeCell ref="L46:L48"/>
    <mergeCell ref="L56:L58"/>
    <mergeCell ref="A22:AH22"/>
    <mergeCell ref="A23:A25"/>
    <mergeCell ref="D23:D25"/>
    <mergeCell ref="E23:E25"/>
    <mergeCell ref="F23:F25"/>
    <mergeCell ref="G23:G25"/>
    <mergeCell ref="H23:H25"/>
    <mergeCell ref="AB4:AC4"/>
    <mergeCell ref="Z14:AA14"/>
    <mergeCell ref="AB14:AC14"/>
    <mergeCell ref="AD14:AE14"/>
    <mergeCell ref="I23:I25"/>
    <mergeCell ref="J23:J25"/>
    <mergeCell ref="I34:I36"/>
    <mergeCell ref="J34:J36"/>
    <mergeCell ref="N46:N48"/>
    <mergeCell ref="O47:P47"/>
    <mergeCell ref="A34:A36"/>
    <mergeCell ref="D34:D36"/>
  </mergeCells>
  <phoneticPr fontId="1" type="noConversion"/>
  <dataValidations count="17">
    <dataValidation type="list" allowBlank="1" showInputMessage="1" showErrorMessage="1" sqref="M59:M63 M49:M53 N26:N31 N6:N10 N16:N20 M37:M43">
      <formula1>$AP$3:$AP$4</formula1>
    </dataValidation>
    <dataValidation type="list" allowBlank="1" showInputMessage="1" showErrorMessage="1" sqref="G63">
      <formula1>$AP$26:$AP$34</formula1>
    </dataValidation>
    <dataValidation type="list" allowBlank="1" showInputMessage="1" showErrorMessage="1" sqref="K16:K20">
      <formula1>$AP$37:$AP$39</formula1>
    </dataValidation>
    <dataValidation type="list" allowBlank="1" showInputMessage="1" showErrorMessage="1" sqref="K6:K10 H69:H73">
      <formula1>$AP$40:$AP$44</formula1>
    </dataValidation>
    <dataValidation type="list" allowBlank="1" showInputMessage="1" showErrorMessage="1" sqref="J59:J63">
      <formula1>$AP$48:$AP$52</formula1>
    </dataValidation>
    <dataValidation type="list" allowBlank="1" showInputMessage="1" showErrorMessage="1" sqref="J16:J20">
      <formula1>$AP$54:$AP$60</formula1>
    </dataValidation>
    <dataValidation type="list" allowBlank="1" showInputMessage="1" showErrorMessage="1" sqref="I59:I63 I37:I43">
      <formula1>$AP$71:$AP$72</formula1>
    </dataValidation>
    <dataValidation type="list" allowBlank="1" showInputMessage="1" showErrorMessage="1" sqref="J37:J43">
      <formula1>$AP$48:$AP$50</formula1>
    </dataValidation>
    <dataValidation type="list" allowBlank="1" showInputMessage="1" showErrorMessage="1" sqref="J6:J10">
      <formula1>$AP$62:$AP$65</formula1>
    </dataValidation>
    <dataValidation type="list" allowBlank="1" showInputMessage="1" showErrorMessage="1" sqref="K26:K31">
      <formula1>$AP$47</formula1>
    </dataValidation>
    <dataValidation type="list" allowBlank="1" showInputMessage="1" showErrorMessage="1" sqref="I49:I53">
      <formula1>$AP$75:$AP$76</formula1>
    </dataValidation>
    <dataValidation type="list" allowBlank="1" showInputMessage="1" showErrorMessage="1" sqref="G60:G62 G37:G43">
      <formula1>$AP$28:$AP$34</formula1>
    </dataValidation>
    <dataValidation type="list" allowBlank="1" showInputMessage="1" showErrorMessage="1" sqref="G49:G53">
      <formula1>$AP$78:$AP$80</formula1>
    </dataValidation>
    <dataValidation type="list" allowBlank="1" showInputMessage="1" showErrorMessage="1" sqref="G6:G10 G26:G31 G16:G20">
      <formula1>$AP$15:$AP$20</formula1>
    </dataValidation>
    <dataValidation type="list" allowBlank="1" showInputMessage="1" showErrorMessage="1" sqref="G59">
      <formula1>$AP$28:$AP$36</formula1>
    </dataValidation>
    <dataValidation type="list" allowBlank="1" showInputMessage="1" showErrorMessage="1" sqref="J26:J31">
      <formula1>$AP$67:$AP$70</formula1>
    </dataValidation>
    <dataValidation type="list" allowBlank="1" showInputMessage="1" showErrorMessage="1" sqref="O6:O10 O16:O20 O26:O31 L69:L73 N49:N53 N59:N63 N37:N43">
      <formula1>$AP$5:$AP$13</formula1>
    </dataValidation>
  </dataValidations>
  <printOptions horizontalCentered="1"/>
  <pageMargins left="0.15748031496062992" right="0.15748031496062992" top="0.78740157480314965" bottom="0.78740157480314965" header="0.31496062992125984" footer="0.31496062992125984"/>
  <pageSetup scale="24" fitToHeight="14" orientation="landscape" r:id="rId1"/>
  <headerFooter alignWithMargins="0">
    <oddHeader>&amp;F</oddHeader>
    <oddFooter>&amp;L&amp;"Arial,Bold"SEPA Confidential&amp;C&amp;D&amp;RPage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4"/>
    <pageSetUpPr fitToPage="1"/>
  </sheetPr>
  <dimension ref="A1:B89"/>
  <sheetViews>
    <sheetView workbookViewId="0">
      <pane ySplit="1" topLeftCell="A2" activePane="bottomLeft" state="frozen"/>
      <selection activeCell="D16" sqref="D16"/>
      <selection pane="bottomLeft" activeCell="A25" sqref="A25:B25"/>
    </sheetView>
  </sheetViews>
  <sheetFormatPr defaultRowHeight="12.75" x14ac:dyDescent="0.2"/>
  <cols>
    <col min="1" max="1" width="119.85546875" style="1" bestFit="1" customWidth="1"/>
    <col min="2" max="2" width="46.7109375" style="1" bestFit="1" customWidth="1"/>
    <col min="3" max="16384" width="9.140625" style="1"/>
  </cols>
  <sheetData>
    <row r="1" spans="1:2" ht="32.25" customHeight="1" x14ac:dyDescent="0.2">
      <c r="A1" s="131" t="s">
        <v>13</v>
      </c>
      <c r="B1" s="131"/>
    </row>
    <row r="2" spans="1:2" s="2" customFormat="1" ht="15.75" customHeight="1" x14ac:dyDescent="0.2">
      <c r="A2" s="7" t="s">
        <v>97</v>
      </c>
      <c r="B2" s="6" t="s">
        <v>98</v>
      </c>
    </row>
    <row r="3" spans="1:2" s="2" customFormat="1" ht="12.75" customHeight="1" x14ac:dyDescent="0.2">
      <c r="A3" s="5" t="s">
        <v>79</v>
      </c>
      <c r="B3" s="4" t="s">
        <v>90</v>
      </c>
    </row>
    <row r="4" spans="1:2" s="2" customFormat="1" ht="12.75" customHeight="1" x14ac:dyDescent="0.2">
      <c r="A4" s="5" t="s">
        <v>80</v>
      </c>
      <c r="B4" s="4" t="s">
        <v>91</v>
      </c>
    </row>
    <row r="5" spans="1:2" s="2" customFormat="1" ht="12.75" customHeight="1" x14ac:dyDescent="0.2">
      <c r="A5" s="5" t="s">
        <v>82</v>
      </c>
      <c r="B5" s="4" t="s">
        <v>92</v>
      </c>
    </row>
    <row r="6" spans="1:2" s="2" customFormat="1" ht="12.75" customHeight="1" x14ac:dyDescent="0.2">
      <c r="A6" s="5" t="s">
        <v>83</v>
      </c>
      <c r="B6" s="4" t="s">
        <v>93</v>
      </c>
    </row>
    <row r="7" spans="1:2" s="2" customFormat="1" ht="15.75" customHeight="1" x14ac:dyDescent="0.2">
      <c r="A7" s="7" t="s">
        <v>99</v>
      </c>
      <c r="B7" s="6" t="s">
        <v>100</v>
      </c>
    </row>
    <row r="8" spans="1:2" s="2" customFormat="1" ht="12.75" customHeight="1" x14ac:dyDescent="0.2">
      <c r="A8" s="5" t="s">
        <v>84</v>
      </c>
      <c r="B8" s="4" t="s">
        <v>94</v>
      </c>
    </row>
    <row r="9" spans="1:2" s="2" customFormat="1" ht="12.75" customHeight="1" x14ac:dyDescent="0.2">
      <c r="A9" s="5" t="s">
        <v>85</v>
      </c>
      <c r="B9" s="4" t="s">
        <v>95</v>
      </c>
    </row>
    <row r="10" spans="1:2" s="2" customFormat="1" ht="12.75" customHeight="1" x14ac:dyDescent="0.2">
      <c r="A10" s="5" t="s">
        <v>81</v>
      </c>
      <c r="B10" s="4" t="s">
        <v>96</v>
      </c>
    </row>
    <row r="11" spans="1:2" s="2" customFormat="1" ht="12.75" customHeight="1" x14ac:dyDescent="0.2">
      <c r="A11" s="5" t="s">
        <v>86</v>
      </c>
      <c r="B11" s="4" t="s">
        <v>92</v>
      </c>
    </row>
    <row r="12" spans="1:2" s="2" customFormat="1" ht="12.75" customHeight="1" x14ac:dyDescent="0.2">
      <c r="A12" s="5"/>
      <c r="B12" s="4" t="s">
        <v>93</v>
      </c>
    </row>
    <row r="13" spans="1:2" ht="15.75" x14ac:dyDescent="0.2">
      <c r="A13" s="129" t="s">
        <v>14</v>
      </c>
      <c r="B13" s="129"/>
    </row>
    <row r="14" spans="1:2" x14ac:dyDescent="0.2">
      <c r="A14" s="128" t="s">
        <v>0</v>
      </c>
      <c r="B14" s="128"/>
    </row>
    <row r="15" spans="1:2" ht="12.75" customHeight="1" x14ac:dyDescent="0.2">
      <c r="A15" s="128" t="s">
        <v>1</v>
      </c>
      <c r="B15" s="128"/>
    </row>
    <row r="16" spans="1:2" x14ac:dyDescent="0.2">
      <c r="A16" s="128" t="s">
        <v>15</v>
      </c>
      <c r="B16" s="128"/>
    </row>
    <row r="17" spans="1:2" x14ac:dyDescent="0.2">
      <c r="A17" s="128" t="s">
        <v>16</v>
      </c>
      <c r="B17" s="128"/>
    </row>
    <row r="18" spans="1:2" x14ac:dyDescent="0.2">
      <c r="A18" s="128" t="s">
        <v>17</v>
      </c>
      <c r="B18" s="128"/>
    </row>
    <row r="19" spans="1:2" x14ac:dyDescent="0.2">
      <c r="A19" s="128" t="s">
        <v>2</v>
      </c>
      <c r="B19" s="128"/>
    </row>
    <row r="20" spans="1:2" x14ac:dyDescent="0.2">
      <c r="A20" s="128" t="s">
        <v>3</v>
      </c>
      <c r="B20" s="128"/>
    </row>
    <row r="21" spans="1:2" ht="12.75" customHeight="1" x14ac:dyDescent="0.2">
      <c r="A21" s="128" t="s">
        <v>5</v>
      </c>
      <c r="B21" s="128"/>
    </row>
    <row r="22" spans="1:2" x14ac:dyDescent="0.2">
      <c r="A22" s="130" t="s">
        <v>18</v>
      </c>
      <c r="B22" s="130"/>
    </row>
    <row r="23" spans="1:2" x14ac:dyDescent="0.2">
      <c r="A23" s="128" t="s">
        <v>6</v>
      </c>
      <c r="B23" s="128"/>
    </row>
    <row r="24" spans="1:2" x14ac:dyDescent="0.2">
      <c r="A24" s="128" t="s">
        <v>4</v>
      </c>
      <c r="B24" s="128"/>
    </row>
    <row r="25" spans="1:2" x14ac:dyDescent="0.2">
      <c r="A25" s="128" t="s">
        <v>19</v>
      </c>
      <c r="B25" s="128"/>
    </row>
    <row r="26" spans="1:2" x14ac:dyDescent="0.2">
      <c r="A26" s="128" t="s">
        <v>7</v>
      </c>
      <c r="B26" s="128"/>
    </row>
    <row r="27" spans="1:2" ht="15.75" x14ac:dyDescent="0.2">
      <c r="A27" s="129" t="s">
        <v>8</v>
      </c>
      <c r="B27" s="129"/>
    </row>
    <row r="28" spans="1:2" ht="12.75" customHeight="1" x14ac:dyDescent="0.2">
      <c r="A28" s="128" t="s">
        <v>20</v>
      </c>
      <c r="B28" s="128"/>
    </row>
    <row r="29" spans="1:2" ht="12.75" customHeight="1" x14ac:dyDescent="0.2">
      <c r="A29" s="128" t="s">
        <v>21</v>
      </c>
      <c r="B29" s="128"/>
    </row>
    <row r="30" spans="1:2" ht="12.75" customHeight="1" x14ac:dyDescent="0.2">
      <c r="A30" s="128" t="s">
        <v>22</v>
      </c>
      <c r="B30" s="128"/>
    </row>
    <row r="31" spans="1:2" ht="12.75" customHeight="1" x14ac:dyDescent="0.2">
      <c r="A31" s="128" t="s">
        <v>23</v>
      </c>
      <c r="B31" s="128"/>
    </row>
    <row r="32" spans="1:2" ht="12.75" customHeight="1" x14ac:dyDescent="0.2">
      <c r="A32" s="128" t="s">
        <v>24</v>
      </c>
      <c r="B32" s="128"/>
    </row>
    <row r="33" spans="1:2" ht="12.75" customHeight="1" x14ac:dyDescent="0.2">
      <c r="A33" s="128" t="s">
        <v>25</v>
      </c>
      <c r="B33" s="128"/>
    </row>
    <row r="34" spans="1:2" ht="12.75" customHeight="1" x14ac:dyDescent="0.2">
      <c r="A34" s="128" t="s">
        <v>26</v>
      </c>
      <c r="B34" s="128"/>
    </row>
    <row r="35" spans="1:2" ht="12.75" customHeight="1" x14ac:dyDescent="0.2">
      <c r="A35" s="128" t="s">
        <v>27</v>
      </c>
      <c r="B35" s="128"/>
    </row>
    <row r="36" spans="1:2" ht="12.75" customHeight="1" x14ac:dyDescent="0.2">
      <c r="A36" s="128" t="s">
        <v>28</v>
      </c>
      <c r="B36" s="128"/>
    </row>
    <row r="37" spans="1:2" ht="15.75" x14ac:dyDescent="0.2">
      <c r="A37" s="129" t="s">
        <v>29</v>
      </c>
      <c r="B37" s="129"/>
    </row>
    <row r="38" spans="1:2" x14ac:dyDescent="0.2">
      <c r="A38" s="128" t="s">
        <v>89</v>
      </c>
      <c r="B38" s="128"/>
    </row>
    <row r="39" spans="1:2" x14ac:dyDescent="0.2">
      <c r="A39" s="128" t="s">
        <v>22</v>
      </c>
      <c r="B39" s="128"/>
    </row>
    <row r="40" spans="1:2" ht="12.75" customHeight="1" x14ac:dyDescent="0.2">
      <c r="A40" s="128" t="s">
        <v>77</v>
      </c>
      <c r="B40" s="128"/>
    </row>
    <row r="41" spans="1:2" ht="12.75" customHeight="1" x14ac:dyDescent="0.2">
      <c r="A41" s="128" t="s">
        <v>30</v>
      </c>
      <c r="B41" s="128"/>
    </row>
    <row r="42" spans="1:2" ht="12.75" customHeight="1" x14ac:dyDescent="0.2">
      <c r="A42" s="128" t="s">
        <v>78</v>
      </c>
      <c r="B42" s="128"/>
    </row>
    <row r="43" spans="1:2" ht="12.75" customHeight="1" x14ac:dyDescent="0.2">
      <c r="A43" s="128" t="s">
        <v>31</v>
      </c>
      <c r="B43" s="128"/>
    </row>
    <row r="44" spans="1:2" ht="12.75" customHeight="1" x14ac:dyDescent="0.2">
      <c r="A44" s="128" t="s">
        <v>32</v>
      </c>
      <c r="B44" s="128"/>
    </row>
    <row r="45" spans="1:2" ht="12.75" customHeight="1" x14ac:dyDescent="0.2">
      <c r="A45" s="128" t="s">
        <v>33</v>
      </c>
      <c r="B45" s="128"/>
    </row>
    <row r="46" spans="1:2" ht="12.75" customHeight="1" x14ac:dyDescent="0.2">
      <c r="A46" s="128" t="s">
        <v>34</v>
      </c>
      <c r="B46" s="128"/>
    </row>
    <row r="47" spans="1:2" ht="15.75" customHeight="1" x14ac:dyDescent="0.2">
      <c r="A47" s="129" t="s">
        <v>9</v>
      </c>
      <c r="B47" s="129"/>
    </row>
    <row r="48" spans="1:2" x14ac:dyDescent="0.2">
      <c r="A48" s="3" t="s">
        <v>35</v>
      </c>
      <c r="B48" s="3" t="s">
        <v>36</v>
      </c>
    </row>
    <row r="49" spans="1:2" x14ac:dyDescent="0.2">
      <c r="A49" s="4" t="s">
        <v>37</v>
      </c>
      <c r="B49" s="4" t="s">
        <v>38</v>
      </c>
    </row>
    <row r="50" spans="1:2" x14ac:dyDescent="0.2">
      <c r="A50" s="4" t="s">
        <v>39</v>
      </c>
      <c r="B50" s="4" t="s">
        <v>38</v>
      </c>
    </row>
    <row r="51" spans="1:2" x14ac:dyDescent="0.2">
      <c r="A51" s="4" t="s">
        <v>40</v>
      </c>
      <c r="B51" s="4" t="s">
        <v>38</v>
      </c>
    </row>
    <row r="52" spans="1:2" x14ac:dyDescent="0.2">
      <c r="A52" s="4" t="s">
        <v>41</v>
      </c>
      <c r="B52" s="4" t="s">
        <v>42</v>
      </c>
    </row>
    <row r="53" spans="1:2" x14ac:dyDescent="0.2">
      <c r="A53" s="4" t="s">
        <v>43</v>
      </c>
      <c r="B53" s="4" t="s">
        <v>38</v>
      </c>
    </row>
    <row r="54" spans="1:2" x14ac:dyDescent="0.2">
      <c r="A54" s="4" t="s">
        <v>44</v>
      </c>
      <c r="B54" s="4" t="s">
        <v>45</v>
      </c>
    </row>
    <row r="55" spans="1:2" x14ac:dyDescent="0.2">
      <c r="A55" s="4" t="s">
        <v>46</v>
      </c>
      <c r="B55" s="4" t="s">
        <v>45</v>
      </c>
    </row>
    <row r="56" spans="1:2" x14ac:dyDescent="0.2">
      <c r="A56" s="4" t="s">
        <v>47</v>
      </c>
      <c r="B56" s="4" t="s">
        <v>45</v>
      </c>
    </row>
    <row r="57" spans="1:2" x14ac:dyDescent="0.2">
      <c r="A57" s="4" t="s">
        <v>48</v>
      </c>
      <c r="B57" s="4" t="s">
        <v>45</v>
      </c>
    </row>
    <row r="58" spans="1:2" x14ac:dyDescent="0.2">
      <c r="A58" s="4" t="s">
        <v>49</v>
      </c>
      <c r="B58" s="4" t="s">
        <v>45</v>
      </c>
    </row>
    <row r="59" spans="1:2" x14ac:dyDescent="0.2">
      <c r="A59" s="4" t="s">
        <v>50</v>
      </c>
      <c r="B59" s="4" t="s">
        <v>45</v>
      </c>
    </row>
    <row r="60" spans="1:2" x14ac:dyDescent="0.2">
      <c r="A60" s="4" t="s">
        <v>51</v>
      </c>
      <c r="B60" s="4" t="s">
        <v>38</v>
      </c>
    </row>
    <row r="61" spans="1:2" x14ac:dyDescent="0.2">
      <c r="A61" s="4" t="s">
        <v>87</v>
      </c>
      <c r="B61" s="4" t="s">
        <v>52</v>
      </c>
    </row>
    <row r="62" spans="1:2" x14ac:dyDescent="0.2">
      <c r="A62" s="4" t="s">
        <v>53</v>
      </c>
      <c r="B62" s="4" t="s">
        <v>38</v>
      </c>
    </row>
    <row r="63" spans="1:2" x14ac:dyDescent="0.2">
      <c r="A63" s="4" t="s">
        <v>54</v>
      </c>
      <c r="B63" s="4" t="s">
        <v>38</v>
      </c>
    </row>
    <row r="64" spans="1:2" x14ac:dyDescent="0.2">
      <c r="A64" s="4" t="s">
        <v>55</v>
      </c>
      <c r="B64" s="4" t="s">
        <v>52</v>
      </c>
    </row>
    <row r="65" spans="1:2" ht="15.75" x14ac:dyDescent="0.2">
      <c r="A65" s="129" t="s">
        <v>56</v>
      </c>
      <c r="B65" s="129"/>
    </row>
    <row r="66" spans="1:2" x14ac:dyDescent="0.2">
      <c r="A66" s="3" t="s">
        <v>57</v>
      </c>
      <c r="B66" s="3" t="s">
        <v>36</v>
      </c>
    </row>
    <row r="67" spans="1:2" x14ac:dyDescent="0.2">
      <c r="A67" s="4" t="s">
        <v>58</v>
      </c>
      <c r="B67" s="4" t="s">
        <v>38</v>
      </c>
    </row>
    <row r="68" spans="1:2" x14ac:dyDescent="0.2">
      <c r="A68" s="4" t="s">
        <v>58</v>
      </c>
      <c r="B68" s="4" t="s">
        <v>45</v>
      </c>
    </row>
    <row r="69" spans="1:2" x14ac:dyDescent="0.2">
      <c r="A69" s="4" t="s">
        <v>59</v>
      </c>
      <c r="B69" s="4" t="s">
        <v>60</v>
      </c>
    </row>
    <row r="70" spans="1:2" x14ac:dyDescent="0.2">
      <c r="A70" s="4" t="s">
        <v>61</v>
      </c>
      <c r="B70" s="4" t="s">
        <v>42</v>
      </c>
    </row>
    <row r="71" spans="1:2" x14ac:dyDescent="0.2">
      <c r="A71" s="4" t="s">
        <v>62</v>
      </c>
      <c r="B71" s="4" t="s">
        <v>60</v>
      </c>
    </row>
    <row r="72" spans="1:2" x14ac:dyDescent="0.2">
      <c r="A72" s="4" t="s">
        <v>63</v>
      </c>
      <c r="B72" s="4" t="s">
        <v>42</v>
      </c>
    </row>
    <row r="73" spans="1:2" x14ac:dyDescent="0.2">
      <c r="A73" s="4" t="s">
        <v>64</v>
      </c>
      <c r="B73" s="4" t="s">
        <v>45</v>
      </c>
    </row>
    <row r="74" spans="1:2" x14ac:dyDescent="0.2">
      <c r="A74" s="4" t="s">
        <v>64</v>
      </c>
      <c r="B74" s="4" t="s">
        <v>38</v>
      </c>
    </row>
    <row r="75" spans="1:2" x14ac:dyDescent="0.2">
      <c r="A75" s="4" t="s">
        <v>65</v>
      </c>
      <c r="B75" s="4" t="s">
        <v>38</v>
      </c>
    </row>
    <row r="76" spans="1:2" x14ac:dyDescent="0.2">
      <c r="A76" s="4" t="s">
        <v>66</v>
      </c>
      <c r="B76" s="4" t="s">
        <v>45</v>
      </c>
    </row>
    <row r="77" spans="1:2" x14ac:dyDescent="0.2">
      <c r="A77" s="4" t="s">
        <v>67</v>
      </c>
      <c r="B77" s="4" t="s">
        <v>52</v>
      </c>
    </row>
    <row r="78" spans="1:2" x14ac:dyDescent="0.2">
      <c r="A78" s="4" t="s">
        <v>67</v>
      </c>
      <c r="B78" s="4" t="s">
        <v>42</v>
      </c>
    </row>
    <row r="79" spans="1:2" x14ac:dyDescent="0.2">
      <c r="A79" s="4" t="s">
        <v>68</v>
      </c>
      <c r="B79" s="4" t="s">
        <v>52</v>
      </c>
    </row>
    <row r="80" spans="1:2" x14ac:dyDescent="0.2">
      <c r="A80" s="4" t="s">
        <v>88</v>
      </c>
      <c r="B80" s="4" t="s">
        <v>52</v>
      </c>
    </row>
    <row r="81" spans="1:2" ht="15.75" x14ac:dyDescent="0.2">
      <c r="A81" s="129" t="s">
        <v>10</v>
      </c>
      <c r="B81" s="129"/>
    </row>
    <row r="82" spans="1:2" x14ac:dyDescent="0.2">
      <c r="A82" s="128" t="s">
        <v>69</v>
      </c>
      <c r="B82" s="128"/>
    </row>
    <row r="83" spans="1:2" x14ac:dyDescent="0.2">
      <c r="A83" s="128" t="s">
        <v>70</v>
      </c>
      <c r="B83" s="128"/>
    </row>
    <row r="84" spans="1:2" x14ac:dyDescent="0.2">
      <c r="A84" s="128" t="s">
        <v>71</v>
      </c>
      <c r="B84" s="128"/>
    </row>
    <row r="85" spans="1:2" x14ac:dyDescent="0.2">
      <c r="A85" s="128" t="s">
        <v>72</v>
      </c>
      <c r="B85" s="128"/>
    </row>
    <row r="86" spans="1:2" x14ac:dyDescent="0.2">
      <c r="A86" s="128" t="s">
        <v>73</v>
      </c>
      <c r="B86" s="128"/>
    </row>
    <row r="87" spans="1:2" x14ac:dyDescent="0.2">
      <c r="A87" s="128" t="s">
        <v>74</v>
      </c>
      <c r="B87" s="128"/>
    </row>
    <row r="88" spans="1:2" x14ac:dyDescent="0.2">
      <c r="A88" s="128" t="s">
        <v>75</v>
      </c>
      <c r="B88" s="128"/>
    </row>
    <row r="89" spans="1:2" x14ac:dyDescent="0.2">
      <c r="A89" s="128" t="s">
        <v>76</v>
      </c>
      <c r="B89" s="128"/>
    </row>
  </sheetData>
  <mergeCells count="46">
    <mergeCell ref="A1:B1"/>
    <mergeCell ref="A13:B13"/>
    <mergeCell ref="A81:B81"/>
    <mergeCell ref="A37:B37"/>
    <mergeCell ref="A27:B27"/>
    <mergeCell ref="A31:B31"/>
    <mergeCell ref="A32:B32"/>
    <mergeCell ref="A23:B23"/>
    <mergeCell ref="A24:B24"/>
    <mergeCell ref="A25:B25"/>
    <mergeCell ref="A26:B26"/>
    <mergeCell ref="A14:B14"/>
    <mergeCell ref="A15:B15"/>
    <mergeCell ref="A16:B16"/>
    <mergeCell ref="A17:B17"/>
    <mergeCell ref="A18:B18"/>
    <mergeCell ref="A39:B39"/>
    <mergeCell ref="A19:B19"/>
    <mergeCell ref="A20:B20"/>
    <mergeCell ref="A21:B21"/>
    <mergeCell ref="A22:B22"/>
    <mergeCell ref="A28:B28"/>
    <mergeCell ref="A29:B29"/>
    <mergeCell ref="A30:B30"/>
    <mergeCell ref="A38:B38"/>
    <mergeCell ref="A36:B36"/>
    <mergeCell ref="A35:B35"/>
    <mergeCell ref="A33:B33"/>
    <mergeCell ref="A34:B34"/>
    <mergeCell ref="A89:B89"/>
    <mergeCell ref="A85:B85"/>
    <mergeCell ref="A86:B86"/>
    <mergeCell ref="A87:B87"/>
    <mergeCell ref="A88:B88"/>
    <mergeCell ref="A82:B82"/>
    <mergeCell ref="A83:B83"/>
    <mergeCell ref="A84:B84"/>
    <mergeCell ref="A47:B47"/>
    <mergeCell ref="A40:B40"/>
    <mergeCell ref="A41:B41"/>
    <mergeCell ref="A42:B42"/>
    <mergeCell ref="A65:B65"/>
    <mergeCell ref="A43:B43"/>
    <mergeCell ref="A44:B44"/>
    <mergeCell ref="A46:B46"/>
    <mergeCell ref="A45:B45"/>
  </mergeCells>
  <phoneticPr fontId="1" type="noConversion"/>
  <printOptions horizontalCentered="1"/>
  <pageMargins left="0.19685039370078741" right="0.19685039370078741" top="0.59055118110236227" bottom="0.59055118110236227" header="0.31496062992125984" footer="0.31496062992125984"/>
  <pageSetup scale="64" orientation="portrait" r:id="rId1"/>
  <headerFooter alignWithMargins="0">
    <oddHeader>&amp;A</oddHeader>
    <oddFooter>&amp;F&amp;RPage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haredContentType xmlns="Microsoft.SharePoint.Taxonomy.ContentTypeSync" SourceId="cf0be0ad-272c-4e7f-a157-3f0abda6cde5" ContentTypeId="0x01010046CF21643EE8D14686A648AA6DAD089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46CF21643EE8D14686A648AA6DAD089200CAF0335D8257074EA8A77AFC81F7EB46" ma:contentTypeVersion="0" ma:contentTypeDescription="A content type to manage public (operations) IDB documents" ma:contentTypeScope="" ma:versionID="b619ef98a85a46f8e29f14b672620cbf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3404cf97230a2ea027ba5c5233edb87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fd0e48b6a66848a9885f717e5bbf40c4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o5138a91267540169645e33d09c9ddc6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m555d3814edf4817b4410a4e57f94ce9" minOccurs="0"/>
                <xsd:element ref="ns2:e559ffcc31d34167856647188be35015" minOccurs="0"/>
                <xsd:element ref="ns2:c456731dbc904a5fb605ec556c33e883" minOccurs="0"/>
                <xsd:element ref="ns2:Document_x0020_Language_x0020_IDB"/>
                <xsd:element ref="ns2:Division_x0020_or_x0020_Unit"/>
                <xsd:element ref="ns2:Identifier" minOccurs="0"/>
                <xsd:element ref="ns2:j8b96605ee2f4c4e988849e658583fee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fd0e48b6a66848a9885f717e5bbf40c4" ma:index="11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8a0093f-3591-401e-bfd3-429b8ab95ec8}" ma:internalName="TaxCatchAll" ma:showField="CatchAllData" ma:web="25c04119-2a10-433d-a934-5200359939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8a0093f-3591-401e-bfd3-429b8ab95ec8}" ma:internalName="TaxCatchAllLabel" ma:readOnly="true" ma:showField="CatchAllDataLabel" ma:web="25c04119-2a10-433d-a934-52003599392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o5138a91267540169645e33d09c9ddc6" ma:index="16" ma:taxonomy="true" ma:internalName="o5138a91267540169645e33d09c9ddc6" ma:taxonomyFieldName="Series_x0020_Operations_x0020_IDB" ma:displayName="Series Operations IDB" ma:readOnly="false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m555d3814edf4817b4410a4e57f94ce9" ma:index="24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6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28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33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5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6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7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8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39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0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1" nillable="true" ma:displayName="Abstract" ma:internalName="Abstract">
      <xsd:simpleType>
        <xsd:restriction base="dms:Note">
          <xsd:maxLength value="255"/>
        </xsd:restriction>
      </xsd:simpleType>
    </xsd:element>
    <xsd:element name="Migration_x0020_Info" ma:index="42" nillable="true" ma:displayName="Migration Info" ma:internalName="Migration_x0020_Info">
      <xsd:simpleType>
        <xsd:restriction base="dms:Note"/>
      </xsd:simpleType>
    </xsd:element>
    <xsd:element name="SISCOR_x0020_Number" ma:index="43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4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Editor1" ma:index="45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6" nillable="true" ma:displayName="Issue Date" ma:format="DateOnly" ma:internalName="Issue_x0020_Date">
      <xsd:simpleType>
        <xsd:restriction base="dms:DateTime"/>
      </xsd:simpleType>
    </xsd:element>
    <xsd:element name="Publishing_x0020_House" ma:index="47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8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49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0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Fiscal_x0020_Year_x0020_IDB" ma:index="51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40399325</IDBDocs_x0020_Number>
    <TaxCatchAll xmlns="9c571b2f-e523-4ab2-ba2e-09e151a03ef4">
      <Value>5</Value>
      <Value>4</Value>
    </TaxCatchAll>
    <Phase xmlns="9c571b2f-e523-4ab2-ba2e-09e151a03ef4" xsi:nil="true"/>
    <SISCOR_x0020_Number xmlns="9c571b2f-e523-4ab2-ba2e-09e151a03ef4" xsi:nil="true"/>
    <Division_x0020_or_x0020_Unit xmlns="9c571b2f-e523-4ab2-ba2e-09e151a03ef4">SCL/LMK</Division_x0020_or_x0020_Unit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Pavon, Fernando Yitzack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BH-L1037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Proposal&lt;/USER_STAGE&gt;&lt;APPROVAL_CODE&gt;CG&lt;/APPROVAL_CODE&gt;&lt;APPROVAL_DESC&gt;Committee of the Whole&lt;/APPROVAL_DESC&gt;&lt;PD_OBJ_TYPE&gt;0&lt;/PD_OBJ_TYPE&gt;&lt;DTAPPROVAL&gt;Nov  2 2016 12:00AM&lt;/DTAPPROVAL&gt;&lt;MAKERECORD&gt;Y&lt;/MAKERECORD&gt;&lt;/Data&gt;</Migration_x0020_Info>
    <Operation_x0020_Type xmlns="9c571b2f-e523-4ab2-ba2e-09e151a03ef4" xsi:nil="true"/>
    <Document_x0020_Language_x0020_IDB xmlns="9c571b2f-e523-4ab2-ba2e-09e151a03ef4">English</Document_x0020_Language_x0020_IDB>
    <Identifier xmlns="9c571b2f-e523-4ab2-ba2e-09e151a03ef4"> TECFILE</Identifier>
    <Disclosure_x0020_Activity xmlns="9c571b2f-e523-4ab2-ba2e-09e151a03ef4">Loan Proposal</Disclosure_x0020_Activity>
    <Webtopic xmlns="9c571b2f-e523-4ab2-ba2e-09e151a03ef4">TC-AML</Webtopic>
    <Issue_x0020_Date xmlns="9c571b2f-e523-4ab2-ba2e-09e151a03ef4" xsi:nil="true"/>
    <Publication_x0020_Type xmlns="9c571b2f-e523-4ab2-ba2e-09e151a03ef4" xsi:nil="true"/>
    <Abstract xmlns="9c571b2f-e523-4ab2-ba2e-09e151a03ef4" xsi:nil="true"/>
    <KP_x0020_Topics xmlns="9c571b2f-e523-4ab2-ba2e-09e151a03ef4" xsi:nil="true"/>
    <Editor1 xmlns="9c571b2f-e523-4ab2-ba2e-09e151a03ef4" xsi:nil="true"/>
    <Region xmlns="9c571b2f-e523-4ab2-ba2e-09e151a03ef4" xsi:nil="true"/>
    <Publishing_x0020_House xmlns="9c571b2f-e523-4ab2-ba2e-09e151a03ef4" xsi:nil="true"/>
  </documentManagement>
</p:properties>
</file>

<file path=customXml/itemProps1.xml><?xml version="1.0" encoding="utf-8"?>
<ds:datastoreItem xmlns:ds="http://schemas.openxmlformats.org/officeDocument/2006/customXml" ds:itemID="{814F44D8-44F5-4AB5-B3FD-5C2C263735F3}"/>
</file>

<file path=customXml/itemProps2.xml><?xml version="1.0" encoding="utf-8"?>
<ds:datastoreItem xmlns:ds="http://schemas.openxmlformats.org/officeDocument/2006/customXml" ds:itemID="{6D85D908-F205-4480-A715-202ECFF6E289}"/>
</file>

<file path=customXml/itemProps3.xml><?xml version="1.0" encoding="utf-8"?>
<ds:datastoreItem xmlns:ds="http://schemas.openxmlformats.org/officeDocument/2006/customXml" ds:itemID="{98CC6952-2421-42D2-9083-595FEE872A3E}"/>
</file>

<file path=customXml/itemProps4.xml><?xml version="1.0" encoding="utf-8"?>
<ds:datastoreItem xmlns:ds="http://schemas.openxmlformats.org/officeDocument/2006/customXml" ds:itemID="{039BA479-1444-4B0A-8DB7-D9010BDB931D}"/>
</file>

<file path=customXml/itemProps5.xml><?xml version="1.0" encoding="utf-8"?>
<ds:datastoreItem xmlns:ds="http://schemas.openxmlformats.org/officeDocument/2006/customXml" ds:itemID="{93D58AC1-B99C-4D36-85D7-44E705BD02E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Project Structure</vt:lpstr>
      <vt:lpstr>Procurement Plan</vt:lpstr>
      <vt:lpstr>Procurement Plan Details</vt:lpstr>
      <vt:lpstr>Listas_Opciones_de_Referencia</vt:lpstr>
      <vt:lpstr>Listas_Opciones_de_Referencia!Print_Area</vt:lpstr>
      <vt:lpstr>'Procurement Plan'!Print_Area</vt:lpstr>
      <vt:lpstr>'Procurement Plan Details'!Print_Area</vt:lpstr>
    </vt:vector>
  </TitlesOfParts>
  <Company>The World Bank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Req Elink 5 -- Procurement Plan BHL1037</dc:title>
  <dc:creator>wb323203</dc:creator>
  <cp:lastModifiedBy>IADB</cp:lastModifiedBy>
  <cp:lastPrinted>2009-03-18T02:15:53Z</cp:lastPrinted>
  <dcterms:created xsi:type="dcterms:W3CDTF">2008-08-01T19:30:21Z</dcterms:created>
  <dcterms:modified xsi:type="dcterms:W3CDTF">2016-07-26T20:10:45Z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0x01010046CF21643EE8D14686A648AA6DAD089200CAF0335D8257074EA8A77AFC81F7EB46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4;#Unclassified|a6dff32e-d477-44cd-a56b-85efe9e0a56c</vt:lpwstr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4;#Unclassified|a6dff32e-d477-44cd-a56b-85efe9e0a56c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5;#IDBDocs|cca77002-e150-4b2d-ab1f-1d7a7cdcae16</vt:lpwstr>
  </property>
  <property fmtid="{D5CDD505-2E9C-101B-9397-08002B2CF9AE}" pid="16" name="Sub-Sector">
    <vt:lpwstr/>
  </property>
</Properties>
</file>