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00" windowHeight="7755"/>
  </bookViews>
  <sheets>
    <sheet name="24c-PA geral set 14" sheetId="5" r:id="rId1"/>
  </sheets>
  <definedNames>
    <definedName name="Trimestres" localSheetId="0">#REF!</definedName>
    <definedName name="Trimestres">#REF!</definedName>
  </definedNames>
  <calcPr calcId="145621"/>
</workbook>
</file>

<file path=xl/calcChain.xml><?xml version="1.0" encoding="utf-8"?>
<calcChain xmlns="http://schemas.openxmlformats.org/spreadsheetml/2006/main">
  <c r="D117" i="5" l="1"/>
  <c r="D103" i="5"/>
  <c r="D72" i="5" l="1"/>
  <c r="D125" i="5" l="1"/>
  <c r="D126" i="5" s="1"/>
  <c r="M119" i="5"/>
  <c r="M109" i="5"/>
  <c r="M84" i="5"/>
  <c r="M20" i="5"/>
  <c r="M16" i="5"/>
</calcChain>
</file>

<file path=xl/sharedStrings.xml><?xml version="1.0" encoding="utf-8"?>
<sst xmlns="http://schemas.openxmlformats.org/spreadsheetml/2006/main" count="715" uniqueCount="235">
  <si>
    <t>PROGRAMA DE MODERNIZAÇÃO DA GESTÃO FAZENDÁRIA DO ESTADO DO RIO DE JANEIRO - PROFAZ</t>
  </si>
  <si>
    <t>No</t>
  </si>
  <si>
    <t>Descrição do Contrato</t>
  </si>
  <si>
    <t>Produto vinculado no PA/POA</t>
  </si>
  <si>
    <t>Custo Estimado (US$)</t>
  </si>
  <si>
    <t>Método aquisição (1)</t>
  </si>
  <si>
    <t>Revisão (2)</t>
  </si>
  <si>
    <t>Fonte (%)</t>
  </si>
  <si>
    <t>Datas estimadas</t>
  </si>
  <si>
    <t>Comentários</t>
  </si>
  <si>
    <t>BID</t>
  </si>
  <si>
    <t>Local</t>
  </si>
  <si>
    <t xml:space="preserve">Publicação anúncio </t>
  </si>
  <si>
    <t>Término Contrato</t>
  </si>
  <si>
    <t>SERVIÇOS DE CONSULTORIA</t>
  </si>
  <si>
    <t>Planejamento estratégico e gestão organizacional</t>
  </si>
  <si>
    <t xml:space="preserve"> 1.1 </t>
  </si>
  <si>
    <t>SBQC</t>
  </si>
  <si>
    <t>ex-ante</t>
  </si>
  <si>
    <t>3º tri 2010</t>
  </si>
  <si>
    <t>4º tri 2011</t>
  </si>
  <si>
    <t>Executando</t>
  </si>
  <si>
    <t>Gestão de processos organizacionais da SEFAZ</t>
  </si>
  <si>
    <t xml:space="preserve"> 1.2 / 3.1 / 3.3 / 3.7 / 3.8 / 3.10</t>
  </si>
  <si>
    <t>1º tri 2014</t>
  </si>
  <si>
    <t>Elaboração de termos de referência</t>
  </si>
  <si>
    <t>1.2</t>
  </si>
  <si>
    <t>CI</t>
  </si>
  <si>
    <t>ex-post</t>
  </si>
  <si>
    <t>3° tri 2011</t>
  </si>
  <si>
    <t>1° tri 2012</t>
  </si>
  <si>
    <t>TdR elaborado</t>
  </si>
  <si>
    <t>Modelo de informações economicas</t>
  </si>
  <si>
    <t>1.3</t>
  </si>
  <si>
    <t>3° tri 2013</t>
  </si>
  <si>
    <t>Desenvolvimento do sistema cadastro de contribuintes de ICMS</t>
  </si>
  <si>
    <t xml:space="preserve"> 3.1</t>
  </si>
  <si>
    <t>4º tri 2013</t>
  </si>
  <si>
    <t>Em licitação</t>
  </si>
  <si>
    <t>Gestão de informações economico-fiscais</t>
  </si>
  <si>
    <t>3.2</t>
  </si>
  <si>
    <t>Desenvolvimento de sistema de informações economico-fiscais</t>
  </si>
  <si>
    <t>4° tri 2013</t>
  </si>
  <si>
    <t>Fiscalização de mercadorias em trânsito</t>
  </si>
  <si>
    <t xml:space="preserve"> 3.6 </t>
  </si>
  <si>
    <t>2º tri 2012</t>
  </si>
  <si>
    <t>2º tri 2013</t>
  </si>
  <si>
    <t>Desenvolvimento do sistema de fiscalização de mercadorias em trânsito</t>
  </si>
  <si>
    <t xml:space="preserve">3.6  </t>
  </si>
  <si>
    <t>Atendimento ao contribuinte contemplando ferramentas de workflow</t>
  </si>
  <si>
    <t xml:space="preserve"> 3.7 </t>
  </si>
  <si>
    <t>3º tri 2012</t>
  </si>
  <si>
    <t>Gestão de legislação contemplando ferramenta de atualização e publicação na web</t>
  </si>
  <si>
    <t>3.9</t>
  </si>
  <si>
    <t>Modernização do SIAFEM</t>
  </si>
  <si>
    <t>6.1</t>
  </si>
  <si>
    <t>4° tri 2012</t>
  </si>
  <si>
    <t>Definição e implantação de modelo de apropriação de custos</t>
  </si>
  <si>
    <t>6.2</t>
  </si>
  <si>
    <t>8.1</t>
  </si>
  <si>
    <t>Desenvolvimento de sistema de monitoramento e avaliação do Programa de Educação Fiscal</t>
  </si>
  <si>
    <t xml:space="preserve"> 9.1 </t>
  </si>
  <si>
    <t>Produção de filme institucional do Programa de Educação Fiscal</t>
  </si>
  <si>
    <t>9.1</t>
  </si>
  <si>
    <t>BID CP</t>
  </si>
  <si>
    <t>3º tri 2011</t>
  </si>
  <si>
    <t>Comunicação/atendimento</t>
  </si>
  <si>
    <t>9.2</t>
  </si>
  <si>
    <t>1° tri 2013</t>
  </si>
  <si>
    <t>Plano Estratégico de TI</t>
  </si>
  <si>
    <t xml:space="preserve"> 10.1 </t>
  </si>
  <si>
    <t>1º tri 2012</t>
  </si>
  <si>
    <t>Levantamento de demanda e Elaboração do Programa de Treinamento com Integração do Banco de Talentos com o Sistema de RH da SEPLAG</t>
  </si>
  <si>
    <t>11.1</t>
  </si>
  <si>
    <t>1º tri 2011</t>
  </si>
  <si>
    <t>TOTAL</t>
  </si>
  <si>
    <t>SERVIÇOS TÉCNICOS (Exceto Consultoria)</t>
  </si>
  <si>
    <t>Seminário de cooperação interinstitucional</t>
  </si>
  <si>
    <t>2.1</t>
  </si>
  <si>
    <t>L8666 CV</t>
  </si>
  <si>
    <t>Concluido</t>
  </si>
  <si>
    <t>Curso de apropriação de custos</t>
  </si>
  <si>
    <t>PRE ELE</t>
  </si>
  <si>
    <t>2° tri 2012</t>
  </si>
  <si>
    <t>Evento de Educação Fiscal</t>
  </si>
  <si>
    <t>Material didático e promocional do Programa de Educação Fiscal</t>
  </si>
  <si>
    <t>Curso de ferramentas ORACLE</t>
  </si>
  <si>
    <t>10.1</t>
  </si>
  <si>
    <t>Curso na métrica pontos de função</t>
  </si>
  <si>
    <t>10.3</t>
  </si>
  <si>
    <t>4° tri 2011</t>
  </si>
  <si>
    <t>2 tri 2012</t>
  </si>
  <si>
    <t xml:space="preserve">Broadcast </t>
  </si>
  <si>
    <t>12.1</t>
  </si>
  <si>
    <t>BENS</t>
  </si>
  <si>
    <t>Ferramenta de gestão de processos (BPM, workflow,GED)</t>
  </si>
  <si>
    <t xml:space="preserve"> 1.2 e 3.10</t>
  </si>
  <si>
    <t>ex post</t>
  </si>
  <si>
    <t>Ferrramenta de estatistica e econometria</t>
  </si>
  <si>
    <t>Unidade móvel para fiscalização de mercadorias em trânsito</t>
  </si>
  <si>
    <t>3.6</t>
  </si>
  <si>
    <t>2° tri 2013</t>
  </si>
  <si>
    <t>Camera Digital</t>
  </si>
  <si>
    <t>Video Conferência</t>
  </si>
  <si>
    <t>4º tri 2012</t>
  </si>
  <si>
    <t>Ferramenta canal de comunicação</t>
  </si>
  <si>
    <t>Servidores de rede virtualizados; Dispositivo para armazenamento de dados (storages); Bibliotecas de backup; Virtualização de estações de trabalho</t>
  </si>
  <si>
    <t>1º tri 2010</t>
  </si>
  <si>
    <t>Comunicação de dados (switches); Comunicação para Storages</t>
  </si>
  <si>
    <t>Livros técnicos</t>
  </si>
  <si>
    <t>GASTOS OPERACIONAIS</t>
  </si>
  <si>
    <t>Auditoría Externa Independente</t>
  </si>
  <si>
    <t>A.1</t>
  </si>
  <si>
    <t>BID SBQC</t>
  </si>
  <si>
    <t>1º tri 2015</t>
  </si>
  <si>
    <t>Contratado</t>
  </si>
  <si>
    <t>Aquisição de ferramenta de gestão de projetos</t>
  </si>
  <si>
    <t xml:space="preserve"> A.2 </t>
  </si>
  <si>
    <t>PRE</t>
  </si>
  <si>
    <t>Treinamento em gerenciamento de projetos</t>
  </si>
  <si>
    <t>SQC</t>
  </si>
  <si>
    <t>4º tri 2010</t>
  </si>
  <si>
    <t>TOTAL GERAL</t>
  </si>
  <si>
    <t>% POR FONTE</t>
  </si>
  <si>
    <r>
      <rPr>
        <b/>
        <sz val="10"/>
        <rFont val="Arial"/>
        <family val="2"/>
      </rPr>
      <t>1. Métodos de Licitação/Seleção: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a) BID:</t>
    </r>
    <r>
      <rPr>
        <sz val="10"/>
        <rFont val="Arial"/>
        <family val="2"/>
      </rPr>
      <t xml:space="preserve"> LPI: Licitação Pública Internacional; LPN: Licitação Pública Nacional; CP: Comparação de Preços; CD: Contratação Direta; SBQC: Seleção Baseada em Qualidade e Custo; SQC: Seleção Baseada nas Qualificações dos Consultores; SBMC: Seleção Baseada no Menor Custo; SBOF: Seleção Baseada em Orçamento Fixo; SD: Solicitação Direta; CI: Consultor Individual.
</t>
    </r>
    <r>
      <rPr>
        <b/>
        <sz val="10"/>
        <rFont val="Arial"/>
        <family val="2"/>
      </rPr>
      <t>b) Lei 8666:</t>
    </r>
    <r>
      <rPr>
        <sz val="10"/>
        <rFont val="Arial"/>
        <family val="2"/>
      </rPr>
      <t xml:space="preserve"> CV: Convite, TP: Tomada de Preços, C: Concorrência; PRE ELE: Pregão Eletrônico; REG PR: Registro de Preços.
</t>
    </r>
    <r>
      <rPr>
        <b/>
        <sz val="10"/>
        <rFont val="Arial"/>
        <family val="2"/>
      </rPr>
      <t>2.  Ex-post ou Ex-ante</t>
    </r>
  </si>
  <si>
    <t>BID CD</t>
  </si>
  <si>
    <t>Inscrição de Servidor no Projeto Minerva - The George Washington University - IBI Institute of Brasilian Issues</t>
  </si>
  <si>
    <t>1º tri 2013</t>
  </si>
  <si>
    <t>3º tri 2013</t>
  </si>
  <si>
    <t>Visitas técnicas (passagens e diárias)</t>
  </si>
  <si>
    <t>REG PR</t>
  </si>
  <si>
    <t>2º tri 2014</t>
  </si>
  <si>
    <t>3.3</t>
  </si>
  <si>
    <t>Mapeamento e redesenho</t>
  </si>
  <si>
    <t>Desenvolvimento de sistemas</t>
  </si>
  <si>
    <t>3.7</t>
  </si>
  <si>
    <t>1° tri 2014</t>
  </si>
  <si>
    <t>2° tri 2014</t>
  </si>
  <si>
    <t>Desenvolvimento de sistema DeC</t>
  </si>
  <si>
    <t>Gestão de legislação e sua atualização  publicada na web</t>
  </si>
  <si>
    <t>Processo eletrônico tributário</t>
  </si>
  <si>
    <t>3.10</t>
  </si>
  <si>
    <t>Desenvolvimento de sistema ITD</t>
  </si>
  <si>
    <t>3.11</t>
  </si>
  <si>
    <t>4.2</t>
  </si>
  <si>
    <t>Desenvolvimento de sistema Cte</t>
  </si>
  <si>
    <t>Desenvolvimento de sistemas ref. SPED</t>
  </si>
  <si>
    <t>BID CI</t>
  </si>
  <si>
    <t>Concepção do processo descentralizado dos recursos públicos</t>
  </si>
  <si>
    <t>Gestão de Ativos</t>
  </si>
  <si>
    <t>Gestão de Passivos</t>
  </si>
  <si>
    <t>Contabilidade de Custos</t>
  </si>
  <si>
    <t>Integração do Planejamento, Patrimônio à Contabilidade Governamental</t>
  </si>
  <si>
    <t>Dívida Publica</t>
  </si>
  <si>
    <t>Programação macroeconômica</t>
  </si>
  <si>
    <t>Programação Financeira</t>
  </si>
  <si>
    <t>Gestão de operações de créditos e convênios</t>
  </si>
  <si>
    <t>Modelagem dos processos da receita não tributária</t>
  </si>
  <si>
    <t>Mapear os estoques em cobrança existentes</t>
  </si>
  <si>
    <t>Cruzamento das receitas com a legislação em vigor</t>
  </si>
  <si>
    <t>Acompanhamento da implementação</t>
  </si>
  <si>
    <t>Concepção do sistema de controle interno</t>
  </si>
  <si>
    <t>Mapeamento dos processos a partir da nova solução</t>
  </si>
  <si>
    <t>Reestruturação do sistema</t>
  </si>
  <si>
    <t>Adoção de metodologia internacional de Auditoria, considerando requisitos como gestão de riscos e etc...</t>
  </si>
  <si>
    <t>Novo SIAFEM</t>
  </si>
  <si>
    <t>BID LPI</t>
  </si>
  <si>
    <t>Complemento do sistema SCSA</t>
  </si>
  <si>
    <t>Modelo de desenvolvimento de software MPS-BR-C</t>
  </si>
  <si>
    <t>Diversas Capacitações (compra de vagas)</t>
  </si>
  <si>
    <t>Treinamentso em gerenciamento de projetos e processos</t>
  </si>
  <si>
    <t xml:space="preserve">Arquitetura de sistemas orientada para  serviços (SOA) </t>
  </si>
  <si>
    <t>EM REVISÃO</t>
  </si>
  <si>
    <t>INCLUIDO</t>
  </si>
  <si>
    <t>11.11</t>
  </si>
  <si>
    <t>Elaboração Proc Licitatório/Gestão de Projetos/Congresso GP/ Redação Oficial REDOF</t>
  </si>
  <si>
    <t>Curso de Formação de Gestores de Processos</t>
  </si>
  <si>
    <t>Curso em Gestão e Governança de Dados</t>
  </si>
  <si>
    <t>Aperfeiçoamento do sistema SCSA</t>
  </si>
  <si>
    <t>Curso de Petróleo e Gás</t>
  </si>
  <si>
    <t>INCLUIDO II</t>
  </si>
  <si>
    <t>SIAFERJ</t>
  </si>
  <si>
    <t>2ª tri 2013</t>
  </si>
  <si>
    <t>4º tri 2015</t>
  </si>
  <si>
    <t>Consultor individual - EFAZ - conteúdo pedagógico</t>
  </si>
  <si>
    <t>Consultor individual - bibliotecário</t>
  </si>
  <si>
    <t>Consultor individual - SRH</t>
  </si>
  <si>
    <t>4º tri 2014</t>
  </si>
  <si>
    <t>Consultoria BPMS</t>
  </si>
  <si>
    <t>BRASIL</t>
  </si>
  <si>
    <t xml:space="preserve">PLANO DE AQUISIÇÕES (PA) - 18 MESES </t>
  </si>
  <si>
    <t>Programa de Modernização da Gestão Fazendária do Estado do Rio de Janeiro</t>
  </si>
  <si>
    <t>Contrato de Empréstimo: 2307 / OC-BR</t>
  </si>
  <si>
    <t>Atualizado por: Fabiano Pereira</t>
  </si>
  <si>
    <t>CONCLUIDO</t>
  </si>
  <si>
    <t>EXCLUIDO</t>
  </si>
  <si>
    <t>2º tri 2016</t>
  </si>
  <si>
    <t>3º tri 2014</t>
  </si>
  <si>
    <t>Consultor individual - Ponto de Função</t>
  </si>
  <si>
    <t>Curso Gestores de Processos</t>
  </si>
  <si>
    <t>Curso de Governança de Dados</t>
  </si>
  <si>
    <t>Incluido</t>
  </si>
  <si>
    <t>Curso Gerenciamento de Projetos</t>
  </si>
  <si>
    <t>Status</t>
  </si>
  <si>
    <t>Cancelado</t>
  </si>
  <si>
    <t>Atualização Nº: 05</t>
  </si>
  <si>
    <t>Certificação de maturidade de dados</t>
  </si>
  <si>
    <t>Alterado valor</t>
  </si>
  <si>
    <t>C</t>
  </si>
  <si>
    <t>Consultor individual - SIAFE-RIO</t>
  </si>
  <si>
    <t>3º tri 2015</t>
  </si>
  <si>
    <t>2º tri 2015</t>
  </si>
  <si>
    <t>P</t>
  </si>
  <si>
    <t>EP</t>
  </si>
  <si>
    <t>Licenças Oracle  SEFAZ</t>
  </si>
  <si>
    <t>1º tri 2016</t>
  </si>
  <si>
    <t>Site Tutorial</t>
  </si>
  <si>
    <t>A1</t>
  </si>
  <si>
    <t>A2</t>
  </si>
  <si>
    <t>Treinamentos diversos</t>
  </si>
  <si>
    <t xml:space="preserve">PLANO DE AQUISIÇÕES -setembro 2014 </t>
  </si>
  <si>
    <t>BID SQC</t>
  </si>
  <si>
    <t>Diversos Treinamentos SIAFE-RIO</t>
  </si>
  <si>
    <t>Vários treinamentos</t>
  </si>
  <si>
    <t>Material para disponibilização no Site Tutorial</t>
  </si>
  <si>
    <t>Fábrica de Software</t>
  </si>
  <si>
    <t>3.7 e 3.11</t>
  </si>
  <si>
    <t>4.1</t>
  </si>
  <si>
    <t>Certificação Digital - SIAFE-RIO</t>
  </si>
  <si>
    <t>Certificação Digital - Receita</t>
  </si>
  <si>
    <t>Diversos treinamentos (compra de vagas)</t>
  </si>
  <si>
    <t>Curso de Contabilidade de Custos aplicado ao Setor Público</t>
  </si>
  <si>
    <t>Ferramenta Tablout - BI</t>
  </si>
  <si>
    <t>Em licitação Alter valor</t>
  </si>
  <si>
    <t>Atualizado em:  30/09/2014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</si>
</sst>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\-??_);_(@_)"/>
    <numFmt numFmtId="167" formatCode="[$-416]mmmm\-yy;@"/>
    <numFmt numFmtId="168" formatCode="_(* #,##0_);_(* \(#,##0\);_(* &quot;-&quot;??_);_(@_)"/>
    <numFmt numFmtId="169" formatCode="_(* #,##0.000_);_(* \(#,##0.000\);_(* \-??_);_(@_)"/>
    <numFmt numFmtId="170" formatCode="[$-416]mmm\-yy;@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rgb="FF0070C0"/>
      <name val="Arial"/>
      <family val="2"/>
    </font>
    <font>
      <sz val="11"/>
      <color indexed="8"/>
      <name val="Calibri"/>
      <family val="2"/>
    </font>
    <font>
      <strike/>
      <sz val="10"/>
      <name val="Arial"/>
      <family val="2"/>
    </font>
    <font>
      <sz val="10"/>
      <color rgb="FFFF0000"/>
      <name val="Arial"/>
      <family val="2"/>
    </font>
    <font>
      <strike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B0F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9">
    <xf numFmtId="0" fontId="0" fillId="0" borderId="0"/>
    <xf numFmtId="165" fontId="3" fillId="0" borderId="0" applyFill="0" applyBorder="0" applyAlignment="0" applyProtection="0"/>
    <xf numFmtId="164" fontId="6" fillId="0" borderId="0" applyFont="0" applyFill="0" applyBorder="0" applyAlignment="0" applyProtection="0"/>
    <xf numFmtId="9" fontId="3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</cellStyleXfs>
  <cellXfs count="247">
    <xf numFmtId="0" fontId="0" fillId="0" borderId="0" xfId="0"/>
    <xf numFmtId="0" fontId="3" fillId="0" borderId="0" xfId="0" applyFont="1"/>
    <xf numFmtId="0" fontId="3" fillId="0" borderId="0" xfId="0" applyFont="1" applyBorder="1"/>
    <xf numFmtId="166" fontId="3" fillId="2" borderId="5" xfId="1" applyNumberFormat="1" applyFont="1" applyFill="1" applyBorder="1" applyAlignment="1">
      <alignment horizontal="center" vertical="top" wrapText="1"/>
    </xf>
    <xf numFmtId="165" fontId="3" fillId="2" borderId="5" xfId="1" applyFont="1" applyFill="1" applyBorder="1" applyAlignment="1">
      <alignment horizontal="left" vertical="top" wrapText="1" indent="2"/>
    </xf>
    <xf numFmtId="0" fontId="3" fillId="2" borderId="5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/>
    </xf>
    <xf numFmtId="0" fontId="3" fillId="3" borderId="5" xfId="0" applyFont="1" applyFill="1" applyBorder="1" applyAlignment="1">
      <alignment horizontal="center" vertical="top" wrapText="1"/>
    </xf>
    <xf numFmtId="3" fontId="3" fillId="3" borderId="5" xfId="0" applyNumberFormat="1" applyFont="1" applyFill="1" applyBorder="1" applyAlignment="1">
      <alignment horizontal="right" vertical="top" wrapText="1"/>
    </xf>
    <xf numFmtId="9" fontId="3" fillId="3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top" wrapText="1"/>
    </xf>
    <xf numFmtId="3" fontId="3" fillId="0" borderId="5" xfId="0" applyNumberFormat="1" applyFont="1" applyFill="1" applyBorder="1" applyAlignment="1">
      <alignment horizontal="right" vertical="top" wrapText="1"/>
    </xf>
    <xf numFmtId="9" fontId="3" fillId="0" borderId="5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top"/>
    </xf>
    <xf numFmtId="0" fontId="3" fillId="0" borderId="5" xfId="0" applyFont="1" applyFill="1" applyBorder="1" applyAlignment="1">
      <alignment vertical="top" wrapText="1"/>
    </xf>
    <xf numFmtId="0" fontId="4" fillId="0" borderId="0" xfId="0" applyFont="1"/>
    <xf numFmtId="3" fontId="3" fillId="0" borderId="5" xfId="0" applyNumberFormat="1" applyFont="1" applyFill="1" applyBorder="1" applyAlignment="1" applyProtection="1">
      <alignment vertical="top" wrapText="1"/>
      <protection locked="0"/>
    </xf>
    <xf numFmtId="0" fontId="3" fillId="0" borderId="8" xfId="0" applyFont="1" applyFill="1" applyBorder="1" applyAlignment="1">
      <alignment vertical="top"/>
    </xf>
    <xf numFmtId="0" fontId="3" fillId="0" borderId="7" xfId="0" applyFont="1" applyFill="1" applyBorder="1" applyAlignment="1">
      <alignment vertical="top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Border="1" applyAlignment="1">
      <alignment horizontal="center" vertical="top" wrapText="1"/>
    </xf>
    <xf numFmtId="3" fontId="5" fillId="0" borderId="0" xfId="0" applyNumberFormat="1" applyFont="1" applyBorder="1" applyAlignment="1">
      <alignment horizontal="right" vertical="top" wrapText="1"/>
    </xf>
    <xf numFmtId="9" fontId="5" fillId="0" borderId="0" xfId="0" applyNumberFormat="1" applyFont="1" applyBorder="1" applyAlignment="1">
      <alignment horizontal="center" vertical="top" wrapText="1"/>
    </xf>
    <xf numFmtId="0" fontId="3" fillId="0" borderId="5" xfId="0" applyFont="1" applyFill="1" applyBorder="1" applyAlignment="1" applyProtection="1">
      <alignment vertical="top" wrapText="1"/>
      <protection locked="0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7" xfId="0" applyFont="1" applyFill="1" applyBorder="1" applyAlignment="1" applyProtection="1">
      <alignment vertical="top" wrapText="1"/>
      <protection locked="0"/>
    </xf>
    <xf numFmtId="166" fontId="2" fillId="0" borderId="5" xfId="1" applyNumberFormat="1" applyFont="1" applyBorder="1" applyAlignment="1">
      <alignment horizontal="center" vertical="top" wrapText="1"/>
    </xf>
    <xf numFmtId="166" fontId="2" fillId="0" borderId="5" xfId="1" applyNumberFormat="1" applyFont="1" applyBorder="1" applyAlignment="1">
      <alignment horizontal="right" vertical="top" wrapText="1"/>
    </xf>
    <xf numFmtId="167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166" fontId="3" fillId="2" borderId="5" xfId="1" applyNumberFormat="1" applyFont="1" applyFill="1" applyBorder="1" applyAlignment="1">
      <alignment horizontal="left" vertical="top" wrapText="1" indent="2"/>
    </xf>
    <xf numFmtId="0" fontId="3" fillId="2" borderId="6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 applyProtection="1">
      <alignment vertical="top" wrapText="1"/>
      <protection locked="0"/>
    </xf>
    <xf numFmtId="166" fontId="3" fillId="3" borderId="5" xfId="1" applyNumberFormat="1" applyFont="1" applyFill="1" applyBorder="1" applyAlignment="1">
      <alignment horizontal="center"/>
    </xf>
    <xf numFmtId="166" fontId="3" fillId="3" borderId="5" xfId="1" applyNumberFormat="1" applyFont="1" applyFill="1" applyBorder="1"/>
    <xf numFmtId="0" fontId="3" fillId="3" borderId="5" xfId="0" applyFont="1" applyFill="1" applyBorder="1" applyAlignment="1">
      <alignment horizontal="center" vertical="center" wrapText="1"/>
    </xf>
    <xf numFmtId="9" fontId="3" fillId="3" borderId="5" xfId="3" applyFont="1" applyFill="1" applyBorder="1" applyAlignment="1">
      <alignment horizontal="center" vertical="center" wrapText="1"/>
    </xf>
    <xf numFmtId="167" fontId="3" fillId="3" borderId="5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166" fontId="3" fillId="0" borderId="5" xfId="1" applyNumberFormat="1" applyFont="1" applyFill="1" applyBorder="1"/>
    <xf numFmtId="9" fontId="3" fillId="0" borderId="5" xfId="3" applyFont="1" applyBorder="1" applyAlignment="1">
      <alignment horizontal="center" vertical="center" wrapText="1"/>
    </xf>
    <xf numFmtId="167" fontId="3" fillId="0" borderId="5" xfId="0" applyNumberFormat="1" applyFont="1" applyBorder="1" applyAlignment="1">
      <alignment horizontal="center" vertical="center" wrapText="1"/>
    </xf>
    <xf numFmtId="166" fontId="3" fillId="0" borderId="5" xfId="1" applyNumberFormat="1" applyFont="1" applyBorder="1"/>
    <xf numFmtId="168" fontId="2" fillId="0" borderId="5" xfId="4" applyNumberFormat="1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right" vertical="top" wrapText="1"/>
    </xf>
    <xf numFmtId="9" fontId="3" fillId="0" borderId="5" xfId="0" applyNumberFormat="1" applyFont="1" applyBorder="1" applyAlignment="1">
      <alignment horizontal="center" vertical="top" wrapText="1"/>
    </xf>
    <xf numFmtId="166" fontId="3" fillId="0" borderId="5" xfId="1" applyNumberFormat="1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vertical="top"/>
      <protection locked="0"/>
    </xf>
    <xf numFmtId="166" fontId="3" fillId="3" borderId="5" xfId="1" applyNumberFormat="1" applyFont="1" applyFill="1" applyBorder="1" applyAlignment="1">
      <alignment horizontal="center" vertical="top" wrapText="1"/>
    </xf>
    <xf numFmtId="166" fontId="3" fillId="3" borderId="5" xfId="1" applyNumberFormat="1" applyFont="1" applyFill="1" applyBorder="1" applyAlignment="1">
      <alignment vertical="top"/>
    </xf>
    <xf numFmtId="9" fontId="3" fillId="3" borderId="5" xfId="3" applyFont="1" applyFill="1" applyBorder="1" applyAlignment="1">
      <alignment horizontal="center" vertical="top" wrapText="1"/>
    </xf>
    <xf numFmtId="167" fontId="3" fillId="3" borderId="5" xfId="0" applyNumberFormat="1" applyFont="1" applyFill="1" applyBorder="1" applyAlignment="1">
      <alignment horizontal="center" vertical="top" wrapText="1"/>
    </xf>
    <xf numFmtId="166" fontId="3" fillId="3" borderId="5" xfId="1" applyNumberFormat="1" applyFont="1" applyFill="1" applyBorder="1" applyAlignment="1">
      <alignment horizontal="center" vertical="center" wrapText="1"/>
    </xf>
    <xf numFmtId="168" fontId="2" fillId="0" borderId="5" xfId="5" applyNumberFormat="1" applyFont="1" applyBorder="1"/>
    <xf numFmtId="0" fontId="3" fillId="3" borderId="5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166" fontId="3" fillId="0" borderId="5" xfId="1" applyNumberFormat="1" applyFont="1" applyBorder="1" applyAlignment="1">
      <alignment horizontal="center" vertical="top" wrapText="1"/>
    </xf>
    <xf numFmtId="9" fontId="2" fillId="0" borderId="5" xfId="3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166" fontId="2" fillId="4" borderId="5" xfId="1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center" wrapText="1"/>
    </xf>
    <xf numFmtId="168" fontId="2" fillId="4" borderId="5" xfId="6" applyNumberFormat="1" applyFont="1" applyFill="1" applyBorder="1"/>
    <xf numFmtId="167" fontId="2" fillId="4" borderId="5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166" fontId="3" fillId="0" borderId="11" xfId="1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9" fontId="3" fillId="0" borderId="11" xfId="3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6" fontId="3" fillId="0" borderId="0" xfId="1" applyNumberFormat="1" applyFont="1" applyAlignment="1"/>
    <xf numFmtId="166" fontId="3" fillId="0" borderId="0" xfId="1" applyNumberFormat="1" applyFont="1"/>
    <xf numFmtId="168" fontId="3" fillId="0" borderId="0" xfId="0" applyNumberFormat="1" applyFont="1"/>
    <xf numFmtId="166" fontId="3" fillId="0" borderId="0" xfId="1" applyNumberFormat="1" applyFont="1" applyAlignment="1">
      <alignment horizontal="center"/>
    </xf>
    <xf numFmtId="0" fontId="3" fillId="0" borderId="9" xfId="0" applyFont="1" applyFill="1" applyBorder="1" applyAlignment="1">
      <alignment horizontal="left" vertical="center" wrapText="1"/>
    </xf>
    <xf numFmtId="3" fontId="3" fillId="0" borderId="0" xfId="0" applyNumberFormat="1" applyFont="1"/>
    <xf numFmtId="3" fontId="3" fillId="0" borderId="0" xfId="0" applyNumberFormat="1" applyFont="1" applyBorder="1"/>
    <xf numFmtId="0" fontId="3" fillId="0" borderId="5" xfId="0" applyFont="1" applyFill="1" applyBorder="1" applyAlignment="1" applyProtection="1">
      <alignment vertical="center" wrapText="1"/>
      <protection locked="0"/>
    </xf>
    <xf numFmtId="166" fontId="3" fillId="0" borderId="5" xfId="1" applyNumberFormat="1" applyFont="1" applyFill="1" applyBorder="1" applyAlignment="1">
      <alignment horizontal="center" vertical="center"/>
    </xf>
    <xf numFmtId="3" fontId="3" fillId="0" borderId="0" xfId="0" applyNumberFormat="1" applyFont="1" applyFill="1"/>
    <xf numFmtId="0" fontId="7" fillId="0" borderId="5" xfId="0" applyFont="1" applyFill="1" applyBorder="1" applyAlignment="1">
      <alignment horizontal="center" vertical="top" wrapText="1"/>
    </xf>
    <xf numFmtId="9" fontId="7" fillId="0" borderId="5" xfId="0" applyNumberFormat="1" applyFont="1" applyFill="1" applyBorder="1" applyAlignment="1">
      <alignment horizontal="center" vertical="top" wrapText="1"/>
    </xf>
    <xf numFmtId="3" fontId="7" fillId="0" borderId="5" xfId="0" applyNumberFormat="1" applyFont="1" applyFill="1" applyBorder="1" applyAlignment="1">
      <alignment horizontal="right" vertical="top" wrapText="1"/>
    </xf>
    <xf numFmtId="167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7" fontId="7" fillId="0" borderId="5" xfId="0" applyNumberFormat="1" applyFont="1" applyFill="1" applyBorder="1" applyAlignment="1">
      <alignment horizontal="center" vertical="center" wrapText="1"/>
    </xf>
    <xf numFmtId="3" fontId="3" fillId="5" borderId="5" xfId="0" applyNumberFormat="1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center" vertical="center" wrapText="1"/>
    </xf>
    <xf numFmtId="9" fontId="3" fillId="6" borderId="5" xfId="0" applyNumberFormat="1" applyFont="1" applyFill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right" vertical="center" wrapText="1"/>
    </xf>
    <xf numFmtId="9" fontId="3" fillId="6" borderId="5" xfId="0" applyNumberFormat="1" applyFont="1" applyFill="1" applyBorder="1" applyAlignment="1">
      <alignment horizontal="center" vertical="center" wrapText="1"/>
    </xf>
    <xf numFmtId="166" fontId="3" fillId="6" borderId="5" xfId="1" applyNumberFormat="1" applyFont="1" applyFill="1" applyBorder="1"/>
    <xf numFmtId="9" fontId="3" fillId="6" borderId="5" xfId="3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left" vertical="center" wrapText="1"/>
    </xf>
    <xf numFmtId="167" fontId="3" fillId="6" borderId="5" xfId="0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9" fontId="3" fillId="7" borderId="5" xfId="3" applyFont="1" applyFill="1" applyBorder="1" applyAlignment="1">
      <alignment horizontal="center" vertical="center" wrapText="1"/>
    </xf>
    <xf numFmtId="167" fontId="3" fillId="7" borderId="5" xfId="0" applyNumberFormat="1" applyFont="1" applyFill="1" applyBorder="1" applyAlignment="1">
      <alignment horizontal="center" vertical="center" wrapText="1"/>
    </xf>
    <xf numFmtId="166" fontId="3" fillId="6" borderId="5" xfId="1" applyNumberFormat="1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vertical="top" wrapText="1"/>
    </xf>
    <xf numFmtId="3" fontId="7" fillId="8" borderId="5" xfId="0" applyNumberFormat="1" applyFont="1" applyFill="1" applyBorder="1" applyAlignment="1" applyProtection="1">
      <alignment vertical="top" wrapText="1"/>
      <protection locked="0"/>
    </xf>
    <xf numFmtId="3" fontId="3" fillId="8" borderId="5" xfId="0" applyNumberFormat="1" applyFont="1" applyFill="1" applyBorder="1" applyAlignment="1" applyProtection="1">
      <alignment vertical="top" wrapText="1"/>
      <protection locked="0"/>
    </xf>
    <xf numFmtId="3" fontId="7" fillId="8" borderId="8" xfId="0" applyNumberFormat="1" applyFont="1" applyFill="1" applyBorder="1" applyAlignment="1" applyProtection="1">
      <alignment vertical="top" wrapText="1"/>
      <protection locked="0"/>
    </xf>
    <xf numFmtId="0" fontId="7" fillId="8" borderId="8" xfId="0" applyFont="1" applyFill="1" applyBorder="1" applyAlignment="1">
      <alignment vertical="top"/>
    </xf>
    <xf numFmtId="0" fontId="3" fillId="8" borderId="7" xfId="0" applyFont="1" applyFill="1" applyBorder="1" applyAlignment="1">
      <alignment vertical="top"/>
    </xf>
    <xf numFmtId="0" fontId="8" fillId="0" borderId="7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3" fontId="8" fillId="0" borderId="5" xfId="0" applyNumberFormat="1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center" vertical="center" wrapText="1"/>
    </xf>
    <xf numFmtId="3" fontId="8" fillId="0" borderId="0" xfId="0" applyNumberFormat="1" applyFont="1"/>
    <xf numFmtId="169" fontId="3" fillId="0" borderId="0" xfId="1" applyNumberFormat="1" applyFont="1"/>
    <xf numFmtId="0" fontId="3" fillId="7" borderId="9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 applyProtection="1">
      <alignment vertical="top" wrapText="1"/>
      <protection locked="0"/>
    </xf>
    <xf numFmtId="0" fontId="5" fillId="7" borderId="9" xfId="0" applyFont="1" applyFill="1" applyBorder="1" applyAlignment="1">
      <alignment horizontal="left" vertical="center" wrapText="1"/>
    </xf>
    <xf numFmtId="0" fontId="3" fillId="9" borderId="5" xfId="0" applyFont="1" applyFill="1" applyBorder="1" applyAlignment="1" applyProtection="1">
      <alignment horizontal="left" vertical="center" wrapText="1"/>
      <protection locked="0"/>
    </xf>
    <xf numFmtId="166" fontId="3" fillId="9" borderId="5" xfId="1" applyNumberFormat="1" applyFont="1" applyFill="1" applyBorder="1" applyAlignment="1">
      <alignment horizontal="center" vertical="center"/>
    </xf>
    <xf numFmtId="166" fontId="3" fillId="9" borderId="5" xfId="1" applyNumberFormat="1" applyFont="1" applyFill="1" applyBorder="1" applyAlignment="1">
      <alignment vertical="center"/>
    </xf>
    <xf numFmtId="0" fontId="3" fillId="9" borderId="5" xfId="0" applyFont="1" applyFill="1" applyBorder="1" applyAlignment="1">
      <alignment horizontal="center" vertical="center" wrapText="1"/>
    </xf>
    <xf numFmtId="9" fontId="3" fillId="9" borderId="5" xfId="3" applyFont="1" applyFill="1" applyBorder="1" applyAlignment="1">
      <alignment horizontal="center" vertical="center" wrapText="1"/>
    </xf>
    <xf numFmtId="167" fontId="3" fillId="9" borderId="5" xfId="0" applyNumberFormat="1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vertical="top" wrapText="1"/>
    </xf>
    <xf numFmtId="3" fontId="3" fillId="5" borderId="8" xfId="0" applyNumberFormat="1" applyFont="1" applyFill="1" applyBorder="1" applyAlignment="1" applyProtection="1">
      <alignment vertical="top" wrapText="1"/>
      <protection locked="0"/>
    </xf>
    <xf numFmtId="0" fontId="3" fillId="5" borderId="8" xfId="0" applyFont="1" applyFill="1" applyBorder="1" applyAlignment="1">
      <alignment vertical="top"/>
    </xf>
    <xf numFmtId="0" fontId="3" fillId="5" borderId="8" xfId="0" applyFont="1" applyFill="1" applyBorder="1" applyAlignment="1">
      <alignment vertical="top" wrapText="1"/>
    </xf>
    <xf numFmtId="0" fontId="3" fillId="5" borderId="5" xfId="0" applyFont="1" applyFill="1" applyBorder="1" applyAlignment="1" applyProtection="1">
      <alignment vertical="top" wrapText="1"/>
      <protection locked="0"/>
    </xf>
    <xf numFmtId="0" fontId="3" fillId="10" borderId="5" xfId="0" applyFont="1" applyFill="1" applyBorder="1" applyAlignment="1" applyProtection="1">
      <alignment vertical="center" wrapText="1"/>
      <protection locked="0"/>
    </xf>
    <xf numFmtId="166" fontId="3" fillId="5" borderId="5" xfId="1" applyNumberFormat="1" applyFont="1" applyFill="1" applyBorder="1"/>
    <xf numFmtId="0" fontId="3" fillId="5" borderId="5" xfId="0" applyFont="1" applyFill="1" applyBorder="1" applyAlignment="1" applyProtection="1">
      <alignment vertical="center" wrapText="1"/>
      <protection locked="0"/>
    </xf>
    <xf numFmtId="0" fontId="3" fillId="5" borderId="5" xfId="0" applyFont="1" applyFill="1" applyBorder="1" applyAlignment="1" applyProtection="1">
      <alignment vertical="top"/>
      <protection locked="0"/>
    </xf>
    <xf numFmtId="0" fontId="3" fillId="0" borderId="7" xfId="0" applyFont="1" applyFill="1" applyBorder="1" applyAlignment="1" applyProtection="1">
      <alignment vertical="top" wrapText="1"/>
      <protection locked="0"/>
    </xf>
    <xf numFmtId="166" fontId="2" fillId="0" borderId="5" xfId="1" applyNumberFormat="1" applyFont="1" applyFill="1" applyBorder="1" applyAlignment="1">
      <alignment horizontal="center" vertical="top" wrapText="1"/>
    </xf>
    <xf numFmtId="166" fontId="2" fillId="0" borderId="5" xfId="1" applyNumberFormat="1" applyFont="1" applyFill="1" applyBorder="1" applyAlignment="1">
      <alignment horizontal="right" vertical="top" wrapText="1"/>
    </xf>
    <xf numFmtId="167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8" fontId="2" fillId="0" borderId="5" xfId="2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7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center" vertical="top" wrapText="1"/>
    </xf>
    <xf numFmtId="3" fontId="9" fillId="0" borderId="5" xfId="0" applyNumberFormat="1" applyFont="1" applyFill="1" applyBorder="1" applyAlignment="1">
      <alignment horizontal="right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top" wrapText="1"/>
    </xf>
    <xf numFmtId="167" fontId="9" fillId="0" borderId="5" xfId="0" applyNumberFormat="1" applyFont="1" applyFill="1" applyBorder="1" applyAlignment="1">
      <alignment horizontal="center" vertical="center" wrapText="1"/>
    </xf>
    <xf numFmtId="167" fontId="9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/>
    <xf numFmtId="170" fontId="0" fillId="0" borderId="0" xfId="0" applyNumberFormat="1"/>
    <xf numFmtId="0" fontId="8" fillId="0" borderId="4" xfId="0" applyFont="1" applyFill="1" applyBorder="1" applyAlignment="1">
      <alignment horizontal="center" vertical="center"/>
    </xf>
    <xf numFmtId="0" fontId="11" fillId="0" borderId="0" xfId="0" applyFont="1"/>
    <xf numFmtId="0" fontId="2" fillId="0" borderId="5" xfId="0" applyFont="1" applyBorder="1" applyAlignment="1">
      <alignment horizontal="center" vertical="center" wrapText="1"/>
    </xf>
    <xf numFmtId="166" fontId="3" fillId="0" borderId="5" xfId="1" applyNumberFormat="1" applyFont="1" applyBorder="1" applyAlignment="1">
      <alignment horizontal="center" vertical="center" wrapText="1"/>
    </xf>
    <xf numFmtId="166" fontId="3" fillId="0" borderId="0" xfId="1" applyNumberFormat="1"/>
    <xf numFmtId="166" fontId="3" fillId="0" borderId="5" xfId="1" applyNumberFormat="1" applyFont="1" applyFill="1" applyBorder="1" applyAlignment="1">
      <alignment vertical="center"/>
    </xf>
    <xf numFmtId="3" fontId="3" fillId="3" borderId="8" xfId="0" applyNumberFormat="1" applyFont="1" applyFill="1" applyBorder="1" applyAlignment="1">
      <alignment horizontal="right" vertical="top" wrapText="1"/>
    </xf>
    <xf numFmtId="3" fontId="3" fillId="0" borderId="8" xfId="0" applyNumberFormat="1" applyFont="1" applyFill="1" applyBorder="1" applyAlignment="1">
      <alignment horizontal="right" vertical="top" wrapText="1"/>
    </xf>
    <xf numFmtId="0" fontId="3" fillId="2" borderId="6" xfId="0" applyFont="1" applyFill="1" applyBorder="1" applyAlignment="1">
      <alignment vertical="top" wrapText="1"/>
    </xf>
    <xf numFmtId="0" fontId="3" fillId="3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9" fontId="3" fillId="0" borderId="5" xfId="3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166" fontId="3" fillId="0" borderId="5" xfId="1" applyNumberFormat="1" applyFont="1" applyBorder="1" applyAlignment="1">
      <alignment horizontal="center" vertical="center"/>
    </xf>
    <xf numFmtId="166" fontId="3" fillId="6" borderId="5" xfId="1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vertical="top" wrapText="1"/>
    </xf>
    <xf numFmtId="0" fontId="3" fillId="3" borderId="16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3" fillId="6" borderId="18" xfId="0" applyFont="1" applyFill="1" applyBorder="1" applyAlignment="1">
      <alignment horizontal="center" vertical="top" wrapText="1"/>
    </xf>
    <xf numFmtId="0" fontId="3" fillId="6" borderId="19" xfId="0" applyFont="1" applyFill="1" applyBorder="1" applyAlignment="1">
      <alignment horizontal="center" vertical="center" wrapText="1"/>
    </xf>
    <xf numFmtId="167" fontId="7" fillId="0" borderId="16" xfId="0" applyNumberFormat="1" applyFont="1" applyFill="1" applyBorder="1" applyAlignment="1">
      <alignment horizontal="center" vertical="center" wrapText="1"/>
    </xf>
    <xf numFmtId="167" fontId="9" fillId="0" borderId="16" xfId="0" applyNumberFormat="1" applyFont="1" applyBorder="1" applyAlignment="1">
      <alignment horizontal="center" vertical="center" wrapText="1"/>
    </xf>
    <xf numFmtId="167" fontId="3" fillId="0" borderId="16" xfId="0" applyNumberFormat="1" applyFont="1" applyBorder="1" applyAlignment="1">
      <alignment horizontal="center" vertical="center" wrapText="1"/>
    </xf>
    <xf numFmtId="167" fontId="2" fillId="0" borderId="16" xfId="0" applyNumberFormat="1" applyFont="1" applyFill="1" applyBorder="1" applyAlignment="1">
      <alignment horizontal="center" vertical="center" wrapText="1"/>
    </xf>
    <xf numFmtId="167" fontId="3" fillId="3" borderId="16" xfId="0" applyNumberFormat="1" applyFont="1" applyFill="1" applyBorder="1" applyAlignment="1">
      <alignment horizontal="center" vertical="center" wrapText="1"/>
    </xf>
    <xf numFmtId="167" fontId="3" fillId="0" borderId="16" xfId="0" applyNumberFormat="1" applyFont="1" applyFill="1" applyBorder="1" applyAlignment="1">
      <alignment horizontal="center" vertical="center" wrapText="1"/>
    </xf>
    <xf numFmtId="167" fontId="3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167" fontId="3" fillId="7" borderId="17" xfId="0" applyNumberFormat="1" applyFont="1" applyFill="1" applyBorder="1" applyAlignment="1">
      <alignment horizontal="center" vertical="center" wrapText="1"/>
    </xf>
    <xf numFmtId="167" fontId="3" fillId="9" borderId="17" xfId="0" applyNumberFormat="1" applyFont="1" applyFill="1" applyBorder="1" applyAlignment="1">
      <alignment horizontal="center" vertical="center" wrapText="1"/>
    </xf>
    <xf numFmtId="167" fontId="2" fillId="0" borderId="16" xfId="0" applyNumberFormat="1" applyFont="1" applyBorder="1" applyAlignment="1">
      <alignment horizontal="center" vertical="center" wrapText="1"/>
    </xf>
    <xf numFmtId="167" fontId="3" fillId="6" borderId="17" xfId="0" applyNumberFormat="1" applyFont="1" applyFill="1" applyBorder="1" applyAlignment="1">
      <alignment horizontal="center" vertical="center" wrapText="1"/>
    </xf>
    <xf numFmtId="167" fontId="2" fillId="4" borderId="16" xfId="0" applyNumberFormat="1" applyFont="1" applyFill="1" applyBorder="1" applyAlignment="1">
      <alignment horizontal="center" vertical="center" wrapText="1"/>
    </xf>
    <xf numFmtId="167" fontId="2" fillId="0" borderId="20" xfId="0" applyNumberFormat="1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166" fontId="3" fillId="11" borderId="5" xfId="1" applyNumberFormat="1" applyFont="1" applyFill="1" applyBorder="1" applyAlignment="1">
      <alignment horizontal="center" vertical="center"/>
    </xf>
    <xf numFmtId="166" fontId="8" fillId="0" borderId="5" xfId="1" applyNumberFormat="1" applyFont="1" applyFill="1" applyBorder="1"/>
    <xf numFmtId="166" fontId="8" fillId="0" borderId="5" xfId="1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6" fontId="3" fillId="0" borderId="5" xfId="1" applyNumberFormat="1" applyFont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</cellXfs>
  <cellStyles count="199">
    <cellStyle name="Normal" xfId="0" builtinId="0"/>
    <cellStyle name="Normal 2 10" xfId="7"/>
    <cellStyle name="Normal 2 11" xfId="8"/>
    <cellStyle name="Normal 2 11 2" xfId="9"/>
    <cellStyle name="Normal 2 12" xfId="10"/>
    <cellStyle name="Normal 2 12 2" xfId="11"/>
    <cellStyle name="Normal 2 13" xfId="12"/>
    <cellStyle name="Normal 2 13 2" xfId="13"/>
    <cellStyle name="Normal 2 14" xfId="14"/>
    <cellStyle name="Normal 2 14 2" xfId="15"/>
    <cellStyle name="Normal 2 15" xfId="16"/>
    <cellStyle name="Normal 2 15 2" xfId="17"/>
    <cellStyle name="Normal 2 16" xfId="18"/>
    <cellStyle name="Normal 2 16 2" xfId="19"/>
    <cellStyle name="Normal 2 17" xfId="20"/>
    <cellStyle name="Normal 2 17 2" xfId="21"/>
    <cellStyle name="Normal 2 18" xfId="22"/>
    <cellStyle name="Normal 2 18 2" xfId="23"/>
    <cellStyle name="Normal 2 19" xfId="24"/>
    <cellStyle name="Normal 2 19 2" xfId="25"/>
    <cellStyle name="Normal 2 2" xfId="26"/>
    <cellStyle name="Normal 2 20" xfId="27"/>
    <cellStyle name="Normal 2 20 2" xfId="28"/>
    <cellStyle name="Normal 2 21" xfId="29"/>
    <cellStyle name="Normal 2 21 2" xfId="30"/>
    <cellStyle name="Normal 2 22" xfId="31"/>
    <cellStyle name="Normal 2 3" xfId="32"/>
    <cellStyle name="Normal 2 4" xfId="33"/>
    <cellStyle name="Normal 2 5" xfId="34"/>
    <cellStyle name="Normal 2 6" xfId="35"/>
    <cellStyle name="Normal 2 7" xfId="36"/>
    <cellStyle name="Normal 2 8" xfId="37"/>
    <cellStyle name="Normal 2 9" xfId="38"/>
    <cellStyle name="Normal 28 10" xfId="39"/>
    <cellStyle name="Normal 28 11" xfId="40"/>
    <cellStyle name="Normal 28 12" xfId="41"/>
    <cellStyle name="Normal 28 13" xfId="42"/>
    <cellStyle name="Normal 28 2" xfId="43"/>
    <cellStyle name="Normal 28 3" xfId="44"/>
    <cellStyle name="Normal 28 4" xfId="45"/>
    <cellStyle name="Normal 28 5" xfId="46"/>
    <cellStyle name="Normal 28 6" xfId="47"/>
    <cellStyle name="Normal 28 7" xfId="48"/>
    <cellStyle name="Normal 28 8" xfId="49"/>
    <cellStyle name="Normal 28 9" xfId="50"/>
    <cellStyle name="Normal 4 2" xfId="51"/>
    <cellStyle name="Normal 4 2 2" xfId="52"/>
    <cellStyle name="Normal 4 2 3" xfId="53"/>
    <cellStyle name="Normal 4 2 4" xfId="54"/>
    <cellStyle name="Normal 4 2 5" xfId="55"/>
    <cellStyle name="Normal 4 3" xfId="56"/>
    <cellStyle name="Normal 4 3 2" xfId="57"/>
    <cellStyle name="Normal 4 3 3" xfId="58"/>
    <cellStyle name="Normal 4 3 4" xfId="59"/>
    <cellStyle name="Normal 4 3 5" xfId="60"/>
    <cellStyle name="Normal 4 4" xfId="61"/>
    <cellStyle name="Normal 4 4 2" xfId="62"/>
    <cellStyle name="Normal 4 4 3" xfId="63"/>
    <cellStyle name="Normal 4 4 4" xfId="64"/>
    <cellStyle name="Normal 4 4 5" xfId="65"/>
    <cellStyle name="Normal 4 5" xfId="66"/>
    <cellStyle name="Normal 4 5 2" xfId="67"/>
    <cellStyle name="Normal 4 5 3" xfId="68"/>
    <cellStyle name="Normal 4 5 4" xfId="69"/>
    <cellStyle name="Normal 4 5 5" xfId="70"/>
    <cellStyle name="Normal 4 6" xfId="71"/>
    <cellStyle name="Normal 4 6 2" xfId="72"/>
    <cellStyle name="Normal 4 6 3" xfId="73"/>
    <cellStyle name="Normal 4 6 4" xfId="74"/>
    <cellStyle name="Normal 4 6 5" xfId="75"/>
    <cellStyle name="Normal 4 7" xfId="76"/>
    <cellStyle name="Normal 4 7 2" xfId="77"/>
    <cellStyle name="Normal 4 7 3" xfId="78"/>
    <cellStyle name="Normal 4 7 4" xfId="79"/>
    <cellStyle name="Normal 4 7 5" xfId="80"/>
    <cellStyle name="Normal 4 8" xfId="81"/>
    <cellStyle name="Normal 4 8 2" xfId="82"/>
    <cellStyle name="Normal 4 8 3" xfId="83"/>
    <cellStyle name="Normal 4 8 4" xfId="84"/>
    <cellStyle name="Normal 4 8 5" xfId="85"/>
    <cellStyle name="Porcentagem 11" xfId="3"/>
    <cellStyle name="Porcentagem 2" xfId="86"/>
    <cellStyle name="Porcentagem 2 2" xfId="87"/>
    <cellStyle name="Porcentagem 2 3" xfId="88"/>
    <cellStyle name="Porcentagem 2 4" xfId="89"/>
    <cellStyle name="Porcentagem 6" xfId="90"/>
    <cellStyle name="Porcentagem 8" xfId="91"/>
    <cellStyle name="Separador de milhares 11 2" xfId="92"/>
    <cellStyle name="Separador de milhares 11 3" xfId="93"/>
    <cellStyle name="Separador de milhares 11 4" xfId="94"/>
    <cellStyle name="Separador de milhares 11 5" xfId="95"/>
    <cellStyle name="Separador de milhares 11 6" xfId="96"/>
    <cellStyle name="Separador de milhares 11 7" xfId="97"/>
    <cellStyle name="Separador de milhares 11 8" xfId="98"/>
    <cellStyle name="Separador de milhares 14" xfId="2"/>
    <cellStyle name="Separador de milhares 14 10" xfId="99"/>
    <cellStyle name="Separador de milhares 14 11" xfId="100"/>
    <cellStyle name="Separador de milhares 14 12" xfId="101"/>
    <cellStyle name="Separador de milhares 14 13" xfId="102"/>
    <cellStyle name="Separador de milhares 14 2" xfId="103"/>
    <cellStyle name="Separador de milhares 14 3" xfId="104"/>
    <cellStyle name="Separador de milhares 14 4" xfId="105"/>
    <cellStyle name="Separador de milhares 14 5" xfId="106"/>
    <cellStyle name="Separador de milhares 14 6" xfId="107"/>
    <cellStyle name="Separador de milhares 14 7" xfId="108"/>
    <cellStyle name="Separador de milhares 14 8" xfId="109"/>
    <cellStyle name="Separador de milhares 14 9" xfId="110"/>
    <cellStyle name="Separador de milhares 16" xfId="4"/>
    <cellStyle name="Separador de milhares 16 10" xfId="111"/>
    <cellStyle name="Separador de milhares 16 11" xfId="112"/>
    <cellStyle name="Separador de milhares 16 12" xfId="113"/>
    <cellStyle name="Separador de milhares 16 13" xfId="114"/>
    <cellStyle name="Separador de milhares 16 2" xfId="115"/>
    <cellStyle name="Separador de milhares 16 3" xfId="116"/>
    <cellStyle name="Separador de milhares 16 4" xfId="117"/>
    <cellStyle name="Separador de milhares 16 5" xfId="118"/>
    <cellStyle name="Separador de milhares 16 6" xfId="119"/>
    <cellStyle name="Separador de milhares 16 7" xfId="120"/>
    <cellStyle name="Separador de milhares 16 8" xfId="121"/>
    <cellStyle name="Separador de milhares 16 9" xfId="122"/>
    <cellStyle name="Separador de milhares 18" xfId="5"/>
    <cellStyle name="Separador de milhares 18 10" xfId="123"/>
    <cellStyle name="Separador de milhares 18 11" xfId="124"/>
    <cellStyle name="Separador de milhares 18 12" xfId="125"/>
    <cellStyle name="Separador de milhares 18 13" xfId="126"/>
    <cellStyle name="Separador de milhares 18 2" xfId="127"/>
    <cellStyle name="Separador de milhares 18 3" xfId="128"/>
    <cellStyle name="Separador de milhares 18 4" xfId="129"/>
    <cellStyle name="Separador de milhares 18 5" xfId="130"/>
    <cellStyle name="Separador de milhares 18 6" xfId="131"/>
    <cellStyle name="Separador de milhares 18 7" xfId="132"/>
    <cellStyle name="Separador de milhares 18 8" xfId="133"/>
    <cellStyle name="Separador de milhares 18 9" xfId="134"/>
    <cellStyle name="Separador de milhares 19" xfId="6"/>
    <cellStyle name="Separador de milhares 19 10" xfId="135"/>
    <cellStyle name="Separador de milhares 19 11" xfId="136"/>
    <cellStyle name="Separador de milhares 19 12" xfId="137"/>
    <cellStyle name="Separador de milhares 19 13" xfId="138"/>
    <cellStyle name="Separador de milhares 19 2" xfId="139"/>
    <cellStyle name="Separador de milhares 19 3" xfId="140"/>
    <cellStyle name="Separador de milhares 19 4" xfId="141"/>
    <cellStyle name="Separador de milhares 19 5" xfId="142"/>
    <cellStyle name="Separador de milhares 19 6" xfId="143"/>
    <cellStyle name="Separador de milhares 19 7" xfId="144"/>
    <cellStyle name="Separador de milhares 19 8" xfId="145"/>
    <cellStyle name="Separador de milhares 19 9" xfId="146"/>
    <cellStyle name="Separador de milhares 2 10" xfId="147"/>
    <cellStyle name="Separador de milhares 2 11" xfId="148"/>
    <cellStyle name="Separador de milhares 2 12" xfId="149"/>
    <cellStyle name="Separador de milhares 2 13" xfId="150"/>
    <cellStyle name="Separador de milhares 2 2" xfId="151"/>
    <cellStyle name="Separador de milhares 2 3" xfId="152"/>
    <cellStyle name="Separador de milhares 2 4" xfId="153"/>
    <cellStyle name="Separador de milhares 2 5" xfId="154"/>
    <cellStyle name="Separador de milhares 2 6" xfId="155"/>
    <cellStyle name="Separador de milhares 2 7" xfId="156"/>
    <cellStyle name="Separador de milhares 2 8" xfId="157"/>
    <cellStyle name="Separador de milhares 2 9" xfId="158"/>
    <cellStyle name="Separador de milhares 21 10" xfId="159"/>
    <cellStyle name="Separador de milhares 21 11" xfId="160"/>
    <cellStyle name="Separador de milhares 21 12" xfId="161"/>
    <cellStyle name="Separador de milhares 21 13" xfId="162"/>
    <cellStyle name="Separador de milhares 21 2" xfId="163"/>
    <cellStyle name="Separador de milhares 21 3" xfId="164"/>
    <cellStyle name="Separador de milhares 21 4" xfId="165"/>
    <cellStyle name="Separador de milhares 21 5" xfId="166"/>
    <cellStyle name="Separador de milhares 21 6" xfId="167"/>
    <cellStyle name="Separador de milhares 21 7" xfId="168"/>
    <cellStyle name="Separador de milhares 21 8" xfId="169"/>
    <cellStyle name="Separador de milhares 21 9" xfId="170"/>
    <cellStyle name="Separador de milhares 3" xfId="171"/>
    <cellStyle name="Separador de milhares 4" xfId="172"/>
    <cellStyle name="Separador de milhares 5 10" xfId="173"/>
    <cellStyle name="Separador de milhares 5 11" xfId="174"/>
    <cellStyle name="Separador de milhares 5 12" xfId="175"/>
    <cellStyle name="Separador de milhares 5 13" xfId="176"/>
    <cellStyle name="Separador de milhares 5 2" xfId="177"/>
    <cellStyle name="Separador de milhares 5 3" xfId="178"/>
    <cellStyle name="Separador de milhares 5 4" xfId="179"/>
    <cellStyle name="Separador de milhares 5 5" xfId="180"/>
    <cellStyle name="Separador de milhares 5 6" xfId="181"/>
    <cellStyle name="Separador de milhares 5 7" xfId="182"/>
    <cellStyle name="Separador de milhares 5 8" xfId="183"/>
    <cellStyle name="Separador de milhares 5 9" xfId="184"/>
    <cellStyle name="Separador de milhares 7 2" xfId="185"/>
    <cellStyle name="Separador de milhares 7 3" xfId="186"/>
    <cellStyle name="Separador de milhares 7 4" xfId="187"/>
    <cellStyle name="Separador de milhares 7 5" xfId="188"/>
    <cellStyle name="Separador de milhares 7 6" xfId="189"/>
    <cellStyle name="Separador de milhares 7 7" xfId="190"/>
    <cellStyle name="Separador de milhares 7 8" xfId="191"/>
    <cellStyle name="Separador de milhares 9 2" xfId="192"/>
    <cellStyle name="Separador de milhares 9 3" xfId="193"/>
    <cellStyle name="Separador de milhares 9 4" xfId="194"/>
    <cellStyle name="Separador de milhares 9 5" xfId="195"/>
    <cellStyle name="Separador de milhares 9 6" xfId="196"/>
    <cellStyle name="Separador de milhares 9 7" xfId="197"/>
    <cellStyle name="Separador de milhares 9 8" xfId="198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39"/>
  <sheetViews>
    <sheetView showGridLines="0" tabSelected="1" topLeftCell="A13" zoomScaleNormal="100" workbookViewId="0">
      <selection activeCell="E115" sqref="E115"/>
    </sheetView>
  </sheetViews>
  <sheetFormatPr defaultRowHeight="12.75" x14ac:dyDescent="0.2"/>
  <cols>
    <col min="1" max="1" width="4.85546875" style="82" customWidth="1"/>
    <col min="2" max="2" width="60" style="1" customWidth="1"/>
    <col min="3" max="3" width="13.140625" style="86" customWidth="1"/>
    <col min="4" max="4" width="13" style="84" customWidth="1"/>
    <col min="5" max="5" width="12.5703125" style="1" customWidth="1"/>
    <col min="6" max="6" width="9.140625" style="1"/>
    <col min="7" max="8" width="10.5703125" style="1" bestFit="1" customWidth="1"/>
    <col min="9" max="9" width="12.5703125" style="1" customWidth="1"/>
    <col min="10" max="10" width="12.28515625" style="1" customWidth="1"/>
    <col min="11" max="11" width="7" style="1" bestFit="1" customWidth="1"/>
    <col min="12" max="12" width="21.140625" style="1" bestFit="1" customWidth="1"/>
    <col min="13" max="13" width="13.28515625" style="88" customWidth="1"/>
    <col min="14" max="14" width="12.140625" style="1" bestFit="1" customWidth="1"/>
    <col min="15" max="16384" width="9.140625" style="1"/>
  </cols>
  <sheetData>
    <row r="1" spans="1:13" customFormat="1" ht="15" x14ac:dyDescent="0.2">
      <c r="A1" s="226" t="s">
        <v>189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</row>
    <row r="2" spans="1:13" customFormat="1" ht="15" x14ac:dyDescent="0.2">
      <c r="A2" s="226" t="s">
        <v>191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</row>
    <row r="3" spans="1:13" customFormat="1" ht="15" x14ac:dyDescent="0.2">
      <c r="A3" s="226" t="s">
        <v>192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</row>
    <row r="4" spans="1:13" customFormat="1" ht="15" x14ac:dyDescent="0.2">
      <c r="A4" s="226" t="s">
        <v>190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</row>
    <row r="5" spans="1:13" customFormat="1" ht="15" x14ac:dyDescent="0.2">
      <c r="A5" s="160"/>
      <c r="B5" s="161"/>
      <c r="C5" s="161"/>
      <c r="D5" s="161"/>
      <c r="E5" s="161"/>
      <c r="F5" s="161"/>
      <c r="G5" s="161"/>
      <c r="H5" s="161"/>
      <c r="I5" s="161"/>
      <c r="J5" s="161"/>
      <c r="K5" s="188"/>
      <c r="L5" s="161"/>
    </row>
    <row r="6" spans="1:13" customFormat="1" ht="15" x14ac:dyDescent="0.2">
      <c r="A6" s="160"/>
      <c r="B6" s="186" t="s">
        <v>234</v>
      </c>
      <c r="C6" s="161"/>
      <c r="D6" s="161"/>
      <c r="E6" s="161"/>
      <c r="F6" s="161"/>
      <c r="G6" s="161"/>
      <c r="H6" s="161"/>
      <c r="I6" s="161"/>
      <c r="J6" s="161"/>
      <c r="K6" s="188"/>
      <c r="L6" s="161"/>
    </row>
    <row r="7" spans="1:13" customFormat="1" ht="15" x14ac:dyDescent="0.25">
      <c r="A7" s="160"/>
      <c r="B7" s="162" t="s">
        <v>205</v>
      </c>
      <c r="C7" s="161"/>
      <c r="D7" s="161"/>
      <c r="E7" s="161"/>
      <c r="F7" s="161"/>
      <c r="G7" s="161"/>
      <c r="H7" s="161"/>
      <c r="I7" s="161"/>
      <c r="J7" s="161"/>
      <c r="K7" s="188"/>
      <c r="L7" s="161"/>
    </row>
    <row r="8" spans="1:13" customFormat="1" ht="15" x14ac:dyDescent="0.25">
      <c r="A8" s="160"/>
      <c r="B8" s="165" t="s">
        <v>193</v>
      </c>
      <c r="C8" s="161"/>
      <c r="D8" s="161"/>
      <c r="E8" s="161"/>
      <c r="F8" s="161"/>
      <c r="G8" s="161"/>
      <c r="H8" s="161"/>
      <c r="I8" s="161"/>
      <c r="J8" s="161"/>
      <c r="K8" s="188"/>
      <c r="L8" s="161"/>
    </row>
    <row r="9" spans="1:13" customFormat="1" ht="15" x14ac:dyDescent="0.2">
      <c r="A9" s="160"/>
      <c r="B9" s="160"/>
      <c r="C9" s="161"/>
      <c r="D9" s="161"/>
      <c r="E9" s="161"/>
      <c r="F9" s="161"/>
      <c r="G9" s="161"/>
      <c r="H9" s="161"/>
      <c r="I9" s="161"/>
      <c r="J9" s="161"/>
      <c r="K9" s="188"/>
      <c r="L9" s="161"/>
    </row>
    <row r="10" spans="1:13" customFormat="1" ht="13.5" thickBot="1" x14ac:dyDescent="0.25">
      <c r="H10" s="163"/>
      <c r="I10" s="163"/>
    </row>
    <row r="11" spans="1:13" x14ac:dyDescent="0.2">
      <c r="A11" s="230" t="s">
        <v>220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2"/>
      <c r="L11" s="233"/>
    </row>
    <row r="12" spans="1:13" x14ac:dyDescent="0.2">
      <c r="A12" s="234" t="s">
        <v>0</v>
      </c>
      <c r="B12" s="235"/>
      <c r="C12" s="235"/>
      <c r="D12" s="235"/>
      <c r="E12" s="235"/>
      <c r="F12" s="235"/>
      <c r="G12" s="235"/>
      <c r="H12" s="235"/>
      <c r="I12" s="235"/>
      <c r="J12" s="235"/>
      <c r="K12" s="236"/>
      <c r="L12" s="237"/>
    </row>
    <row r="13" spans="1:13" x14ac:dyDescent="0.2">
      <c r="A13" s="238" t="s">
        <v>1</v>
      </c>
      <c r="B13" s="235" t="s">
        <v>2</v>
      </c>
      <c r="C13" s="239" t="s">
        <v>3</v>
      </c>
      <c r="D13" s="239" t="s">
        <v>4</v>
      </c>
      <c r="E13" s="235" t="s">
        <v>5</v>
      </c>
      <c r="F13" s="235" t="s">
        <v>6</v>
      </c>
      <c r="G13" s="235" t="s">
        <v>7</v>
      </c>
      <c r="H13" s="235"/>
      <c r="I13" s="235" t="s">
        <v>8</v>
      </c>
      <c r="J13" s="235"/>
      <c r="K13" s="245" t="s">
        <v>203</v>
      </c>
      <c r="L13" s="237" t="s">
        <v>9</v>
      </c>
    </row>
    <row r="14" spans="1:13" s="2" customFormat="1" ht="25.5" x14ac:dyDescent="0.2">
      <c r="A14" s="238"/>
      <c r="B14" s="235"/>
      <c r="C14" s="239"/>
      <c r="D14" s="239"/>
      <c r="E14" s="235"/>
      <c r="F14" s="235"/>
      <c r="G14" s="166" t="s">
        <v>10</v>
      </c>
      <c r="H14" s="166" t="s">
        <v>11</v>
      </c>
      <c r="I14" s="166" t="s">
        <v>12</v>
      </c>
      <c r="J14" s="166" t="s">
        <v>13</v>
      </c>
      <c r="K14" s="246"/>
      <c r="L14" s="237"/>
      <c r="M14" s="89"/>
    </row>
    <row r="15" spans="1:13" s="2" customFormat="1" x14ac:dyDescent="0.2">
      <c r="A15" s="228" t="s">
        <v>14</v>
      </c>
      <c r="B15" s="229"/>
      <c r="C15" s="3"/>
      <c r="D15" s="4"/>
      <c r="E15" s="5"/>
      <c r="F15" s="5"/>
      <c r="G15" s="5"/>
      <c r="H15" s="5"/>
      <c r="I15" s="5"/>
      <c r="J15" s="5"/>
      <c r="K15" s="191"/>
      <c r="L15" s="172"/>
      <c r="M15" s="89"/>
    </row>
    <row r="16" spans="1:13" s="2" customFormat="1" hidden="1" x14ac:dyDescent="0.2">
      <c r="A16" s="173">
        <v>1</v>
      </c>
      <c r="B16" s="6" t="s">
        <v>15</v>
      </c>
      <c r="C16" s="7" t="s">
        <v>16</v>
      </c>
      <c r="D16" s="8"/>
      <c r="E16" s="7" t="s">
        <v>17</v>
      </c>
      <c r="F16" s="7" t="s">
        <v>18</v>
      </c>
      <c r="G16" s="9">
        <v>1</v>
      </c>
      <c r="H16" s="7"/>
      <c r="I16" s="7" t="s">
        <v>19</v>
      </c>
      <c r="J16" s="7" t="s">
        <v>20</v>
      </c>
      <c r="K16" s="192"/>
      <c r="L16" s="64" t="s">
        <v>21</v>
      </c>
      <c r="M16" s="170">
        <f>395998/1.6</f>
        <v>247498.75</v>
      </c>
    </row>
    <row r="17" spans="1:13" ht="38.25" hidden="1" x14ac:dyDescent="0.2">
      <c r="A17" s="174">
        <v>2</v>
      </c>
      <c r="B17" s="10" t="s">
        <v>22</v>
      </c>
      <c r="C17" s="11" t="s">
        <v>23</v>
      </c>
      <c r="D17" s="12"/>
      <c r="E17" s="11" t="s">
        <v>17</v>
      </c>
      <c r="F17" s="11" t="s">
        <v>18</v>
      </c>
      <c r="G17" s="13">
        <v>1</v>
      </c>
      <c r="H17" s="11"/>
      <c r="I17" s="11" t="s">
        <v>20</v>
      </c>
      <c r="J17" s="11" t="s">
        <v>24</v>
      </c>
      <c r="K17" s="193"/>
      <c r="L17" s="175"/>
      <c r="M17" s="171"/>
    </row>
    <row r="18" spans="1:13" hidden="1" x14ac:dyDescent="0.2">
      <c r="A18" s="174">
        <v>3</v>
      </c>
      <c r="B18" s="14" t="s">
        <v>25</v>
      </c>
      <c r="C18" s="11" t="s">
        <v>26</v>
      </c>
      <c r="D18" s="12"/>
      <c r="E18" s="11" t="s">
        <v>27</v>
      </c>
      <c r="F18" s="11" t="s">
        <v>28</v>
      </c>
      <c r="G18" s="13">
        <v>1</v>
      </c>
      <c r="H18" s="11"/>
      <c r="I18" s="11" t="s">
        <v>29</v>
      </c>
      <c r="J18" s="11" t="s">
        <v>30</v>
      </c>
      <c r="K18" s="193"/>
      <c r="L18" s="175" t="s">
        <v>31</v>
      </c>
      <c r="M18" s="171"/>
    </row>
    <row r="19" spans="1:13" hidden="1" x14ac:dyDescent="0.2">
      <c r="A19" s="174">
        <v>4</v>
      </c>
      <c r="B19" s="10" t="s">
        <v>32</v>
      </c>
      <c r="C19" s="11" t="s">
        <v>33</v>
      </c>
      <c r="D19" s="12"/>
      <c r="E19" s="11" t="s">
        <v>17</v>
      </c>
      <c r="F19" s="11" t="s">
        <v>28</v>
      </c>
      <c r="G19" s="13">
        <v>1</v>
      </c>
      <c r="H19" s="11"/>
      <c r="I19" s="11" t="s">
        <v>30</v>
      </c>
      <c r="J19" s="11" t="s">
        <v>34</v>
      </c>
      <c r="K19" s="193"/>
      <c r="L19" s="175"/>
      <c r="M19" s="171"/>
    </row>
    <row r="20" spans="1:13" hidden="1" x14ac:dyDescent="0.2">
      <c r="A20" s="174">
        <v>5</v>
      </c>
      <c r="B20" s="15" t="s">
        <v>35</v>
      </c>
      <c r="C20" s="11" t="s">
        <v>36</v>
      </c>
      <c r="D20" s="12"/>
      <c r="E20" s="11" t="s">
        <v>17</v>
      </c>
      <c r="F20" s="11" t="s">
        <v>28</v>
      </c>
      <c r="G20" s="13">
        <v>1</v>
      </c>
      <c r="H20" s="11"/>
      <c r="I20" s="11" t="s">
        <v>20</v>
      </c>
      <c r="J20" s="11" t="s">
        <v>37</v>
      </c>
      <c r="K20" s="193"/>
      <c r="L20" s="175" t="s">
        <v>115</v>
      </c>
      <c r="M20" s="171">
        <f>360000</f>
        <v>360000</v>
      </c>
    </row>
    <row r="21" spans="1:13" hidden="1" x14ac:dyDescent="0.2">
      <c r="A21" s="174">
        <v>6</v>
      </c>
      <c r="B21" s="15" t="s">
        <v>39</v>
      </c>
      <c r="C21" s="11" t="s">
        <v>40</v>
      </c>
      <c r="D21" s="12"/>
      <c r="E21" s="11" t="s">
        <v>17</v>
      </c>
      <c r="F21" s="11" t="s">
        <v>28</v>
      </c>
      <c r="G21" s="13">
        <v>1</v>
      </c>
      <c r="H21" s="11"/>
      <c r="I21" s="11" t="s">
        <v>30</v>
      </c>
      <c r="J21" s="11" t="s">
        <v>34</v>
      </c>
      <c r="K21" s="193"/>
      <c r="L21" s="175"/>
      <c r="M21" s="88">
        <v>210000</v>
      </c>
    </row>
    <row r="22" spans="1:13" hidden="1" x14ac:dyDescent="0.2">
      <c r="A22" s="174">
        <v>7</v>
      </c>
      <c r="B22" s="15" t="s">
        <v>41</v>
      </c>
      <c r="C22" s="11" t="s">
        <v>40</v>
      </c>
      <c r="D22" s="12"/>
      <c r="E22" s="11" t="s">
        <v>17</v>
      </c>
      <c r="F22" s="11" t="s">
        <v>28</v>
      </c>
      <c r="G22" s="13">
        <v>1</v>
      </c>
      <c r="H22" s="11"/>
      <c r="I22" s="11" t="s">
        <v>30</v>
      </c>
      <c r="J22" s="11" t="s">
        <v>42</v>
      </c>
      <c r="K22" s="193"/>
      <c r="L22" s="175"/>
      <c r="M22" s="88">
        <v>150000</v>
      </c>
    </row>
    <row r="23" spans="1:13" hidden="1" x14ac:dyDescent="0.2">
      <c r="A23" s="174">
        <v>1</v>
      </c>
      <c r="B23" s="136" t="s">
        <v>133</v>
      </c>
      <c r="C23" s="11" t="s">
        <v>132</v>
      </c>
      <c r="D23" s="12"/>
      <c r="E23" s="11" t="s">
        <v>17</v>
      </c>
      <c r="F23" s="11" t="s">
        <v>28</v>
      </c>
      <c r="G23" s="13">
        <v>1</v>
      </c>
      <c r="H23" s="11"/>
      <c r="I23" s="11" t="s">
        <v>46</v>
      </c>
      <c r="J23" s="11" t="s">
        <v>131</v>
      </c>
      <c r="K23" s="193"/>
      <c r="L23" s="175"/>
    </row>
    <row r="24" spans="1:13" hidden="1" x14ac:dyDescent="0.2">
      <c r="A24" s="176">
        <v>2</v>
      </c>
      <c r="B24" s="114" t="s">
        <v>134</v>
      </c>
      <c r="C24" s="93" t="s">
        <v>132</v>
      </c>
      <c r="D24" s="95"/>
      <c r="E24" s="93" t="s">
        <v>17</v>
      </c>
      <c r="F24" s="93" t="s">
        <v>28</v>
      </c>
      <c r="G24" s="94">
        <v>1</v>
      </c>
      <c r="H24" s="93"/>
      <c r="I24" s="93" t="s">
        <v>46</v>
      </c>
      <c r="J24" s="93" t="s">
        <v>131</v>
      </c>
      <c r="K24" s="194"/>
      <c r="L24" s="175"/>
    </row>
    <row r="25" spans="1:13" s="16" customFormat="1" hidden="1" x14ac:dyDescent="0.2">
      <c r="A25" s="176">
        <v>3</v>
      </c>
      <c r="B25" s="114" t="s">
        <v>43</v>
      </c>
      <c r="C25" s="93" t="s">
        <v>44</v>
      </c>
      <c r="D25" s="95"/>
      <c r="E25" s="93" t="s">
        <v>17</v>
      </c>
      <c r="F25" s="93" t="s">
        <v>28</v>
      </c>
      <c r="G25" s="94">
        <v>1</v>
      </c>
      <c r="H25" s="93"/>
      <c r="I25" s="93" t="s">
        <v>45</v>
      </c>
      <c r="J25" s="93" t="s">
        <v>46</v>
      </c>
      <c r="K25" s="194"/>
      <c r="L25" s="175"/>
      <c r="M25" s="88">
        <v>210000</v>
      </c>
    </row>
    <row r="26" spans="1:13" s="16" customFormat="1" ht="25.5" hidden="1" x14ac:dyDescent="0.2">
      <c r="A26" s="176">
        <v>4</v>
      </c>
      <c r="B26" s="114" t="s">
        <v>47</v>
      </c>
      <c r="C26" s="93" t="s">
        <v>48</v>
      </c>
      <c r="D26" s="95"/>
      <c r="E26" s="93" t="s">
        <v>17</v>
      </c>
      <c r="F26" s="93" t="s">
        <v>28</v>
      </c>
      <c r="G26" s="94">
        <v>1</v>
      </c>
      <c r="H26" s="93"/>
      <c r="I26" s="93" t="s">
        <v>30</v>
      </c>
      <c r="J26" s="93" t="s">
        <v>42</v>
      </c>
      <c r="K26" s="194"/>
      <c r="L26" s="175"/>
      <c r="M26" s="88">
        <v>150000</v>
      </c>
    </row>
    <row r="27" spans="1:13" hidden="1" x14ac:dyDescent="0.2">
      <c r="A27" s="176">
        <v>5</v>
      </c>
      <c r="B27" s="115" t="s">
        <v>49</v>
      </c>
      <c r="C27" s="93" t="s">
        <v>50</v>
      </c>
      <c r="D27" s="95"/>
      <c r="E27" s="93" t="s">
        <v>17</v>
      </c>
      <c r="F27" s="93" t="s">
        <v>28</v>
      </c>
      <c r="G27" s="94">
        <v>1</v>
      </c>
      <c r="H27" s="93"/>
      <c r="I27" s="93" t="s">
        <v>20</v>
      </c>
      <c r="J27" s="93" t="s">
        <v>51</v>
      </c>
      <c r="K27" s="194"/>
      <c r="L27" s="175"/>
      <c r="M27" s="88">
        <v>60000</v>
      </c>
    </row>
    <row r="28" spans="1:13" hidden="1" x14ac:dyDescent="0.2">
      <c r="A28" s="176">
        <v>3</v>
      </c>
      <c r="B28" s="115" t="s">
        <v>138</v>
      </c>
      <c r="C28" s="93" t="s">
        <v>135</v>
      </c>
      <c r="D28" s="95"/>
      <c r="E28" s="93" t="s">
        <v>17</v>
      </c>
      <c r="F28" s="93" t="s">
        <v>28</v>
      </c>
      <c r="G28" s="94">
        <v>1</v>
      </c>
      <c r="H28" s="93"/>
      <c r="I28" s="93" t="s">
        <v>136</v>
      </c>
      <c r="J28" s="93" t="s">
        <v>137</v>
      </c>
      <c r="K28" s="194"/>
      <c r="L28" s="175"/>
    </row>
    <row r="29" spans="1:13" ht="25.5" hidden="1" x14ac:dyDescent="0.2">
      <c r="A29" s="174">
        <v>7</v>
      </c>
      <c r="B29" s="116" t="s">
        <v>52</v>
      </c>
      <c r="C29" s="11" t="s">
        <v>53</v>
      </c>
      <c r="D29" s="12"/>
      <c r="E29" s="11" t="s">
        <v>17</v>
      </c>
      <c r="F29" s="11" t="s">
        <v>28</v>
      </c>
      <c r="G29" s="13">
        <v>1</v>
      </c>
      <c r="H29" s="11"/>
      <c r="I29" s="11" t="s">
        <v>30</v>
      </c>
      <c r="J29" s="11" t="s">
        <v>34</v>
      </c>
      <c r="K29" s="193"/>
      <c r="L29" s="175"/>
      <c r="M29" s="88">
        <v>96000</v>
      </c>
    </row>
    <row r="30" spans="1:13" hidden="1" x14ac:dyDescent="0.2">
      <c r="A30" s="174">
        <v>4</v>
      </c>
      <c r="B30" s="137" t="s">
        <v>140</v>
      </c>
      <c r="C30" s="11" t="s">
        <v>141</v>
      </c>
      <c r="D30" s="12"/>
      <c r="E30" s="11" t="s">
        <v>17</v>
      </c>
      <c r="F30" s="11" t="s">
        <v>28</v>
      </c>
      <c r="G30" s="13">
        <v>1</v>
      </c>
      <c r="H30" s="11"/>
      <c r="I30" s="11" t="s">
        <v>128</v>
      </c>
      <c r="J30" s="11" t="s">
        <v>137</v>
      </c>
      <c r="K30" s="193"/>
      <c r="L30" s="175"/>
    </row>
    <row r="31" spans="1:13" hidden="1" x14ac:dyDescent="0.2">
      <c r="A31" s="176">
        <v>5</v>
      </c>
      <c r="B31" s="115" t="s">
        <v>142</v>
      </c>
      <c r="C31" s="93" t="s">
        <v>143</v>
      </c>
      <c r="D31" s="95"/>
      <c r="E31" s="93" t="s">
        <v>17</v>
      </c>
      <c r="F31" s="93" t="s">
        <v>28</v>
      </c>
      <c r="G31" s="94">
        <v>1</v>
      </c>
      <c r="H31" s="93"/>
      <c r="I31" s="96" t="s">
        <v>127</v>
      </c>
      <c r="J31" s="93" t="s">
        <v>137</v>
      </c>
      <c r="K31" s="194"/>
      <c r="L31" s="175"/>
    </row>
    <row r="32" spans="1:13" hidden="1" x14ac:dyDescent="0.2">
      <c r="A32" s="176">
        <v>6</v>
      </c>
      <c r="B32" s="117" t="s">
        <v>145</v>
      </c>
      <c r="C32" s="93" t="s">
        <v>144</v>
      </c>
      <c r="D32" s="95"/>
      <c r="E32" s="93" t="s">
        <v>17</v>
      </c>
      <c r="F32" s="93" t="s">
        <v>28</v>
      </c>
      <c r="G32" s="94">
        <v>1</v>
      </c>
      <c r="H32" s="93"/>
      <c r="I32" s="96" t="s">
        <v>51</v>
      </c>
      <c r="J32" s="93" t="s">
        <v>34</v>
      </c>
      <c r="K32" s="194"/>
      <c r="L32" s="175"/>
    </row>
    <row r="33" spans="1:13" hidden="1" x14ac:dyDescent="0.2">
      <c r="A33" s="176">
        <v>7</v>
      </c>
      <c r="B33" s="117" t="s">
        <v>146</v>
      </c>
      <c r="C33" s="93" t="s">
        <v>144</v>
      </c>
      <c r="D33" s="95"/>
      <c r="E33" s="93" t="s">
        <v>17</v>
      </c>
      <c r="F33" s="93" t="s">
        <v>28</v>
      </c>
      <c r="G33" s="94">
        <v>1</v>
      </c>
      <c r="H33" s="93"/>
      <c r="I33" s="96" t="s">
        <v>127</v>
      </c>
      <c r="J33" s="93" t="s">
        <v>137</v>
      </c>
      <c r="K33" s="194"/>
      <c r="L33" s="175"/>
    </row>
    <row r="34" spans="1:13" hidden="1" x14ac:dyDescent="0.2">
      <c r="A34" s="174">
        <v>12</v>
      </c>
      <c r="B34" s="18" t="s">
        <v>54</v>
      </c>
      <c r="C34" s="11" t="s">
        <v>55</v>
      </c>
      <c r="D34" s="12"/>
      <c r="E34" s="26" t="s">
        <v>147</v>
      </c>
      <c r="F34" s="11" t="s">
        <v>18</v>
      </c>
      <c r="G34" s="13">
        <v>1</v>
      </c>
      <c r="H34" s="11"/>
      <c r="I34" s="11" t="s">
        <v>29</v>
      </c>
      <c r="J34" s="11" t="s">
        <v>56</v>
      </c>
      <c r="K34" s="193"/>
      <c r="L34" s="175"/>
      <c r="M34" s="88">
        <v>2000000</v>
      </c>
    </row>
    <row r="35" spans="1:13" hidden="1" x14ac:dyDescent="0.2">
      <c r="A35" s="174">
        <v>8</v>
      </c>
      <c r="B35" s="138" t="s">
        <v>148</v>
      </c>
      <c r="C35" s="100" t="s">
        <v>55</v>
      </c>
      <c r="D35" s="101"/>
      <c r="E35" s="102" t="s">
        <v>147</v>
      </c>
      <c r="F35" s="100" t="s">
        <v>28</v>
      </c>
      <c r="G35" s="103">
        <v>1</v>
      </c>
      <c r="H35" s="100"/>
      <c r="I35" s="100" t="s">
        <v>45</v>
      </c>
      <c r="J35" s="100" t="s">
        <v>56</v>
      </c>
      <c r="K35" s="195"/>
      <c r="L35" s="240" t="s">
        <v>172</v>
      </c>
    </row>
    <row r="36" spans="1:13" hidden="1" x14ac:dyDescent="0.2">
      <c r="A36" s="174">
        <v>9</v>
      </c>
      <c r="B36" s="138" t="s">
        <v>149</v>
      </c>
      <c r="C36" s="100" t="s">
        <v>55</v>
      </c>
      <c r="D36" s="101"/>
      <c r="E36" s="102" t="s">
        <v>147</v>
      </c>
      <c r="F36" s="100" t="s">
        <v>28</v>
      </c>
      <c r="G36" s="103">
        <v>1</v>
      </c>
      <c r="H36" s="100"/>
      <c r="I36" s="100" t="s">
        <v>45</v>
      </c>
      <c r="J36" s="100" t="s">
        <v>56</v>
      </c>
      <c r="K36" s="196"/>
      <c r="L36" s="241"/>
    </row>
    <row r="37" spans="1:13" hidden="1" x14ac:dyDescent="0.2">
      <c r="A37" s="174">
        <v>10</v>
      </c>
      <c r="B37" s="138" t="s">
        <v>150</v>
      </c>
      <c r="C37" s="100" t="s">
        <v>55</v>
      </c>
      <c r="D37" s="101"/>
      <c r="E37" s="102" t="s">
        <v>147</v>
      </c>
      <c r="F37" s="100" t="s">
        <v>28</v>
      </c>
      <c r="G37" s="103">
        <v>1</v>
      </c>
      <c r="H37" s="100"/>
      <c r="I37" s="100" t="s">
        <v>45</v>
      </c>
      <c r="J37" s="100" t="s">
        <v>56</v>
      </c>
      <c r="K37" s="196"/>
      <c r="L37" s="241"/>
    </row>
    <row r="38" spans="1:13" hidden="1" x14ac:dyDescent="0.2">
      <c r="A38" s="174">
        <v>11</v>
      </c>
      <c r="B38" s="138" t="s">
        <v>151</v>
      </c>
      <c r="C38" s="100" t="s">
        <v>55</v>
      </c>
      <c r="D38" s="101"/>
      <c r="E38" s="102" t="s">
        <v>147</v>
      </c>
      <c r="F38" s="100" t="s">
        <v>28</v>
      </c>
      <c r="G38" s="103">
        <v>1</v>
      </c>
      <c r="H38" s="100"/>
      <c r="I38" s="100" t="s">
        <v>45</v>
      </c>
      <c r="J38" s="100" t="s">
        <v>56</v>
      </c>
      <c r="K38" s="196"/>
      <c r="L38" s="241"/>
    </row>
    <row r="39" spans="1:13" hidden="1" x14ac:dyDescent="0.2">
      <c r="A39" s="174">
        <v>12</v>
      </c>
      <c r="B39" s="138" t="s">
        <v>152</v>
      </c>
      <c r="C39" s="100" t="s">
        <v>55</v>
      </c>
      <c r="D39" s="101"/>
      <c r="E39" s="102" t="s">
        <v>147</v>
      </c>
      <c r="F39" s="100" t="s">
        <v>28</v>
      </c>
      <c r="G39" s="103">
        <v>1</v>
      </c>
      <c r="H39" s="100"/>
      <c r="I39" s="100" t="s">
        <v>45</v>
      </c>
      <c r="J39" s="100" t="s">
        <v>56</v>
      </c>
      <c r="K39" s="196"/>
      <c r="L39" s="241"/>
    </row>
    <row r="40" spans="1:13" hidden="1" x14ac:dyDescent="0.2">
      <c r="A40" s="174">
        <v>13</v>
      </c>
      <c r="B40" s="138" t="s">
        <v>153</v>
      </c>
      <c r="C40" s="100" t="s">
        <v>55</v>
      </c>
      <c r="D40" s="101"/>
      <c r="E40" s="102" t="s">
        <v>147</v>
      </c>
      <c r="F40" s="100" t="s">
        <v>28</v>
      </c>
      <c r="G40" s="103">
        <v>1</v>
      </c>
      <c r="H40" s="100"/>
      <c r="I40" s="100" t="s">
        <v>45</v>
      </c>
      <c r="J40" s="100" t="s">
        <v>56</v>
      </c>
      <c r="K40" s="196"/>
      <c r="L40" s="241"/>
    </row>
    <row r="41" spans="1:13" hidden="1" x14ac:dyDescent="0.2">
      <c r="A41" s="174">
        <v>14</v>
      </c>
      <c r="B41" s="138" t="s">
        <v>154</v>
      </c>
      <c r="C41" s="100" t="s">
        <v>55</v>
      </c>
      <c r="D41" s="101"/>
      <c r="E41" s="102" t="s">
        <v>147</v>
      </c>
      <c r="F41" s="100" t="s">
        <v>28</v>
      </c>
      <c r="G41" s="103">
        <v>1</v>
      </c>
      <c r="H41" s="100"/>
      <c r="I41" s="100" t="s">
        <v>45</v>
      </c>
      <c r="J41" s="100" t="s">
        <v>56</v>
      </c>
      <c r="K41" s="196"/>
      <c r="L41" s="241"/>
    </row>
    <row r="42" spans="1:13" hidden="1" x14ac:dyDescent="0.2">
      <c r="A42" s="174">
        <v>15</v>
      </c>
      <c r="B42" s="138" t="s">
        <v>155</v>
      </c>
      <c r="C42" s="100" t="s">
        <v>55</v>
      </c>
      <c r="D42" s="101"/>
      <c r="E42" s="102" t="s">
        <v>147</v>
      </c>
      <c r="F42" s="100" t="s">
        <v>28</v>
      </c>
      <c r="G42" s="103">
        <v>1</v>
      </c>
      <c r="H42" s="100"/>
      <c r="I42" s="100" t="s">
        <v>45</v>
      </c>
      <c r="J42" s="100" t="s">
        <v>56</v>
      </c>
      <c r="K42" s="196"/>
      <c r="L42" s="241"/>
    </row>
    <row r="43" spans="1:13" hidden="1" x14ac:dyDescent="0.2">
      <c r="A43" s="174">
        <v>16</v>
      </c>
      <c r="B43" s="138" t="s">
        <v>156</v>
      </c>
      <c r="C43" s="100" t="s">
        <v>55</v>
      </c>
      <c r="D43" s="101"/>
      <c r="E43" s="102" t="s">
        <v>147</v>
      </c>
      <c r="F43" s="100" t="s">
        <v>28</v>
      </c>
      <c r="G43" s="103">
        <v>1</v>
      </c>
      <c r="H43" s="100"/>
      <c r="I43" s="100" t="s">
        <v>45</v>
      </c>
      <c r="J43" s="100" t="s">
        <v>56</v>
      </c>
      <c r="K43" s="196"/>
      <c r="L43" s="241"/>
    </row>
    <row r="44" spans="1:13" hidden="1" x14ac:dyDescent="0.2">
      <c r="A44" s="174">
        <v>17</v>
      </c>
      <c r="B44" s="138" t="s">
        <v>157</v>
      </c>
      <c r="C44" s="100" t="s">
        <v>55</v>
      </c>
      <c r="D44" s="101"/>
      <c r="E44" s="102" t="s">
        <v>147</v>
      </c>
      <c r="F44" s="100" t="s">
        <v>28</v>
      </c>
      <c r="G44" s="103">
        <v>1</v>
      </c>
      <c r="H44" s="100"/>
      <c r="I44" s="100" t="s">
        <v>45</v>
      </c>
      <c r="J44" s="100" t="s">
        <v>56</v>
      </c>
      <c r="K44" s="196"/>
      <c r="L44" s="241"/>
    </row>
    <row r="45" spans="1:13" hidden="1" x14ac:dyDescent="0.2">
      <c r="A45" s="174">
        <v>18</v>
      </c>
      <c r="B45" s="138" t="s">
        <v>158</v>
      </c>
      <c r="C45" s="100" t="s">
        <v>55</v>
      </c>
      <c r="D45" s="101"/>
      <c r="E45" s="102" t="s">
        <v>147</v>
      </c>
      <c r="F45" s="100" t="s">
        <v>28</v>
      </c>
      <c r="G45" s="103">
        <v>1</v>
      </c>
      <c r="H45" s="100"/>
      <c r="I45" s="100" t="s">
        <v>45</v>
      </c>
      <c r="J45" s="100" t="s">
        <v>56</v>
      </c>
      <c r="K45" s="196"/>
      <c r="L45" s="241"/>
    </row>
    <row r="46" spans="1:13" hidden="1" x14ac:dyDescent="0.2">
      <c r="A46" s="174">
        <v>19</v>
      </c>
      <c r="B46" s="138" t="s">
        <v>159</v>
      </c>
      <c r="C46" s="100" t="s">
        <v>55</v>
      </c>
      <c r="D46" s="101"/>
      <c r="E46" s="102" t="s">
        <v>147</v>
      </c>
      <c r="F46" s="100" t="s">
        <v>28</v>
      </c>
      <c r="G46" s="103">
        <v>1</v>
      </c>
      <c r="H46" s="100"/>
      <c r="I46" s="100" t="s">
        <v>45</v>
      </c>
      <c r="J46" s="100" t="s">
        <v>56</v>
      </c>
      <c r="K46" s="196"/>
      <c r="L46" s="241"/>
    </row>
    <row r="47" spans="1:13" hidden="1" x14ac:dyDescent="0.2">
      <c r="A47" s="174">
        <v>20</v>
      </c>
      <c r="B47" s="138" t="s">
        <v>133</v>
      </c>
      <c r="C47" s="100" t="s">
        <v>55</v>
      </c>
      <c r="D47" s="101"/>
      <c r="E47" s="102" t="s">
        <v>147</v>
      </c>
      <c r="F47" s="100" t="s">
        <v>28</v>
      </c>
      <c r="G47" s="103">
        <v>1</v>
      </c>
      <c r="H47" s="100"/>
      <c r="I47" s="100" t="s">
        <v>45</v>
      </c>
      <c r="J47" s="100" t="s">
        <v>56</v>
      </c>
      <c r="K47" s="196"/>
      <c r="L47" s="241"/>
    </row>
    <row r="48" spans="1:13" hidden="1" x14ac:dyDescent="0.2">
      <c r="A48" s="174">
        <v>21</v>
      </c>
      <c r="B48" s="138" t="s">
        <v>160</v>
      </c>
      <c r="C48" s="100" t="s">
        <v>55</v>
      </c>
      <c r="D48" s="101"/>
      <c r="E48" s="102" t="s">
        <v>113</v>
      </c>
      <c r="F48" s="100" t="s">
        <v>28</v>
      </c>
      <c r="G48" s="103">
        <v>1</v>
      </c>
      <c r="H48" s="100"/>
      <c r="I48" s="100" t="s">
        <v>24</v>
      </c>
      <c r="J48" s="100" t="s">
        <v>137</v>
      </c>
      <c r="K48" s="196"/>
      <c r="L48" s="241"/>
    </row>
    <row r="49" spans="1:257" hidden="1" x14ac:dyDescent="0.2">
      <c r="A49" s="174">
        <v>22</v>
      </c>
      <c r="B49" s="138" t="s">
        <v>161</v>
      </c>
      <c r="C49" s="100" t="s">
        <v>59</v>
      </c>
      <c r="D49" s="101"/>
      <c r="E49" s="102" t="s">
        <v>147</v>
      </c>
      <c r="F49" s="100" t="s">
        <v>28</v>
      </c>
      <c r="G49" s="103">
        <v>1</v>
      </c>
      <c r="H49" s="100"/>
      <c r="I49" s="100" t="s">
        <v>45</v>
      </c>
      <c r="J49" s="100" t="s">
        <v>56</v>
      </c>
      <c r="K49" s="196"/>
      <c r="L49" s="241"/>
      <c r="M49" s="92"/>
    </row>
    <row r="50" spans="1:257" hidden="1" x14ac:dyDescent="0.2">
      <c r="A50" s="174">
        <v>23</v>
      </c>
      <c r="B50" s="138" t="s">
        <v>162</v>
      </c>
      <c r="C50" s="100" t="s">
        <v>59</v>
      </c>
      <c r="D50" s="101"/>
      <c r="E50" s="102" t="s">
        <v>147</v>
      </c>
      <c r="F50" s="100" t="s">
        <v>28</v>
      </c>
      <c r="G50" s="103">
        <v>1</v>
      </c>
      <c r="H50" s="100"/>
      <c r="I50" s="100" t="s">
        <v>45</v>
      </c>
      <c r="J50" s="100" t="s">
        <v>56</v>
      </c>
      <c r="K50" s="196"/>
      <c r="L50" s="241"/>
      <c r="M50" s="92"/>
    </row>
    <row r="51" spans="1:257" hidden="1" x14ac:dyDescent="0.2">
      <c r="A51" s="174">
        <v>24</v>
      </c>
      <c r="B51" s="138" t="s">
        <v>163</v>
      </c>
      <c r="C51" s="100" t="s">
        <v>59</v>
      </c>
      <c r="D51" s="101"/>
      <c r="E51" s="102" t="s">
        <v>147</v>
      </c>
      <c r="F51" s="100" t="s">
        <v>28</v>
      </c>
      <c r="G51" s="103">
        <v>1</v>
      </c>
      <c r="H51" s="100"/>
      <c r="I51" s="100" t="s">
        <v>45</v>
      </c>
      <c r="J51" s="100" t="s">
        <v>56</v>
      </c>
      <c r="K51" s="196"/>
      <c r="L51" s="241"/>
      <c r="M51" s="92"/>
    </row>
    <row r="52" spans="1:257" ht="26.25" hidden="1" customHeight="1" x14ac:dyDescent="0.2">
      <c r="A52" s="174">
        <v>25</v>
      </c>
      <c r="B52" s="139" t="s">
        <v>164</v>
      </c>
      <c r="C52" s="102" t="s">
        <v>59</v>
      </c>
      <c r="D52" s="104"/>
      <c r="E52" s="102" t="s">
        <v>147</v>
      </c>
      <c r="F52" s="102" t="s">
        <v>28</v>
      </c>
      <c r="G52" s="105">
        <v>1</v>
      </c>
      <c r="H52" s="102"/>
      <c r="I52" s="102" t="s">
        <v>45</v>
      </c>
      <c r="J52" s="102" t="s">
        <v>56</v>
      </c>
      <c r="K52" s="197"/>
      <c r="L52" s="242"/>
      <c r="M52" s="92"/>
    </row>
    <row r="53" spans="1:257" hidden="1" x14ac:dyDescent="0.2">
      <c r="A53" s="174">
        <v>26</v>
      </c>
      <c r="B53" s="118" t="s">
        <v>167</v>
      </c>
      <c r="C53" s="93" t="s">
        <v>59</v>
      </c>
      <c r="D53" s="95"/>
      <c r="E53" s="97" t="s">
        <v>113</v>
      </c>
      <c r="F53" s="93" t="s">
        <v>28</v>
      </c>
      <c r="G53" s="94">
        <v>1</v>
      </c>
      <c r="H53" s="93"/>
      <c r="I53" s="98" t="s">
        <v>127</v>
      </c>
      <c r="J53" s="98" t="s">
        <v>37</v>
      </c>
      <c r="K53" s="198"/>
      <c r="L53" s="175"/>
      <c r="M53" s="92"/>
    </row>
    <row r="54" spans="1:257" hidden="1" x14ac:dyDescent="0.2">
      <c r="A54" s="174">
        <v>32</v>
      </c>
      <c r="B54" s="18"/>
      <c r="C54" s="11"/>
      <c r="D54" s="12"/>
      <c r="E54" s="11"/>
      <c r="F54" s="11"/>
      <c r="G54" s="13"/>
      <c r="H54" s="11"/>
      <c r="I54" s="11"/>
      <c r="J54" s="11"/>
      <c r="K54" s="193"/>
      <c r="L54" s="175"/>
      <c r="M54" s="92"/>
    </row>
    <row r="55" spans="1:257" hidden="1" x14ac:dyDescent="0.2">
      <c r="A55" s="174">
        <v>33</v>
      </c>
      <c r="B55" s="15" t="s">
        <v>57</v>
      </c>
      <c r="C55" s="11" t="s">
        <v>58</v>
      </c>
      <c r="D55" s="12"/>
      <c r="E55" s="11" t="s">
        <v>17</v>
      </c>
      <c r="F55" s="11" t="s">
        <v>28</v>
      </c>
      <c r="G55" s="13">
        <v>1</v>
      </c>
      <c r="H55" s="11"/>
      <c r="I55" s="11" t="s">
        <v>45</v>
      </c>
      <c r="J55" s="11" t="s">
        <v>37</v>
      </c>
      <c r="K55" s="193"/>
      <c r="L55" s="175"/>
      <c r="M55" s="92">
        <v>198000</v>
      </c>
    </row>
    <row r="56" spans="1:257" hidden="1" x14ac:dyDescent="0.2">
      <c r="A56" s="174">
        <v>27</v>
      </c>
      <c r="B56" s="119" t="s">
        <v>178</v>
      </c>
      <c r="C56" s="11" t="s">
        <v>59</v>
      </c>
      <c r="D56" s="12"/>
      <c r="E56" s="26" t="s">
        <v>113</v>
      </c>
      <c r="F56" s="11" t="s">
        <v>28</v>
      </c>
      <c r="G56" s="13">
        <v>1</v>
      </c>
      <c r="H56" s="11"/>
      <c r="I56" s="11" t="s">
        <v>29</v>
      </c>
      <c r="J56" s="11" t="s">
        <v>56</v>
      </c>
      <c r="K56" s="193"/>
      <c r="L56" s="175"/>
      <c r="M56" s="92"/>
    </row>
    <row r="57" spans="1:257" s="2" customFormat="1" ht="25.5" hidden="1" x14ac:dyDescent="0.2">
      <c r="A57" s="174">
        <v>35</v>
      </c>
      <c r="B57" s="19" t="s">
        <v>60</v>
      </c>
      <c r="C57" s="11" t="s">
        <v>61</v>
      </c>
      <c r="D57" s="12"/>
      <c r="E57" s="26" t="s">
        <v>113</v>
      </c>
      <c r="F57" s="11" t="s">
        <v>28</v>
      </c>
      <c r="G57" s="13">
        <v>1</v>
      </c>
      <c r="H57" s="11"/>
      <c r="I57" s="11" t="s">
        <v>29</v>
      </c>
      <c r="J57" s="11" t="s">
        <v>56</v>
      </c>
      <c r="K57" s="193"/>
      <c r="L57" s="175" t="s">
        <v>31</v>
      </c>
      <c r="M57" s="88">
        <v>15000</v>
      </c>
      <c r="N57" s="21"/>
      <c r="O57" s="22"/>
      <c r="P57" s="23"/>
      <c r="Q57" s="22"/>
      <c r="R57" s="22"/>
      <c r="S57" s="24"/>
      <c r="T57" s="22"/>
      <c r="U57" s="22"/>
      <c r="V57" s="22"/>
      <c r="W57" s="22"/>
      <c r="X57" s="20"/>
      <c r="Y57" s="21"/>
      <c r="Z57" s="22"/>
      <c r="AA57" s="23"/>
      <c r="AB57" s="22"/>
      <c r="AC57" s="22"/>
      <c r="AD57" s="24"/>
      <c r="AE57" s="22"/>
      <c r="AF57" s="22"/>
      <c r="AG57" s="22"/>
      <c r="AH57" s="22"/>
      <c r="AI57" s="20"/>
      <c r="AJ57" s="21"/>
      <c r="AK57" s="22"/>
      <c r="AL57" s="23"/>
      <c r="AM57" s="22"/>
      <c r="AN57" s="22"/>
      <c r="AO57" s="24"/>
      <c r="AP57" s="22"/>
      <c r="AQ57" s="22"/>
      <c r="AR57" s="22"/>
      <c r="AS57" s="22"/>
      <c r="AT57" s="20"/>
      <c r="AU57" s="21"/>
      <c r="AV57" s="22"/>
      <c r="AW57" s="23"/>
      <c r="AX57" s="22"/>
      <c r="AY57" s="22"/>
      <c r="AZ57" s="24"/>
      <c r="BA57" s="22"/>
      <c r="BB57" s="22"/>
      <c r="BC57" s="22"/>
      <c r="BD57" s="22"/>
      <c r="BE57" s="20"/>
      <c r="BF57" s="21"/>
      <c r="BG57" s="22"/>
      <c r="BH57" s="23"/>
      <c r="BI57" s="22"/>
      <c r="BJ57" s="22"/>
      <c r="BK57" s="24"/>
      <c r="BL57" s="22"/>
      <c r="BM57" s="22"/>
      <c r="BN57" s="22"/>
      <c r="BO57" s="22"/>
      <c r="BP57" s="20"/>
      <c r="BQ57" s="21"/>
      <c r="BR57" s="22"/>
      <c r="BS57" s="23"/>
      <c r="BT57" s="22"/>
      <c r="BU57" s="22"/>
      <c r="BV57" s="24"/>
      <c r="BW57" s="22"/>
      <c r="BX57" s="22"/>
      <c r="BY57" s="22"/>
      <c r="BZ57" s="22"/>
      <c r="CA57" s="20"/>
      <c r="CB57" s="21"/>
      <c r="CC57" s="22"/>
      <c r="CD57" s="23"/>
      <c r="CE57" s="22"/>
      <c r="CF57" s="22"/>
      <c r="CG57" s="24"/>
      <c r="CH57" s="22"/>
      <c r="CI57" s="22"/>
      <c r="CJ57" s="22"/>
      <c r="CK57" s="22"/>
      <c r="CL57" s="20"/>
      <c r="CM57" s="21"/>
      <c r="CN57" s="22"/>
      <c r="CO57" s="23"/>
      <c r="CP57" s="22"/>
      <c r="CQ57" s="22"/>
      <c r="CR57" s="24"/>
      <c r="CS57" s="22"/>
      <c r="CT57" s="22"/>
      <c r="CU57" s="22"/>
      <c r="CV57" s="22"/>
      <c r="CW57" s="20"/>
      <c r="CX57" s="21"/>
      <c r="CY57" s="22"/>
      <c r="CZ57" s="23"/>
      <c r="DA57" s="22"/>
      <c r="DB57" s="22"/>
      <c r="DC57" s="24"/>
      <c r="DD57" s="22"/>
      <c r="DE57" s="22"/>
      <c r="DF57" s="22"/>
      <c r="DG57" s="22"/>
      <c r="DH57" s="20"/>
      <c r="DI57" s="21"/>
      <c r="DJ57" s="22"/>
      <c r="DK57" s="23"/>
      <c r="DL57" s="22"/>
      <c r="DM57" s="22"/>
      <c r="DN57" s="24"/>
      <c r="DO57" s="22"/>
      <c r="DP57" s="22"/>
      <c r="DQ57" s="22"/>
      <c r="DR57" s="22"/>
      <c r="DS57" s="20"/>
      <c r="DT57" s="21"/>
      <c r="DU57" s="22"/>
      <c r="DV57" s="23"/>
      <c r="DW57" s="22"/>
      <c r="DX57" s="22"/>
      <c r="DY57" s="24"/>
      <c r="DZ57" s="22"/>
      <c r="EA57" s="22"/>
      <c r="EB57" s="22"/>
      <c r="EC57" s="22"/>
      <c r="ED57" s="20"/>
      <c r="EE57" s="21"/>
      <c r="EF57" s="22"/>
      <c r="EG57" s="23"/>
      <c r="EH57" s="22"/>
      <c r="EI57" s="22"/>
      <c r="EJ57" s="24"/>
      <c r="EK57" s="22"/>
      <c r="EL57" s="22"/>
      <c r="EM57" s="22"/>
      <c r="EN57" s="22"/>
      <c r="EO57" s="20"/>
      <c r="EP57" s="21"/>
      <c r="EQ57" s="22"/>
      <c r="ER57" s="23"/>
      <c r="ES57" s="22"/>
      <c r="ET57" s="22"/>
      <c r="EU57" s="24"/>
      <c r="EV57" s="22"/>
      <c r="EW57" s="22"/>
      <c r="EX57" s="22"/>
      <c r="EY57" s="22"/>
      <c r="EZ57" s="20"/>
      <c r="FA57" s="21"/>
      <c r="FB57" s="22"/>
      <c r="FC57" s="23"/>
      <c r="FD57" s="22"/>
      <c r="FE57" s="22"/>
      <c r="FF57" s="24"/>
      <c r="FG57" s="22"/>
      <c r="FH57" s="22"/>
      <c r="FI57" s="22"/>
      <c r="FJ57" s="22"/>
      <c r="FK57" s="20"/>
      <c r="FL57" s="21"/>
      <c r="FM57" s="22"/>
      <c r="FN57" s="23"/>
      <c r="FO57" s="22"/>
      <c r="FP57" s="22"/>
      <c r="FQ57" s="24"/>
      <c r="FR57" s="22"/>
      <c r="FS57" s="22"/>
      <c r="FT57" s="22"/>
      <c r="FU57" s="22"/>
      <c r="FV57" s="20"/>
      <c r="FW57" s="21"/>
      <c r="FX57" s="22"/>
      <c r="FY57" s="23"/>
      <c r="FZ57" s="22"/>
      <c r="GA57" s="22"/>
      <c r="GB57" s="24"/>
      <c r="GC57" s="22"/>
      <c r="GD57" s="22"/>
      <c r="GE57" s="22"/>
      <c r="GF57" s="22"/>
      <c r="GG57" s="20"/>
      <c r="GH57" s="21"/>
      <c r="GI57" s="22"/>
      <c r="GJ57" s="23"/>
      <c r="GK57" s="22"/>
      <c r="GL57" s="22"/>
      <c r="GM57" s="24"/>
      <c r="GN57" s="22"/>
      <c r="GO57" s="22"/>
      <c r="GP57" s="22"/>
      <c r="GQ57" s="22"/>
      <c r="GR57" s="20"/>
      <c r="GS57" s="21"/>
      <c r="GT57" s="22"/>
      <c r="GU57" s="23"/>
      <c r="GV57" s="22"/>
      <c r="GW57" s="22"/>
      <c r="GX57" s="24"/>
      <c r="GY57" s="22"/>
      <c r="GZ57" s="22"/>
      <c r="HA57" s="22"/>
      <c r="HB57" s="22"/>
      <c r="HC57" s="20"/>
      <c r="HD57" s="21"/>
      <c r="HE57" s="22"/>
      <c r="HF57" s="23"/>
      <c r="HG57" s="22"/>
      <c r="HH57" s="22"/>
      <c r="HI57" s="24"/>
      <c r="HJ57" s="22"/>
      <c r="HK57" s="22"/>
      <c r="HL57" s="22"/>
      <c r="HM57" s="22"/>
      <c r="HN57" s="20"/>
      <c r="HO57" s="21"/>
      <c r="HP57" s="22"/>
      <c r="HQ57" s="23"/>
      <c r="HR57" s="22"/>
      <c r="HS57" s="22"/>
      <c r="HT57" s="24"/>
      <c r="HU57" s="22"/>
      <c r="HV57" s="22"/>
      <c r="HW57" s="22"/>
      <c r="HX57" s="22"/>
      <c r="HY57" s="20"/>
      <c r="HZ57" s="21"/>
      <c r="IA57" s="22"/>
      <c r="IB57" s="23"/>
      <c r="IC57" s="22"/>
      <c r="ID57" s="22"/>
      <c r="IE57" s="24"/>
      <c r="IF57" s="22"/>
      <c r="IG57" s="22"/>
      <c r="IH57" s="22"/>
      <c r="II57" s="22"/>
      <c r="IJ57" s="20"/>
      <c r="IK57" s="21"/>
      <c r="IL57" s="22"/>
      <c r="IM57" s="23"/>
      <c r="IN57" s="22"/>
      <c r="IO57" s="22"/>
      <c r="IP57" s="24"/>
      <c r="IQ57" s="22"/>
      <c r="IR57" s="22"/>
      <c r="IS57" s="22"/>
      <c r="IT57" s="22"/>
      <c r="IU57" s="20"/>
      <c r="IV57" s="21"/>
      <c r="IW57" s="22"/>
    </row>
    <row r="58" spans="1:257" hidden="1" x14ac:dyDescent="0.2">
      <c r="A58" s="174">
        <v>36</v>
      </c>
      <c r="B58" s="25" t="s">
        <v>62</v>
      </c>
      <c r="C58" s="11" t="s">
        <v>63</v>
      </c>
      <c r="D58" s="12"/>
      <c r="E58" s="26" t="s">
        <v>113</v>
      </c>
      <c r="F58" s="26" t="s">
        <v>28</v>
      </c>
      <c r="G58" s="13">
        <v>1</v>
      </c>
      <c r="H58" s="11"/>
      <c r="I58" s="11" t="s">
        <v>65</v>
      </c>
      <c r="J58" s="11" t="s">
        <v>20</v>
      </c>
      <c r="K58" s="193"/>
      <c r="L58" s="175" t="s">
        <v>38</v>
      </c>
      <c r="M58" s="88">
        <v>15000</v>
      </c>
    </row>
    <row r="59" spans="1:257" hidden="1" x14ac:dyDescent="0.2">
      <c r="A59" s="174">
        <v>37</v>
      </c>
      <c r="B59" s="25" t="s">
        <v>66</v>
      </c>
      <c r="C59" s="11" t="s">
        <v>67</v>
      </c>
      <c r="D59" s="12"/>
      <c r="E59" s="26" t="s">
        <v>113</v>
      </c>
      <c r="F59" s="26" t="s">
        <v>28</v>
      </c>
      <c r="G59" s="13">
        <v>1</v>
      </c>
      <c r="H59" s="11"/>
      <c r="I59" s="11" t="s">
        <v>30</v>
      </c>
      <c r="J59" s="11" t="s">
        <v>68</v>
      </c>
      <c r="K59" s="193"/>
      <c r="L59" s="175"/>
      <c r="M59" s="88">
        <v>120000</v>
      </c>
    </row>
    <row r="60" spans="1:257" ht="12.75" hidden="1" customHeight="1" x14ac:dyDescent="0.2">
      <c r="A60" s="174">
        <v>28</v>
      </c>
      <c r="B60" s="15" t="s">
        <v>69</v>
      </c>
      <c r="C60" s="11" t="s">
        <v>70</v>
      </c>
      <c r="D60" s="99"/>
      <c r="E60" s="26" t="s">
        <v>113</v>
      </c>
      <c r="F60" s="27" t="s">
        <v>28</v>
      </c>
      <c r="G60" s="13">
        <v>1</v>
      </c>
      <c r="H60" s="11"/>
      <c r="I60" s="11" t="s">
        <v>51</v>
      </c>
      <c r="J60" s="11" t="s">
        <v>127</v>
      </c>
      <c r="K60" s="193"/>
      <c r="L60" s="175"/>
      <c r="M60" s="88">
        <v>135600</v>
      </c>
    </row>
    <row r="61" spans="1:257" hidden="1" x14ac:dyDescent="0.2">
      <c r="A61" s="174">
        <v>29</v>
      </c>
      <c r="B61" s="152" t="s">
        <v>168</v>
      </c>
      <c r="C61" s="153" t="s">
        <v>87</v>
      </c>
      <c r="D61" s="154"/>
      <c r="E61" s="155" t="s">
        <v>64</v>
      </c>
      <c r="F61" s="156" t="s">
        <v>28</v>
      </c>
      <c r="G61" s="157">
        <v>1</v>
      </c>
      <c r="H61" s="153"/>
      <c r="I61" s="158" t="s">
        <v>128</v>
      </c>
      <c r="J61" s="159" t="s">
        <v>131</v>
      </c>
      <c r="K61" s="199"/>
      <c r="L61" s="177"/>
      <c r="M61" s="88">
        <v>50000</v>
      </c>
    </row>
    <row r="62" spans="1:257" hidden="1" x14ac:dyDescent="0.2">
      <c r="A62" s="174">
        <v>22</v>
      </c>
      <c r="B62" s="120" t="s">
        <v>171</v>
      </c>
      <c r="C62" s="121" t="s">
        <v>89</v>
      </c>
      <c r="D62" s="122"/>
      <c r="E62" s="123" t="s">
        <v>64</v>
      </c>
      <c r="F62" s="27" t="s">
        <v>28</v>
      </c>
      <c r="G62" s="13">
        <v>1</v>
      </c>
      <c r="H62" s="11"/>
      <c r="I62" s="55" t="s">
        <v>128</v>
      </c>
      <c r="J62" s="46" t="s">
        <v>131</v>
      </c>
      <c r="K62" s="200"/>
      <c r="L62" s="175"/>
      <c r="M62" s="124">
        <v>50000</v>
      </c>
    </row>
    <row r="63" spans="1:257" ht="38.25" hidden="1" x14ac:dyDescent="0.2">
      <c r="A63" s="173">
        <v>19</v>
      </c>
      <c r="B63" s="28" t="s">
        <v>72</v>
      </c>
      <c r="C63" s="7" t="s">
        <v>73</v>
      </c>
      <c r="D63" s="8"/>
      <c r="E63" s="7" t="s">
        <v>17</v>
      </c>
      <c r="F63" s="7" t="s">
        <v>28</v>
      </c>
      <c r="G63" s="9">
        <v>1</v>
      </c>
      <c r="H63" s="7"/>
      <c r="I63" s="7" t="s">
        <v>74</v>
      </c>
      <c r="J63" s="7" t="s">
        <v>51</v>
      </c>
      <c r="K63" s="192"/>
      <c r="L63" s="64" t="s">
        <v>21</v>
      </c>
      <c r="M63" s="88">
        <v>180000</v>
      </c>
    </row>
    <row r="64" spans="1:257" hidden="1" x14ac:dyDescent="0.2">
      <c r="A64" s="178">
        <v>30</v>
      </c>
      <c r="B64" s="145" t="s">
        <v>181</v>
      </c>
      <c r="C64" s="11" t="s">
        <v>55</v>
      </c>
      <c r="D64" s="12"/>
      <c r="E64" s="26" t="s">
        <v>113</v>
      </c>
      <c r="F64" s="11" t="s">
        <v>18</v>
      </c>
      <c r="G64" s="13">
        <v>1</v>
      </c>
      <c r="H64" s="11"/>
      <c r="I64" s="11" t="s">
        <v>182</v>
      </c>
      <c r="J64" s="11" t="s">
        <v>183</v>
      </c>
      <c r="K64" s="193"/>
      <c r="L64" s="179" t="s">
        <v>194</v>
      </c>
      <c r="M64" s="88">
        <v>7050000</v>
      </c>
    </row>
    <row r="65" spans="1:14" hidden="1" x14ac:dyDescent="0.2">
      <c r="A65" s="174">
        <v>31</v>
      </c>
      <c r="B65" s="145" t="s">
        <v>184</v>
      </c>
      <c r="C65" s="11" t="s">
        <v>63</v>
      </c>
      <c r="D65" s="12">
        <v>0</v>
      </c>
      <c r="E65" s="26" t="s">
        <v>147</v>
      </c>
      <c r="F65" s="11" t="s">
        <v>28</v>
      </c>
      <c r="G65" s="13">
        <v>1</v>
      </c>
      <c r="H65" s="11"/>
      <c r="I65" s="11" t="s">
        <v>24</v>
      </c>
      <c r="J65" s="11" t="s">
        <v>197</v>
      </c>
      <c r="K65" s="213" t="s">
        <v>208</v>
      </c>
      <c r="L65" s="175" t="s">
        <v>204</v>
      </c>
    </row>
    <row r="66" spans="1:14" hidden="1" x14ac:dyDescent="0.2">
      <c r="A66" s="174">
        <v>32</v>
      </c>
      <c r="B66" s="145" t="s">
        <v>185</v>
      </c>
      <c r="C66" s="11" t="s">
        <v>93</v>
      </c>
      <c r="D66" s="12"/>
      <c r="E66" s="26" t="s">
        <v>147</v>
      </c>
      <c r="F66" s="11" t="s">
        <v>28</v>
      </c>
      <c r="G66" s="13">
        <v>1</v>
      </c>
      <c r="H66" s="11"/>
      <c r="I66" s="11" t="s">
        <v>182</v>
      </c>
      <c r="J66" s="11" t="s">
        <v>37</v>
      </c>
      <c r="K66" s="213"/>
      <c r="L66" s="180" t="s">
        <v>195</v>
      </c>
      <c r="N66" s="1">
        <v>35000</v>
      </c>
    </row>
    <row r="67" spans="1:14" hidden="1" x14ac:dyDescent="0.2">
      <c r="A67" s="174">
        <v>33</v>
      </c>
      <c r="B67" s="145" t="s">
        <v>188</v>
      </c>
      <c r="C67" s="11" t="s">
        <v>144</v>
      </c>
      <c r="D67" s="12"/>
      <c r="E67" s="26" t="s">
        <v>113</v>
      </c>
      <c r="F67" s="11" t="s">
        <v>28</v>
      </c>
      <c r="G67" s="13">
        <v>1</v>
      </c>
      <c r="H67" s="11"/>
      <c r="I67" s="11" t="s">
        <v>37</v>
      </c>
      <c r="J67" s="11" t="s">
        <v>187</v>
      </c>
      <c r="K67" s="213"/>
      <c r="L67" s="180" t="s">
        <v>195</v>
      </c>
      <c r="N67" s="1">
        <v>520000</v>
      </c>
    </row>
    <row r="68" spans="1:14" hidden="1" x14ac:dyDescent="0.2">
      <c r="A68" s="174">
        <v>34</v>
      </c>
      <c r="B68" s="145" t="s">
        <v>186</v>
      </c>
      <c r="C68" s="11" t="s">
        <v>73</v>
      </c>
      <c r="D68" s="12"/>
      <c r="E68" s="26" t="s">
        <v>147</v>
      </c>
      <c r="F68" s="11" t="s">
        <v>28</v>
      </c>
      <c r="G68" s="13">
        <v>1</v>
      </c>
      <c r="H68" s="11"/>
      <c r="I68" s="11" t="s">
        <v>128</v>
      </c>
      <c r="J68" s="11" t="s">
        <v>37</v>
      </c>
      <c r="K68" s="213"/>
      <c r="L68" s="180" t="s">
        <v>195</v>
      </c>
      <c r="N68" s="1">
        <v>37962</v>
      </c>
    </row>
    <row r="69" spans="1:14" hidden="1" x14ac:dyDescent="0.2">
      <c r="A69" s="174">
        <v>35</v>
      </c>
      <c r="B69" s="145" t="s">
        <v>198</v>
      </c>
      <c r="C69" s="11" t="s">
        <v>132</v>
      </c>
      <c r="D69" s="122"/>
      <c r="E69" s="26" t="s">
        <v>147</v>
      </c>
      <c r="F69" s="11" t="s">
        <v>28</v>
      </c>
      <c r="G69" s="13">
        <v>1</v>
      </c>
      <c r="H69" s="11"/>
      <c r="I69" s="11" t="s">
        <v>197</v>
      </c>
      <c r="J69" s="11" t="s">
        <v>210</v>
      </c>
      <c r="K69" s="26" t="s">
        <v>212</v>
      </c>
      <c r="L69" s="221" t="s">
        <v>204</v>
      </c>
    </row>
    <row r="70" spans="1:14" x14ac:dyDescent="0.2">
      <c r="A70" s="174">
        <v>36</v>
      </c>
      <c r="B70" s="145" t="s">
        <v>209</v>
      </c>
      <c r="C70" s="11" t="s">
        <v>55</v>
      </c>
      <c r="D70" s="12">
        <v>33000</v>
      </c>
      <c r="E70" s="26" t="s">
        <v>147</v>
      </c>
      <c r="F70" s="11" t="s">
        <v>28</v>
      </c>
      <c r="G70" s="13">
        <v>1</v>
      </c>
      <c r="H70" s="11"/>
      <c r="I70" s="11" t="s">
        <v>197</v>
      </c>
      <c r="J70" s="11" t="s">
        <v>211</v>
      </c>
      <c r="K70" s="213" t="s">
        <v>212</v>
      </c>
      <c r="L70" s="181" t="s">
        <v>201</v>
      </c>
    </row>
    <row r="71" spans="1:14" x14ac:dyDescent="0.2">
      <c r="A71" s="174">
        <v>37</v>
      </c>
      <c r="B71" s="145" t="s">
        <v>216</v>
      </c>
      <c r="C71" s="11" t="s">
        <v>55</v>
      </c>
      <c r="D71" s="12">
        <v>200000</v>
      </c>
      <c r="E71" s="26" t="s">
        <v>221</v>
      </c>
      <c r="F71" s="11" t="s">
        <v>28</v>
      </c>
      <c r="G71" s="13">
        <v>1</v>
      </c>
      <c r="H71" s="11"/>
      <c r="I71" s="11" t="s">
        <v>197</v>
      </c>
      <c r="J71" s="11" t="s">
        <v>211</v>
      </c>
      <c r="K71" s="213" t="s">
        <v>212</v>
      </c>
      <c r="L71" s="181" t="s">
        <v>201</v>
      </c>
    </row>
    <row r="72" spans="1:14" x14ac:dyDescent="0.2">
      <c r="A72" s="243" t="s">
        <v>75</v>
      </c>
      <c r="B72" s="244"/>
      <c r="C72" s="146"/>
      <c r="D72" s="147">
        <f>SUM(D69:D71)</f>
        <v>233000</v>
      </c>
      <c r="E72" s="148"/>
      <c r="F72" s="149"/>
      <c r="G72" s="150"/>
      <c r="H72" s="150"/>
      <c r="I72" s="148"/>
      <c r="J72" s="148"/>
      <c r="K72" s="201"/>
      <c r="L72" s="182"/>
    </row>
    <row r="73" spans="1:14" x14ac:dyDescent="0.2">
      <c r="A73" s="228" t="s">
        <v>76</v>
      </c>
      <c r="B73" s="229"/>
      <c r="C73" s="3"/>
      <c r="D73" s="33"/>
      <c r="E73" s="5"/>
      <c r="F73" s="5"/>
      <c r="G73" s="5"/>
      <c r="H73" s="5"/>
      <c r="I73" s="5"/>
      <c r="J73" s="5"/>
      <c r="K73" s="214"/>
      <c r="L73" s="34"/>
    </row>
    <row r="74" spans="1:14" hidden="1" x14ac:dyDescent="0.2">
      <c r="A74" s="35">
        <v>1</v>
      </c>
      <c r="B74" s="36" t="s">
        <v>77</v>
      </c>
      <c r="C74" s="37" t="s">
        <v>78</v>
      </c>
      <c r="D74" s="38"/>
      <c r="E74" s="39" t="s">
        <v>79</v>
      </c>
      <c r="F74" s="39" t="s">
        <v>28</v>
      </c>
      <c r="G74" s="40"/>
      <c r="H74" s="40">
        <v>1</v>
      </c>
      <c r="I74" s="41" t="s">
        <v>65</v>
      </c>
      <c r="J74" s="41" t="s">
        <v>20</v>
      </c>
      <c r="K74" s="202"/>
      <c r="L74" s="42" t="s">
        <v>80</v>
      </c>
      <c r="M74" s="88">
        <v>40000</v>
      </c>
    </row>
    <row r="75" spans="1:14" x14ac:dyDescent="0.2">
      <c r="A75" s="43">
        <v>1</v>
      </c>
      <c r="B75" s="25" t="s">
        <v>77</v>
      </c>
      <c r="C75" s="91" t="s">
        <v>78</v>
      </c>
      <c r="D75" s="44">
        <v>40000</v>
      </c>
      <c r="E75" s="26" t="s">
        <v>79</v>
      </c>
      <c r="F75" s="26" t="s">
        <v>28</v>
      </c>
      <c r="G75" s="54">
        <v>1</v>
      </c>
      <c r="H75" s="54"/>
      <c r="I75" s="55" t="s">
        <v>211</v>
      </c>
      <c r="J75" s="55" t="s">
        <v>196</v>
      </c>
      <c r="K75" s="203" t="s">
        <v>212</v>
      </c>
      <c r="L75" s="181"/>
    </row>
    <row r="76" spans="1:14" x14ac:dyDescent="0.2">
      <c r="A76" s="43">
        <v>2</v>
      </c>
      <c r="B76" s="25" t="s">
        <v>129</v>
      </c>
      <c r="C76" s="91" t="s">
        <v>78</v>
      </c>
      <c r="D76" s="44">
        <v>70000</v>
      </c>
      <c r="E76" s="26" t="s">
        <v>130</v>
      </c>
      <c r="F76" s="26" t="s">
        <v>28</v>
      </c>
      <c r="G76" s="54">
        <v>1</v>
      </c>
      <c r="H76" s="54"/>
      <c r="I76" s="55" t="s">
        <v>19</v>
      </c>
      <c r="J76" s="55" t="s">
        <v>196</v>
      </c>
      <c r="K76" s="203" t="s">
        <v>213</v>
      </c>
      <c r="L76" s="181" t="s">
        <v>207</v>
      </c>
    </row>
    <row r="77" spans="1:14" hidden="1" x14ac:dyDescent="0.2">
      <c r="A77" s="164">
        <v>3</v>
      </c>
      <c r="B77" s="17" t="s">
        <v>139</v>
      </c>
      <c r="C77" s="91" t="s">
        <v>53</v>
      </c>
      <c r="D77" s="44"/>
      <c r="E77" s="26" t="s">
        <v>82</v>
      </c>
      <c r="F77" s="26" t="s">
        <v>28</v>
      </c>
      <c r="G77" s="54">
        <v>1</v>
      </c>
      <c r="H77" s="54"/>
      <c r="I77" s="55" t="s">
        <v>128</v>
      </c>
      <c r="J77" s="55" t="s">
        <v>131</v>
      </c>
      <c r="K77" s="203"/>
      <c r="L77" s="182" t="s">
        <v>195</v>
      </c>
      <c r="N77" s="168">
        <v>300000</v>
      </c>
    </row>
    <row r="78" spans="1:14" hidden="1" x14ac:dyDescent="0.2">
      <c r="A78" s="43">
        <v>4</v>
      </c>
      <c r="B78" s="18" t="s">
        <v>54</v>
      </c>
      <c r="C78" s="91" t="s">
        <v>55</v>
      </c>
      <c r="D78" s="44"/>
      <c r="E78" s="26" t="s">
        <v>125</v>
      </c>
      <c r="F78" s="26" t="s">
        <v>18</v>
      </c>
      <c r="G78" s="54">
        <v>1</v>
      </c>
      <c r="H78" s="54"/>
      <c r="I78" s="55" t="s">
        <v>45</v>
      </c>
      <c r="J78" s="55" t="s">
        <v>131</v>
      </c>
      <c r="K78" s="203"/>
      <c r="L78" s="181"/>
      <c r="M78" s="88">
        <v>440000</v>
      </c>
    </row>
    <row r="79" spans="1:14" hidden="1" x14ac:dyDescent="0.2">
      <c r="A79" s="43">
        <v>6</v>
      </c>
      <c r="B79" s="25" t="s">
        <v>81</v>
      </c>
      <c r="C79" s="91" t="s">
        <v>58</v>
      </c>
      <c r="D79" s="44"/>
      <c r="E79" s="26" t="s">
        <v>82</v>
      </c>
      <c r="F79" s="27" t="s">
        <v>28</v>
      </c>
      <c r="G79" s="45">
        <v>1</v>
      </c>
      <c r="H79" s="45"/>
      <c r="I79" s="46" t="s">
        <v>83</v>
      </c>
      <c r="J79" s="46" t="s">
        <v>68</v>
      </c>
      <c r="K79" s="200"/>
      <c r="L79" s="183"/>
      <c r="M79" s="88">
        <v>25000</v>
      </c>
    </row>
    <row r="80" spans="1:14" hidden="1" x14ac:dyDescent="0.2">
      <c r="A80" s="43">
        <v>5</v>
      </c>
      <c r="B80" s="140" t="s">
        <v>84</v>
      </c>
      <c r="C80" s="189" t="s">
        <v>63</v>
      </c>
      <c r="D80" s="142"/>
      <c r="E80" s="27" t="s">
        <v>79</v>
      </c>
      <c r="F80" s="27" t="s">
        <v>28</v>
      </c>
      <c r="G80" s="45">
        <v>1</v>
      </c>
      <c r="H80" s="45"/>
      <c r="I80" s="46" t="s">
        <v>24</v>
      </c>
      <c r="J80" s="46" t="s">
        <v>131</v>
      </c>
      <c r="K80" s="200"/>
      <c r="L80" s="183"/>
      <c r="M80" s="88">
        <v>21436.32</v>
      </c>
    </row>
    <row r="81" spans="1:13" hidden="1" x14ac:dyDescent="0.2">
      <c r="A81" s="43">
        <v>6</v>
      </c>
      <c r="B81" s="25" t="s">
        <v>85</v>
      </c>
      <c r="C81" s="189" t="s">
        <v>63</v>
      </c>
      <c r="D81" s="47"/>
      <c r="E81" s="27" t="s">
        <v>82</v>
      </c>
      <c r="F81" s="27" t="s">
        <v>28</v>
      </c>
      <c r="G81" s="45">
        <v>1</v>
      </c>
      <c r="H81" s="45"/>
      <c r="I81" s="11" t="s">
        <v>24</v>
      </c>
      <c r="J81" s="11" t="s">
        <v>197</v>
      </c>
      <c r="K81" s="213" t="s">
        <v>208</v>
      </c>
      <c r="L81" s="183" t="s">
        <v>204</v>
      </c>
    </row>
    <row r="82" spans="1:13" hidden="1" x14ac:dyDescent="0.2">
      <c r="A82" s="43">
        <v>7</v>
      </c>
      <c r="B82" s="140" t="s">
        <v>86</v>
      </c>
      <c r="C82" s="190" t="s">
        <v>87</v>
      </c>
      <c r="D82" s="106"/>
      <c r="E82" s="102" t="s">
        <v>64</v>
      </c>
      <c r="F82" s="102" t="s">
        <v>28</v>
      </c>
      <c r="G82" s="107">
        <v>1</v>
      </c>
      <c r="H82" s="107"/>
      <c r="I82" s="100" t="s">
        <v>29</v>
      </c>
      <c r="J82" s="100" t="s">
        <v>83</v>
      </c>
      <c r="K82" s="215"/>
      <c r="L82" s="108" t="s">
        <v>172</v>
      </c>
    </row>
    <row r="83" spans="1:13" hidden="1" x14ac:dyDescent="0.2">
      <c r="A83" s="43">
        <v>8</v>
      </c>
      <c r="B83" s="25" t="s">
        <v>88</v>
      </c>
      <c r="C83" s="91" t="s">
        <v>73</v>
      </c>
      <c r="D83" s="44"/>
      <c r="E83" s="26" t="s">
        <v>64</v>
      </c>
      <c r="F83" s="26" t="s">
        <v>28</v>
      </c>
      <c r="G83" s="54">
        <v>1</v>
      </c>
      <c r="H83" s="54"/>
      <c r="I83" s="55" t="s">
        <v>90</v>
      </c>
      <c r="J83" s="55" t="s">
        <v>91</v>
      </c>
      <c r="K83" s="204"/>
      <c r="L83" s="87"/>
      <c r="M83" s="88">
        <v>12751.34</v>
      </c>
    </row>
    <row r="84" spans="1:13" ht="25.5" hidden="1" x14ac:dyDescent="0.2">
      <c r="A84" s="43"/>
      <c r="B84" s="25" t="s">
        <v>175</v>
      </c>
      <c r="C84" s="91" t="s">
        <v>174</v>
      </c>
      <c r="D84" s="44"/>
      <c r="E84" s="26" t="s">
        <v>125</v>
      </c>
      <c r="F84" s="26" t="s">
        <v>28</v>
      </c>
      <c r="G84" s="54">
        <v>1</v>
      </c>
      <c r="H84" s="54"/>
      <c r="I84" s="55"/>
      <c r="J84" s="55"/>
      <c r="K84" s="204"/>
      <c r="L84" s="87"/>
      <c r="M84" s="88">
        <f>4330.49+1378.07+5948.72+4200.72</f>
        <v>15858</v>
      </c>
    </row>
    <row r="85" spans="1:13" ht="25.5" hidden="1" x14ac:dyDescent="0.2">
      <c r="A85" s="43">
        <v>9</v>
      </c>
      <c r="B85" s="90" t="s">
        <v>126</v>
      </c>
      <c r="C85" s="218" t="s">
        <v>73</v>
      </c>
      <c r="D85" s="220"/>
      <c r="E85" s="26" t="s">
        <v>125</v>
      </c>
      <c r="F85" s="26" t="s">
        <v>18</v>
      </c>
      <c r="G85" s="54">
        <v>1</v>
      </c>
      <c r="H85" s="54"/>
      <c r="I85" s="55" t="s">
        <v>127</v>
      </c>
      <c r="J85" s="26" t="s">
        <v>137</v>
      </c>
      <c r="K85" s="205" t="s">
        <v>213</v>
      </c>
      <c r="L85" s="222" t="s">
        <v>204</v>
      </c>
    </row>
    <row r="86" spans="1:13" hidden="1" x14ac:dyDescent="0.2">
      <c r="A86" s="43">
        <v>10</v>
      </c>
      <c r="B86" s="25" t="s">
        <v>169</v>
      </c>
      <c r="C86" s="218" t="s">
        <v>73</v>
      </c>
      <c r="D86" s="219"/>
      <c r="E86" s="26" t="s">
        <v>125</v>
      </c>
      <c r="F86" s="26" t="s">
        <v>28</v>
      </c>
      <c r="G86" s="54">
        <v>1</v>
      </c>
      <c r="H86" s="54"/>
      <c r="I86" s="55" t="s">
        <v>45</v>
      </c>
      <c r="J86" s="55" t="s">
        <v>131</v>
      </c>
      <c r="K86" s="204" t="s">
        <v>213</v>
      </c>
      <c r="L86" s="222" t="s">
        <v>204</v>
      </c>
    </row>
    <row r="87" spans="1:13" hidden="1" x14ac:dyDescent="0.2">
      <c r="A87" s="43">
        <v>11</v>
      </c>
      <c r="B87" s="141" t="s">
        <v>176</v>
      </c>
      <c r="C87" s="91" t="s">
        <v>73</v>
      </c>
      <c r="D87" s="169"/>
      <c r="E87" s="110" t="s">
        <v>64</v>
      </c>
      <c r="F87" s="110" t="s">
        <v>28</v>
      </c>
      <c r="G87" s="111">
        <v>1</v>
      </c>
      <c r="H87" s="111"/>
      <c r="I87" s="112" t="s">
        <v>127</v>
      </c>
      <c r="J87" s="110" t="s">
        <v>37</v>
      </c>
      <c r="K87" s="206"/>
      <c r="L87" s="126" t="s">
        <v>173</v>
      </c>
      <c r="M87" s="88">
        <v>31500</v>
      </c>
    </row>
    <row r="88" spans="1:13" hidden="1" x14ac:dyDescent="0.2">
      <c r="A88" s="43">
        <v>12</v>
      </c>
      <c r="B88" s="143" t="s">
        <v>177</v>
      </c>
      <c r="C88" s="91" t="s">
        <v>73</v>
      </c>
      <c r="D88" s="169"/>
      <c r="E88" s="110" t="s">
        <v>79</v>
      </c>
      <c r="F88" s="110" t="s">
        <v>28</v>
      </c>
      <c r="G88" s="111">
        <v>1</v>
      </c>
      <c r="H88" s="111"/>
      <c r="I88" s="112" t="s">
        <v>127</v>
      </c>
      <c r="J88" s="110" t="s">
        <v>37</v>
      </c>
      <c r="K88" s="206"/>
      <c r="L88" s="126" t="s">
        <v>173</v>
      </c>
    </row>
    <row r="89" spans="1:13" hidden="1" x14ac:dyDescent="0.2">
      <c r="A89" s="43">
        <v>7</v>
      </c>
      <c r="B89" s="127" t="s">
        <v>92</v>
      </c>
      <c r="C89" s="91" t="s">
        <v>93</v>
      </c>
      <c r="D89" s="44"/>
      <c r="E89" s="110" t="s">
        <v>82</v>
      </c>
      <c r="F89" s="110" t="s">
        <v>28</v>
      </c>
      <c r="G89" s="111">
        <v>1</v>
      </c>
      <c r="H89" s="111"/>
      <c r="I89" s="112" t="s">
        <v>71</v>
      </c>
      <c r="J89" s="112" t="s">
        <v>37</v>
      </c>
      <c r="K89" s="207"/>
      <c r="L89" s="128"/>
      <c r="M89" s="88">
        <v>75000</v>
      </c>
    </row>
    <row r="90" spans="1:13" x14ac:dyDescent="0.2">
      <c r="A90" s="43">
        <v>13</v>
      </c>
      <c r="B90" s="151" t="s">
        <v>225</v>
      </c>
      <c r="C90" s="53" t="s">
        <v>226</v>
      </c>
      <c r="D90" s="169">
        <v>1365000</v>
      </c>
      <c r="E90" s="26" t="s">
        <v>130</v>
      </c>
      <c r="F90" s="26" t="s">
        <v>28</v>
      </c>
      <c r="G90" s="54">
        <v>1</v>
      </c>
      <c r="H90" s="187"/>
      <c r="I90" s="55" t="s">
        <v>37</v>
      </c>
      <c r="J90" s="55" t="s">
        <v>183</v>
      </c>
      <c r="K90" s="204" t="s">
        <v>213</v>
      </c>
      <c r="L90" s="87" t="s">
        <v>38</v>
      </c>
    </row>
    <row r="91" spans="1:13" hidden="1" x14ac:dyDescent="0.2">
      <c r="A91" s="43">
        <v>14</v>
      </c>
      <c r="B91" s="129" t="s">
        <v>179</v>
      </c>
      <c r="C91" s="130" t="s">
        <v>73</v>
      </c>
      <c r="D91" s="131"/>
      <c r="E91" s="132" t="s">
        <v>64</v>
      </c>
      <c r="F91" s="132" t="s">
        <v>28</v>
      </c>
      <c r="G91" s="133">
        <v>1</v>
      </c>
      <c r="H91" s="133"/>
      <c r="I91" s="134" t="s">
        <v>127</v>
      </c>
      <c r="J91" s="134" t="s">
        <v>131</v>
      </c>
      <c r="K91" s="208"/>
      <c r="L91" s="135" t="s">
        <v>180</v>
      </c>
      <c r="M91" s="88">
        <v>75000</v>
      </c>
    </row>
    <row r="92" spans="1:13" hidden="1" x14ac:dyDescent="0.2">
      <c r="A92" s="185">
        <v>15</v>
      </c>
      <c r="B92" s="151" t="s">
        <v>200</v>
      </c>
      <c r="C92" s="91" t="s">
        <v>73</v>
      </c>
      <c r="D92" s="169"/>
      <c r="E92" s="26" t="s">
        <v>64</v>
      </c>
      <c r="F92" s="26" t="s">
        <v>28</v>
      </c>
      <c r="G92" s="54">
        <v>1</v>
      </c>
      <c r="H92" s="54"/>
      <c r="I92" s="11" t="s">
        <v>24</v>
      </c>
      <c r="J92" s="11" t="s">
        <v>131</v>
      </c>
      <c r="K92" s="205"/>
      <c r="L92" s="184" t="s">
        <v>201</v>
      </c>
    </row>
    <row r="93" spans="1:13" x14ac:dyDescent="0.2">
      <c r="A93" s="43">
        <v>16</v>
      </c>
      <c r="B93" s="151" t="s">
        <v>199</v>
      </c>
      <c r="C93" s="91" t="s">
        <v>227</v>
      </c>
      <c r="D93" s="169">
        <v>45000</v>
      </c>
      <c r="E93" s="26" t="s">
        <v>64</v>
      </c>
      <c r="F93" s="26" t="s">
        <v>28</v>
      </c>
      <c r="G93" s="54">
        <v>1</v>
      </c>
      <c r="H93" s="54"/>
      <c r="I93" s="11" t="s">
        <v>187</v>
      </c>
      <c r="J93" s="11" t="s">
        <v>211</v>
      </c>
      <c r="K93" s="205" t="s">
        <v>212</v>
      </c>
      <c r="L93" s="87" t="s">
        <v>207</v>
      </c>
    </row>
    <row r="94" spans="1:13" x14ac:dyDescent="0.2">
      <c r="A94" s="43">
        <v>17</v>
      </c>
      <c r="B94" s="151" t="s">
        <v>202</v>
      </c>
      <c r="C94" s="91" t="s">
        <v>227</v>
      </c>
      <c r="D94" s="169">
        <v>45000</v>
      </c>
      <c r="E94" s="26" t="s">
        <v>64</v>
      </c>
      <c r="F94" s="26" t="s">
        <v>28</v>
      </c>
      <c r="G94" s="54">
        <v>1</v>
      </c>
      <c r="H94" s="54"/>
      <c r="I94" s="11" t="s">
        <v>187</v>
      </c>
      <c r="J94" s="11" t="s">
        <v>211</v>
      </c>
      <c r="K94" s="205" t="s">
        <v>212</v>
      </c>
      <c r="L94" s="87" t="s">
        <v>207</v>
      </c>
    </row>
    <row r="95" spans="1:13" x14ac:dyDescent="0.2">
      <c r="A95" s="43">
        <v>18</v>
      </c>
      <c r="B95" s="151" t="s">
        <v>206</v>
      </c>
      <c r="C95" s="91" t="s">
        <v>227</v>
      </c>
      <c r="D95" s="169">
        <v>40000</v>
      </c>
      <c r="E95" s="26" t="s">
        <v>130</v>
      </c>
      <c r="F95" s="26" t="s">
        <v>28</v>
      </c>
      <c r="G95" s="54">
        <v>1</v>
      </c>
      <c r="H95" s="54"/>
      <c r="I95" s="11" t="s">
        <v>187</v>
      </c>
      <c r="J95" s="11" t="s">
        <v>187</v>
      </c>
      <c r="K95" s="205" t="s">
        <v>212</v>
      </c>
      <c r="L95" s="87" t="s">
        <v>201</v>
      </c>
    </row>
    <row r="96" spans="1:13" x14ac:dyDescent="0.2">
      <c r="A96" s="43">
        <v>19</v>
      </c>
      <c r="B96" s="151" t="s">
        <v>224</v>
      </c>
      <c r="C96" s="91" t="s">
        <v>55</v>
      </c>
      <c r="D96" s="169">
        <v>40000</v>
      </c>
      <c r="E96" s="26" t="s">
        <v>64</v>
      </c>
      <c r="F96" s="26" t="s">
        <v>28</v>
      </c>
      <c r="G96" s="54">
        <v>1</v>
      </c>
      <c r="H96" s="54"/>
      <c r="I96" s="11" t="s">
        <v>187</v>
      </c>
      <c r="J96" s="11" t="s">
        <v>211</v>
      </c>
      <c r="K96" s="205" t="s">
        <v>212</v>
      </c>
      <c r="L96" s="87" t="s">
        <v>201</v>
      </c>
    </row>
    <row r="97" spans="1:13" x14ac:dyDescent="0.2">
      <c r="A97" s="43">
        <v>20</v>
      </c>
      <c r="B97" s="151" t="s">
        <v>222</v>
      </c>
      <c r="C97" s="91" t="s">
        <v>55</v>
      </c>
      <c r="D97" s="169">
        <v>340000</v>
      </c>
      <c r="E97" s="26" t="s">
        <v>64</v>
      </c>
      <c r="F97" s="26" t="s">
        <v>28</v>
      </c>
      <c r="G97" s="54">
        <v>1</v>
      </c>
      <c r="H97" s="54"/>
      <c r="I97" s="11" t="s">
        <v>187</v>
      </c>
      <c r="J97" s="11" t="s">
        <v>183</v>
      </c>
      <c r="K97" s="205" t="s">
        <v>212</v>
      </c>
      <c r="L97" s="87" t="s">
        <v>223</v>
      </c>
    </row>
    <row r="98" spans="1:13" x14ac:dyDescent="0.2">
      <c r="A98" s="43">
        <v>21</v>
      </c>
      <c r="B98" s="151" t="s">
        <v>228</v>
      </c>
      <c r="C98" s="91" t="s">
        <v>55</v>
      </c>
      <c r="D98" s="169">
        <v>300000</v>
      </c>
      <c r="E98" s="26" t="s">
        <v>82</v>
      </c>
      <c r="F98" s="26" t="s">
        <v>28</v>
      </c>
      <c r="G98" s="54">
        <v>1</v>
      </c>
      <c r="H98" s="54"/>
      <c r="I98" s="11" t="s">
        <v>187</v>
      </c>
      <c r="J98" s="11" t="s">
        <v>215</v>
      </c>
      <c r="K98" s="205" t="s">
        <v>212</v>
      </c>
      <c r="L98" s="87" t="s">
        <v>201</v>
      </c>
    </row>
    <row r="99" spans="1:13" x14ac:dyDescent="0.2">
      <c r="A99" s="43">
        <v>22</v>
      </c>
      <c r="B99" s="151" t="s">
        <v>229</v>
      </c>
      <c r="C99" s="91" t="s">
        <v>227</v>
      </c>
      <c r="D99" s="169">
        <v>200000</v>
      </c>
      <c r="E99" s="26" t="s">
        <v>82</v>
      </c>
      <c r="F99" s="26" t="s">
        <v>28</v>
      </c>
      <c r="G99" s="54">
        <v>1</v>
      </c>
      <c r="H99" s="54"/>
      <c r="I99" s="11" t="s">
        <v>187</v>
      </c>
      <c r="J99" s="11" t="s">
        <v>215</v>
      </c>
      <c r="K99" s="205" t="s">
        <v>212</v>
      </c>
      <c r="L99" s="87" t="s">
        <v>201</v>
      </c>
    </row>
    <row r="100" spans="1:13" x14ac:dyDescent="0.2">
      <c r="A100" s="43">
        <v>23</v>
      </c>
      <c r="B100" s="25" t="s">
        <v>169</v>
      </c>
      <c r="C100" s="91" t="s">
        <v>227</v>
      </c>
      <c r="D100" s="169">
        <v>210000</v>
      </c>
      <c r="E100" s="26" t="s">
        <v>125</v>
      </c>
      <c r="F100" s="26" t="s">
        <v>28</v>
      </c>
      <c r="G100" s="54">
        <v>1</v>
      </c>
      <c r="H100" s="54"/>
      <c r="I100" s="11" t="s">
        <v>187</v>
      </c>
      <c r="J100" s="11" t="s">
        <v>215</v>
      </c>
      <c r="K100" s="205" t="s">
        <v>212</v>
      </c>
      <c r="L100" s="87" t="s">
        <v>201</v>
      </c>
    </row>
    <row r="101" spans="1:13" x14ac:dyDescent="0.2">
      <c r="A101" s="43">
        <v>24</v>
      </c>
      <c r="B101" s="25" t="s">
        <v>230</v>
      </c>
      <c r="C101" s="91" t="s">
        <v>55</v>
      </c>
      <c r="D101" s="169">
        <v>55000</v>
      </c>
      <c r="E101" s="26" t="s">
        <v>125</v>
      </c>
      <c r="F101" s="26" t="s">
        <v>28</v>
      </c>
      <c r="G101" s="54">
        <v>1</v>
      </c>
      <c r="H101" s="54"/>
      <c r="I101" s="11" t="s">
        <v>187</v>
      </c>
      <c r="J101" s="11" t="s">
        <v>215</v>
      </c>
      <c r="K101" s="205" t="s">
        <v>212</v>
      </c>
      <c r="L101" s="87" t="s">
        <v>201</v>
      </c>
    </row>
    <row r="102" spans="1:13" x14ac:dyDescent="0.2">
      <c r="A102" s="43">
        <v>25</v>
      </c>
      <c r="B102" s="25" t="s">
        <v>231</v>
      </c>
      <c r="C102" s="91" t="s">
        <v>55</v>
      </c>
      <c r="D102" s="169">
        <v>5000</v>
      </c>
      <c r="E102" s="26" t="s">
        <v>125</v>
      </c>
      <c r="F102" s="26" t="s">
        <v>28</v>
      </c>
      <c r="G102" s="54">
        <v>1</v>
      </c>
      <c r="H102" s="54"/>
      <c r="I102" s="11" t="s">
        <v>187</v>
      </c>
      <c r="J102" s="11" t="s">
        <v>187</v>
      </c>
      <c r="K102" s="205" t="s">
        <v>213</v>
      </c>
      <c r="L102" s="87" t="s">
        <v>201</v>
      </c>
    </row>
    <row r="103" spans="1:13" x14ac:dyDescent="0.2">
      <c r="A103" s="223" t="s">
        <v>75</v>
      </c>
      <c r="B103" s="224"/>
      <c r="C103" s="29"/>
      <c r="D103" s="30">
        <f>SUM(D75:D102)</f>
        <v>2755000</v>
      </c>
      <c r="E103" s="166"/>
      <c r="F103" s="166"/>
      <c r="G103" s="48"/>
      <c r="H103" s="48"/>
      <c r="I103" s="31"/>
      <c r="J103" s="31"/>
      <c r="K103" s="209"/>
      <c r="L103" s="32"/>
    </row>
    <row r="104" spans="1:13" x14ac:dyDescent="0.2">
      <c r="A104" s="228" t="s">
        <v>94</v>
      </c>
      <c r="B104" s="229"/>
      <c r="C104" s="3"/>
      <c r="D104" s="33"/>
      <c r="E104" s="5"/>
      <c r="F104" s="5"/>
      <c r="G104" s="5"/>
      <c r="H104" s="5"/>
      <c r="I104" s="5"/>
      <c r="J104" s="5"/>
      <c r="K104" s="214"/>
      <c r="L104" s="34"/>
    </row>
    <row r="105" spans="1:13" hidden="1" x14ac:dyDescent="0.2">
      <c r="A105" s="49">
        <v>1</v>
      </c>
      <c r="B105" s="15" t="s">
        <v>95</v>
      </c>
      <c r="C105" s="50" t="s">
        <v>96</v>
      </c>
      <c r="D105" s="51"/>
      <c r="E105" s="27" t="s">
        <v>82</v>
      </c>
      <c r="F105" s="50" t="s">
        <v>97</v>
      </c>
      <c r="G105" s="52">
        <v>1</v>
      </c>
      <c r="H105" s="50"/>
      <c r="I105" s="50" t="s">
        <v>71</v>
      </c>
      <c r="J105" s="50" t="s">
        <v>51</v>
      </c>
      <c r="K105" s="216"/>
      <c r="L105" s="183"/>
      <c r="M105" s="88">
        <v>965000</v>
      </c>
    </row>
    <row r="106" spans="1:13" hidden="1" x14ac:dyDescent="0.2">
      <c r="A106" s="43">
        <v>2</v>
      </c>
      <c r="B106" s="15" t="s">
        <v>98</v>
      </c>
      <c r="C106" s="50" t="s">
        <v>33</v>
      </c>
      <c r="D106" s="51"/>
      <c r="E106" s="27" t="s">
        <v>82</v>
      </c>
      <c r="F106" s="50" t="s">
        <v>97</v>
      </c>
      <c r="G106" s="52">
        <v>1</v>
      </c>
      <c r="H106" s="50"/>
      <c r="I106" s="50" t="s">
        <v>71</v>
      </c>
      <c r="J106" s="50" t="s">
        <v>51</v>
      </c>
      <c r="K106" s="216"/>
      <c r="L106" s="183"/>
      <c r="M106" s="88">
        <v>200000</v>
      </c>
    </row>
    <row r="107" spans="1:13" hidden="1" x14ac:dyDescent="0.2">
      <c r="A107" s="43">
        <v>3</v>
      </c>
      <c r="B107" s="17" t="s">
        <v>99</v>
      </c>
      <c r="C107" s="53" t="s">
        <v>100</v>
      </c>
      <c r="D107" s="44"/>
      <c r="E107" s="26" t="s">
        <v>82</v>
      </c>
      <c r="F107" s="26" t="s">
        <v>28</v>
      </c>
      <c r="G107" s="54">
        <v>1</v>
      </c>
      <c r="H107" s="54"/>
      <c r="I107" s="55" t="s">
        <v>83</v>
      </c>
      <c r="J107" s="55" t="s">
        <v>101</v>
      </c>
      <c r="K107" s="203"/>
      <c r="L107" s="181"/>
      <c r="M107" s="88">
        <v>225000</v>
      </c>
    </row>
    <row r="108" spans="1:13" hidden="1" x14ac:dyDescent="0.2">
      <c r="A108" s="43">
        <v>4</v>
      </c>
      <c r="B108" s="56" t="s">
        <v>102</v>
      </c>
      <c r="C108" s="53" t="s">
        <v>59</v>
      </c>
      <c r="D108" s="44"/>
      <c r="E108" s="26" t="s">
        <v>82</v>
      </c>
      <c r="F108" s="26" t="s">
        <v>28</v>
      </c>
      <c r="G108" s="54">
        <v>1</v>
      </c>
      <c r="H108" s="54"/>
      <c r="I108" s="55" t="s">
        <v>20</v>
      </c>
      <c r="J108" s="55" t="s">
        <v>45</v>
      </c>
      <c r="K108" s="203"/>
      <c r="L108" s="181"/>
      <c r="M108" s="88">
        <v>8750</v>
      </c>
    </row>
    <row r="109" spans="1:13" hidden="1" x14ac:dyDescent="0.2">
      <c r="A109" s="49">
        <v>1</v>
      </c>
      <c r="B109" s="56" t="s">
        <v>103</v>
      </c>
      <c r="C109" s="167" t="s">
        <v>78</v>
      </c>
      <c r="D109" s="44"/>
      <c r="E109" s="26" t="s">
        <v>82</v>
      </c>
      <c r="F109" s="26" t="s">
        <v>28</v>
      </c>
      <c r="G109" s="45">
        <v>1</v>
      </c>
      <c r="H109" s="45"/>
      <c r="I109" s="46" t="s">
        <v>51</v>
      </c>
      <c r="J109" s="46" t="s">
        <v>104</v>
      </c>
      <c r="K109" s="200"/>
      <c r="L109" s="183" t="s">
        <v>31</v>
      </c>
      <c r="M109" s="88">
        <f>513980/2.02</f>
        <v>254445.54455445544</v>
      </c>
    </row>
    <row r="110" spans="1:13" hidden="1" x14ac:dyDescent="0.2">
      <c r="A110" s="49">
        <v>2</v>
      </c>
      <c r="B110" s="144" t="s">
        <v>165</v>
      </c>
      <c r="C110" s="113" t="s">
        <v>55</v>
      </c>
      <c r="D110" s="106"/>
      <c r="E110" s="102" t="s">
        <v>166</v>
      </c>
      <c r="F110" s="102" t="s">
        <v>18</v>
      </c>
      <c r="G110" s="107">
        <v>1</v>
      </c>
      <c r="H110" s="107"/>
      <c r="I110" s="109" t="s">
        <v>127</v>
      </c>
      <c r="J110" s="109" t="s">
        <v>37</v>
      </c>
      <c r="K110" s="210"/>
      <c r="L110" s="108" t="s">
        <v>172</v>
      </c>
    </row>
    <row r="111" spans="1:13" hidden="1" x14ac:dyDescent="0.2">
      <c r="A111" s="43">
        <v>6</v>
      </c>
      <c r="B111" s="56" t="s">
        <v>105</v>
      </c>
      <c r="C111" s="167" t="s">
        <v>67</v>
      </c>
      <c r="D111" s="47"/>
      <c r="E111" s="26" t="s">
        <v>82</v>
      </c>
      <c r="F111" s="26" t="s">
        <v>28</v>
      </c>
      <c r="G111" s="45">
        <v>1</v>
      </c>
      <c r="H111" s="45"/>
      <c r="I111" s="50" t="s">
        <v>71</v>
      </c>
      <c r="J111" s="50" t="s">
        <v>51</v>
      </c>
      <c r="K111" s="216"/>
      <c r="L111" s="183"/>
      <c r="M111" s="88">
        <v>55000</v>
      </c>
    </row>
    <row r="112" spans="1:13" ht="38.25" hidden="1" x14ac:dyDescent="0.2">
      <c r="A112" s="35">
        <v>7</v>
      </c>
      <c r="B112" s="25" t="s">
        <v>106</v>
      </c>
      <c r="C112" s="57" t="s">
        <v>87</v>
      </c>
      <c r="D112" s="58"/>
      <c r="E112" s="7" t="s">
        <v>82</v>
      </c>
      <c r="F112" s="7" t="s">
        <v>28</v>
      </c>
      <c r="G112" s="59">
        <v>1</v>
      </c>
      <c r="H112" s="59"/>
      <c r="I112" s="60" t="s">
        <v>107</v>
      </c>
      <c r="J112" s="60" t="s">
        <v>45</v>
      </c>
      <c r="K112" s="202"/>
      <c r="L112" s="64" t="s">
        <v>80</v>
      </c>
      <c r="M112" s="88">
        <v>3135165</v>
      </c>
    </row>
    <row r="113" spans="1:13" hidden="1" x14ac:dyDescent="0.2">
      <c r="A113" s="35">
        <v>8</v>
      </c>
      <c r="B113" s="56" t="s">
        <v>108</v>
      </c>
      <c r="C113" s="61" t="s">
        <v>87</v>
      </c>
      <c r="D113" s="38"/>
      <c r="E113" s="39" t="s">
        <v>82</v>
      </c>
      <c r="F113" s="39" t="s">
        <v>28</v>
      </c>
      <c r="G113" s="40">
        <v>1</v>
      </c>
      <c r="H113" s="40"/>
      <c r="I113" s="41" t="s">
        <v>107</v>
      </c>
      <c r="J113" s="41" t="s">
        <v>45</v>
      </c>
      <c r="K113" s="202"/>
      <c r="L113" s="42" t="s">
        <v>80</v>
      </c>
      <c r="M113" s="88">
        <v>718750</v>
      </c>
    </row>
    <row r="114" spans="1:13" hidden="1" x14ac:dyDescent="0.2">
      <c r="A114" s="43">
        <v>3</v>
      </c>
      <c r="B114" s="56" t="s">
        <v>109</v>
      </c>
      <c r="C114" s="53" t="s">
        <v>93</v>
      </c>
      <c r="D114" s="44"/>
      <c r="E114" s="26" t="s">
        <v>82</v>
      </c>
      <c r="F114" s="26" t="s">
        <v>28</v>
      </c>
      <c r="G114" s="54">
        <v>1</v>
      </c>
      <c r="H114" s="54"/>
      <c r="I114" s="55" t="s">
        <v>24</v>
      </c>
      <c r="J114" s="55" t="s">
        <v>196</v>
      </c>
      <c r="K114" s="203" t="s">
        <v>208</v>
      </c>
      <c r="L114" s="182" t="s">
        <v>204</v>
      </c>
    </row>
    <row r="115" spans="1:13" x14ac:dyDescent="0.2">
      <c r="A115" s="43">
        <v>9</v>
      </c>
      <c r="B115" s="56" t="s">
        <v>214</v>
      </c>
      <c r="C115" s="53" t="s">
        <v>87</v>
      </c>
      <c r="D115" s="44">
        <v>965845</v>
      </c>
      <c r="E115" s="26" t="s">
        <v>82</v>
      </c>
      <c r="F115" s="26" t="s">
        <v>28</v>
      </c>
      <c r="G115" s="54">
        <v>1</v>
      </c>
      <c r="H115" s="54"/>
      <c r="I115" s="55" t="s">
        <v>187</v>
      </c>
      <c r="J115" s="55" t="s">
        <v>187</v>
      </c>
      <c r="K115" s="205" t="s">
        <v>213</v>
      </c>
      <c r="L115" s="87" t="s">
        <v>233</v>
      </c>
    </row>
    <row r="116" spans="1:13" x14ac:dyDescent="0.2">
      <c r="A116" s="43">
        <v>10</v>
      </c>
      <c r="B116" s="56" t="s">
        <v>232</v>
      </c>
      <c r="C116" s="53" t="s">
        <v>227</v>
      </c>
      <c r="D116" s="44">
        <v>40000</v>
      </c>
      <c r="E116" s="26" t="s">
        <v>82</v>
      </c>
      <c r="F116" s="26" t="s">
        <v>28</v>
      </c>
      <c r="G116" s="54">
        <v>1</v>
      </c>
      <c r="H116" s="54"/>
      <c r="I116" s="55" t="s">
        <v>187</v>
      </c>
      <c r="J116" s="55" t="s">
        <v>187</v>
      </c>
      <c r="K116" s="204" t="s">
        <v>212</v>
      </c>
      <c r="L116" s="87" t="s">
        <v>201</v>
      </c>
    </row>
    <row r="117" spans="1:13" x14ac:dyDescent="0.2">
      <c r="A117" s="223" t="s">
        <v>75</v>
      </c>
      <c r="B117" s="224"/>
      <c r="C117" s="29"/>
      <c r="D117" s="30">
        <f>SUM(D105:D116)</f>
        <v>1005845</v>
      </c>
      <c r="E117" s="166"/>
      <c r="F117" s="166"/>
      <c r="G117" s="62"/>
      <c r="H117" s="62"/>
      <c r="I117" s="31"/>
      <c r="J117" s="31"/>
      <c r="K117" s="209"/>
      <c r="L117" s="32"/>
    </row>
    <row r="118" spans="1:13" x14ac:dyDescent="0.2">
      <c r="A118" s="228" t="s">
        <v>110</v>
      </c>
      <c r="B118" s="229"/>
      <c r="C118" s="3"/>
      <c r="D118" s="33"/>
      <c r="E118" s="5"/>
      <c r="F118" s="5"/>
      <c r="G118" s="5"/>
      <c r="H118" s="5"/>
      <c r="I118" s="5"/>
      <c r="J118" s="5"/>
      <c r="K118" s="214"/>
      <c r="L118" s="34"/>
    </row>
    <row r="119" spans="1:13" hidden="1" x14ac:dyDescent="0.2">
      <c r="A119" s="35">
        <v>1</v>
      </c>
      <c r="B119" s="63" t="s">
        <v>111</v>
      </c>
      <c r="C119" s="7" t="s">
        <v>112</v>
      </c>
      <c r="D119" s="8"/>
      <c r="E119" s="7" t="s">
        <v>113</v>
      </c>
      <c r="F119" s="39" t="s">
        <v>28</v>
      </c>
      <c r="G119" s="9">
        <v>1</v>
      </c>
      <c r="H119" s="7"/>
      <c r="I119" s="7" t="s">
        <v>19</v>
      </c>
      <c r="J119" s="7" t="s">
        <v>114</v>
      </c>
      <c r="K119" s="217"/>
      <c r="L119" s="64" t="s">
        <v>115</v>
      </c>
      <c r="M119" s="171">
        <f>249000/1.9</f>
        <v>131052.63157894737</v>
      </c>
    </row>
    <row r="120" spans="1:13" hidden="1" x14ac:dyDescent="0.2">
      <c r="A120" s="49">
        <v>1</v>
      </c>
      <c r="B120" s="15" t="s">
        <v>116</v>
      </c>
      <c r="C120" s="50" t="s">
        <v>117</v>
      </c>
      <c r="D120" s="51"/>
      <c r="E120" s="50" t="s">
        <v>118</v>
      </c>
      <c r="F120" s="27" t="s">
        <v>28</v>
      </c>
      <c r="G120" s="52">
        <v>1</v>
      </c>
      <c r="H120" s="50"/>
      <c r="I120" s="11" t="s">
        <v>20</v>
      </c>
      <c r="J120" s="50" t="s">
        <v>45</v>
      </c>
      <c r="K120" s="216"/>
      <c r="L120" s="65"/>
    </row>
    <row r="121" spans="1:13" hidden="1" x14ac:dyDescent="0.2">
      <c r="A121" s="49">
        <v>2</v>
      </c>
      <c r="B121" s="15" t="s">
        <v>170</v>
      </c>
      <c r="C121" s="50" t="s">
        <v>117</v>
      </c>
      <c r="D121" s="51"/>
      <c r="E121" s="26" t="s">
        <v>64</v>
      </c>
      <c r="F121" s="27" t="s">
        <v>28</v>
      </c>
      <c r="G121" s="52">
        <v>1</v>
      </c>
      <c r="H121" s="50"/>
      <c r="I121" s="11" t="s">
        <v>51</v>
      </c>
      <c r="J121" s="50" t="s">
        <v>37</v>
      </c>
      <c r="K121" s="216"/>
      <c r="L121" s="65"/>
    </row>
    <row r="122" spans="1:13" hidden="1" x14ac:dyDescent="0.2">
      <c r="A122" s="35">
        <v>3</v>
      </c>
      <c r="B122" s="63" t="s">
        <v>119</v>
      </c>
      <c r="C122" s="7" t="s">
        <v>117</v>
      </c>
      <c r="D122" s="8"/>
      <c r="E122" s="7" t="s">
        <v>120</v>
      </c>
      <c r="F122" s="39" t="s">
        <v>28</v>
      </c>
      <c r="G122" s="9">
        <v>1</v>
      </c>
      <c r="H122" s="7"/>
      <c r="I122" s="7" t="s">
        <v>121</v>
      </c>
      <c r="J122" s="7" t="s">
        <v>20</v>
      </c>
      <c r="K122" s="217"/>
      <c r="L122" s="64" t="s">
        <v>80</v>
      </c>
    </row>
    <row r="123" spans="1:13" x14ac:dyDescent="0.2">
      <c r="A123" s="49">
        <v>4</v>
      </c>
      <c r="B123" s="15" t="s">
        <v>111</v>
      </c>
      <c r="C123" s="50" t="s">
        <v>217</v>
      </c>
      <c r="D123" s="51">
        <v>50000</v>
      </c>
      <c r="E123" s="26" t="s">
        <v>125</v>
      </c>
      <c r="F123" s="27" t="s">
        <v>18</v>
      </c>
      <c r="G123" s="52">
        <v>1</v>
      </c>
      <c r="H123" s="50"/>
      <c r="I123" s="11" t="s">
        <v>114</v>
      </c>
      <c r="J123" s="50" t="s">
        <v>196</v>
      </c>
      <c r="K123" s="216" t="s">
        <v>213</v>
      </c>
      <c r="L123" s="65"/>
    </row>
    <row r="124" spans="1:13" x14ac:dyDescent="0.2">
      <c r="A124" s="43">
        <v>5</v>
      </c>
      <c r="B124" s="15" t="s">
        <v>219</v>
      </c>
      <c r="C124" s="11" t="s">
        <v>218</v>
      </c>
      <c r="D124" s="12">
        <v>86640</v>
      </c>
      <c r="E124" s="26" t="s">
        <v>125</v>
      </c>
      <c r="F124" s="27" t="s">
        <v>18</v>
      </c>
      <c r="G124" s="52">
        <v>1</v>
      </c>
      <c r="H124" s="11"/>
      <c r="I124" s="11" t="s">
        <v>114</v>
      </c>
      <c r="J124" s="50" t="s">
        <v>196</v>
      </c>
      <c r="K124" s="213" t="s">
        <v>212</v>
      </c>
      <c r="L124" s="175"/>
    </row>
    <row r="125" spans="1:13" x14ac:dyDescent="0.2">
      <c r="A125" s="223" t="s">
        <v>75</v>
      </c>
      <c r="B125" s="224"/>
      <c r="C125" s="66"/>
      <c r="D125" s="30">
        <f>SUM(D119:D124)</f>
        <v>136640</v>
      </c>
      <c r="E125" s="166"/>
      <c r="F125" s="166"/>
      <c r="G125" s="67"/>
      <c r="H125" s="67"/>
      <c r="I125" s="31"/>
      <c r="J125" s="31"/>
      <c r="K125" s="209"/>
      <c r="L125" s="32"/>
    </row>
    <row r="126" spans="1:13" x14ac:dyDescent="0.2">
      <c r="A126" s="68"/>
      <c r="B126" s="69" t="s">
        <v>122</v>
      </c>
      <c r="C126" s="70"/>
      <c r="D126" s="70">
        <f>D72+D103+D117+D125</f>
        <v>4130485</v>
      </c>
      <c r="E126" s="71"/>
      <c r="F126" s="71"/>
      <c r="G126" s="72"/>
      <c r="H126" s="72"/>
      <c r="I126" s="73"/>
      <c r="J126" s="73"/>
      <c r="K126" s="211"/>
      <c r="L126" s="74"/>
    </row>
    <row r="127" spans="1:13" ht="13.5" thickBot="1" x14ac:dyDescent="0.25">
      <c r="A127" s="75"/>
      <c r="B127" s="76" t="s">
        <v>123</v>
      </c>
      <c r="C127" s="77"/>
      <c r="D127" s="77"/>
      <c r="E127" s="78"/>
      <c r="F127" s="78"/>
      <c r="G127" s="79">
        <v>1</v>
      </c>
      <c r="H127" s="79"/>
      <c r="I127" s="80"/>
      <c r="J127" s="80"/>
      <c r="K127" s="212"/>
      <c r="L127" s="81"/>
      <c r="M127" s="1"/>
    </row>
    <row r="128" spans="1:13" x14ac:dyDescent="0.2">
      <c r="A128" s="225" t="s">
        <v>124</v>
      </c>
      <c r="B128" s="225"/>
      <c r="C128" s="225"/>
      <c r="D128" s="225"/>
      <c r="E128" s="225"/>
      <c r="F128" s="225"/>
      <c r="G128" s="225"/>
      <c r="H128" s="225"/>
      <c r="I128" s="225"/>
      <c r="J128" s="225"/>
      <c r="K128" s="225"/>
      <c r="L128" s="225"/>
      <c r="M128" s="1"/>
    </row>
    <row r="129" spans="1:13" x14ac:dyDescent="0.2">
      <c r="A129" s="225"/>
      <c r="B129" s="225"/>
      <c r="C129" s="225"/>
      <c r="D129" s="225"/>
      <c r="E129" s="225"/>
      <c r="F129" s="225"/>
      <c r="G129" s="225"/>
      <c r="H129" s="225"/>
      <c r="I129" s="225"/>
      <c r="J129" s="225"/>
      <c r="K129" s="225"/>
      <c r="L129" s="225"/>
      <c r="M129" s="1"/>
    </row>
    <row r="130" spans="1:13" x14ac:dyDescent="0.2">
      <c r="A130" s="225"/>
      <c r="B130" s="225"/>
      <c r="C130" s="225"/>
      <c r="D130" s="225"/>
      <c r="E130" s="225"/>
      <c r="F130" s="225"/>
      <c r="G130" s="225"/>
      <c r="H130" s="225"/>
      <c r="I130" s="225"/>
      <c r="J130" s="225"/>
      <c r="K130" s="225"/>
      <c r="L130" s="225"/>
      <c r="M130" s="1"/>
    </row>
    <row r="131" spans="1:13" x14ac:dyDescent="0.2">
      <c r="A131" s="225"/>
      <c r="B131" s="225"/>
      <c r="C131" s="225"/>
      <c r="D131" s="225"/>
      <c r="E131" s="225"/>
      <c r="F131" s="225"/>
      <c r="G131" s="225"/>
      <c r="H131" s="225"/>
      <c r="I131" s="225"/>
      <c r="J131" s="225"/>
      <c r="K131" s="225"/>
      <c r="L131" s="225"/>
      <c r="M131" s="1"/>
    </row>
    <row r="132" spans="1:13" x14ac:dyDescent="0.2">
      <c r="A132" s="225"/>
      <c r="B132" s="225"/>
      <c r="C132" s="225"/>
      <c r="D132" s="225"/>
      <c r="E132" s="225"/>
      <c r="F132" s="225"/>
      <c r="G132" s="225"/>
      <c r="H132" s="225"/>
      <c r="I132" s="225"/>
      <c r="J132" s="225"/>
      <c r="K132" s="225"/>
      <c r="L132" s="225"/>
      <c r="M132" s="1"/>
    </row>
    <row r="133" spans="1:13" x14ac:dyDescent="0.2">
      <c r="C133" s="83"/>
      <c r="D133" s="125"/>
      <c r="F133" s="85"/>
      <c r="G133" s="85"/>
      <c r="M133" s="1"/>
    </row>
    <row r="134" spans="1:13" x14ac:dyDescent="0.2">
      <c r="C134" s="83"/>
      <c r="F134" s="85"/>
      <c r="G134" s="85"/>
      <c r="M134" s="1"/>
    </row>
    <row r="135" spans="1:13" x14ac:dyDescent="0.2">
      <c r="C135" s="83"/>
      <c r="F135" s="85"/>
      <c r="G135" s="85"/>
      <c r="M135" s="1"/>
    </row>
    <row r="136" spans="1:13" x14ac:dyDescent="0.2">
      <c r="C136" s="83"/>
      <c r="F136" s="85"/>
      <c r="G136" s="85"/>
      <c r="M136" s="1"/>
    </row>
    <row r="137" spans="1:13" x14ac:dyDescent="0.2">
      <c r="C137" s="83"/>
      <c r="F137" s="85"/>
      <c r="G137" s="85"/>
      <c r="M137" s="1"/>
    </row>
    <row r="138" spans="1:13" x14ac:dyDescent="0.2">
      <c r="C138" s="83"/>
      <c r="F138" s="85"/>
      <c r="G138" s="85"/>
      <c r="M138" s="1"/>
    </row>
    <row r="139" spans="1:13" x14ac:dyDescent="0.2">
      <c r="A139" s="1"/>
      <c r="C139" s="83"/>
      <c r="D139" s="1"/>
      <c r="M139" s="1"/>
    </row>
  </sheetData>
  <mergeCells count="26">
    <mergeCell ref="F13:F14"/>
    <mergeCell ref="G13:H13"/>
    <mergeCell ref="I13:J13"/>
    <mergeCell ref="L13:L14"/>
    <mergeCell ref="A118:B118"/>
    <mergeCell ref="L35:L52"/>
    <mergeCell ref="A72:B72"/>
    <mergeCell ref="A73:B73"/>
    <mergeCell ref="A117:B117"/>
    <mergeCell ref="K13:K14"/>
    <mergeCell ref="A125:B125"/>
    <mergeCell ref="A128:L132"/>
    <mergeCell ref="A103:B103"/>
    <mergeCell ref="A1:L1"/>
    <mergeCell ref="A2:L2"/>
    <mergeCell ref="A3:L3"/>
    <mergeCell ref="A4:L4"/>
    <mergeCell ref="A104:B104"/>
    <mergeCell ref="A11:L11"/>
    <mergeCell ref="A12:L12"/>
    <mergeCell ref="A13:A14"/>
    <mergeCell ref="B13:B14"/>
    <mergeCell ref="C13:C14"/>
    <mergeCell ref="D13:D14"/>
    <mergeCell ref="E13:E14"/>
    <mergeCell ref="A15:B15"/>
  </mergeCells>
  <dataValidations count="2">
    <dataValidation type="list" allowBlank="1" showInputMessage="1" showErrorMessage="1" sqref="F107:F116 F16:F71 F74:F102 F119:F124">
      <formula1>"ex-ante, ex-post"</formula1>
    </dataValidation>
    <dataValidation type="list" allowBlank="1" showInputMessage="1" showErrorMessage="1" sqref="E105:E116 E64:E71 E74:E102 E34:E53 E56:E62 E121 E123:E124">
      <formula1>"BID LPI,BID LPN,BID CP,BID CD,BID SBQC,BID SQC,BID SBMC,BID SBOF,BID SD,BID CI,L8666 CV,L8666 TP,L8666 C,PRE ELE,REG PR"</formula1>
    </dataValidation>
  </dataValidations>
  <pageMargins left="0.31496062992125984" right="0.11811023622047245" top="0.78740157480314965" bottom="0.78740157480314965" header="0.31496062992125984" footer="0.31496062992125984"/>
  <pageSetup paperSize="9" scale="7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39211041</IDBDocs_x0020_Number>
    <TaxCatchAll xmlns="cdc7663a-08f0-4737-9e8c-148ce897a09c">
      <Value>10</Value>
      <Value>30</Value>
      <Value>7</Value>
    </TaxCatchAll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>2307/OC-BR</Approval_x0020_Number>
    <Document_x0020_Author xmlns="cdc7663a-08f0-4737-9e8c-148ce897a09c">Bakaj, Patricia Goes</Document_x0020_Author>
    <Fiscal_x0020_Year_x0020_IDB xmlns="cdc7663a-08f0-4737-9e8c-148ce897a09c">2014</Fiscal_x0020_Year_x0020_IDB>
    <Other_x0020_Author xmlns="cdc7663a-08f0-4737-9e8c-148ce897a09c" xsi:nil="true"/>
    <Project_x0020_Number xmlns="cdc7663a-08f0-4737-9e8c-148ce897a09c">BR-L1239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class="ExternalClass4643963A87DA4E1E8FD0CAE40136E18B"&gt;MS EXCELPAProcurement Plan0NSouthern ConePO-BR-L1239-GS88953648&lt;/div&gt;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Portuguese</Document_x0020_Language_x0020_IDB>
    <Identifier xmlns="cdc7663a-08f0-4737-9e8c-148ce897a09c">Plano de Aquisições FULL DOC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EZSHARE-1860135732-418</_dlc_DocId>
    <Publication_x0020_Type xmlns="cdc7663a-08f0-4737-9e8c-148ce897a09c" xsi:nil="true"/>
    <Issue_x0020_Date xmlns="cdc7663a-08f0-4737-9e8c-148ce897a09c" xsi:nil="true"/>
    <Webtopic xmlns="cdc7663a-08f0-4737-9e8c-148ce897a09c">Generic</Webtopic>
    <Publishing_x0020_House xmlns="cdc7663a-08f0-4737-9e8c-148ce897a09c" xsi:nil="true"/>
    <Disclosed xmlns="cdc7663a-08f0-4737-9e8c-148ce897a09c">false</Disclosed>
    <KP_x0020_Topics xmlns="cdc7663a-08f0-4737-9e8c-148ce897a09c" xsi:nil="true"/>
    <_dlc_DocIdUrl xmlns="cdc7663a-08f0-4737-9e8c-148ce897a09c">
      <Url>https://idbg.sharepoint.com/teams/EZ-BR-LON/BR-L1239/_layouts/15/DocIdRedir.aspx?ID=EZSHARE-1860135732-418</Url>
      <Description>EZSHARE-1860135732-418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88E757867C3A542AC0C49BC2FE89352" ma:contentTypeVersion="28" ma:contentTypeDescription="A content type to manage public (operations) IDB documents" ma:contentTypeScope="" ma:versionID="7647103f5206598737a0dda2bbe21b2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a3b7225638c91ccf88b6b83c9c7d26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C8D7DF66-E3A8-488B-ACBB-F66A0EB7C1C8}"/>
</file>

<file path=customXml/itemProps2.xml><?xml version="1.0" encoding="utf-8"?>
<ds:datastoreItem xmlns:ds="http://schemas.openxmlformats.org/officeDocument/2006/customXml" ds:itemID="{C5FE1DCA-199E-4FDF-A83D-97D1CC176036}"/>
</file>

<file path=customXml/itemProps3.xml><?xml version="1.0" encoding="utf-8"?>
<ds:datastoreItem xmlns:ds="http://schemas.openxmlformats.org/officeDocument/2006/customXml" ds:itemID="{5BCEF62C-B097-4786-83BF-292EBD81419E}"/>
</file>

<file path=customXml/itemProps4.xml><?xml version="1.0" encoding="utf-8"?>
<ds:datastoreItem xmlns:ds="http://schemas.openxmlformats.org/officeDocument/2006/customXml" ds:itemID="{846048DC-1E30-484E-BE4A-9BF569A0F6A0}"/>
</file>

<file path=customXml/itemProps5.xml><?xml version="1.0" encoding="utf-8"?>
<ds:datastoreItem xmlns:ds="http://schemas.openxmlformats.org/officeDocument/2006/customXml" ds:itemID="{EDC4982E-37EA-4B50-A4E2-49B00E8B2B44}"/>
</file>

<file path=customXml/itemProps6.xml><?xml version="1.0" encoding="utf-8"?>
<ds:datastoreItem xmlns:ds="http://schemas.openxmlformats.org/officeDocument/2006/customXml" ds:itemID="{D5C14772-AC32-45AA-ADF7-AAD46CAF1A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24c-PA geral set 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(BR-L1239 PROFISCO_RJ) - Setembro 2014</dc:title>
  <dc:creator>Fabiano da Silva Pereira</dc:creator>
  <cp:lastModifiedBy>Fabiano da Silva Pereira</cp:lastModifiedBy>
  <cp:lastPrinted>2014-10-09T19:54:27Z</cp:lastPrinted>
  <dcterms:created xsi:type="dcterms:W3CDTF">2012-01-27T18:09:25Z</dcterms:created>
  <dcterms:modified xsi:type="dcterms:W3CDTF">2014-10-10T14:43:06Z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0x0101001A458A224826124E8B45B1D613300CFC00188E757867C3A542AC0C49BC2FE89352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13;#Procurement Administration|d8145667-6247-4db3-9e42-91a14331cc81</vt:lpwstr>
  </property>
  <property fmtid="{D5CDD505-2E9C-101B-9397-08002B2CF9AE}" pid="8" name="Country">
    <vt:lpwstr>30;#Brazil|7deb27ec-6837-4974-9aa8-6cfbac841ef8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13;#Procurement Administration|d8145667-6247-4db3-9e42-91a14331cc81</vt:lpwstr>
  </property>
  <property fmtid="{D5CDD505-2E9C-101B-9397-08002B2CF9AE}" pid="13" name="Sector IDB">
    <vt:lpwstr/>
  </property>
  <property fmtid="{D5CDD505-2E9C-101B-9397-08002B2CF9AE}" pid="14" name="Function Operations IDB">
    <vt:lpwstr>7;#Goods and Services|5bfebf1b-9f1f-4411-b1dd-4c19b807b799</vt:lpwstr>
  </property>
  <property fmtid="{D5CDD505-2E9C-101B-9397-08002B2CF9AE}" pid="15" name="Sub-Sector">
    <vt:lpwstr/>
  </property>
  <property fmtid="{D5CDD505-2E9C-101B-9397-08002B2CF9AE}" pid="16" name="Order">
    <vt:r8>100</vt:r8>
  </property>
  <property fmtid="{D5CDD505-2E9C-101B-9397-08002B2CF9AE}" pid="17" name="ATI Undisclose Document Workflow">
    <vt:lpwstr/>
  </property>
  <property fmtid="{D5CDD505-2E9C-101B-9397-08002B2CF9AE}" pid="18" name="ATI Disclose Document Workflow v5">
    <vt:lpwstr/>
  </property>
  <property fmtid="{D5CDD505-2E9C-101B-9397-08002B2CF9AE}" pid="19" name="_dlc_DocIdItemGuid">
    <vt:lpwstr>459dcee3-c6d7-4ae4-8ad1-2cb978003bad</vt:lpwstr>
  </property>
</Properties>
</file>