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ME-TCP/ME-T1374/05 Basic Data/"/>
    </mc:Choice>
  </mc:AlternateContent>
  <xr:revisionPtr revIDLastSave="1" documentId="8_{EA38727A-A5C1-46D8-A05D-545B24A157E4}" xr6:coauthVersionLast="36" xr6:coauthVersionMax="36" xr10:uidLastSave="{00FECC24-5D2A-4F5C-9EF6-F5309A5F2BEC}"/>
  <bookViews>
    <workbookView xWindow="0" yWindow="0" windowWidth="28800" windowHeight="11028" xr2:uid="{A5ACC0CA-15C3-4104-9E5C-9D775788A3B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4" i="1" l="1"/>
  <c r="I34" i="1"/>
  <c r="H34" i="1"/>
  <c r="E34" i="1"/>
  <c r="K32" i="1"/>
  <c r="K31" i="1"/>
  <c r="K30" i="1"/>
  <c r="K29" i="1"/>
  <c r="K28" i="1"/>
  <c r="K27" i="1"/>
  <c r="K26" i="1"/>
  <c r="K25" i="1"/>
  <c r="P24" i="1"/>
  <c r="K24" i="1"/>
  <c r="K23" i="1"/>
  <c r="K22" i="1"/>
  <c r="K21" i="1"/>
  <c r="K20" i="1"/>
  <c r="P19" i="1"/>
  <c r="K19" i="1"/>
  <c r="K18" i="1"/>
  <c r="K17" i="1"/>
  <c r="K16" i="1"/>
  <c r="P15" i="1"/>
  <c r="K15" i="1"/>
  <c r="K14" i="1"/>
  <c r="P13" i="1"/>
  <c r="K13" i="1"/>
  <c r="K34" i="1" l="1"/>
</calcChain>
</file>

<file path=xl/sharedStrings.xml><?xml version="1.0" encoding="utf-8"?>
<sst xmlns="http://schemas.openxmlformats.org/spreadsheetml/2006/main" count="219" uniqueCount="98">
  <si>
    <t>Inter-American Development Bank</t>
  </si>
  <si>
    <t>ORP/GCM</t>
  </si>
  <si>
    <t>PLAN DE ADQUISICIONES PARA OPERACIONES EJECUTADAS POR EL BANCO</t>
  </si>
  <si>
    <t>Country: MEXICO</t>
  </si>
  <si>
    <t>Executing Agency:  IDB</t>
  </si>
  <si>
    <t>UDR:ME</t>
  </si>
  <si>
    <t>Project number: ME-T1374</t>
  </si>
  <si>
    <t>Title of Project: Apoyo a la gestión territorial en el sector forestal para contribuir a la agenda de cambio climático de México.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</si>
  <si>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[12 months]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</si>
  <si>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</si>
  <si>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</si>
  <si>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</si>
  <si>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</si>
  <si>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</si>
  <si>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</si>
  <si>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</si>
  <si>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</si>
  <si>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</si>
  <si>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</si>
  <si>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</si>
  <si>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</si>
  <si>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</si>
  <si>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</si>
  <si>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</si>
  <si>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</si>
  <si>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</si>
  <si>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</si>
  <si>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</si>
  <si>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</si>
  <si>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</si>
  <si>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</si>
  <si>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</si>
  <si>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</si>
  <si>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</si>
  <si>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</si>
  <si>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Servicios de consultoría</t>
  </si>
  <si>
    <t>Consultor Individual (AM-650)</t>
  </si>
  <si>
    <t>Consultoría especializada en reforestación para el seguimiento y fortalecimiento de las actividades derivadas de la implementación del Apoyo al Logro de Resultados de la Agenda de Cambio Climático de México para los proyectos de Restauración Forestal.</t>
  </si>
  <si>
    <t>ICQ</t>
  </si>
  <si>
    <t>Consultor</t>
  </si>
  <si>
    <t>12 meses</t>
  </si>
  <si>
    <t>National Competitive Bidding</t>
  </si>
  <si>
    <t>Consultoría especializada en la restauración de suelos para el seguimiento y fortalecimiento de las actividades derivadas de la implementación del Apoyo al Logro de Resultados de la Agenda de Cambio Climático de México para los proyectos de Restauración Forestal.</t>
  </si>
  <si>
    <t>Shopping</t>
  </si>
  <si>
    <t>Component 2</t>
  </si>
  <si>
    <t>Consultoría para el acopio, sistematización y análisis de las empresas forestales comunitarias.</t>
  </si>
  <si>
    <t>PEC</t>
  </si>
  <si>
    <t>Least-Cost Selection</t>
  </si>
  <si>
    <t xml:space="preserve">Consultoría para la integración, análisis y seguimiento de la información sobre superficie bajo manejo y producción forestal maderable Fase 1.
</t>
  </si>
  <si>
    <t>Quality and Cost Based Selection</t>
  </si>
  <si>
    <t>Consultoría para la integración, análisis y seguimiento de la información sobre superficie bajo manejo y producción forestal no maderable Fase 1.</t>
  </si>
  <si>
    <t>Quality Based Selection</t>
  </si>
  <si>
    <t>Consultoría para recabar, sistematizar y analizar información sobre la gestión regional de las Organizaciones Sociales del Sector Forestal</t>
  </si>
  <si>
    <t>Selection Based on the Consultants' Qualifications</t>
  </si>
  <si>
    <t>Component 3</t>
  </si>
  <si>
    <t>Consultoría para la gestión y vinculación de las estrategias de pago por servicios ambientales con  las acciones de restauración, incendios, sanidad y la ENAIPROS de la CONAFOR
Primera Etapa.</t>
  </si>
  <si>
    <t xml:space="preserve"> Planeación Estratégica para el Fortalecimiento de Capacidades: “Implementación de la ENBIOFOR”. </t>
  </si>
  <si>
    <t xml:space="preserve">Consultor individual para la identificación y atracción de fuentes de financiamiento y donaciones para el Pago por Servicios Ambientales en zonas estratégicas del país (primera y segunda etapas) </t>
  </si>
  <si>
    <t xml:space="preserve">Consultor individual para el fomento y establecimiento de Mecanismos Locales de PSA a través de Fondos Concurrentes bajo instrumentos de recaudación con una legislación consolidada (primera y segunda etapas) </t>
  </si>
  <si>
    <t>Consultoría para Mejorar la focalización de PSA mediante la aplicación de metodologías innovadoras e instrumentos de planeación territorial con enfoque de cuencas hidrológicas, corredor biológico, territorios productivos sustentables y áreas críticas para la conservación. (Coordinación con la gestión MLPSA) (Primera etapa)</t>
  </si>
  <si>
    <t>SSS</t>
  </si>
  <si>
    <t>Component 4</t>
  </si>
  <si>
    <t>Consultoría en Análisis Tecnologías de la Información del Centro de Excelencia Virtual en Monitoreo Forestal en Mesoamérica</t>
  </si>
  <si>
    <t>Consultor Tecnológico y Gestión de Conocimiento en Comunidades de Aprendizaje</t>
  </si>
  <si>
    <t>Selection under a Fixed Budget</t>
  </si>
  <si>
    <t>Consultor en sistemas de información geográfica SIG del Centro de Excelencia Virtual en Monitoreo Forestal en Mesoamérica</t>
  </si>
  <si>
    <t>Individual Consultant</t>
  </si>
  <si>
    <t>Consultoría en comunicación y gestión  del Centro de Excelencia Virtual en Monitoreo Forestal  Fase 1</t>
  </si>
  <si>
    <t>Consultoría para la recopilación y sistematización de datos para la estimación del incremento de los acervos de carbono debido al manejo forestal sustentable a nivel subnacional  (Estados de Chihuahua, Durango, Hidalgo, Jalisco, Michoacán y México).</t>
  </si>
  <si>
    <t>Consultoría para la recopilación y sistematización de datos para la estimación del incremento de los acervos de carbono debido al manejo forestal sustentable a nivel subnacional  (Estados de Quintana Roo, Campeche, Chiapas, Oaxaca, Puebla, Tlaxcala y Veracruz).</t>
  </si>
  <si>
    <t>Consultoría para el desarrollo de mapas de cambios de carbono para la estimaciones de flujos de GEI en ecosistemas forestales a nivel subnacional.</t>
  </si>
  <si>
    <t xml:space="preserve">Consultoría para la programación y análisis de datos para la estimación del incremento de los acervos de carbono debido al manejo forestal sustentable a nivel subnacional </t>
  </si>
  <si>
    <t>Consultoría para la revisión y asesoría técnica de los productos generados para el fortalecimiento de capacidades de la CONAFOR.</t>
  </si>
  <si>
    <t>Prepared by:</t>
  </si>
  <si>
    <t xml:space="preserve">Angelo Angel 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</si>
  <si>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</si>
  <si>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</si>
  <si>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</si>
  <si>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</si>
  <si>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</si>
  <si>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Seleccione Comp:</t>
  </si>
  <si>
    <t>Seleccione Tipo Adquisición:</t>
  </si>
  <si>
    <t>Seleccione Tipo de Servicio:</t>
  </si>
  <si>
    <t>description</t>
  </si>
  <si>
    <t>Monto</t>
  </si>
  <si>
    <t>Seleccione Método</t>
  </si>
  <si>
    <t>Seleccione Tipo de Contrato</t>
  </si>
  <si>
    <t>Suma Alzada</t>
  </si>
  <si>
    <t>B. Bienes (2)(iii)</t>
  </si>
  <si>
    <t>Firma Consultora (GN-2765)</t>
  </si>
  <si>
    <t>Acuerdo maestro</t>
  </si>
  <si>
    <t>C. Servicios de no consultoría</t>
  </si>
  <si>
    <t xml:space="preserve">Bienes incluidos en Firma Cons. RFP </t>
  </si>
  <si>
    <t>SCS</t>
  </si>
  <si>
    <t>Adquisiciones Corporativas (GN-2303)</t>
  </si>
  <si>
    <t>FCS</t>
  </si>
  <si>
    <t>Component 5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</si>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</sst>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97">
    <xf numFmtId="0" fontId="0" fillId="0" borderId="0" xfId="0"/>
    <xf numFmtId="0" fontId="1" fillId="0" borderId="0" xfId="0" applyFont="1" applyAlignment="1">
      <alignment horizontal="justify" vertical="center" wrapText="1"/>
    </xf>
    <xf numFmtId="164" fontId="1" fillId="0" borderId="0" xfId="2" applyNumberFormat="1" applyFont="1" applyAlignment="1">
      <alignment horizontal="justify" vertical="center" wrapText="1"/>
    </xf>
    <xf numFmtId="9" fontId="1" fillId="0" borderId="0" xfId="2" applyFont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center" vertical="center"/>
    </xf>
    <xf numFmtId="164" fontId="3" fillId="2" borderId="2" xfId="2" applyNumberFormat="1" applyFont="1" applyFill="1" applyBorder="1" applyAlignment="1">
      <alignment horizontal="justify" vertical="center"/>
    </xf>
    <xf numFmtId="9" fontId="3" fillId="2" borderId="2" xfId="2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justify" vertical="center"/>
    </xf>
    <xf numFmtId="0" fontId="4" fillId="0" borderId="8" xfId="0" applyFont="1" applyBorder="1" applyAlignment="1">
      <alignment horizontal="justify" vertical="center" wrapText="1"/>
    </xf>
    <xf numFmtId="165" fontId="1" fillId="0" borderId="11" xfId="1" applyNumberFormat="1" applyFont="1" applyBorder="1" applyAlignment="1">
      <alignment horizontal="justify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164" fontId="1" fillId="0" borderId="0" xfId="2" applyNumberFormat="1" applyFont="1" applyBorder="1" applyAlignment="1">
      <alignment horizontal="justify" vertical="center" wrapText="1"/>
    </xf>
    <xf numFmtId="9" fontId="1" fillId="0" borderId="0" xfId="2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 wrapText="1"/>
    </xf>
    <xf numFmtId="0" fontId="5" fillId="2" borderId="25" xfId="0" applyFont="1" applyFill="1" applyBorder="1" applyAlignment="1">
      <alignment horizontal="justify" vertical="center" wrapText="1"/>
    </xf>
    <xf numFmtId="164" fontId="5" fillId="2" borderId="25" xfId="2" applyNumberFormat="1" applyFont="1" applyFill="1" applyBorder="1" applyAlignment="1">
      <alignment horizontal="justify" vertical="center" wrapText="1"/>
    </xf>
    <xf numFmtId="9" fontId="5" fillId="2" borderId="25" xfId="2" applyFont="1" applyFill="1" applyBorder="1" applyAlignment="1">
      <alignment horizontal="justify" vertical="center" wrapText="1"/>
    </xf>
    <xf numFmtId="0" fontId="7" fillId="0" borderId="27" xfId="3" applyFont="1" applyFill="1" applyBorder="1" applyAlignment="1">
      <alignment horizontal="justify" vertical="center" wrapText="1"/>
    </xf>
    <xf numFmtId="0" fontId="1" fillId="0" borderId="28" xfId="0" applyFont="1" applyBorder="1" applyAlignment="1">
      <alignment horizontal="justify" vertical="center" wrapText="1"/>
    </xf>
    <xf numFmtId="0" fontId="1" fillId="0" borderId="25" xfId="0" applyFont="1" applyBorder="1" applyAlignment="1">
      <alignment horizontal="justify" vertical="center" wrapText="1"/>
    </xf>
    <xf numFmtId="164" fontId="1" fillId="0" borderId="25" xfId="2" applyNumberFormat="1" applyFont="1" applyBorder="1" applyAlignment="1">
      <alignment horizontal="justify" vertical="center" wrapText="1"/>
    </xf>
    <xf numFmtId="9" fontId="1" fillId="0" borderId="25" xfId="2" applyFont="1" applyBorder="1" applyAlignment="1">
      <alignment horizontal="justify" vertical="center" wrapText="1"/>
    </xf>
    <xf numFmtId="166" fontId="1" fillId="0" borderId="25" xfId="0" applyNumberFormat="1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7" fillId="0" borderId="30" xfId="3" applyFont="1" applyFill="1" applyBorder="1" applyAlignment="1">
      <alignment horizontal="justify" vertical="center" wrapText="1"/>
    </xf>
    <xf numFmtId="0" fontId="1" fillId="3" borderId="25" xfId="0" applyFont="1" applyFill="1" applyBorder="1" applyAlignment="1">
      <alignment horizontal="justify" vertical="center" wrapText="1"/>
    </xf>
    <xf numFmtId="165" fontId="1" fillId="0" borderId="25" xfId="1" applyNumberFormat="1" applyFont="1" applyBorder="1" applyAlignment="1">
      <alignment horizontal="justify" vertical="center" wrapText="1"/>
    </xf>
    <xf numFmtId="166" fontId="0" fillId="0" borderId="31" xfId="0" applyNumberFormat="1" applyFont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166" fontId="0" fillId="0" borderId="7" xfId="0" applyNumberFormat="1" applyFont="1" applyBorder="1" applyAlignment="1">
      <alignment horizontal="justify" vertical="center" wrapText="1"/>
    </xf>
    <xf numFmtId="0" fontId="0" fillId="3" borderId="25" xfId="0" applyFont="1" applyFill="1" applyBorder="1" applyAlignment="1">
      <alignment horizontal="justify" vertical="center" wrapText="1"/>
    </xf>
    <xf numFmtId="0" fontId="1" fillId="0" borderId="17" xfId="0" applyFont="1" applyBorder="1" applyAlignment="1">
      <alignment horizontal="justify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25" xfId="2" applyNumberFormat="1" applyFont="1" applyBorder="1" applyAlignment="1">
      <alignment horizontal="justify" vertical="center" wrapText="1"/>
    </xf>
    <xf numFmtId="0" fontId="1" fillId="0" borderId="18" xfId="2" applyNumberFormat="1" applyFont="1" applyBorder="1" applyAlignment="1">
      <alignment horizontal="justify" vertical="center" wrapText="1"/>
    </xf>
    <xf numFmtId="166" fontId="1" fillId="0" borderId="18" xfId="0" applyNumberFormat="1" applyFont="1" applyBorder="1" applyAlignment="1">
      <alignment horizontal="justify" vertical="center" wrapText="1"/>
    </xf>
    <xf numFmtId="166" fontId="1" fillId="0" borderId="32" xfId="0" applyNumberFormat="1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justify" vertical="center" wrapText="1"/>
    </xf>
    <xf numFmtId="165" fontId="2" fillId="0" borderId="18" xfId="1" applyNumberFormat="1" applyFont="1" applyBorder="1" applyAlignment="1">
      <alignment horizontal="justify" vertical="center" wrapText="1"/>
    </xf>
    <xf numFmtId="0" fontId="2" fillId="4" borderId="18" xfId="0" applyFont="1" applyFill="1" applyBorder="1" applyAlignment="1">
      <alignment horizontal="justify" vertical="center" wrapText="1"/>
    </xf>
    <xf numFmtId="9" fontId="2" fillId="0" borderId="18" xfId="2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5" fillId="0" borderId="33" xfId="3" applyFont="1" applyFill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164" fontId="8" fillId="0" borderId="0" xfId="2" applyNumberFormat="1" applyFont="1" applyBorder="1" applyAlignment="1">
      <alignment horizontal="justify" vertical="center" wrapText="1"/>
    </xf>
    <xf numFmtId="9" fontId="8" fillId="0" borderId="0" xfId="2" applyFont="1" applyBorder="1" applyAlignment="1">
      <alignment horizontal="justify" vertical="center" wrapText="1"/>
    </xf>
    <xf numFmtId="0" fontId="2" fillId="5" borderId="0" xfId="0" applyFont="1" applyFill="1" applyAlignment="1">
      <alignment horizontal="justify" vertical="center" wrapText="1"/>
    </xf>
    <xf numFmtId="0" fontId="1" fillId="5" borderId="0" xfId="0" applyFont="1" applyFill="1" applyAlignment="1">
      <alignment horizontal="justify" vertical="center" wrapText="1"/>
    </xf>
    <xf numFmtId="0" fontId="0" fillId="5" borderId="25" xfId="0" applyFont="1" applyFill="1" applyBorder="1" applyAlignment="1">
      <alignment horizontal="justify" vertical="center" wrapText="1"/>
    </xf>
    <xf numFmtId="0" fontId="1" fillId="5" borderId="25" xfId="0" applyFont="1" applyFill="1" applyBorder="1" applyAlignment="1">
      <alignment horizontal="justify" vertical="center" wrapText="1"/>
    </xf>
    <xf numFmtId="0" fontId="0" fillId="5" borderId="7" xfId="0" applyFont="1" applyFill="1" applyBorder="1" applyAlignment="1">
      <alignment horizontal="justify" vertical="center" wrapText="1"/>
    </xf>
    <xf numFmtId="0" fontId="0" fillId="5" borderId="21" xfId="0" applyFont="1" applyFill="1" applyBorder="1" applyAlignment="1">
      <alignment horizontal="justify" vertical="center" wrapText="1"/>
    </xf>
    <xf numFmtId="0" fontId="0" fillId="3" borderId="0" xfId="0" applyFont="1" applyFill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164" fontId="1" fillId="0" borderId="11" xfId="2" applyNumberFormat="1" applyFont="1" applyBorder="1" applyAlignment="1">
      <alignment horizontal="justify" vertical="center" wrapText="1"/>
    </xf>
    <xf numFmtId="164" fontId="1" fillId="0" borderId="14" xfId="2" applyNumberFormat="1" applyFont="1" applyBorder="1" applyAlignment="1">
      <alignment horizontal="justify" vertical="center" wrapText="1"/>
    </xf>
    <xf numFmtId="0" fontId="5" fillId="2" borderId="19" xfId="0" applyFont="1" applyFill="1" applyBorder="1" applyAlignment="1">
      <alignment horizontal="justify" vertical="center" wrapText="1"/>
    </xf>
    <xf numFmtId="0" fontId="5" fillId="2" borderId="22" xfId="0" applyFont="1" applyFill="1" applyBorder="1" applyAlignment="1">
      <alignment horizontal="justify" vertical="center" wrapText="1"/>
    </xf>
    <xf numFmtId="0" fontId="5" fillId="2" borderId="26" xfId="0" applyFont="1" applyFill="1" applyBorder="1" applyAlignment="1">
      <alignment horizontal="justify" vertical="center" wrapText="1"/>
    </xf>
    <xf numFmtId="0" fontId="5" fillId="2" borderId="7" xfId="0" applyFont="1" applyFill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justify" vertical="center" wrapText="1"/>
    </xf>
    <xf numFmtId="0" fontId="5" fillId="2" borderId="17" xfId="0" applyFont="1" applyFill="1" applyBorder="1" applyAlignment="1">
      <alignment horizontal="justify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5" fillId="2" borderId="23" xfId="0" applyFont="1" applyFill="1" applyBorder="1" applyAlignment="1">
      <alignment horizontal="justify" vertical="center" wrapText="1"/>
    </xf>
    <xf numFmtId="0" fontId="5" fillId="2" borderId="18" xfId="0" applyFont="1" applyFill="1" applyBorder="1" applyAlignment="1">
      <alignment horizontal="justify" vertical="center" wrapText="1"/>
    </xf>
    <xf numFmtId="0" fontId="5" fillId="2" borderId="21" xfId="0" applyFont="1" applyFill="1" applyBorder="1" applyAlignment="1">
      <alignment horizontal="justify" vertical="center" wrapText="1"/>
    </xf>
    <xf numFmtId="0" fontId="5" fillId="2" borderId="24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29" xfId="0" applyFont="1" applyBorder="1" applyAlignment="1">
      <alignment horizontal="justify" vertical="center" wrapText="1"/>
    </xf>
    <xf numFmtId="0" fontId="8" fillId="0" borderId="40" xfId="0" applyFont="1" applyBorder="1" applyAlignment="1">
      <alignment horizontal="justify" vertical="center" wrapText="1"/>
    </xf>
    <xf numFmtId="0" fontId="8" fillId="0" borderId="41" xfId="0" applyFont="1" applyBorder="1" applyAlignment="1">
      <alignment horizontal="justify" vertical="center" wrapText="1"/>
    </xf>
    <xf numFmtId="0" fontId="8" fillId="0" borderId="42" xfId="0" applyFont="1" applyBorder="1" applyAlignment="1">
      <alignment horizontal="justify" vertical="center" wrapText="1"/>
    </xf>
    <xf numFmtId="165" fontId="1" fillId="0" borderId="15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justify" vertical="center" wrapText="1"/>
    </xf>
    <xf numFmtId="0" fontId="8" fillId="0" borderId="35" xfId="0" applyFont="1" applyBorder="1" applyAlignment="1">
      <alignment horizontal="justify" vertical="center" wrapText="1"/>
    </xf>
    <xf numFmtId="0" fontId="8" fillId="0" borderId="36" xfId="0" applyFont="1" applyBorder="1" applyAlignment="1">
      <alignment horizontal="justify" vertical="center" wrapText="1"/>
    </xf>
    <xf numFmtId="0" fontId="8" fillId="0" borderId="15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8" fillId="0" borderId="16" xfId="0" applyFont="1" applyBorder="1" applyAlignment="1">
      <alignment horizontal="justify" vertical="center" wrapText="1"/>
    </xf>
    <xf numFmtId="0" fontId="8" fillId="0" borderId="37" xfId="0" applyFont="1" applyBorder="1" applyAlignment="1">
      <alignment horizontal="justify" vertical="center" wrapText="1"/>
    </xf>
    <xf numFmtId="0" fontId="8" fillId="0" borderId="38" xfId="0" applyFont="1" applyBorder="1" applyAlignment="1">
      <alignment horizontal="justify" vertical="center" wrapText="1"/>
    </xf>
    <xf numFmtId="0" fontId="8" fillId="0" borderId="39" xfId="0" applyFont="1" applyBorder="1" applyAlignment="1">
      <alignment horizontal="justify" vertical="center" wrapText="1"/>
    </xf>
  </cellXfs>
  <cellStyles count="4">
    <cellStyle name="Currency" xfId="1" builtinId="4"/>
    <cellStyle name="Normal" xfId="0" builtinId="0"/>
    <cellStyle name="Normal 3" xfId="3" xr:uid="{2533B975-F794-488B-9957-24CF5663221B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BB9A0-4112-430D-8982-DE89E558791F}">
  <dimension ref="A1:S55"/>
  <sheetViews>
    <sheetView tabSelected="1" workbookViewId="0">
      <selection activeCell="D9" sqref="D9:D11"/>
    </sheetView>
  </sheetViews>
  <sheetFormatPr defaultColWidth="8.88671875" defaultRowHeight="14.4" outlineLevelRow="1" x14ac:dyDescent="0.3"/>
  <cols>
    <col min="1" max="1" width="14.109375" style="1" customWidth="1"/>
    <col min="2" max="2" width="23.5546875" style="1" customWidth="1"/>
    <col min="3" max="3" width="20.44140625" style="1" customWidth="1"/>
    <col min="4" max="4" width="45.88671875" style="1" customWidth="1"/>
    <col min="5" max="5" width="16.109375" style="1" customWidth="1"/>
    <col min="6" max="6" width="13.33203125" style="1" customWidth="1"/>
    <col min="7" max="7" width="15.88671875" style="1" customWidth="1"/>
    <col min="8" max="8" width="18" style="1" customWidth="1"/>
    <col min="9" max="9" width="9.6640625" style="2" customWidth="1"/>
    <col min="10" max="10" width="13.109375" style="1" customWidth="1"/>
    <col min="11" max="11" width="6" style="3" customWidth="1"/>
    <col min="12" max="14" width="13.6640625" style="1" customWidth="1"/>
    <col min="15" max="15" width="30.88671875" style="1" customWidth="1"/>
    <col min="16" max="16" width="20.33203125" style="1" customWidth="1"/>
    <col min="17" max="17" width="8.88671875" style="1"/>
    <col min="18" max="18" width="9" style="1" customWidth="1"/>
    <col min="19" max="19" width="0.44140625" style="1" hidden="1" customWidth="1"/>
    <col min="20" max="20" width="8.88671875" style="1"/>
    <col min="21" max="21" width="13.33203125" style="1" bestFit="1" customWidth="1"/>
    <col min="22" max="22" width="14.33203125" style="1" bestFit="1" customWidth="1"/>
    <col min="23" max="23" width="8.88671875" style="1"/>
    <col min="24" max="24" width="11.6640625" style="1" bestFit="1" customWidth="1"/>
    <col min="25" max="25" width="12.5546875" style="1" bestFit="1" customWidth="1"/>
    <col min="26" max="16384" width="8.88671875" style="1"/>
  </cols>
  <sheetData>
    <row r="1" spans="1:19" ht="14.4" customHeight="1" x14ac:dyDescent="0.3">
      <c r="M1" s="1" t="s">
        <v>0</v>
      </c>
    </row>
    <row r="2" spans="1:19" ht="14.4" customHeight="1" x14ac:dyDescent="0.3">
      <c r="M2" s="1" t="s">
        <v>1</v>
      </c>
    </row>
    <row r="3" spans="1:19" ht="9" customHeight="1" thickBot="1" x14ac:dyDescent="0.35"/>
    <row r="4" spans="1:19" ht="24.75" customHeight="1" x14ac:dyDescent="0.3">
      <c r="A4" s="4"/>
      <c r="B4" s="5"/>
      <c r="C4" s="5"/>
      <c r="D4" s="6" t="s">
        <v>2</v>
      </c>
      <c r="E4" s="5"/>
      <c r="F4" s="5"/>
      <c r="G4" s="5"/>
      <c r="H4" s="5"/>
      <c r="I4" s="7"/>
      <c r="J4" s="5"/>
      <c r="K4" s="8"/>
      <c r="L4" s="5"/>
      <c r="M4" s="5"/>
      <c r="N4" s="5"/>
      <c r="O4" s="9"/>
    </row>
    <row r="5" spans="1:19" ht="14.4" customHeight="1" x14ac:dyDescent="0.3">
      <c r="A5" s="57" t="s">
        <v>3</v>
      </c>
      <c r="B5" s="58"/>
      <c r="C5" s="58"/>
      <c r="D5" s="58"/>
      <c r="E5" s="58"/>
      <c r="F5" s="59"/>
      <c r="G5" s="60" t="s">
        <v>4</v>
      </c>
      <c r="H5" s="58"/>
      <c r="I5" s="58"/>
      <c r="J5" s="58"/>
      <c r="K5" s="58"/>
      <c r="L5" s="58"/>
      <c r="M5" s="58"/>
      <c r="N5" s="59"/>
      <c r="O5" s="10" t="s">
        <v>5</v>
      </c>
    </row>
    <row r="6" spans="1:19" ht="15" customHeight="1" x14ac:dyDescent="0.3">
      <c r="A6" s="57" t="s">
        <v>6</v>
      </c>
      <c r="B6" s="58"/>
      <c r="C6" s="58"/>
      <c r="D6" s="58"/>
      <c r="E6" s="59"/>
      <c r="F6" s="60" t="s">
        <v>7</v>
      </c>
      <c r="G6" s="58"/>
      <c r="H6" s="58"/>
      <c r="I6" s="58"/>
      <c r="J6" s="58"/>
      <c r="K6" s="58"/>
      <c r="L6" s="58"/>
      <c r="M6" s="58"/>
      <c r="N6" s="58"/>
      <c r="O6" s="61"/>
    </row>
    <row r="7" spans="1:19" ht="20.25" customHeight="1" thickBot="1" x14ac:dyDescent="0.35">
      <c r="A7" s="62" t="s">
        <v>8</v>
      </c>
      <c r="B7" s="63"/>
      <c r="C7" s="63"/>
      <c r="D7" s="63"/>
      <c r="E7" s="64"/>
      <c r="F7" s="65" t="s">
        <v>9</v>
      </c>
      <c r="G7" s="66"/>
      <c r="H7" s="11">
        <v>250000</v>
      </c>
      <c r="I7" s="67"/>
      <c r="J7" s="67"/>
      <c r="K7" s="67"/>
      <c r="L7" s="67"/>
      <c r="M7" s="67"/>
      <c r="N7" s="67"/>
      <c r="O7" s="68"/>
    </row>
    <row r="8" spans="1:19" ht="4.6500000000000004" customHeight="1" x14ac:dyDescent="0.3">
      <c r="A8" s="12"/>
      <c r="B8" s="13"/>
      <c r="C8" s="13"/>
      <c r="D8" s="13"/>
      <c r="E8" s="13"/>
      <c r="F8" s="13"/>
      <c r="G8" s="13"/>
      <c r="H8" s="13"/>
      <c r="I8" s="14"/>
      <c r="J8" s="13"/>
      <c r="K8" s="15"/>
      <c r="L8" s="13"/>
      <c r="M8" s="13"/>
      <c r="N8" s="13"/>
      <c r="O8" s="16"/>
    </row>
    <row r="9" spans="1:19" ht="39" customHeight="1" x14ac:dyDescent="0.3">
      <c r="A9" s="74" t="s">
        <v>10</v>
      </c>
      <c r="B9" s="77" t="s">
        <v>11</v>
      </c>
      <c r="C9" s="77" t="s">
        <v>12</v>
      </c>
      <c r="D9" s="77" t="s">
        <v>13</v>
      </c>
      <c r="E9" s="77" t="s">
        <v>14</v>
      </c>
      <c r="F9" s="77" t="s">
        <v>15</v>
      </c>
      <c r="G9" s="77" t="s">
        <v>16</v>
      </c>
      <c r="H9" s="72" t="s">
        <v>17</v>
      </c>
      <c r="I9" s="80"/>
      <c r="J9" s="80"/>
      <c r="K9" s="73"/>
      <c r="L9" s="77" t="s">
        <v>18</v>
      </c>
      <c r="M9" s="77" t="s">
        <v>19</v>
      </c>
      <c r="N9" s="77" t="s">
        <v>20</v>
      </c>
      <c r="O9" s="69" t="s">
        <v>21</v>
      </c>
    </row>
    <row r="10" spans="1:19" ht="28.5" customHeight="1" thickBot="1" x14ac:dyDescent="0.35">
      <c r="A10" s="75"/>
      <c r="B10" s="78"/>
      <c r="C10" s="78"/>
      <c r="D10" s="78"/>
      <c r="E10" s="78"/>
      <c r="F10" s="78"/>
      <c r="G10" s="78"/>
      <c r="H10" s="72" t="s">
        <v>22</v>
      </c>
      <c r="I10" s="73"/>
      <c r="J10" s="72" t="s">
        <v>23</v>
      </c>
      <c r="K10" s="73"/>
      <c r="L10" s="78"/>
      <c r="M10" s="78"/>
      <c r="N10" s="81"/>
      <c r="O10" s="70"/>
    </row>
    <row r="11" spans="1:19" ht="28.5" customHeight="1" x14ac:dyDescent="0.3">
      <c r="A11" s="76"/>
      <c r="B11" s="79"/>
      <c r="C11" s="79"/>
      <c r="D11" s="79"/>
      <c r="E11" s="79"/>
      <c r="F11" s="79"/>
      <c r="G11" s="79"/>
      <c r="H11" s="17" t="s">
        <v>24</v>
      </c>
      <c r="I11" s="18" t="s">
        <v>25</v>
      </c>
      <c r="J11" s="17" t="s">
        <v>24</v>
      </c>
      <c r="K11" s="19" t="s">
        <v>25</v>
      </c>
      <c r="L11" s="79"/>
      <c r="M11" s="79"/>
      <c r="N11" s="81"/>
      <c r="O11" s="71"/>
      <c r="S11" s="20" t="s">
        <v>26</v>
      </c>
    </row>
    <row r="12" spans="1:19" ht="0.9" customHeight="1" thickBot="1" x14ac:dyDescent="0.35">
      <c r="A12" s="21" t="s">
        <v>27</v>
      </c>
      <c r="B12" s="21" t="s">
        <v>28</v>
      </c>
      <c r="C12" s="21" t="s">
        <v>29</v>
      </c>
      <c r="D12" s="22" t="s">
        <v>30</v>
      </c>
      <c r="E12" s="22"/>
      <c r="F12" s="22" t="s">
        <v>31</v>
      </c>
      <c r="G12" s="22" t="s">
        <v>32</v>
      </c>
      <c r="H12" s="22"/>
      <c r="I12" s="23"/>
      <c r="J12" s="22"/>
      <c r="K12" s="24"/>
      <c r="L12" s="25">
        <v>42430</v>
      </c>
      <c r="M12" s="25"/>
      <c r="N12" s="82"/>
      <c r="O12" s="26"/>
      <c r="S12" s="27" t="s">
        <v>33</v>
      </c>
    </row>
    <row r="13" spans="1:19" ht="84.6" customHeight="1" thickBot="1" x14ac:dyDescent="0.35">
      <c r="A13" s="21" t="s">
        <v>34</v>
      </c>
      <c r="B13" s="22" t="s">
        <v>35</v>
      </c>
      <c r="C13" s="28" t="s">
        <v>36</v>
      </c>
      <c r="D13" s="33" t="s">
        <v>37</v>
      </c>
      <c r="E13" s="29">
        <v>17500</v>
      </c>
      <c r="F13" s="22" t="s">
        <v>38</v>
      </c>
      <c r="G13" s="22" t="s">
        <v>39</v>
      </c>
      <c r="H13" s="29">
        <v>17500</v>
      </c>
      <c r="I13" s="24">
        <v>1</v>
      </c>
      <c r="J13" s="29">
        <v>0</v>
      </c>
      <c r="K13" s="24">
        <f>IF(I13&gt;0,1-I13,0)</f>
        <v>0</v>
      </c>
      <c r="L13" s="25">
        <v>43327</v>
      </c>
      <c r="M13" s="25">
        <v>43692</v>
      </c>
      <c r="N13" s="30" t="s">
        <v>40</v>
      </c>
      <c r="O13" s="31"/>
      <c r="P13" s="86">
        <f>E13+E14</f>
        <v>35000</v>
      </c>
      <c r="S13" s="27" t="s">
        <v>41</v>
      </c>
    </row>
    <row r="14" spans="1:19" ht="112.95" customHeight="1" thickBot="1" x14ac:dyDescent="0.35">
      <c r="A14" s="21" t="s">
        <v>34</v>
      </c>
      <c r="B14" s="22" t="s">
        <v>35</v>
      </c>
      <c r="C14" s="28" t="s">
        <v>36</v>
      </c>
      <c r="D14" s="33" t="s">
        <v>42</v>
      </c>
      <c r="E14" s="29">
        <v>17500</v>
      </c>
      <c r="F14" s="22" t="s">
        <v>38</v>
      </c>
      <c r="G14" s="22" t="s">
        <v>39</v>
      </c>
      <c r="H14" s="29">
        <v>17500</v>
      </c>
      <c r="I14" s="24">
        <v>1</v>
      </c>
      <c r="J14" s="29">
        <v>0</v>
      </c>
      <c r="K14" s="24">
        <f t="shared" ref="K14:K32" si="0">IF(I14&gt;0,1-I14,0)</f>
        <v>0</v>
      </c>
      <c r="L14" s="25">
        <v>43327</v>
      </c>
      <c r="M14" s="25">
        <v>43692</v>
      </c>
      <c r="N14" s="30" t="s">
        <v>40</v>
      </c>
      <c r="O14" s="31"/>
      <c r="P14" s="87"/>
      <c r="S14" s="27" t="s">
        <v>43</v>
      </c>
    </row>
    <row r="15" spans="1:19" ht="64.2" customHeight="1" x14ac:dyDescent="0.3">
      <c r="A15" s="21" t="s">
        <v>44</v>
      </c>
      <c r="B15" s="22" t="s">
        <v>35</v>
      </c>
      <c r="C15" s="28" t="s">
        <v>36</v>
      </c>
      <c r="D15" s="33" t="s">
        <v>45</v>
      </c>
      <c r="E15" s="29">
        <v>12500</v>
      </c>
      <c r="F15" s="22" t="s">
        <v>38</v>
      </c>
      <c r="G15" s="22" t="s">
        <v>46</v>
      </c>
      <c r="H15" s="29">
        <v>12500</v>
      </c>
      <c r="I15" s="24">
        <v>1</v>
      </c>
      <c r="J15" s="29">
        <v>0</v>
      </c>
      <c r="K15" s="24">
        <f t="shared" si="0"/>
        <v>0</v>
      </c>
      <c r="L15" s="25">
        <v>43327</v>
      </c>
      <c r="M15" s="25">
        <v>43692</v>
      </c>
      <c r="N15" s="32" t="s">
        <v>40</v>
      </c>
      <c r="O15" s="31"/>
      <c r="P15" s="86">
        <f>E15+E16+E17+E18</f>
        <v>50000</v>
      </c>
      <c r="S15" s="20" t="s">
        <v>47</v>
      </c>
    </row>
    <row r="16" spans="1:19" ht="72" customHeight="1" x14ac:dyDescent="0.3">
      <c r="A16" s="21" t="s">
        <v>44</v>
      </c>
      <c r="B16" s="22" t="s">
        <v>35</v>
      </c>
      <c r="C16" s="28" t="s">
        <v>36</v>
      </c>
      <c r="D16" s="33" t="s">
        <v>48</v>
      </c>
      <c r="E16" s="29">
        <v>12500</v>
      </c>
      <c r="F16" s="22" t="s">
        <v>38</v>
      </c>
      <c r="G16" s="22" t="s">
        <v>46</v>
      </c>
      <c r="H16" s="29">
        <v>12500</v>
      </c>
      <c r="I16" s="24">
        <v>1</v>
      </c>
      <c r="J16" s="29">
        <v>0</v>
      </c>
      <c r="K16" s="24">
        <f t="shared" si="0"/>
        <v>0</v>
      </c>
      <c r="L16" s="25">
        <v>43327</v>
      </c>
      <c r="M16" s="25">
        <v>43692</v>
      </c>
      <c r="N16" s="32" t="s">
        <v>40</v>
      </c>
      <c r="O16" s="31"/>
      <c r="P16" s="87"/>
      <c r="S16" s="27" t="s">
        <v>49</v>
      </c>
    </row>
    <row r="17" spans="1:19" ht="64.2" customHeight="1" x14ac:dyDescent="0.3">
      <c r="A17" s="21" t="s">
        <v>44</v>
      </c>
      <c r="B17" s="22" t="s">
        <v>35</v>
      </c>
      <c r="C17" s="28" t="s">
        <v>36</v>
      </c>
      <c r="D17" s="33" t="s">
        <v>50</v>
      </c>
      <c r="E17" s="29">
        <v>12500</v>
      </c>
      <c r="F17" s="22" t="s">
        <v>38</v>
      </c>
      <c r="G17" s="22" t="s">
        <v>46</v>
      </c>
      <c r="H17" s="29">
        <v>12500</v>
      </c>
      <c r="I17" s="24">
        <v>1</v>
      </c>
      <c r="J17" s="29">
        <v>0</v>
      </c>
      <c r="K17" s="24">
        <f t="shared" si="0"/>
        <v>0</v>
      </c>
      <c r="L17" s="25">
        <v>43327</v>
      </c>
      <c r="M17" s="25">
        <v>43692</v>
      </c>
      <c r="N17" s="32" t="s">
        <v>40</v>
      </c>
      <c r="O17" s="31"/>
      <c r="P17" s="87"/>
      <c r="S17" s="27" t="s">
        <v>51</v>
      </c>
    </row>
    <row r="18" spans="1:19" ht="64.2" customHeight="1" x14ac:dyDescent="0.3">
      <c r="A18" s="21" t="s">
        <v>44</v>
      </c>
      <c r="B18" s="22" t="s">
        <v>35</v>
      </c>
      <c r="C18" s="28" t="s">
        <v>36</v>
      </c>
      <c r="D18" s="33" t="s">
        <v>52</v>
      </c>
      <c r="E18" s="29">
        <v>12500</v>
      </c>
      <c r="F18" s="22" t="s">
        <v>38</v>
      </c>
      <c r="G18" s="22" t="s">
        <v>46</v>
      </c>
      <c r="H18" s="29">
        <v>12500</v>
      </c>
      <c r="I18" s="24">
        <v>1</v>
      </c>
      <c r="J18" s="29">
        <v>0</v>
      </c>
      <c r="K18" s="24">
        <f t="shared" si="0"/>
        <v>0</v>
      </c>
      <c r="L18" s="25">
        <v>43327</v>
      </c>
      <c r="M18" s="25">
        <v>43692</v>
      </c>
      <c r="N18" s="32" t="s">
        <v>40</v>
      </c>
      <c r="O18" s="31"/>
      <c r="P18" s="87"/>
      <c r="S18" s="27" t="s">
        <v>53</v>
      </c>
    </row>
    <row r="19" spans="1:19" ht="83.4" customHeight="1" x14ac:dyDescent="0.3">
      <c r="A19" s="21" t="s">
        <v>54</v>
      </c>
      <c r="B19" s="22" t="s">
        <v>35</v>
      </c>
      <c r="C19" s="28" t="s">
        <v>36</v>
      </c>
      <c r="D19" s="33" t="s">
        <v>55</v>
      </c>
      <c r="E19" s="29">
        <v>12220</v>
      </c>
      <c r="F19" s="22" t="s">
        <v>38</v>
      </c>
      <c r="G19" s="22" t="s">
        <v>39</v>
      </c>
      <c r="H19" s="29">
        <v>12220</v>
      </c>
      <c r="I19" s="24">
        <v>1</v>
      </c>
      <c r="J19" s="29">
        <v>0</v>
      </c>
      <c r="K19" s="24">
        <f t="shared" si="0"/>
        <v>0</v>
      </c>
      <c r="L19" s="25">
        <v>43327</v>
      </c>
      <c r="M19" s="25">
        <v>43692</v>
      </c>
      <c r="N19" s="32" t="s">
        <v>40</v>
      </c>
      <c r="O19" s="26"/>
      <c r="P19" s="86">
        <f>E19+E20+E21+E22+E23</f>
        <v>67500</v>
      </c>
      <c r="S19" s="27"/>
    </row>
    <row r="20" spans="1:19" ht="57" customHeight="1" x14ac:dyDescent="0.3">
      <c r="A20" s="21" t="s">
        <v>54</v>
      </c>
      <c r="B20" s="22" t="s">
        <v>35</v>
      </c>
      <c r="C20" s="28" t="s">
        <v>36</v>
      </c>
      <c r="D20" s="33" t="s">
        <v>56</v>
      </c>
      <c r="E20" s="29">
        <v>15340</v>
      </c>
      <c r="F20" s="22" t="s">
        <v>38</v>
      </c>
      <c r="G20" s="22" t="s">
        <v>46</v>
      </c>
      <c r="H20" s="29">
        <v>15340</v>
      </c>
      <c r="I20" s="24">
        <v>1</v>
      </c>
      <c r="J20" s="29">
        <v>0</v>
      </c>
      <c r="K20" s="24">
        <f t="shared" si="0"/>
        <v>0</v>
      </c>
      <c r="L20" s="25">
        <v>43327</v>
      </c>
      <c r="M20" s="25">
        <v>43692</v>
      </c>
      <c r="N20" s="32" t="s">
        <v>40</v>
      </c>
      <c r="O20" s="26"/>
      <c r="P20" s="87"/>
      <c r="S20" s="27"/>
    </row>
    <row r="21" spans="1:19" ht="115.2" customHeight="1" x14ac:dyDescent="0.3">
      <c r="A21" s="21" t="s">
        <v>54</v>
      </c>
      <c r="B21" s="22" t="s">
        <v>35</v>
      </c>
      <c r="C21" s="28" t="s">
        <v>36</v>
      </c>
      <c r="D21" s="33" t="s">
        <v>57</v>
      </c>
      <c r="E21" s="29">
        <v>15340</v>
      </c>
      <c r="F21" s="22" t="s">
        <v>38</v>
      </c>
      <c r="G21" s="22" t="s">
        <v>46</v>
      </c>
      <c r="H21" s="29">
        <v>15340</v>
      </c>
      <c r="I21" s="24">
        <v>1</v>
      </c>
      <c r="J21" s="29">
        <v>0</v>
      </c>
      <c r="K21" s="24">
        <f t="shared" si="0"/>
        <v>0</v>
      </c>
      <c r="L21" s="25">
        <v>43327</v>
      </c>
      <c r="M21" s="25">
        <v>43692</v>
      </c>
      <c r="N21" s="32" t="s">
        <v>40</v>
      </c>
      <c r="O21" s="26"/>
      <c r="P21" s="87"/>
      <c r="S21" s="27"/>
    </row>
    <row r="22" spans="1:19" ht="129.6" customHeight="1" x14ac:dyDescent="0.3">
      <c r="A22" s="21" t="s">
        <v>54</v>
      </c>
      <c r="B22" s="22" t="s">
        <v>35</v>
      </c>
      <c r="C22" s="28" t="s">
        <v>36</v>
      </c>
      <c r="D22" s="33" t="s">
        <v>58</v>
      </c>
      <c r="E22" s="29">
        <v>12300</v>
      </c>
      <c r="F22" s="22" t="s">
        <v>38</v>
      </c>
      <c r="G22" s="22" t="s">
        <v>46</v>
      </c>
      <c r="H22" s="29">
        <v>12300</v>
      </c>
      <c r="I22" s="24">
        <v>1</v>
      </c>
      <c r="J22" s="29">
        <v>0</v>
      </c>
      <c r="K22" s="24">
        <f t="shared" si="0"/>
        <v>0</v>
      </c>
      <c r="L22" s="25">
        <v>43327</v>
      </c>
      <c r="M22" s="25">
        <v>43692</v>
      </c>
      <c r="N22" s="32" t="s">
        <v>40</v>
      </c>
      <c r="O22" s="26"/>
      <c r="P22" s="87"/>
      <c r="S22" s="27"/>
    </row>
    <row r="23" spans="1:19" ht="126" customHeight="1" x14ac:dyDescent="0.3">
      <c r="A23" s="21" t="s">
        <v>54</v>
      </c>
      <c r="B23" s="22" t="s">
        <v>35</v>
      </c>
      <c r="C23" s="28" t="s">
        <v>36</v>
      </c>
      <c r="D23" s="33" t="s">
        <v>59</v>
      </c>
      <c r="E23" s="29">
        <v>12300</v>
      </c>
      <c r="F23" s="22" t="s">
        <v>60</v>
      </c>
      <c r="G23" s="22" t="s">
        <v>39</v>
      </c>
      <c r="H23" s="29">
        <v>12300</v>
      </c>
      <c r="I23" s="24">
        <v>1</v>
      </c>
      <c r="J23" s="29">
        <v>0</v>
      </c>
      <c r="K23" s="24">
        <f t="shared" si="0"/>
        <v>0</v>
      </c>
      <c r="L23" s="25">
        <v>43327</v>
      </c>
      <c r="M23" s="25">
        <v>43692</v>
      </c>
      <c r="N23" s="32" t="s">
        <v>40</v>
      </c>
      <c r="O23" s="26"/>
      <c r="P23" s="87"/>
      <c r="S23" s="27"/>
    </row>
    <row r="24" spans="1:19" ht="64.2" customHeight="1" x14ac:dyDescent="0.3">
      <c r="A24" s="21" t="s">
        <v>61</v>
      </c>
      <c r="B24" s="22" t="s">
        <v>35</v>
      </c>
      <c r="C24" s="28" t="s">
        <v>36</v>
      </c>
      <c r="D24" s="33" t="s">
        <v>62</v>
      </c>
      <c r="E24" s="29">
        <v>11900</v>
      </c>
      <c r="F24" s="22" t="s">
        <v>38</v>
      </c>
      <c r="G24" s="22" t="s">
        <v>46</v>
      </c>
      <c r="H24" s="29">
        <v>11900</v>
      </c>
      <c r="I24" s="24">
        <v>1</v>
      </c>
      <c r="J24" s="29">
        <v>0</v>
      </c>
      <c r="K24" s="24">
        <f t="shared" si="0"/>
        <v>0</v>
      </c>
      <c r="L24" s="25">
        <v>43327</v>
      </c>
      <c r="M24" s="25">
        <v>43692</v>
      </c>
      <c r="N24" s="32" t="s">
        <v>40</v>
      </c>
      <c r="O24" s="26"/>
      <c r="P24" s="86">
        <f>E24+E25+E26+E27+E28+E29+E30+E31+E32</f>
        <v>97500</v>
      </c>
      <c r="S24" s="27"/>
    </row>
    <row r="25" spans="1:19" ht="46.95" customHeight="1" x14ac:dyDescent="0.3">
      <c r="A25" s="21" t="s">
        <v>61</v>
      </c>
      <c r="B25" s="22" t="s">
        <v>35</v>
      </c>
      <c r="C25" s="28" t="s">
        <v>36</v>
      </c>
      <c r="D25" s="33" t="s">
        <v>63</v>
      </c>
      <c r="E25" s="29">
        <v>11900</v>
      </c>
      <c r="F25" s="22" t="s">
        <v>38</v>
      </c>
      <c r="G25" s="22" t="s">
        <v>46</v>
      </c>
      <c r="H25" s="29">
        <v>11900</v>
      </c>
      <c r="I25" s="24">
        <v>1</v>
      </c>
      <c r="J25" s="29">
        <v>0</v>
      </c>
      <c r="K25" s="24">
        <f t="shared" si="0"/>
        <v>0</v>
      </c>
      <c r="L25" s="25">
        <v>43327</v>
      </c>
      <c r="M25" s="25">
        <v>43692</v>
      </c>
      <c r="N25" s="32" t="s">
        <v>40</v>
      </c>
      <c r="O25" s="26"/>
      <c r="P25" s="87"/>
      <c r="S25" s="27" t="s">
        <v>64</v>
      </c>
    </row>
    <row r="26" spans="1:19" ht="46.95" customHeight="1" x14ac:dyDescent="0.3">
      <c r="A26" s="21" t="s">
        <v>61</v>
      </c>
      <c r="B26" s="22" t="s">
        <v>35</v>
      </c>
      <c r="C26" s="28" t="s">
        <v>36</v>
      </c>
      <c r="D26" s="33" t="s">
        <v>65</v>
      </c>
      <c r="E26" s="29">
        <v>11900</v>
      </c>
      <c r="F26" s="22" t="s">
        <v>38</v>
      </c>
      <c r="G26" s="22" t="s">
        <v>46</v>
      </c>
      <c r="H26" s="29">
        <v>11900</v>
      </c>
      <c r="I26" s="24">
        <v>1</v>
      </c>
      <c r="J26" s="29">
        <v>0</v>
      </c>
      <c r="K26" s="24">
        <f t="shared" si="0"/>
        <v>0</v>
      </c>
      <c r="L26" s="25">
        <v>43327</v>
      </c>
      <c r="M26" s="25">
        <v>43692</v>
      </c>
      <c r="N26" s="32" t="s">
        <v>40</v>
      </c>
      <c r="O26" s="26"/>
      <c r="P26" s="87"/>
      <c r="S26" s="27" t="s">
        <v>66</v>
      </c>
    </row>
    <row r="27" spans="1:19" ht="46.95" customHeight="1" x14ac:dyDescent="0.3">
      <c r="A27" s="21" t="s">
        <v>61</v>
      </c>
      <c r="B27" s="22" t="s">
        <v>35</v>
      </c>
      <c r="C27" s="28" t="s">
        <v>36</v>
      </c>
      <c r="D27" s="56" t="s">
        <v>67</v>
      </c>
      <c r="E27" s="29">
        <v>16700</v>
      </c>
      <c r="F27" s="22" t="s">
        <v>38</v>
      </c>
      <c r="G27" s="22" t="s">
        <v>46</v>
      </c>
      <c r="H27" s="29">
        <v>16700</v>
      </c>
      <c r="I27" s="24">
        <v>1</v>
      </c>
      <c r="J27" s="29">
        <v>0</v>
      </c>
      <c r="K27" s="24">
        <f t="shared" si="0"/>
        <v>0</v>
      </c>
      <c r="L27" s="25">
        <v>43327</v>
      </c>
      <c r="M27" s="25">
        <v>43692</v>
      </c>
      <c r="N27" s="32" t="s">
        <v>40</v>
      </c>
      <c r="O27" s="26"/>
      <c r="P27" s="87"/>
    </row>
    <row r="28" spans="1:19" ht="102" customHeight="1" x14ac:dyDescent="0.3">
      <c r="A28" s="21" t="s">
        <v>61</v>
      </c>
      <c r="B28" s="22" t="s">
        <v>35</v>
      </c>
      <c r="C28" s="28" t="s">
        <v>36</v>
      </c>
      <c r="D28" s="33" t="s">
        <v>68</v>
      </c>
      <c r="E28" s="29">
        <v>6000</v>
      </c>
      <c r="F28" s="22" t="s">
        <v>38</v>
      </c>
      <c r="G28" s="22" t="s">
        <v>39</v>
      </c>
      <c r="H28" s="29">
        <v>6000</v>
      </c>
      <c r="I28" s="24">
        <v>1</v>
      </c>
      <c r="J28" s="29">
        <v>0</v>
      </c>
      <c r="K28" s="24">
        <f t="shared" si="0"/>
        <v>0</v>
      </c>
      <c r="L28" s="25">
        <v>43327</v>
      </c>
      <c r="M28" s="25">
        <v>43692</v>
      </c>
      <c r="N28" s="32" t="s">
        <v>40</v>
      </c>
      <c r="O28" s="26"/>
      <c r="P28" s="87"/>
    </row>
    <row r="29" spans="1:19" ht="102" customHeight="1" x14ac:dyDescent="0.3">
      <c r="A29" s="21" t="s">
        <v>61</v>
      </c>
      <c r="B29" s="22" t="s">
        <v>35</v>
      </c>
      <c r="C29" s="28" t="s">
        <v>36</v>
      </c>
      <c r="D29" s="33" t="s">
        <v>69</v>
      </c>
      <c r="E29" s="29">
        <v>6000</v>
      </c>
      <c r="F29" s="22" t="s">
        <v>38</v>
      </c>
      <c r="G29" s="22" t="s">
        <v>39</v>
      </c>
      <c r="H29" s="29">
        <v>6000</v>
      </c>
      <c r="I29" s="24">
        <v>1</v>
      </c>
      <c r="J29" s="29">
        <v>0</v>
      </c>
      <c r="K29" s="24">
        <f t="shared" si="0"/>
        <v>0</v>
      </c>
      <c r="L29" s="25">
        <v>43327</v>
      </c>
      <c r="M29" s="25">
        <v>43692</v>
      </c>
      <c r="N29" s="32" t="s">
        <v>40</v>
      </c>
      <c r="O29" s="26"/>
      <c r="P29" s="87"/>
    </row>
    <row r="30" spans="1:19" ht="61.2" customHeight="1" x14ac:dyDescent="0.3">
      <c r="A30" s="21" t="s">
        <v>61</v>
      </c>
      <c r="B30" s="22" t="s">
        <v>35</v>
      </c>
      <c r="C30" s="28" t="s">
        <v>36</v>
      </c>
      <c r="D30" s="33" t="s">
        <v>70</v>
      </c>
      <c r="E30" s="29">
        <v>4800</v>
      </c>
      <c r="F30" s="22" t="s">
        <v>38</v>
      </c>
      <c r="G30" s="22" t="s">
        <v>46</v>
      </c>
      <c r="H30" s="29">
        <v>4800</v>
      </c>
      <c r="I30" s="24">
        <v>1</v>
      </c>
      <c r="J30" s="29">
        <v>0</v>
      </c>
      <c r="K30" s="24">
        <f t="shared" si="0"/>
        <v>0</v>
      </c>
      <c r="L30" s="25">
        <v>43327</v>
      </c>
      <c r="M30" s="25">
        <v>43692</v>
      </c>
      <c r="N30" s="32" t="s">
        <v>40</v>
      </c>
      <c r="O30" s="26"/>
      <c r="P30" s="87"/>
    </row>
    <row r="31" spans="1:19" ht="68.25" customHeight="1" x14ac:dyDescent="0.3">
      <c r="A31" s="21" t="s">
        <v>61</v>
      </c>
      <c r="B31" s="22" t="s">
        <v>35</v>
      </c>
      <c r="C31" s="28" t="s">
        <v>36</v>
      </c>
      <c r="D31" s="33" t="s">
        <v>71</v>
      </c>
      <c r="E31" s="29">
        <v>15900</v>
      </c>
      <c r="F31" s="22" t="s">
        <v>38</v>
      </c>
      <c r="G31" s="22" t="s">
        <v>46</v>
      </c>
      <c r="H31" s="29">
        <v>15900</v>
      </c>
      <c r="I31" s="24">
        <v>1</v>
      </c>
      <c r="J31" s="29">
        <v>0</v>
      </c>
      <c r="K31" s="24">
        <f t="shared" si="0"/>
        <v>0</v>
      </c>
      <c r="L31" s="25">
        <v>43327</v>
      </c>
      <c r="M31" s="25">
        <v>43692</v>
      </c>
      <c r="N31" s="32" t="s">
        <v>40</v>
      </c>
      <c r="O31" s="26"/>
      <c r="P31" s="87"/>
    </row>
    <row r="32" spans="1:19" ht="102" customHeight="1" x14ac:dyDescent="0.3">
      <c r="A32" s="21" t="s">
        <v>61</v>
      </c>
      <c r="B32" s="22" t="s">
        <v>35</v>
      </c>
      <c r="C32" s="28" t="s">
        <v>36</v>
      </c>
      <c r="D32" s="33" t="s">
        <v>72</v>
      </c>
      <c r="E32" s="29">
        <v>12400</v>
      </c>
      <c r="F32" s="22" t="s">
        <v>38</v>
      </c>
      <c r="G32" s="22" t="s">
        <v>46</v>
      </c>
      <c r="H32" s="29">
        <v>12400</v>
      </c>
      <c r="I32" s="24">
        <v>1</v>
      </c>
      <c r="J32" s="29">
        <v>0</v>
      </c>
      <c r="K32" s="24">
        <f t="shared" si="0"/>
        <v>0</v>
      </c>
      <c r="L32" s="25">
        <v>43327</v>
      </c>
      <c r="M32" s="25">
        <v>43692</v>
      </c>
      <c r="N32" s="32" t="s">
        <v>40</v>
      </c>
      <c r="O32" s="26"/>
      <c r="P32" s="87"/>
    </row>
    <row r="33" spans="1:19" ht="6" customHeight="1" x14ac:dyDescent="0.3">
      <c r="A33" s="34"/>
      <c r="B33" s="35"/>
      <c r="C33" s="35"/>
      <c r="D33" s="35"/>
      <c r="E33" s="35"/>
      <c r="F33" s="35"/>
      <c r="G33" s="35"/>
      <c r="H33" s="35"/>
      <c r="I33" s="36"/>
      <c r="J33" s="35"/>
      <c r="K33" s="37"/>
      <c r="L33" s="38"/>
      <c r="M33" s="38"/>
      <c r="N33" s="39"/>
      <c r="O33" s="40"/>
    </row>
    <row r="34" spans="1:19" s="45" customFormat="1" ht="45" customHeight="1" thickBot="1" x14ac:dyDescent="0.35">
      <c r="A34" s="41" t="s">
        <v>73</v>
      </c>
      <c r="B34" s="41" t="s">
        <v>74</v>
      </c>
      <c r="C34" s="41"/>
      <c r="D34" s="41"/>
      <c r="E34" s="42">
        <f>SUM(E13:E32)</f>
        <v>250000</v>
      </c>
      <c r="F34" s="43"/>
      <c r="G34" s="43"/>
      <c r="H34" s="42">
        <f>SUM(H13:H32)</f>
        <v>250000</v>
      </c>
      <c r="I34" s="44">
        <f>AVERAGE(I13:I33)</f>
        <v>1</v>
      </c>
      <c r="J34" s="42">
        <f>SUM(J13:J33)</f>
        <v>0</v>
      </c>
      <c r="K34" s="44">
        <f>AVERAGE(K13:K33)</f>
        <v>0</v>
      </c>
      <c r="L34" s="43"/>
      <c r="M34" s="43"/>
      <c r="N34" s="43"/>
      <c r="O34" s="43"/>
      <c r="S34" s="46"/>
    </row>
    <row r="35" spans="1:19" ht="14.25" customHeight="1" x14ac:dyDescent="0.3">
      <c r="A35" s="88" t="s">
        <v>75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90"/>
    </row>
    <row r="36" spans="1:19" x14ac:dyDescent="0.3">
      <c r="A36" s="91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3"/>
    </row>
    <row r="37" spans="1:19" ht="14.1" customHeight="1" thickBot="1" x14ac:dyDescent="0.35">
      <c r="A37" s="94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6"/>
    </row>
    <row r="38" spans="1:19" s="13" customFormat="1" ht="21.75" customHeight="1" thickBot="1" x14ac:dyDescent="0.35">
      <c r="A38" s="83" t="s">
        <v>76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5"/>
    </row>
    <row r="39" spans="1:19" s="13" customFormat="1" ht="27.75" customHeight="1" thickBot="1" x14ac:dyDescent="0.35">
      <c r="A39" s="83" t="s">
        <v>77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5"/>
    </row>
    <row r="40" spans="1:19" ht="29.1" customHeight="1" thickBot="1" x14ac:dyDescent="0.35">
      <c r="A40" s="83" t="s">
        <v>78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5"/>
    </row>
    <row r="41" spans="1:19" x14ac:dyDescent="0.3">
      <c r="A41" s="47"/>
      <c r="B41" s="47"/>
      <c r="C41" s="47"/>
      <c r="D41" s="47"/>
      <c r="E41" s="47"/>
      <c r="F41" s="47"/>
      <c r="G41" s="47"/>
      <c r="H41" s="47"/>
      <c r="I41" s="48"/>
      <c r="J41" s="47"/>
      <c r="K41" s="49"/>
      <c r="L41" s="47"/>
      <c r="M41" s="47"/>
      <c r="N41" s="47"/>
      <c r="O41" s="47"/>
    </row>
    <row r="42" spans="1:19" x14ac:dyDescent="0.3">
      <c r="A42" s="47"/>
      <c r="B42" s="47"/>
      <c r="C42" s="47"/>
      <c r="D42" s="47"/>
      <c r="E42" s="47"/>
      <c r="F42" s="47"/>
      <c r="G42" s="47"/>
      <c r="H42" s="47"/>
      <c r="I42" s="48"/>
      <c r="J42" s="47"/>
      <c r="K42" s="49"/>
      <c r="L42" s="47"/>
      <c r="M42" s="47"/>
      <c r="N42" s="47"/>
      <c r="O42" s="47"/>
    </row>
    <row r="43" spans="1:19" x14ac:dyDescent="0.3">
      <c r="A43" s="47"/>
      <c r="B43" s="47"/>
      <c r="C43" s="47"/>
      <c r="D43" s="47"/>
      <c r="E43" s="47"/>
      <c r="F43" s="47"/>
      <c r="G43" s="47"/>
      <c r="H43" s="47"/>
      <c r="I43" s="48"/>
      <c r="J43" s="47"/>
      <c r="K43" s="49"/>
      <c r="L43" s="47"/>
      <c r="M43" s="47"/>
      <c r="N43" s="47"/>
      <c r="O43" s="47"/>
    </row>
    <row r="44" spans="1:19" x14ac:dyDescent="0.3">
      <c r="A44" s="47"/>
      <c r="B44" s="47"/>
      <c r="C44" s="47"/>
      <c r="D44" s="47"/>
      <c r="E44" s="47"/>
      <c r="F44" s="47"/>
      <c r="G44" s="47"/>
      <c r="H44" s="47"/>
      <c r="I44" s="48"/>
      <c r="J44" s="47"/>
      <c r="K44" s="49"/>
      <c r="L44" s="47"/>
      <c r="M44" s="47"/>
      <c r="N44" s="47"/>
      <c r="O44" s="47"/>
    </row>
    <row r="45" spans="1:19" x14ac:dyDescent="0.3">
      <c r="A45" s="47"/>
      <c r="B45" s="47"/>
      <c r="C45" s="47"/>
      <c r="D45" s="47"/>
      <c r="E45" s="47"/>
      <c r="F45" s="47"/>
      <c r="G45" s="47"/>
      <c r="H45" s="47"/>
      <c r="I45" s="48"/>
      <c r="J45" s="47"/>
      <c r="K45" s="49"/>
      <c r="L45" s="47"/>
      <c r="M45" s="47"/>
      <c r="N45" s="47"/>
      <c r="O45" s="47"/>
    </row>
    <row r="46" spans="1:19" x14ac:dyDescent="0.3">
      <c r="A46" s="47"/>
      <c r="B46" s="47"/>
      <c r="C46" s="47"/>
      <c r="D46" s="47"/>
      <c r="E46" s="47"/>
      <c r="F46" s="47"/>
      <c r="G46" s="47"/>
      <c r="H46" s="47"/>
      <c r="I46" s="48"/>
      <c r="J46" s="47"/>
      <c r="K46" s="49"/>
      <c r="L46" s="47"/>
      <c r="M46" s="47"/>
      <c r="N46" s="47"/>
      <c r="O46" s="47"/>
    </row>
    <row r="47" spans="1:19" ht="28.8" hidden="1" outlineLevel="1" x14ac:dyDescent="0.3">
      <c r="A47" s="50" t="s">
        <v>79</v>
      </c>
      <c r="B47" s="51"/>
    </row>
    <row r="48" spans="1:19" ht="67.95" hidden="1" customHeight="1" outlineLevel="1" x14ac:dyDescent="0.3">
      <c r="A48" s="52" t="s">
        <v>80</v>
      </c>
      <c r="B48" s="52" t="s">
        <v>81</v>
      </c>
      <c r="C48" s="52" t="s">
        <v>82</v>
      </c>
      <c r="D48" s="53" t="s">
        <v>83</v>
      </c>
      <c r="E48" s="52" t="s">
        <v>84</v>
      </c>
      <c r="F48" s="52" t="s">
        <v>85</v>
      </c>
      <c r="G48" s="52" t="s">
        <v>86</v>
      </c>
      <c r="H48" s="53"/>
    </row>
    <row r="49" spans="1:8" ht="28.8" hidden="1" outlineLevel="1" x14ac:dyDescent="0.3">
      <c r="A49" s="53" t="s">
        <v>34</v>
      </c>
      <c r="B49" s="52" t="s">
        <v>35</v>
      </c>
      <c r="C49" s="52" t="s">
        <v>36</v>
      </c>
      <c r="D49" s="53"/>
      <c r="E49" s="53"/>
      <c r="F49" s="53" t="s">
        <v>60</v>
      </c>
      <c r="G49" s="52" t="s">
        <v>87</v>
      </c>
      <c r="H49" s="53"/>
    </row>
    <row r="50" spans="1:8" ht="28.8" hidden="1" outlineLevel="1" x14ac:dyDescent="0.3">
      <c r="A50" s="53" t="s">
        <v>44</v>
      </c>
      <c r="B50" s="52" t="s">
        <v>88</v>
      </c>
      <c r="C50" s="54" t="s">
        <v>89</v>
      </c>
      <c r="D50" s="53"/>
      <c r="E50" s="53"/>
      <c r="F50" s="55" t="s">
        <v>38</v>
      </c>
      <c r="G50" s="52" t="s">
        <v>90</v>
      </c>
      <c r="H50" s="53"/>
    </row>
    <row r="51" spans="1:8" ht="28.8" hidden="1" outlineLevel="1" x14ac:dyDescent="0.3">
      <c r="A51" s="53" t="s">
        <v>54</v>
      </c>
      <c r="B51" s="52" t="s">
        <v>91</v>
      </c>
      <c r="C51" s="52" t="s">
        <v>92</v>
      </c>
      <c r="D51" s="53"/>
      <c r="E51" s="53"/>
      <c r="F51" s="53" t="s">
        <v>93</v>
      </c>
      <c r="G51" s="52" t="s">
        <v>46</v>
      </c>
      <c r="H51" s="53"/>
    </row>
    <row r="52" spans="1:8" ht="28.8" hidden="1" outlineLevel="1" x14ac:dyDescent="0.3">
      <c r="A52" s="53" t="s">
        <v>61</v>
      </c>
      <c r="B52" s="53"/>
      <c r="C52" s="52" t="s">
        <v>94</v>
      </c>
      <c r="D52" s="53"/>
      <c r="E52" s="53"/>
      <c r="F52" s="53" t="s">
        <v>95</v>
      </c>
      <c r="G52" s="52" t="s">
        <v>39</v>
      </c>
      <c r="H52" s="53"/>
    </row>
    <row r="53" spans="1:8" hidden="1" outlineLevel="1" x14ac:dyDescent="0.3">
      <c r="A53" s="53" t="s">
        <v>96</v>
      </c>
      <c r="B53" s="53"/>
      <c r="C53" s="53"/>
      <c r="D53" s="53"/>
      <c r="E53" s="53"/>
      <c r="F53" s="53" t="s">
        <v>97</v>
      </c>
      <c r="G53" s="53"/>
      <c r="H53" s="53"/>
    </row>
    <row r="54" spans="1:8" hidden="1" outlineLevel="1" x14ac:dyDescent="0.3">
      <c r="A54" s="51"/>
      <c r="B54" s="51"/>
      <c r="C54" s="51"/>
      <c r="D54" s="51"/>
      <c r="E54" s="51"/>
      <c r="F54" s="53"/>
      <c r="G54" s="51"/>
      <c r="H54" s="51"/>
    </row>
    <row r="55" spans="1:8" collapsed="1" x14ac:dyDescent="0.3"/>
  </sheetData>
  <mergeCells count="29">
    <mergeCell ref="A39:O39"/>
    <mergeCell ref="A40:O40"/>
    <mergeCell ref="P13:P14"/>
    <mergeCell ref="P15:P18"/>
    <mergeCell ref="P19:P23"/>
    <mergeCell ref="P24:P32"/>
    <mergeCell ref="A35:O37"/>
    <mergeCell ref="A38:O38"/>
    <mergeCell ref="O9:O11"/>
    <mergeCell ref="H10:I10"/>
    <mergeCell ref="J10:K10"/>
    <mergeCell ref="A9:A11"/>
    <mergeCell ref="B9:B11"/>
    <mergeCell ref="C9:C11"/>
    <mergeCell ref="D9:D11"/>
    <mergeCell ref="E9:E11"/>
    <mergeCell ref="F9:F11"/>
    <mergeCell ref="G9:G11"/>
    <mergeCell ref="H9:K9"/>
    <mergeCell ref="L9:L11"/>
    <mergeCell ref="M9:M11"/>
    <mergeCell ref="N9:N12"/>
    <mergeCell ref="A5:F5"/>
    <mergeCell ref="G5:N5"/>
    <mergeCell ref="A6:E6"/>
    <mergeCell ref="F6:O6"/>
    <mergeCell ref="A7:E7"/>
    <mergeCell ref="F7:G7"/>
    <mergeCell ref="I7:O7"/>
  </mergeCells>
  <dataValidations count="7">
    <dataValidation type="list" allowBlank="1" showInputMessage="1" showErrorMessage="1" sqref="F12:F33" xr:uid="{511EF1AA-D238-467B-AAFE-30EAB32F8A53}">
      <formula1>$F$48:$F$54</formula1>
    </dataValidation>
    <dataValidation type="list" allowBlank="1" showInputMessage="1" showErrorMessage="1" sqref="G13:G32" xr:uid="{C1EAAAB9-64F5-4E29-ADA1-4B4CA3FE7722}">
      <formula1>$G$48:$G$52</formula1>
    </dataValidation>
    <dataValidation type="list" allowBlank="1" showInputMessage="1" showErrorMessage="1" sqref="A12:A32" xr:uid="{E0455C07-F49D-4B12-97C0-67BC4E508F7B}">
      <formula1>$A$48:$A$53</formula1>
    </dataValidation>
    <dataValidation type="list" allowBlank="1" showInputMessage="1" showErrorMessage="1" sqref="B12:B32" xr:uid="{F33F8295-6736-457D-90F7-66091545762A}">
      <formula1>$B$48:$B$53</formula1>
    </dataValidation>
    <dataValidation type="list" allowBlank="1" showInputMessage="1" showErrorMessage="1" sqref="C12:C32" xr:uid="{AB8039CA-5A80-4C81-986E-52C90F236A68}">
      <formula1>$C$48:$C$53</formula1>
    </dataValidation>
    <dataValidation type="list" allowBlank="1" showInputMessage="1" showErrorMessage="1" sqref="G12" xr:uid="{4443F4A3-EF5E-4A25-BB2E-48B14E553210}">
      <formula1>$G$48:$G$50</formula1>
    </dataValidation>
    <dataValidation type="list" allowBlank="1" showInputMessage="1" showErrorMessage="1" sqref="G33" xr:uid="{3628FC25-6AAE-4331-B324-362B21E8641C}">
      <formula1>$G$49:$G$50</formula1>
    </dataValidation>
  </dataValidations>
  <pageMargins left="0.7" right="0.7" top="0.75" bottom="0.75" header="0.3" footer="0.3"/>
  <pageSetup scale="4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A7BD2AC9A3A9A428D36BA92EE23DF89" ma:contentTypeVersion="879" ma:contentTypeDescription="A content type to manage public (operations) IDB documents" ma:contentTypeScope="" ma:versionID="c5267caa6749bc245e80fe871aba312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85c8a294b42c9b0893b1e5b7040551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ME-T137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ATN/OC-16988-ME;</Approval_x0020_Number>
    <Phase xmlns="cdc7663a-08f0-4737-9e8c-148ce897a09c" xsi:nil="true"/>
    <Document_x0020_Author xmlns="cdc7663a-08f0-4737-9e8c-148ce897a09c">Angel Gomez, Angelo Eduardo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FOREST RESOURCES MANAGEMENT</TermName>
          <TermId xmlns="http://schemas.microsoft.com/office/infopath/2007/PartnerControls">cbc326e6-da2e-4ccd-aed3-11af3d212869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TaxCatchAll xmlns="cdc7663a-08f0-4737-9e8c-148ce897a09c">
      <Value>31</Value>
      <Value>185</Value>
      <Value>2</Value>
      <Value>64</Value>
      <Value>231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ME-T1374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R0002893533</Record_x0020_Number>
    <_dlc_DocId xmlns="cdc7663a-08f0-4737-9e8c-148ce897a09c">EZSHARE-1861168499-11</_dlc_DocId>
    <_dlc_DocIdUrl xmlns="cdc7663a-08f0-4737-9e8c-148ce897a09c">
      <Url>https://idbg.sharepoint.com/teams/EZ-ME-TCP/ME-T1374/_layouts/15/DocIdRedir.aspx?ID=EZSHARE-1861168499-11</Url>
      <Description>EZSHARE-1861168499-11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BE4F96A5-C419-48F5-BE2D-CF79233B17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5C758E-C63F-42D4-BA3C-2E0114115FB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A7B5D63-613A-43D8-A093-536AF63E0600}"/>
</file>

<file path=customXml/itemProps4.xml><?xml version="1.0" encoding="utf-8"?>
<ds:datastoreItem xmlns:ds="http://schemas.openxmlformats.org/officeDocument/2006/customXml" ds:itemID="{81974DAF-4E58-4744-8F67-2B52820B00E2}"/>
</file>

<file path=customXml/itemProps5.xml><?xml version="1.0" encoding="utf-8"?>
<ds:datastoreItem xmlns:ds="http://schemas.openxmlformats.org/officeDocument/2006/customXml" ds:itemID="{2FA4AD1C-09AA-4853-9525-509A4513AFD6}"/>
</file>

<file path=customXml/itemProps6.xml><?xml version="1.0" encoding="utf-8"?>
<ds:datastoreItem xmlns:ds="http://schemas.openxmlformats.org/officeDocument/2006/customXml" ds:itemID="{94C7AC63-D61D-4EDE-A31D-548D5BC3BD4C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cdc7663a-08f0-4737-9e8c-148ce897a09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Perez Pena Sanchez, Ruben</dc:creator>
  <cp:keywords/>
  <cp:lastModifiedBy>Angel Gomez, Angelo Eduardo</cp:lastModifiedBy>
  <cp:lastPrinted>2018-10-16T18:26:11Z</cp:lastPrinted>
  <dcterms:created xsi:type="dcterms:W3CDTF">2018-07-26T16:06:14Z</dcterms:created>
  <dcterms:modified xsi:type="dcterms:W3CDTF">2018-10-16T18:26:14Z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231;#FOREST RESOURCES MANAGEMENT|cbc326e6-da2e-4ccd-aed3-11af3d212869</vt:lpwstr>
  </property>
  <property fmtid="{D5CDD505-2E9C-101B-9397-08002B2CF9AE}" pid="7" name="Fund IDB">
    <vt:lpwstr>185;#SUS|a52fbbab-6bb9-4f53-9a43-d35ec8453bb2</vt:lpwstr>
  </property>
  <property fmtid="{D5CDD505-2E9C-101B-9397-08002B2CF9AE}" pid="8" name="Country">
    <vt:lpwstr>31;#Mexico|0eba6470-e7ea-46fd-a959-d4c243acaf26</vt:lpwstr>
  </property>
  <property fmtid="{D5CDD505-2E9C-101B-9397-08002B2CF9AE}" pid="9" name="Sector IDB">
    <vt:lpwstr>64;#ENVIRONMENT AND NATURAL DISASTERS|261e2b33-090b-4ab0-8e06-3aa3e7f32d57</vt:lpwstr>
  </property>
  <property fmtid="{D5CDD505-2E9C-101B-9397-08002B2CF9AE}" pid="10" name="Function Operations IDB">
    <vt:lpwstr>2;#Project Preparation, Planning and Design|29ca0c72-1fc4-435f-a09c-28585cb5eac9</vt:lpwstr>
  </property>
  <property fmtid="{D5CDD505-2E9C-101B-9397-08002B2CF9AE}" pid="11" name="_dlc_DocIdItemGuid">
    <vt:lpwstr>7e1f8572-d9f5-48a1-84f4-793b26045b22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0x0101001A458A224826124E8B45B1D613300CFC008A7BD2AC9A3A9A428D36BA92EE23DF89</vt:lpwstr>
  </property>
</Properties>
</file>