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6608" windowHeight="9432" activeTab="1"/>
  </bookViews>
  <sheets>
    <sheet name="PEP-PROEMEM-BR-1392" sheetId="1" r:id="rId1"/>
    <sheet name="PEP-Cronograma" sheetId="2" r:id="rId2"/>
  </sheets>
  <externalReferences>
    <externalReference r:id="rId3"/>
  </externalReferences>
  <calcPr calcId="145621" concurrentCalc="0"/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G26" i="1"/>
  <c r="F26" i="1"/>
  <c r="E26" i="1"/>
  <c r="D26" i="1"/>
  <c r="C26" i="1"/>
  <c r="G25" i="1"/>
  <c r="G23" i="1"/>
  <c r="F25" i="1"/>
  <c r="E25" i="1"/>
  <c r="D25" i="1"/>
  <c r="C25" i="1"/>
  <c r="C23" i="1"/>
  <c r="G24" i="1"/>
  <c r="F24" i="1"/>
  <c r="E24" i="1"/>
  <c r="D24" i="1"/>
  <c r="C24" i="1"/>
  <c r="G22" i="1"/>
  <c r="F22" i="1"/>
  <c r="E22" i="1"/>
  <c r="D22" i="1"/>
  <c r="C22" i="1"/>
  <c r="G21" i="1"/>
  <c r="F21" i="1"/>
  <c r="E21" i="1"/>
  <c r="D21" i="1"/>
  <c r="C21" i="1"/>
  <c r="G20" i="1"/>
  <c r="F20" i="1"/>
  <c r="E20" i="1"/>
  <c r="D20" i="1"/>
  <c r="C20" i="1"/>
  <c r="G19" i="1"/>
  <c r="F19" i="1"/>
  <c r="F18" i="1"/>
  <c r="E19" i="1"/>
  <c r="D19" i="1"/>
  <c r="C19" i="1"/>
  <c r="G17" i="1"/>
  <c r="F17" i="1"/>
  <c r="E17" i="1"/>
  <c r="D17" i="1"/>
  <c r="C17" i="1"/>
  <c r="G16" i="1"/>
  <c r="F16" i="1"/>
  <c r="E16" i="1"/>
  <c r="D16" i="1"/>
  <c r="C16" i="1"/>
  <c r="G15" i="1"/>
  <c r="F15" i="1"/>
  <c r="E15" i="1"/>
  <c r="D15" i="1"/>
  <c r="C15" i="1"/>
  <c r="G14" i="1"/>
  <c r="F14" i="1"/>
  <c r="E14" i="1"/>
  <c r="D14" i="1"/>
  <c r="C14" i="1"/>
  <c r="G13" i="1"/>
  <c r="G12" i="1"/>
  <c r="F13" i="1"/>
  <c r="E13" i="1"/>
  <c r="D13" i="1"/>
  <c r="C13" i="1"/>
  <c r="G11" i="1"/>
  <c r="F11" i="1"/>
  <c r="E11" i="1"/>
  <c r="D11" i="1"/>
  <c r="C11" i="1"/>
  <c r="G10" i="1"/>
  <c r="F10" i="1"/>
  <c r="F9" i="1"/>
  <c r="E10" i="1"/>
  <c r="D10" i="1"/>
  <c r="C10" i="1"/>
  <c r="E9" i="1"/>
  <c r="F12" i="1"/>
  <c r="D18" i="1"/>
  <c r="H19" i="1"/>
  <c r="G18" i="1"/>
  <c r="D12" i="1"/>
  <c r="D9" i="1"/>
  <c r="H11" i="1"/>
  <c r="E18" i="1"/>
  <c r="H21" i="1"/>
  <c r="D23" i="1"/>
  <c r="H14" i="1"/>
  <c r="H17" i="1"/>
  <c r="C18" i="1"/>
  <c r="H20" i="1"/>
  <c r="F23" i="1"/>
  <c r="E23" i="1"/>
  <c r="H26" i="1"/>
  <c r="H27" i="1"/>
  <c r="H10" i="1"/>
  <c r="H9" i="1"/>
  <c r="G9" i="1"/>
  <c r="G28" i="1"/>
  <c r="H22" i="1"/>
  <c r="H25" i="1"/>
  <c r="C12" i="1"/>
  <c r="E12" i="1"/>
  <c r="E28" i="1"/>
  <c r="H15" i="1"/>
  <c r="H16" i="1"/>
  <c r="H13" i="1"/>
  <c r="H24" i="1"/>
  <c r="C9" i="1"/>
  <c r="F28" i="1"/>
  <c r="H18" i="1"/>
  <c r="C28" i="1"/>
  <c r="H23" i="1"/>
  <c r="H28" i="1"/>
  <c r="I9" i="1"/>
  <c r="D28" i="1"/>
  <c r="H12" i="1"/>
  <c r="E29" i="1"/>
  <c r="D29" i="1"/>
  <c r="G29" i="1"/>
  <c r="I18" i="1"/>
  <c r="F29" i="1"/>
  <c r="I23" i="1"/>
  <c r="I12" i="1"/>
  <c r="C29" i="1"/>
</calcChain>
</file>

<file path=xl/sharedStrings.xml><?xml version="1.0" encoding="utf-8"?>
<sst xmlns="http://schemas.openxmlformats.org/spreadsheetml/2006/main" count="125" uniqueCount="91">
  <si>
    <t>Nº</t>
  </si>
  <si>
    <t>Descripción</t>
  </si>
  <si>
    <t>%</t>
  </si>
  <si>
    <t>Componente 1 - Expansión de la cobertura de la educación básica integral</t>
  </si>
  <si>
    <t>1.1</t>
  </si>
  <si>
    <t>Construcción y equipamiento de 7 creches</t>
  </si>
  <si>
    <t>1.2</t>
  </si>
  <si>
    <t>Construcción y equipamiento de 13 CMEI y 13 EMEF</t>
  </si>
  <si>
    <t>Componente 2. Mejora de la progresión, conclusión y calidad de la educación básica</t>
  </si>
  <si>
    <t>2.1</t>
  </si>
  <si>
    <t>Programa de refuerzo escolar</t>
  </si>
  <si>
    <t>2.2</t>
  </si>
  <si>
    <t>Programa de Aceleración de aprendizaje</t>
  </si>
  <si>
    <t>2.3</t>
  </si>
  <si>
    <t>Fondo concursable de proyectos escolares</t>
  </si>
  <si>
    <t>2.4</t>
  </si>
  <si>
    <t>Formación de formadores</t>
  </si>
  <si>
    <t>2.5</t>
  </si>
  <si>
    <t>Programa de acompañamiento (coaching) a docentes en el periodo de prueba</t>
  </si>
  <si>
    <t xml:space="preserve">Componente 3 – GESTION, MONITOREO Y EVALUACIÓN </t>
  </si>
  <si>
    <t>3.1</t>
  </si>
  <si>
    <t>Evaluación de desempeño de directores escolares</t>
  </si>
  <si>
    <t>3.2</t>
  </si>
  <si>
    <t>Desarollo e implantación del SAEDE, con aplicación de pruebas del SADEAM, devolución y uso de sus resultados para la red municipal, y calculo del Indice de Evaluacion de la Gestión Escolar</t>
  </si>
  <si>
    <t>3.3</t>
  </si>
  <si>
    <t>Sistema de Monitoreo de la Calidad de la Educación Infantil</t>
  </si>
  <si>
    <t>3.4</t>
  </si>
  <si>
    <t>Diseño e implementación de las evaluaciones de los procesos e impactos</t>
  </si>
  <si>
    <t>Componente 4 - ADMINISTRACIÓN DEL PROGRAMA</t>
  </si>
  <si>
    <t>4.1</t>
  </si>
  <si>
    <t>Mantenimiento del equipo de la Unidad de Gestión del Proyecto</t>
  </si>
  <si>
    <t>4.2</t>
  </si>
  <si>
    <t>Bienes para el funcionamiento de la UGP</t>
  </si>
  <si>
    <t>4.3</t>
  </si>
  <si>
    <t>Sistema de gestión de proyectos</t>
  </si>
  <si>
    <t>4.4</t>
  </si>
  <si>
    <t>Servicios de Apoyo a la Gestión</t>
  </si>
  <si>
    <t xml:space="preserve">TOTAL GENERAL DE LOS COSTOS </t>
  </si>
  <si>
    <t>Año I</t>
  </si>
  <si>
    <t>Año II</t>
  </si>
  <si>
    <t>Año III</t>
  </si>
  <si>
    <t>Año IV</t>
  </si>
  <si>
    <t>Año V</t>
  </si>
  <si>
    <t>TOTAL</t>
  </si>
  <si>
    <t>%  TOTAL</t>
  </si>
  <si>
    <t xml:space="preserve">PLAN DE EJECUCION PLURIANUAL </t>
  </si>
  <si>
    <t>PROGRAMA DE EXPANSIÓN Y MEJORAMIENTO EDUCATIVO DE LA RED PÚBLICA MUNICIPAL DE MANAUS
BR-L1392</t>
  </si>
  <si>
    <t>INFORMACIÓN BASICA PARA PMR</t>
  </si>
  <si>
    <t>REF</t>
  </si>
  <si>
    <t>Responsable</t>
  </si>
  <si>
    <t>Año 1</t>
  </si>
  <si>
    <t>Año 2</t>
  </si>
  <si>
    <t>Año 3</t>
  </si>
  <si>
    <t>Año 4</t>
  </si>
  <si>
    <t>Año 5</t>
  </si>
  <si>
    <t>T1</t>
  </si>
  <si>
    <t>T2</t>
  </si>
  <si>
    <t>T3</t>
  </si>
  <si>
    <t>T4</t>
  </si>
  <si>
    <t>1.1.</t>
  </si>
  <si>
    <t>1.2.</t>
  </si>
  <si>
    <t>2.1.</t>
  </si>
  <si>
    <t>2.2.</t>
  </si>
  <si>
    <t>2.3.</t>
  </si>
  <si>
    <t>2.4.</t>
  </si>
  <si>
    <t>4.1.</t>
  </si>
  <si>
    <t>4.2.</t>
  </si>
  <si>
    <t>4.3.</t>
  </si>
  <si>
    <t>4.4.</t>
  </si>
  <si>
    <t>Componente 1</t>
  </si>
  <si>
    <t>SEMED, consultor seleccionado, constructoras contractadas y fornecedores de bienes contractados</t>
  </si>
  <si>
    <t>Actividad</t>
  </si>
  <si>
    <t>SEMED, constructoras contractadas y fornecedores de bienes contractados</t>
  </si>
  <si>
    <t>Componente 2</t>
  </si>
  <si>
    <t>SEMED e Instituto Ayrton Senna</t>
  </si>
  <si>
    <t>SEMED, gestora del Fundo contractada y escuelas seleccionadas</t>
  </si>
  <si>
    <t>SEMED, Universidad seleccionada y formadores</t>
  </si>
  <si>
    <t>SEMED, consultora seleccionada y docentes en periodo de prueba</t>
  </si>
  <si>
    <t>2.5.</t>
  </si>
  <si>
    <t>Programa de refuerzo escolar para 48 mil alumnos y alumnas de Enseñanza Fundamental</t>
  </si>
  <si>
    <t>Programa de Aceleración de aprendizaje 32 mil alumnos y alumnas de Enseñanza Fundamental</t>
  </si>
  <si>
    <t>Fondo concursable de proyectos para 350 escuelas</t>
  </si>
  <si>
    <t>Formación de 100 formadores</t>
  </si>
  <si>
    <t>SEMED y consultora seleccionada</t>
  </si>
  <si>
    <t>SEMED y firma contractada</t>
  </si>
  <si>
    <t>SEMED, BID y consultoras seleccionadas</t>
  </si>
  <si>
    <t>Componente 3</t>
  </si>
  <si>
    <t>Componente 4</t>
  </si>
  <si>
    <t>SEMED y firma de apoyo a la gestión contractada</t>
  </si>
  <si>
    <t>Fornecedora de bienes</t>
  </si>
  <si>
    <t>Firmas contractadas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</si>
</sst>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0.0%"/>
    <numFmt numFmtId="165" formatCode="_(&quot;R$ &quot;* #,##0.00_);_(&quot;R$ &quot;* \(#,##0.00\);_(&quot;R$ &quot;* &quot;-&quot;??_);_(@_)"/>
    <numFmt numFmtId="166" formatCode="_(&quot;R$&quot;* #,##0.00_);_(&quot;R$&quot;* \(#,##0.00\);_(&quot;R$&quot;* &quot;-&quot;??_);_(@_)"/>
    <numFmt numFmtId="167" formatCode="_(* #,##0.00_);_(* \(#,##0.00\);_(* \-??_);_(@_)"/>
    <numFmt numFmtId="168" formatCode="_(\$* #,##0.00_);_(\$* \(#,##0.00\);_(\$* \-??_);_(@_)"/>
    <numFmt numFmtId="169" formatCode="_-* #,##0.00_-;\-* #,##0.00_-;_-* &quot;-&quot;??_-;_-@_-"/>
    <numFmt numFmtId="170" formatCode="_-* #,##0.00_-;\-* #,##0.00_-;_-* \-??_-;_-@_-"/>
  </numFmts>
  <fonts count="3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0"/>
      <name val="Mangal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sz val="10"/>
      <color indexed="8"/>
      <name val="Arial"/>
      <family val="2"/>
    </font>
    <font>
      <u/>
      <sz val="11"/>
      <color indexed="12"/>
      <name val="Calibri"/>
      <family val="2"/>
    </font>
    <font>
      <sz val="11"/>
      <color indexed="20"/>
      <name val="Calibri"/>
      <family val="2"/>
    </font>
    <font>
      <sz val="11"/>
      <color rgb="FF000000"/>
      <name val="Calibri"/>
      <family val="2"/>
      <charset val="1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color rgb="FF000000"/>
      <name val="Times New Roman"/>
      <family val="1"/>
    </font>
  </fonts>
  <fills count="41">
    <fill>
      <patternFill patternType="none"/>
    </fill>
    <fill>
      <patternFill patternType="gray125"/>
    </fill>
    <fill>
      <patternFill patternType="solid">
        <fgColor rgb="FFC5BE97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5BE97"/>
        <bgColor rgb="FF000000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5"/>
        <bgColor indexed="1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7"/>
        <bgColor indexed="34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29"/>
        <bgColor indexed="19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double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double">
        <color auto="1"/>
      </left>
      <right/>
      <top style="thick">
        <color rgb="FF000000"/>
      </top>
      <bottom style="medium">
        <color auto="1"/>
      </bottom>
      <diagonal/>
    </border>
    <border>
      <left/>
      <right style="medium">
        <color rgb="FF000000"/>
      </right>
      <top style="thick">
        <color rgb="FF000000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/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rgb="FF000000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thick">
        <color auto="1"/>
      </top>
      <bottom style="double">
        <color auto="1"/>
      </bottom>
      <diagonal/>
    </border>
    <border>
      <left/>
      <right style="medium">
        <color rgb="FF000000"/>
      </right>
      <top style="thick">
        <color auto="1"/>
      </top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14">
    <xf numFmtId="0" fontId="0" fillId="0" borderId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10" borderId="0" applyNumberFormat="0" applyBorder="0" applyAlignment="0" applyProtection="0"/>
    <xf numFmtId="0" fontId="9" fillId="27" borderId="26" applyNumberFormat="0" applyAlignment="0" applyProtection="0"/>
    <xf numFmtId="0" fontId="9" fillId="28" borderId="26" applyNumberFormat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left"/>
    </xf>
    <xf numFmtId="0" fontId="11" fillId="29" borderId="27" applyNumberFormat="0" applyAlignment="0" applyProtection="0"/>
    <xf numFmtId="0" fontId="12" fillId="0" borderId="28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35" borderId="0" applyNumberFormat="0" applyBorder="0" applyAlignment="0" applyProtection="0"/>
    <xf numFmtId="0" fontId="13" fillId="14" borderId="26" applyNumberFormat="0" applyAlignment="0" applyProtection="0"/>
    <xf numFmtId="0" fontId="13" fillId="15" borderId="26" applyNumberFormat="0" applyAlignment="0" applyProtection="0"/>
    <xf numFmtId="167" fontId="14" fillId="0" borderId="0"/>
    <xf numFmtId="0" fontId="15" fillId="0" borderId="0"/>
    <xf numFmtId="0" fontId="6" fillId="0" borderId="0"/>
    <xf numFmtId="0" fontId="6" fillId="0" borderId="0"/>
    <xf numFmtId="0" fontId="16" fillId="0" borderId="0"/>
    <xf numFmtId="0" fontId="17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168" fontId="10" fillId="0" borderId="0" applyFill="0" applyBorder="0" applyAlignment="0" applyProtection="0"/>
    <xf numFmtId="168" fontId="19" fillId="0" borderId="0"/>
    <xf numFmtId="0" fontId="20" fillId="36" borderId="0" applyNumberFormat="0" applyBorder="0" applyAlignment="0" applyProtection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2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6" fillId="37" borderId="29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ill="0" applyBorder="0" applyAlignment="0" applyProtection="0"/>
    <xf numFmtId="9" fontId="19" fillId="0" borderId="0"/>
    <xf numFmtId="0" fontId="10" fillId="0" borderId="0" applyNumberFormat="0" applyFill="0" applyBorder="0" applyAlignment="0" applyProtection="0"/>
    <xf numFmtId="0" fontId="22" fillId="27" borderId="30" applyNumberFormat="0" applyAlignment="0" applyProtection="0"/>
    <xf numFmtId="0" fontId="22" fillId="28" borderId="30" applyNumberFormat="0" applyAlignment="0" applyProtection="0"/>
    <xf numFmtId="169" fontId="1" fillId="0" borderId="0" applyFont="0" applyFill="0" applyBorder="0" applyAlignment="0" applyProtection="0"/>
    <xf numFmtId="170" fontId="10" fillId="0" borderId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1" fillId="0" borderId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31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32" applyNumberFormat="0" applyFill="0" applyAlignment="0" applyProtection="0"/>
    <xf numFmtId="0" fontId="28" fillId="0" borderId="33" applyNumberFormat="0" applyFill="0" applyAlignment="0" applyProtection="0"/>
    <xf numFmtId="0" fontId="28" fillId="0" borderId="0" applyNumberFormat="0" applyFill="0" applyBorder="0" applyAlignment="0" applyProtection="0"/>
    <xf numFmtId="0" fontId="10" fillId="0" borderId="0" applyNumberFormat="0" applyFill="0" applyBorder="0" applyProtection="0">
      <alignment horizontal="left"/>
    </xf>
    <xf numFmtId="0" fontId="29" fillId="0" borderId="34" applyNumberFormat="0" applyFill="0" applyAlignment="0" applyProtection="0"/>
    <xf numFmtId="0" fontId="10" fillId="0" borderId="0" applyNumberFormat="0" applyFill="0" applyBorder="0" applyAlignment="0" applyProtection="0"/>
    <xf numFmtId="167" fontId="6" fillId="0" borderId="0" applyFill="0" applyBorder="0" applyAlignment="0" applyProtection="0"/>
    <xf numFmtId="167" fontId="10" fillId="0" borderId="0" applyFill="0" applyBorder="0" applyAlignment="0" applyProtection="0"/>
    <xf numFmtId="169" fontId="21" fillId="0" borderId="0" applyBorder="0" applyAlignment="0" applyProtection="0"/>
  </cellStyleXfs>
  <cellXfs count="97">
    <xf numFmtId="0" fontId="0" fillId="0" borderId="0" xfId="0"/>
    <xf numFmtId="0" fontId="0" fillId="0" borderId="0" xfId="0" applyAlignment="1">
      <alignment wrapText="1"/>
    </xf>
    <xf numFmtId="2" fontId="4" fillId="3" borderId="5" xfId="0" applyNumberFormat="1" applyFont="1" applyFill="1" applyBorder="1" applyAlignment="1">
      <alignment horizontal="right" vertical="center"/>
    </xf>
    <xf numFmtId="164" fontId="4" fillId="3" borderId="9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2" fontId="5" fillId="4" borderId="5" xfId="0" applyNumberFormat="1" applyFont="1" applyFill="1" applyBorder="1" applyAlignment="1">
      <alignment horizontal="right" vertical="center"/>
    </xf>
    <xf numFmtId="2" fontId="5" fillId="0" borderId="5" xfId="0" applyNumberFormat="1" applyFont="1" applyBorder="1" applyAlignment="1">
      <alignment horizontal="right" vertical="center"/>
    </xf>
    <xf numFmtId="2" fontId="5" fillId="0" borderId="11" xfId="0" applyNumberFormat="1" applyFont="1" applyBorder="1" applyAlignment="1">
      <alignment horizontal="right" vertical="center"/>
    </xf>
    <xf numFmtId="0" fontId="5" fillId="4" borderId="12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2" fontId="5" fillId="0" borderId="6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vertical="center"/>
    </xf>
    <xf numFmtId="164" fontId="4" fillId="3" borderId="17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right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2" fontId="5" fillId="0" borderId="25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164" fontId="4" fillId="2" borderId="21" xfId="0" applyNumberFormat="1" applyFont="1" applyFill="1" applyBorder="1" applyAlignment="1">
      <alignment horizontal="right" vertical="center"/>
    </xf>
    <xf numFmtId="10" fontId="4" fillId="2" borderId="21" xfId="0" applyNumberFormat="1" applyFont="1" applyFill="1" applyBorder="1" applyAlignment="1">
      <alignment horizontal="right" vertical="center"/>
    </xf>
    <xf numFmtId="0" fontId="0" fillId="0" borderId="0" xfId="0" applyFont="1"/>
    <xf numFmtId="0" fontId="1" fillId="0" borderId="0" xfId="67"/>
    <xf numFmtId="0" fontId="32" fillId="0" borderId="0" xfId="67" applyFont="1" applyAlignment="1">
      <alignment horizontal="justify" vertical="center"/>
    </xf>
    <xf numFmtId="0" fontId="32" fillId="0" borderId="0" xfId="67" applyFont="1" applyAlignment="1">
      <alignment horizontal="center" vertical="center"/>
    </xf>
    <xf numFmtId="0" fontId="32" fillId="0" borderId="4" xfId="67" applyFont="1" applyBorder="1" applyAlignment="1">
      <alignment horizontal="center" vertical="center"/>
    </xf>
    <xf numFmtId="0" fontId="32" fillId="0" borderId="17" xfId="67" applyFont="1" applyBorder="1" applyAlignment="1">
      <alignment horizontal="center" vertical="center"/>
    </xf>
    <xf numFmtId="0" fontId="32" fillId="0" borderId="4" xfId="67" applyFont="1" applyBorder="1" applyAlignment="1">
      <alignment horizontal="justify" vertical="center"/>
    </xf>
    <xf numFmtId="0" fontId="32" fillId="0" borderId="17" xfId="67" applyFont="1" applyBorder="1" applyAlignment="1">
      <alignment horizontal="justify" vertical="center"/>
    </xf>
    <xf numFmtId="0" fontId="32" fillId="0" borderId="23" xfId="67" applyFont="1" applyBorder="1" applyAlignment="1">
      <alignment horizontal="justify" vertical="center"/>
    </xf>
    <xf numFmtId="0" fontId="32" fillId="0" borderId="43" xfId="67" applyFont="1" applyBorder="1"/>
    <xf numFmtId="0" fontId="32" fillId="0" borderId="44" xfId="67" applyFont="1" applyBorder="1"/>
    <xf numFmtId="0" fontId="32" fillId="0" borderId="45" xfId="67" applyFont="1" applyBorder="1"/>
    <xf numFmtId="0" fontId="30" fillId="0" borderId="23" xfId="67" applyFont="1" applyBorder="1" applyAlignment="1">
      <alignment horizontal="center" vertical="center"/>
    </xf>
    <xf numFmtId="0" fontId="30" fillId="0" borderId="23" xfId="67" applyFont="1" applyBorder="1" applyAlignment="1">
      <alignment horizontal="justify" vertical="center"/>
    </xf>
    <xf numFmtId="0" fontId="32" fillId="0" borderId="45" xfId="67" applyFont="1" applyFill="1" applyBorder="1"/>
    <xf numFmtId="0" fontId="32" fillId="0" borderId="37" xfId="67" applyFont="1" applyFill="1" applyBorder="1"/>
    <xf numFmtId="0" fontId="32" fillId="0" borderId="38" xfId="67" applyFont="1" applyFill="1" applyBorder="1"/>
    <xf numFmtId="0" fontId="32" fillId="0" borderId="39" xfId="67" applyFont="1" applyFill="1" applyBorder="1"/>
    <xf numFmtId="0" fontId="32" fillId="0" borderId="40" xfId="67" applyFont="1" applyFill="1" applyBorder="1"/>
    <xf numFmtId="0" fontId="32" fillId="0" borderId="41" xfId="67" applyFont="1" applyFill="1" applyBorder="1"/>
    <xf numFmtId="0" fontId="32" fillId="0" borderId="42" xfId="67" applyFont="1" applyFill="1" applyBorder="1"/>
    <xf numFmtId="0" fontId="32" fillId="0" borderId="43" xfId="67" applyFont="1" applyFill="1" applyBorder="1"/>
    <xf numFmtId="0" fontId="32" fillId="0" borderId="44" xfId="67" applyFont="1" applyFill="1" applyBorder="1"/>
    <xf numFmtId="0" fontId="34" fillId="0" borderId="5" xfId="0" applyFont="1" applyBorder="1" applyAlignment="1">
      <alignment vertical="center" wrapText="1"/>
    </xf>
    <xf numFmtId="0" fontId="34" fillId="0" borderId="6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/>
    </xf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0" fontId="4" fillId="3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Border="1" applyAlignment="1">
      <alignment horizontal="center"/>
    </xf>
    <xf numFmtId="0" fontId="4" fillId="5" borderId="23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3" borderId="13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vertical="center" wrapText="1"/>
    </xf>
    <xf numFmtId="0" fontId="4" fillId="2" borderId="2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3" fillId="38" borderId="23" xfId="67" applyFont="1" applyFill="1" applyBorder="1" applyAlignment="1">
      <alignment horizontal="center" vertical="center"/>
    </xf>
    <xf numFmtId="0" fontId="33" fillId="38" borderId="15" xfId="67" applyFont="1" applyFill="1" applyBorder="1" applyAlignment="1">
      <alignment horizontal="centerContinuous"/>
    </xf>
    <xf numFmtId="0" fontId="33" fillId="38" borderId="35" xfId="67" applyFont="1" applyFill="1" applyBorder="1" applyAlignment="1">
      <alignment horizontal="centerContinuous"/>
    </xf>
    <xf numFmtId="0" fontId="33" fillId="38" borderId="36" xfId="67" applyFont="1" applyFill="1" applyBorder="1" applyAlignment="1">
      <alignment horizontal="centerContinuous"/>
    </xf>
    <xf numFmtId="0" fontId="0" fillId="38" borderId="0" xfId="0" applyFill="1"/>
    <xf numFmtId="0" fontId="2" fillId="38" borderId="4" xfId="67" applyFont="1" applyFill="1" applyBorder="1" applyAlignment="1">
      <alignment horizontal="center" vertical="center"/>
    </xf>
    <xf numFmtId="0" fontId="33" fillId="38" borderId="43" xfId="67" applyFont="1" applyFill="1" applyBorder="1" applyAlignment="1">
      <alignment horizontal="center"/>
    </xf>
    <xf numFmtId="0" fontId="33" fillId="38" borderId="44" xfId="67" applyFont="1" applyFill="1" applyBorder="1" applyAlignment="1">
      <alignment horizontal="center"/>
    </xf>
    <xf numFmtId="0" fontId="33" fillId="38" borderId="45" xfId="67" applyFont="1" applyFill="1" applyBorder="1" applyAlignment="1">
      <alignment horizontal="center"/>
    </xf>
    <xf numFmtId="0" fontId="32" fillId="0" borderId="47" xfId="67" applyFont="1" applyFill="1" applyBorder="1"/>
    <xf numFmtId="0" fontId="32" fillId="39" borderId="46" xfId="67" applyFont="1" applyFill="1" applyBorder="1"/>
    <xf numFmtId="0" fontId="32" fillId="39" borderId="42" xfId="67" applyFont="1" applyFill="1" applyBorder="1"/>
    <xf numFmtId="0" fontId="32" fillId="39" borderId="40" xfId="67" applyFont="1" applyFill="1" applyBorder="1"/>
    <xf numFmtId="0" fontId="32" fillId="39" borderId="41" xfId="67" applyFont="1" applyFill="1" applyBorder="1"/>
    <xf numFmtId="0" fontId="32" fillId="0" borderId="25" xfId="67" applyFont="1" applyBorder="1" applyAlignment="1">
      <alignment horizontal="justify" vertical="center"/>
    </xf>
    <xf numFmtId="0" fontId="32" fillId="0" borderId="48" xfId="67" applyFont="1" applyBorder="1" applyAlignment="1">
      <alignment horizontal="justify" vertical="center"/>
    </xf>
    <xf numFmtId="0" fontId="32" fillId="39" borderId="49" xfId="67" applyFont="1" applyFill="1" applyBorder="1"/>
    <xf numFmtId="0" fontId="32" fillId="39" borderId="50" xfId="67" applyFont="1" applyFill="1" applyBorder="1"/>
    <xf numFmtId="0" fontId="32" fillId="0" borderId="51" xfId="67" applyFont="1" applyBorder="1"/>
    <xf numFmtId="0" fontId="32" fillId="39" borderId="52" xfId="67" applyFont="1" applyFill="1" applyBorder="1"/>
    <xf numFmtId="0" fontId="32" fillId="39" borderId="53" xfId="67" applyFont="1" applyFill="1" applyBorder="1"/>
    <xf numFmtId="0" fontId="32" fillId="39" borderId="54" xfId="67" applyFont="1" applyFill="1" applyBorder="1"/>
    <xf numFmtId="0" fontId="32" fillId="39" borderId="55" xfId="67" applyFont="1" applyFill="1" applyBorder="1"/>
    <xf numFmtId="0" fontId="32" fillId="39" borderId="56" xfId="67" applyFont="1" applyFill="1" applyBorder="1"/>
    <xf numFmtId="0" fontId="32" fillId="39" borderId="57" xfId="67" applyFont="1" applyFill="1" applyBorder="1"/>
    <xf numFmtId="0" fontId="32" fillId="39" borderId="58" xfId="67" applyFont="1" applyFill="1" applyBorder="1"/>
    <xf numFmtId="0" fontId="32" fillId="39" borderId="59" xfId="67" applyFont="1" applyFill="1" applyBorder="1"/>
    <xf numFmtId="0" fontId="32" fillId="39" borderId="60" xfId="67" applyFont="1" applyFill="1" applyBorder="1"/>
    <xf numFmtId="0" fontId="32" fillId="0" borderId="61" xfId="67" applyFont="1" applyBorder="1" applyAlignment="1">
      <alignment horizontal="justify" vertical="center"/>
    </xf>
    <xf numFmtId="0" fontId="0" fillId="40" borderId="0" xfId="0" applyFill="1"/>
  </cellXfs>
  <cellStyles count="114">
    <cellStyle name="20% - Ênfase1 2" xfId="1"/>
    <cellStyle name="20% - Ênfase1 2 2" xfId="2"/>
    <cellStyle name="20% - Ênfase2 2" xfId="3"/>
    <cellStyle name="20% - Ênfase2 2 2" xfId="4"/>
    <cellStyle name="20% - Ênfase3 2" xfId="5"/>
    <cellStyle name="20% - Ênfase4 2" xfId="6"/>
    <cellStyle name="20% - Ênfase4 2 2" xfId="7"/>
    <cellStyle name="20% - Ênfase5 2" xfId="8"/>
    <cellStyle name="20% - Ênfase6 2" xfId="9"/>
    <cellStyle name="20% - Ênfase6 2 2" xfId="10"/>
    <cellStyle name="40% - Ênfase1 2" xfId="11"/>
    <cellStyle name="40% - Ênfase1 2 2" xfId="12"/>
    <cellStyle name="40% - Ênfase2 2" xfId="13"/>
    <cellStyle name="40% - Ênfase2 2 2" xfId="14"/>
    <cellStyle name="40% - Ênfase3 2" xfId="15"/>
    <cellStyle name="40% - Ênfase4 2" xfId="16"/>
    <cellStyle name="40% - Ênfase4 2 2" xfId="17"/>
    <cellStyle name="40% - Ênfase5 2" xfId="18"/>
    <cellStyle name="40% - Ênfase5 2 2" xfId="19"/>
    <cellStyle name="40% - Ênfase6 2" xfId="20"/>
    <cellStyle name="60% - Ênfase1 2" xfId="21"/>
    <cellStyle name="60% - Ênfase2 2" xfId="22"/>
    <cellStyle name="60% - Ênfase2 2 2" xfId="23"/>
    <cellStyle name="60% - Ênfase3 2" xfId="24"/>
    <cellStyle name="60% - Ênfase4 2" xfId="25"/>
    <cellStyle name="60% - Ênfase5 2" xfId="26"/>
    <cellStyle name="60% - Ênfase5 2 2" xfId="27"/>
    <cellStyle name="60% - Ênfase6 2" xfId="28"/>
    <cellStyle name="Bom 2" xfId="29"/>
    <cellStyle name="Cálculo 2" xfId="30"/>
    <cellStyle name="Cálculo 2 2" xfId="31"/>
    <cellStyle name="Campo do Assistente de dados" xfId="32"/>
    <cellStyle name="Canto do Assistente de dados" xfId="33"/>
    <cellStyle name="Categoria do Assistente de dados" xfId="34"/>
    <cellStyle name="Célula de Verificação 2" xfId="35"/>
    <cellStyle name="Célula Vinculada 2" xfId="36"/>
    <cellStyle name="Comma 2" xfId="37"/>
    <cellStyle name="Comma 2 2" xfId="38"/>
    <cellStyle name="Comma 3" xfId="39"/>
    <cellStyle name="Comma 3 2" xfId="40"/>
    <cellStyle name="Comma 4" xfId="41"/>
    <cellStyle name="Currency 2" xfId="42"/>
    <cellStyle name="Currency 2 2" xfId="43"/>
    <cellStyle name="Currency 3" xfId="44"/>
    <cellStyle name="Ênfase1 2" xfId="45"/>
    <cellStyle name="Ênfase1 2 2" xfId="46"/>
    <cellStyle name="Ênfase2 2" xfId="47"/>
    <cellStyle name="Ênfase3 2" xfId="48"/>
    <cellStyle name="Ênfase3 2 2" xfId="49"/>
    <cellStyle name="Ênfase4 2" xfId="50"/>
    <cellStyle name="Ênfase5 2" xfId="51"/>
    <cellStyle name="Ênfase5 2 2" xfId="52"/>
    <cellStyle name="Ênfase6 2" xfId="53"/>
    <cellStyle name="Entrada 2" xfId="54"/>
    <cellStyle name="Entrada 2 2" xfId="55"/>
    <cellStyle name="Excel Built-in Excel Built-in Normal 3 2" xfId="56"/>
    <cellStyle name="Excel Built-in Excel Built-in Normal 5" xfId="57"/>
    <cellStyle name="Excel Built-in Normal" xfId="58"/>
    <cellStyle name="Excel Built-in Normal 1" xfId="59"/>
    <cellStyle name="Excel Built-in Normal 2" xfId="60"/>
    <cellStyle name="Hiperlink 6" xfId="61"/>
    <cellStyle name="Incorreto 2" xfId="62"/>
    <cellStyle name="Incorreto 2 2" xfId="63"/>
    <cellStyle name="Moeda 2" xfId="64"/>
    <cellStyle name="Moeda 3" xfId="65"/>
    <cellStyle name="Neutra 2" xfId="66"/>
    <cellStyle name="Normal" xfId="0" builtinId="0"/>
    <cellStyle name="Normal 2" xfId="67"/>
    <cellStyle name="Normal 2 2" xfId="68"/>
    <cellStyle name="Normal 2 3" xfId="69"/>
    <cellStyle name="Normal 3" xfId="70"/>
    <cellStyle name="Normal 3 2" xfId="71"/>
    <cellStyle name="Normal 3 2 2" xfId="72"/>
    <cellStyle name="Normal 3 2 3" xfId="73"/>
    <cellStyle name="Normal 3 3" xfId="74"/>
    <cellStyle name="Normal 3 4" xfId="75"/>
    <cellStyle name="Normal 4" xfId="76"/>
    <cellStyle name="Normal 5" xfId="77"/>
    <cellStyle name="Normal 6" xfId="78"/>
    <cellStyle name="Normal 6 2" xfId="79"/>
    <cellStyle name="Normal 6 2 2" xfId="80"/>
    <cellStyle name="Normal 6 3" xfId="81"/>
    <cellStyle name="Normal 7" xfId="82"/>
    <cellStyle name="Normal 8" xfId="83"/>
    <cellStyle name="Normal 8 2" xfId="84"/>
    <cellStyle name="Nota 2" xfId="85"/>
    <cellStyle name="Percent 2" xfId="86"/>
    <cellStyle name="Percent 2 2" xfId="87"/>
    <cellStyle name="Percent 3" xfId="88"/>
    <cellStyle name="Percent 3 2" xfId="89"/>
    <cellStyle name="Porcentagem 2" xfId="90"/>
    <cellStyle name="Porcentagem 3" xfId="91"/>
    <cellStyle name="Resultado do Assistente de dados" xfId="92"/>
    <cellStyle name="Saída 2" xfId="93"/>
    <cellStyle name="Saída 2 2" xfId="94"/>
    <cellStyle name="Separador de milhares 5" xfId="95"/>
    <cellStyle name="Separador de milhares 5 2" xfId="96"/>
    <cellStyle name="Separador de milhares 5 3" xfId="97"/>
    <cellStyle name="Separador de milhares 5 3 2" xfId="98"/>
    <cellStyle name="Separador de milhares 5 4" xfId="99"/>
    <cellStyle name="TableStyleLight1" xfId="100"/>
    <cellStyle name="Texto de Aviso 2" xfId="101"/>
    <cellStyle name="Texto Explicativo 2" xfId="102"/>
    <cellStyle name="Título 1 1" xfId="103"/>
    <cellStyle name="Título 1 2" xfId="104"/>
    <cellStyle name="Título 2 2" xfId="105"/>
    <cellStyle name="Título 3 2" xfId="106"/>
    <cellStyle name="Título 4 2" xfId="107"/>
    <cellStyle name="Título do Assistente de dados" xfId="108"/>
    <cellStyle name="Total 2" xfId="109"/>
    <cellStyle name="Valor do Assistente de dados" xfId="110"/>
    <cellStyle name="Vírgula 2" xfId="111"/>
    <cellStyle name="Vírgula 3" xfId="112"/>
    <cellStyle name="Vírgula 4" xfId="1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viaem/AppData/Local/Microsoft/Windows/Temporary%20Internet%20Files/Content.Outlook/6N9ENSV4/MAO-OrcamentoGlobalPAPOA-201407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bal"/>
      <sheetName val="PresupuestoDetalladoPOD"/>
      <sheetName val="Plano de Aquisiçoes"/>
      <sheetName val="POA"/>
      <sheetName val="Componente1"/>
      <sheetName val="BudgetMissaoAnalise"/>
      <sheetName val="Gestao"/>
      <sheetName val="AdministraçaoPrograma"/>
      <sheetName val="Consultorias e Formacao"/>
      <sheetName val="Sheet1"/>
    </sheetNames>
    <sheetDataSet>
      <sheetData sheetId="0">
        <row r="5">
          <cell r="F5">
            <v>16.254824015454545</v>
          </cell>
          <cell r="K5">
            <v>24.959490390909085</v>
          </cell>
          <cell r="P5">
            <v>23.848734463636362</v>
          </cell>
          <cell r="U5">
            <v>7.8477373045454542</v>
          </cell>
          <cell r="Z5">
            <v>0</v>
          </cell>
        </row>
        <row r="10">
          <cell r="F10">
            <v>7.2519276045454539</v>
          </cell>
          <cell r="K10">
            <v>0</v>
          </cell>
          <cell r="P10">
            <v>0</v>
          </cell>
          <cell r="U10">
            <v>0</v>
          </cell>
          <cell r="Z10">
            <v>0</v>
          </cell>
        </row>
        <row r="12">
          <cell r="F12">
            <v>1.189090909090909</v>
          </cell>
          <cell r="K12">
            <v>1.189090909090909</v>
          </cell>
          <cell r="P12">
            <v>1.189090909090909</v>
          </cell>
          <cell r="U12">
            <v>1.189090909090909</v>
          </cell>
          <cell r="Z12">
            <v>0</v>
          </cell>
        </row>
        <row r="13">
          <cell r="F13">
            <v>0.79272727272727261</v>
          </cell>
          <cell r="K13">
            <v>0.79272727272727261</v>
          </cell>
          <cell r="P13">
            <v>0.79272727272727261</v>
          </cell>
          <cell r="U13">
            <v>0.79272727272727261</v>
          </cell>
          <cell r="Z13">
            <v>0</v>
          </cell>
        </row>
        <row r="14">
          <cell r="F14">
            <v>0.29352272727272721</v>
          </cell>
          <cell r="K14">
            <v>1.500227272727273</v>
          </cell>
          <cell r="P14">
            <v>2.0593181818181816</v>
          </cell>
          <cell r="U14">
            <v>2.4320454545454546</v>
          </cell>
          <cell r="Z14">
            <v>1.2160227272727273</v>
          </cell>
        </row>
        <row r="17">
          <cell r="F17">
            <v>7.2727272727272724E-2</v>
          </cell>
          <cell r="K17">
            <v>0.70909090909090899</v>
          </cell>
          <cell r="P17">
            <v>0.68181818181818177</v>
          </cell>
          <cell r="U17">
            <v>0.68181818181818177</v>
          </cell>
          <cell r="Z17">
            <v>0.68181818181818177</v>
          </cell>
        </row>
        <row r="21">
          <cell r="F21">
            <v>0.3454545454545454</v>
          </cell>
          <cell r="K21">
            <v>0.43636363636363629</v>
          </cell>
          <cell r="P21">
            <v>0.33636363636363636</v>
          </cell>
          <cell r="U21">
            <v>0.33636363636363636</v>
          </cell>
          <cell r="Z21">
            <v>0</v>
          </cell>
        </row>
        <row r="25">
          <cell r="F25">
            <v>0.19999999999999998</v>
          </cell>
          <cell r="K25">
            <v>0</v>
          </cell>
          <cell r="P25">
            <v>0</v>
          </cell>
          <cell r="U25">
            <v>0</v>
          </cell>
          <cell r="Z25">
            <v>0</v>
          </cell>
        </row>
        <row r="27">
          <cell r="F27">
            <v>0</v>
          </cell>
          <cell r="K27">
            <v>0.15</v>
          </cell>
          <cell r="P27">
            <v>0</v>
          </cell>
          <cell r="U27">
            <v>0</v>
          </cell>
          <cell r="Z27">
            <v>0</v>
          </cell>
        </row>
        <row r="28">
          <cell r="F28">
            <v>0</v>
          </cell>
          <cell r="K28">
            <v>0.18</v>
          </cell>
          <cell r="P28">
            <v>0</v>
          </cell>
          <cell r="U28">
            <v>0</v>
          </cell>
          <cell r="Z28">
            <v>0</v>
          </cell>
        </row>
        <row r="29">
          <cell r="F29">
            <v>3.408434909090909</v>
          </cell>
          <cell r="K29">
            <v>1.0118894545454544</v>
          </cell>
          <cell r="P29">
            <v>0.10698036363636364</v>
          </cell>
          <cell r="U29">
            <v>0.10698036363636364</v>
          </cell>
          <cell r="Z29">
            <v>0.10698036363636364</v>
          </cell>
        </row>
        <row r="34">
          <cell r="F34">
            <v>0.29999999999999993</v>
          </cell>
          <cell r="K34">
            <v>0.29999999999999993</v>
          </cell>
          <cell r="P34">
            <v>0.29999999999999993</v>
          </cell>
          <cell r="U34">
            <v>0.29999999999999993</v>
          </cell>
          <cell r="Z34">
            <v>0.29999999999999993</v>
          </cell>
        </row>
        <row r="36">
          <cell r="F36">
            <v>0</v>
          </cell>
          <cell r="K36">
            <v>3.4090909090909088E-2</v>
          </cell>
          <cell r="P36">
            <v>0</v>
          </cell>
          <cell r="U36">
            <v>0</v>
          </cell>
          <cell r="Z36">
            <v>0</v>
          </cell>
        </row>
        <row r="37">
          <cell r="F37">
            <v>0.2</v>
          </cell>
          <cell r="K37">
            <v>0.4</v>
          </cell>
          <cell r="P37">
            <v>0.4</v>
          </cell>
          <cell r="U37">
            <v>0.2</v>
          </cell>
          <cell r="Z37">
            <v>0.8</v>
          </cell>
        </row>
        <row r="39">
          <cell r="F39">
            <v>0.62427781818181816</v>
          </cell>
          <cell r="K39">
            <v>0.62427781818181816</v>
          </cell>
          <cell r="P39">
            <v>0.62427781818181816</v>
          </cell>
          <cell r="U39">
            <v>0.62427781818181816</v>
          </cell>
          <cell r="Z39">
            <v>0.62427781818181816</v>
          </cell>
        </row>
        <row r="40">
          <cell r="F40">
            <v>0.10568181818181818</v>
          </cell>
          <cell r="K40">
            <v>0</v>
          </cell>
          <cell r="P40">
            <v>0</v>
          </cell>
          <cell r="U40">
            <v>0</v>
          </cell>
          <cell r="Z40">
            <v>0</v>
          </cell>
        </row>
        <row r="41">
          <cell r="F41">
            <v>0.20681818181818176</v>
          </cell>
          <cell r="K41">
            <v>2.2159090909090906E-2</v>
          </cell>
          <cell r="P41">
            <v>2.2159090909090906E-2</v>
          </cell>
          <cell r="U41">
            <v>2.2159090909090906E-2</v>
          </cell>
          <cell r="Z41">
            <v>2.2159090909090906E-2</v>
          </cell>
        </row>
        <row r="42">
          <cell r="F42">
            <v>0.6</v>
          </cell>
          <cell r="K42">
            <v>0.3</v>
          </cell>
          <cell r="P42">
            <v>0.3</v>
          </cell>
          <cell r="U42">
            <v>0.3</v>
          </cell>
          <cell r="Z42">
            <v>0.3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"/>
  <sheetViews>
    <sheetView topLeftCell="A17" workbookViewId="0">
      <selection activeCell="J28" sqref="J28"/>
    </sheetView>
  </sheetViews>
  <sheetFormatPr defaultColWidth="11" defaultRowHeight="15.6" x14ac:dyDescent="0.3"/>
  <cols>
    <col min="1" max="1" width="4.5" customWidth="1"/>
    <col min="2" max="2" width="44.59765625" style="1" customWidth="1"/>
    <col min="3" max="3" width="8.59765625" customWidth="1"/>
    <col min="4" max="4" width="8" customWidth="1"/>
    <col min="5" max="5" width="7.59765625" customWidth="1"/>
    <col min="6" max="6" width="9.5" customWidth="1"/>
  </cols>
  <sheetData>
    <row r="2" spans="1:9" ht="47.25" customHeight="1" x14ac:dyDescent="0.3">
      <c r="B2" s="57" t="s">
        <v>46</v>
      </c>
      <c r="C2" s="57"/>
      <c r="D2" s="57"/>
      <c r="E2" s="57"/>
      <c r="F2" s="57"/>
      <c r="G2" s="57"/>
      <c r="H2" s="57"/>
      <c r="I2" s="57"/>
    </row>
    <row r="3" spans="1:9" s="26" customFormat="1" x14ac:dyDescent="0.3">
      <c r="B3" s="58" t="s">
        <v>45</v>
      </c>
      <c r="C3" s="58"/>
      <c r="D3" s="58"/>
      <c r="E3" s="58"/>
      <c r="F3" s="58"/>
      <c r="G3" s="58"/>
      <c r="H3" s="58"/>
      <c r="I3" s="58"/>
    </row>
    <row r="4" spans="1:9" s="26" customFormat="1" x14ac:dyDescent="0.3">
      <c r="B4" s="58" t="s">
        <v>47</v>
      </c>
      <c r="C4" s="58"/>
      <c r="D4" s="58"/>
      <c r="E4" s="58"/>
      <c r="F4" s="58"/>
      <c r="G4" s="58"/>
      <c r="H4" s="58"/>
      <c r="I4" s="58"/>
    </row>
    <row r="6" spans="1:9" ht="16.2" thickBot="1" x14ac:dyDescent="0.35"/>
    <row r="7" spans="1:9" ht="16.2" thickTop="1" x14ac:dyDescent="0.3">
      <c r="A7" s="17" t="s">
        <v>0</v>
      </c>
      <c r="B7" s="18" t="s">
        <v>1</v>
      </c>
      <c r="C7" s="65" t="s">
        <v>38</v>
      </c>
      <c r="D7" s="65" t="s">
        <v>39</v>
      </c>
      <c r="E7" s="59" t="s">
        <v>40</v>
      </c>
      <c r="F7" s="59" t="s">
        <v>41</v>
      </c>
      <c r="G7" s="59" t="s">
        <v>42</v>
      </c>
      <c r="H7" s="59" t="s">
        <v>43</v>
      </c>
      <c r="I7" s="59" t="s">
        <v>2</v>
      </c>
    </row>
    <row r="8" spans="1:9" ht="16.2" thickBot="1" x14ac:dyDescent="0.35">
      <c r="A8" s="19"/>
      <c r="B8" s="20"/>
      <c r="C8" s="66"/>
      <c r="D8" s="66"/>
      <c r="E8" s="60"/>
      <c r="F8" s="60"/>
      <c r="G8" s="60"/>
      <c r="H8" s="60"/>
      <c r="I8" s="60"/>
    </row>
    <row r="9" spans="1:9" ht="16.8" thickTop="1" thickBot="1" x14ac:dyDescent="0.35">
      <c r="A9" s="61" t="s">
        <v>3</v>
      </c>
      <c r="B9" s="62"/>
      <c r="C9" s="2">
        <f>SUM(C10:C11)</f>
        <v>23.506751619999999</v>
      </c>
      <c r="D9" s="2">
        <f t="shared" ref="D9:H9" si="0">SUM(D10:D11)</f>
        <v>24.959490390909085</v>
      </c>
      <c r="E9" s="2">
        <f t="shared" si="0"/>
        <v>23.848734463636362</v>
      </c>
      <c r="F9" s="2">
        <f t="shared" si="0"/>
        <v>7.8477373045454542</v>
      </c>
      <c r="G9" s="2">
        <f t="shared" si="0"/>
        <v>0</v>
      </c>
      <c r="H9" s="2">
        <f t="shared" si="0"/>
        <v>80.162713779090907</v>
      </c>
      <c r="I9" s="3">
        <f>H9/H28</f>
        <v>0.7031766241766858</v>
      </c>
    </row>
    <row r="10" spans="1:9" ht="16.2" thickBot="1" x14ac:dyDescent="0.35">
      <c r="A10" s="4" t="s">
        <v>4</v>
      </c>
      <c r="B10" s="5" t="s">
        <v>5</v>
      </c>
      <c r="C10" s="6">
        <f>[1]Global!F10</f>
        <v>7.2519276045454539</v>
      </c>
      <c r="D10" s="7">
        <f>[1]Global!K10</f>
        <v>0</v>
      </c>
      <c r="E10" s="7">
        <f>[1]Global!P10</f>
        <v>0</v>
      </c>
      <c r="F10" s="21">
        <f>[1]Global!U10</f>
        <v>0</v>
      </c>
      <c r="G10" s="22">
        <f>[1]Global!Z10</f>
        <v>0</v>
      </c>
      <c r="H10" s="22">
        <f>SUM(C10:G10)</f>
        <v>7.2519276045454539</v>
      </c>
      <c r="I10" s="23"/>
    </row>
    <row r="11" spans="1:9" ht="16.2" thickBot="1" x14ac:dyDescent="0.35">
      <c r="A11" s="9" t="s">
        <v>6</v>
      </c>
      <c r="B11" s="10" t="s">
        <v>7</v>
      </c>
      <c r="C11" s="11">
        <f>[1]Global!F5</f>
        <v>16.254824015454545</v>
      </c>
      <c r="D11" s="7">
        <f>[1]Global!K5</f>
        <v>24.959490390909085</v>
      </c>
      <c r="E11" s="7">
        <f>[1]Global!P5</f>
        <v>23.848734463636362</v>
      </c>
      <c r="F11" s="21">
        <f>[1]Global!U5</f>
        <v>7.8477373045454542</v>
      </c>
      <c r="G11" s="22">
        <f>[1]Global!Z5</f>
        <v>0</v>
      </c>
      <c r="H11" s="22">
        <f>SUM(C11:G11)</f>
        <v>72.91078617454545</v>
      </c>
      <c r="I11" s="23"/>
    </row>
    <row r="12" spans="1:9" ht="24" customHeight="1" thickTop="1" thickBot="1" x14ac:dyDescent="0.35">
      <c r="A12" s="63" t="s">
        <v>8</v>
      </c>
      <c r="B12" s="64"/>
      <c r="C12" s="2">
        <f>SUM(C13:C17)</f>
        <v>2.6935227272727267</v>
      </c>
      <c r="D12" s="2">
        <f t="shared" ref="D12:H12" si="1">SUM(D13:D17)</f>
        <v>4.6275000000000004</v>
      </c>
      <c r="E12" s="2">
        <f t="shared" si="1"/>
        <v>5.0593181818181812</v>
      </c>
      <c r="F12" s="2">
        <f t="shared" si="1"/>
        <v>5.4320454545454542</v>
      </c>
      <c r="G12" s="2">
        <f t="shared" si="1"/>
        <v>1.8978409090909092</v>
      </c>
      <c r="H12" s="2">
        <f t="shared" si="1"/>
        <v>19.71022727272727</v>
      </c>
      <c r="I12" s="3">
        <f>H12/H28</f>
        <v>0.17289548247562814</v>
      </c>
    </row>
    <row r="13" spans="1:9" ht="16.2" thickBot="1" x14ac:dyDescent="0.35">
      <c r="A13" s="12" t="s">
        <v>9</v>
      </c>
      <c r="B13" s="5" t="s">
        <v>10</v>
      </c>
      <c r="C13" s="13">
        <f>[1]Global!F12</f>
        <v>1.189090909090909</v>
      </c>
      <c r="D13" s="7">
        <f>[1]Global!K12</f>
        <v>1.189090909090909</v>
      </c>
      <c r="E13" s="8">
        <f>[1]Global!P12</f>
        <v>1.189090909090909</v>
      </c>
      <c r="F13" s="22">
        <f>[1]Global!U12</f>
        <v>1.189090909090909</v>
      </c>
      <c r="G13" s="22">
        <f>[1]Global!Z12</f>
        <v>0</v>
      </c>
      <c r="H13" s="22">
        <f>SUM(C13:G13)</f>
        <v>4.7563636363636359</v>
      </c>
      <c r="I13" s="23"/>
    </row>
    <row r="14" spans="1:9" ht="16.2" thickBot="1" x14ac:dyDescent="0.35">
      <c r="A14" s="12" t="s">
        <v>11</v>
      </c>
      <c r="B14" s="5" t="s">
        <v>12</v>
      </c>
      <c r="C14" s="13">
        <f>[1]Global!F13</f>
        <v>0.79272727272727261</v>
      </c>
      <c r="D14" s="7">
        <f>[1]Global!K13</f>
        <v>0.79272727272727261</v>
      </c>
      <c r="E14" s="8">
        <f>[1]Global!P13</f>
        <v>0.79272727272727261</v>
      </c>
      <c r="F14" s="22">
        <f>[1]Global!U13</f>
        <v>0.79272727272727261</v>
      </c>
      <c r="G14" s="22">
        <f>[1]Global!Z13</f>
        <v>0</v>
      </c>
      <c r="H14" s="22">
        <f t="shared" ref="H14:H17" si="2">SUM(C14:G14)</f>
        <v>3.1709090909090905</v>
      </c>
      <c r="I14" s="23"/>
    </row>
    <row r="15" spans="1:9" ht="16.2" thickBot="1" x14ac:dyDescent="0.35">
      <c r="A15" s="12" t="s">
        <v>13</v>
      </c>
      <c r="B15" s="5" t="s">
        <v>14</v>
      </c>
      <c r="C15" s="13">
        <f>[1]Global!F14</f>
        <v>0.29352272727272721</v>
      </c>
      <c r="D15" s="7">
        <f>[1]Global!K14</f>
        <v>1.500227272727273</v>
      </c>
      <c r="E15" s="8">
        <f>[1]Global!P14</f>
        <v>2.0593181818181816</v>
      </c>
      <c r="F15" s="22">
        <f>[1]Global!U14</f>
        <v>2.4320454545454546</v>
      </c>
      <c r="G15" s="22">
        <f>[1]Global!Z14</f>
        <v>1.2160227272727273</v>
      </c>
      <c r="H15" s="22">
        <f t="shared" si="2"/>
        <v>7.5011363636363635</v>
      </c>
      <c r="I15" s="23"/>
    </row>
    <row r="16" spans="1:9" ht="16.2" thickBot="1" x14ac:dyDescent="0.35">
      <c r="A16" s="12" t="s">
        <v>15</v>
      </c>
      <c r="B16" s="5" t="s">
        <v>16</v>
      </c>
      <c r="C16" s="13">
        <f>[1]Global!F17</f>
        <v>7.2727272727272724E-2</v>
      </c>
      <c r="D16" s="7">
        <f>[1]Global!K17</f>
        <v>0.70909090909090899</v>
      </c>
      <c r="E16" s="8">
        <f>[1]Global!P17</f>
        <v>0.68181818181818177</v>
      </c>
      <c r="F16" s="22">
        <f>[1]Global!U17</f>
        <v>0.68181818181818177</v>
      </c>
      <c r="G16" s="22">
        <f>[1]Global!Z17</f>
        <v>0.68181818181818177</v>
      </c>
      <c r="H16" s="22">
        <f t="shared" si="2"/>
        <v>2.8272727272727267</v>
      </c>
      <c r="I16" s="23"/>
    </row>
    <row r="17" spans="1:9" ht="24.6" thickBot="1" x14ac:dyDescent="0.35">
      <c r="A17" s="12" t="s">
        <v>17</v>
      </c>
      <c r="B17" s="5" t="s">
        <v>18</v>
      </c>
      <c r="C17" s="13">
        <f>[1]Global!F21</f>
        <v>0.3454545454545454</v>
      </c>
      <c r="D17" s="7">
        <f>[1]Global!K21</f>
        <v>0.43636363636363629</v>
      </c>
      <c r="E17" s="8">
        <f>[1]Global!P21</f>
        <v>0.33636363636363636</v>
      </c>
      <c r="F17" s="22">
        <f>[1]Global!U21</f>
        <v>0.33636363636363636</v>
      </c>
      <c r="G17" s="22">
        <f>[1]Global!Z21</f>
        <v>0</v>
      </c>
      <c r="H17" s="22">
        <f t="shared" si="2"/>
        <v>1.4545454545454546</v>
      </c>
      <c r="I17" s="23"/>
    </row>
    <row r="18" spans="1:9" ht="16.2" thickBot="1" x14ac:dyDescent="0.35">
      <c r="A18" s="52" t="s">
        <v>19</v>
      </c>
      <c r="B18" s="53"/>
      <c r="C18" s="2">
        <f>SUM(C19:C22)</f>
        <v>4.1084349090909091</v>
      </c>
      <c r="D18" s="2">
        <f t="shared" ref="D18:H18" si="3">SUM(D19:D22)</f>
        <v>2.0759803636363632</v>
      </c>
      <c r="E18" s="2">
        <f t="shared" si="3"/>
        <v>0.80698036363636361</v>
      </c>
      <c r="F18" s="2">
        <f t="shared" si="3"/>
        <v>0.60698036363636354</v>
      </c>
      <c r="G18" s="2">
        <f t="shared" si="3"/>
        <v>1.2069803636363636</v>
      </c>
      <c r="H18" s="2">
        <f t="shared" si="3"/>
        <v>8.8053563636363634</v>
      </c>
      <c r="I18" s="14">
        <f>H18/H28</f>
        <v>7.7239410575812129E-2</v>
      </c>
    </row>
    <row r="19" spans="1:9" ht="16.2" thickBot="1" x14ac:dyDescent="0.35">
      <c r="A19" s="12" t="s">
        <v>20</v>
      </c>
      <c r="B19" s="5" t="s">
        <v>21</v>
      </c>
      <c r="C19" s="7">
        <f>[1]Global!F25+[1]Global!F27+[1]Global!F28</f>
        <v>0.19999999999999998</v>
      </c>
      <c r="D19" s="7">
        <f>[1]Global!K25+[1]Global!K27+[1]Global!K28</f>
        <v>0.32999999999999996</v>
      </c>
      <c r="E19" s="7">
        <f>[1]Global!P25+[1]Global!P27+[1]Global!P28</f>
        <v>0</v>
      </c>
      <c r="F19" s="7">
        <f>[1]Global!U25+[1]Global!U27+[1]Global!U28</f>
        <v>0</v>
      </c>
      <c r="G19" s="7">
        <f>[1]Global!Z25+[1]Global!Z27+[1]Global!Z28</f>
        <v>0</v>
      </c>
      <c r="H19" s="22">
        <f>SUM(C19:G19)</f>
        <v>0.52999999999999992</v>
      </c>
      <c r="I19" s="23"/>
    </row>
    <row r="20" spans="1:9" ht="36.6" thickBot="1" x14ac:dyDescent="0.35">
      <c r="A20" s="12" t="s">
        <v>22</v>
      </c>
      <c r="B20" s="5" t="s">
        <v>23</v>
      </c>
      <c r="C20" s="7">
        <f>[1]Global!F29</f>
        <v>3.408434909090909</v>
      </c>
      <c r="D20" s="7">
        <f>[1]Global!K29</f>
        <v>1.0118894545454544</v>
      </c>
      <c r="E20" s="7">
        <f>[1]Global!P29</f>
        <v>0.10698036363636364</v>
      </c>
      <c r="F20" s="7">
        <f>[1]Global!U29</f>
        <v>0.10698036363636364</v>
      </c>
      <c r="G20" s="7">
        <f>[1]Global!Z29</f>
        <v>0.10698036363636364</v>
      </c>
      <c r="H20" s="22">
        <f t="shared" ref="H20:H22" si="4">SUM(C20:G20)</f>
        <v>4.7412654545454549</v>
      </c>
      <c r="I20" s="23"/>
    </row>
    <row r="21" spans="1:9" ht="16.2" thickBot="1" x14ac:dyDescent="0.35">
      <c r="A21" s="12" t="s">
        <v>24</v>
      </c>
      <c r="B21" s="5" t="s">
        <v>25</v>
      </c>
      <c r="C21" s="7">
        <f>[1]Global!F34</f>
        <v>0.29999999999999993</v>
      </c>
      <c r="D21" s="7">
        <f>[1]Global!K34</f>
        <v>0.29999999999999993</v>
      </c>
      <c r="E21" s="7">
        <f>[1]Global!P34</f>
        <v>0.29999999999999993</v>
      </c>
      <c r="F21" s="7">
        <f>[1]Global!U34</f>
        <v>0.29999999999999993</v>
      </c>
      <c r="G21" s="7">
        <f>[1]Global!Z34</f>
        <v>0.29999999999999993</v>
      </c>
      <c r="H21" s="22">
        <f t="shared" si="4"/>
        <v>1.4999999999999996</v>
      </c>
      <c r="I21" s="23"/>
    </row>
    <row r="22" spans="1:9" ht="16.2" thickBot="1" x14ac:dyDescent="0.35">
      <c r="A22" s="12" t="s">
        <v>26</v>
      </c>
      <c r="B22" s="5" t="s">
        <v>27</v>
      </c>
      <c r="C22" s="7">
        <f>[1]Global!F36+[1]Global!F37</f>
        <v>0.2</v>
      </c>
      <c r="D22" s="7">
        <f>[1]Global!K36+[1]Global!K37</f>
        <v>0.43409090909090908</v>
      </c>
      <c r="E22" s="7">
        <f>[1]Global!P36+[1]Global!P37</f>
        <v>0.4</v>
      </c>
      <c r="F22" s="7">
        <f>[1]Global!U36+[1]Global!U37</f>
        <v>0.2</v>
      </c>
      <c r="G22" s="7">
        <f>[1]Global!Z36+[1]Global!Z37</f>
        <v>0.8</v>
      </c>
      <c r="H22" s="22">
        <f t="shared" si="4"/>
        <v>2.0340909090909092</v>
      </c>
      <c r="I22" s="23"/>
    </row>
    <row r="23" spans="1:9" ht="16.2" thickBot="1" x14ac:dyDescent="0.35">
      <c r="A23" s="54" t="s">
        <v>28</v>
      </c>
      <c r="B23" s="53"/>
      <c r="C23" s="2">
        <f>SUM(C24:C27)</f>
        <v>1.5367778181818181</v>
      </c>
      <c r="D23" s="2">
        <f t="shared" ref="D23:H23" si="5">SUM(D24:D27)</f>
        <v>0.94643690909090905</v>
      </c>
      <c r="E23" s="2">
        <f t="shared" si="5"/>
        <v>0.94643690909090905</v>
      </c>
      <c r="F23" s="2">
        <f t="shared" si="5"/>
        <v>0.94643690909090905</v>
      </c>
      <c r="G23" s="2">
        <f t="shared" si="5"/>
        <v>0.94643690909090905</v>
      </c>
      <c r="H23" s="2">
        <f t="shared" si="5"/>
        <v>5.3225254545454543</v>
      </c>
      <c r="I23" s="3">
        <f>H23/H28</f>
        <v>4.6688482771873999E-2</v>
      </c>
    </row>
    <row r="24" spans="1:9" ht="16.2" thickBot="1" x14ac:dyDescent="0.35">
      <c r="A24" s="12" t="s">
        <v>29</v>
      </c>
      <c r="B24" s="5" t="s">
        <v>30</v>
      </c>
      <c r="C24" s="7">
        <f>[1]Global!F39</f>
        <v>0.62427781818181816</v>
      </c>
      <c r="D24" s="7">
        <f>[1]Global!K39</f>
        <v>0.62427781818181816</v>
      </c>
      <c r="E24" s="8">
        <f>[1]Global!P39</f>
        <v>0.62427781818181816</v>
      </c>
      <c r="F24" s="22">
        <f>[1]Global!U39</f>
        <v>0.62427781818181816</v>
      </c>
      <c r="G24" s="22">
        <f>[1]Global!Z39</f>
        <v>0.62427781818181816</v>
      </c>
      <c r="H24" s="22">
        <f>SUM(C24:G24)</f>
        <v>3.1213890909090907</v>
      </c>
      <c r="I24" s="23"/>
    </row>
    <row r="25" spans="1:9" ht="16.2" thickBot="1" x14ac:dyDescent="0.35">
      <c r="A25" s="12" t="s">
        <v>31</v>
      </c>
      <c r="B25" s="5" t="s">
        <v>32</v>
      </c>
      <c r="C25" s="7">
        <f>[1]Global!F40</f>
        <v>0.10568181818181818</v>
      </c>
      <c r="D25" s="7">
        <f>[1]Global!K40</f>
        <v>0</v>
      </c>
      <c r="E25" s="8">
        <f>[1]Global!P40</f>
        <v>0</v>
      </c>
      <c r="F25" s="22">
        <f>[1]Global!U40</f>
        <v>0</v>
      </c>
      <c r="G25" s="22">
        <f>[1]Global!Z40</f>
        <v>0</v>
      </c>
      <c r="H25" s="22">
        <f t="shared" ref="H25:H27" si="6">SUM(C25:G25)</f>
        <v>0.10568181818181818</v>
      </c>
      <c r="I25" s="23"/>
    </row>
    <row r="26" spans="1:9" ht="16.2" thickBot="1" x14ac:dyDescent="0.35">
      <c r="A26" s="12" t="s">
        <v>33</v>
      </c>
      <c r="B26" s="5" t="s">
        <v>34</v>
      </c>
      <c r="C26" s="7">
        <f>[1]Global!F41</f>
        <v>0.20681818181818176</v>
      </c>
      <c r="D26" s="7">
        <f>[1]Global!K41</f>
        <v>2.2159090909090906E-2</v>
      </c>
      <c r="E26" s="8">
        <f>[1]Global!P41</f>
        <v>2.2159090909090906E-2</v>
      </c>
      <c r="F26" s="22">
        <f>[1]Global!U41</f>
        <v>2.2159090909090906E-2</v>
      </c>
      <c r="G26" s="22">
        <f>[1]Global!Z41</f>
        <v>2.2159090909090906E-2</v>
      </c>
      <c r="H26" s="22">
        <f t="shared" si="6"/>
        <v>0.29545454545454541</v>
      </c>
      <c r="I26" s="23"/>
    </row>
    <row r="27" spans="1:9" ht="16.2" thickBot="1" x14ac:dyDescent="0.35">
      <c r="A27" s="12" t="s">
        <v>35</v>
      </c>
      <c r="B27" s="5" t="s">
        <v>36</v>
      </c>
      <c r="C27" s="7">
        <f>[1]Global!F42</f>
        <v>0.6</v>
      </c>
      <c r="D27" s="7">
        <f>[1]Global!K42</f>
        <v>0.3</v>
      </c>
      <c r="E27" s="8">
        <f>[1]Global!P42</f>
        <v>0.3</v>
      </c>
      <c r="F27" s="22">
        <f>[1]Global!U42</f>
        <v>0.3</v>
      </c>
      <c r="G27" s="22">
        <f>[1]Global!Z42</f>
        <v>0.3</v>
      </c>
      <c r="H27" s="22">
        <f t="shared" si="6"/>
        <v>1.8</v>
      </c>
      <c r="I27" s="23"/>
    </row>
    <row r="28" spans="1:9" ht="16.8" thickTop="1" thickBot="1" x14ac:dyDescent="0.35">
      <c r="A28" s="55" t="s">
        <v>37</v>
      </c>
      <c r="B28" s="56"/>
      <c r="C28" s="15">
        <f>SUM(C9,C12,C18,C23)</f>
        <v>31.845487074545453</v>
      </c>
      <c r="D28" s="15">
        <f t="shared" ref="D28:H28" si="7">SUM(D9,D12,D18,D23)</f>
        <v>32.609407663636354</v>
      </c>
      <c r="E28" s="15">
        <f t="shared" si="7"/>
        <v>30.661469918181815</v>
      </c>
      <c r="F28" s="15">
        <f t="shared" si="7"/>
        <v>14.833200031818182</v>
      </c>
      <c r="G28" s="15">
        <f t="shared" si="7"/>
        <v>4.0512581818181825</v>
      </c>
      <c r="H28" s="15">
        <f t="shared" si="7"/>
        <v>114.00082286999999</v>
      </c>
      <c r="I28" s="16"/>
    </row>
    <row r="29" spans="1:9" ht="16.8" thickTop="1" thickBot="1" x14ac:dyDescent="0.35">
      <c r="A29" s="55" t="s">
        <v>44</v>
      </c>
      <c r="B29" s="56"/>
      <c r="C29" s="24">
        <f>C28/H28</f>
        <v>0.27934436149518166</v>
      </c>
      <c r="D29" s="24">
        <f>D28/H28</f>
        <v>0.28604537092528054</v>
      </c>
      <c r="E29" s="24">
        <f>E28/H28</f>
        <v>0.26895832105656287</v>
      </c>
      <c r="F29" s="24">
        <f>F28/H28</f>
        <v>0.13011485056325525</v>
      </c>
      <c r="G29" s="24">
        <f>G28/H28</f>
        <v>3.5537095959719565E-2</v>
      </c>
      <c r="H29" s="25"/>
      <c r="I29" s="16"/>
    </row>
    <row r="30" spans="1:9" ht="16.2" thickTop="1" x14ac:dyDescent="0.3"/>
  </sheetData>
  <mergeCells count="16">
    <mergeCell ref="A18:B18"/>
    <mergeCell ref="A23:B23"/>
    <mergeCell ref="A28:B28"/>
    <mergeCell ref="A29:B29"/>
    <mergeCell ref="B2:I2"/>
    <mergeCell ref="B3:I3"/>
    <mergeCell ref="B4:I4"/>
    <mergeCell ref="F7:F8"/>
    <mergeCell ref="G7:G8"/>
    <mergeCell ref="H7:H8"/>
    <mergeCell ref="I7:I8"/>
    <mergeCell ref="A9:B9"/>
    <mergeCell ref="A12:B12"/>
    <mergeCell ref="C7:C8"/>
    <mergeCell ref="D7:D8"/>
    <mergeCell ref="E7:E8"/>
  </mergeCells>
  <pageMargins left="0.75" right="0.75" top="1" bottom="1" header="0.5" footer="0.5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P31"/>
  <sheetViews>
    <sheetView tabSelected="1" workbookViewId="0">
      <selection activeCell="C2" sqref="C2"/>
    </sheetView>
  </sheetViews>
  <sheetFormatPr defaultRowHeight="15.6" x14ac:dyDescent="0.3"/>
  <cols>
    <col min="1" max="1" width="4.59765625" bestFit="1" customWidth="1"/>
    <col min="2" max="2" width="37.09765625" customWidth="1"/>
    <col min="3" max="3" width="32.59765625" customWidth="1"/>
    <col min="4" max="23" width="3.59765625" customWidth="1"/>
  </cols>
  <sheetData>
    <row r="4" spans="1:94" ht="16.2" thickBot="1" x14ac:dyDescent="0.35"/>
    <row r="5" spans="1:94" s="71" customFormat="1" ht="16.2" thickBot="1" x14ac:dyDescent="0.35">
      <c r="A5" s="67" t="s">
        <v>48</v>
      </c>
      <c r="B5" s="67" t="s">
        <v>71</v>
      </c>
      <c r="C5" s="67" t="s">
        <v>49</v>
      </c>
      <c r="D5" s="68" t="s">
        <v>50</v>
      </c>
      <c r="E5" s="69"/>
      <c r="F5" s="69"/>
      <c r="G5" s="70"/>
      <c r="H5" s="68" t="s">
        <v>51</v>
      </c>
      <c r="I5" s="69"/>
      <c r="J5" s="69"/>
      <c r="K5" s="70"/>
      <c r="L5" s="68" t="s">
        <v>52</v>
      </c>
      <c r="M5" s="69"/>
      <c r="N5" s="69"/>
      <c r="O5" s="70"/>
      <c r="P5" s="68" t="s">
        <v>53</v>
      </c>
      <c r="Q5" s="69"/>
      <c r="R5" s="69"/>
      <c r="S5" s="70"/>
      <c r="T5" s="68" t="s">
        <v>54</v>
      </c>
      <c r="U5" s="69"/>
      <c r="V5" s="69"/>
      <c r="W5" s="70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</row>
    <row r="6" spans="1:94" s="71" customFormat="1" ht="16.2" thickBot="1" x14ac:dyDescent="0.35">
      <c r="A6" s="72"/>
      <c r="B6" s="72"/>
      <c r="C6" s="72"/>
      <c r="D6" s="73" t="s">
        <v>55</v>
      </c>
      <c r="E6" s="74" t="s">
        <v>56</v>
      </c>
      <c r="F6" s="74" t="s">
        <v>57</v>
      </c>
      <c r="G6" s="75" t="s">
        <v>58</v>
      </c>
      <c r="H6" s="73" t="s">
        <v>55</v>
      </c>
      <c r="I6" s="74" t="s">
        <v>56</v>
      </c>
      <c r="J6" s="74" t="s">
        <v>57</v>
      </c>
      <c r="K6" s="75" t="s">
        <v>58</v>
      </c>
      <c r="L6" s="73" t="s">
        <v>55</v>
      </c>
      <c r="M6" s="74" t="s">
        <v>56</v>
      </c>
      <c r="N6" s="74" t="s">
        <v>57</v>
      </c>
      <c r="O6" s="75" t="s">
        <v>58</v>
      </c>
      <c r="P6" s="73" t="s">
        <v>55</v>
      </c>
      <c r="Q6" s="74" t="s">
        <v>56</v>
      </c>
      <c r="R6" s="74" t="s">
        <v>57</v>
      </c>
      <c r="S6" s="75" t="s">
        <v>58</v>
      </c>
      <c r="T6" s="73" t="s">
        <v>55</v>
      </c>
      <c r="U6" s="74" t="s">
        <v>56</v>
      </c>
      <c r="V6" s="74" t="s">
        <v>57</v>
      </c>
      <c r="W6" s="75" t="s">
        <v>58</v>
      </c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</row>
    <row r="7" spans="1:94" x14ac:dyDescent="0.3">
      <c r="A7" s="38">
        <v>1</v>
      </c>
      <c r="B7" s="39" t="s">
        <v>69</v>
      </c>
      <c r="C7" s="34"/>
      <c r="D7" s="35"/>
      <c r="E7" s="36"/>
      <c r="F7" s="36"/>
      <c r="G7" s="37"/>
      <c r="H7" s="35"/>
      <c r="I7" s="36"/>
      <c r="J7" s="36"/>
      <c r="K7" s="37"/>
      <c r="L7" s="35"/>
      <c r="M7" s="36"/>
      <c r="N7" s="36"/>
      <c r="O7" s="37"/>
      <c r="P7" s="35"/>
      <c r="Q7" s="36"/>
      <c r="R7" s="36"/>
      <c r="S7" s="37"/>
      <c r="T7" s="85"/>
      <c r="U7" s="36"/>
      <c r="V7" s="36"/>
      <c r="W7" s="37"/>
    </row>
    <row r="8" spans="1:94" ht="28.2" thickBot="1" x14ac:dyDescent="0.35">
      <c r="A8" s="30" t="s">
        <v>59</v>
      </c>
      <c r="B8" s="49" t="s">
        <v>5</v>
      </c>
      <c r="C8" s="32" t="s">
        <v>72</v>
      </c>
      <c r="D8" s="41"/>
      <c r="E8" s="77"/>
      <c r="F8" s="77"/>
      <c r="G8" s="86"/>
      <c r="H8" s="88"/>
      <c r="I8" s="84"/>
      <c r="J8" s="84"/>
      <c r="K8" s="43"/>
      <c r="L8" s="41"/>
      <c r="M8" s="42"/>
      <c r="N8" s="42"/>
      <c r="O8" s="43"/>
      <c r="P8" s="41"/>
      <c r="Q8" s="42"/>
      <c r="R8" s="42"/>
      <c r="S8" s="43"/>
      <c r="T8" s="76"/>
      <c r="U8" s="42"/>
      <c r="V8" s="42"/>
      <c r="W8" s="43"/>
    </row>
    <row r="9" spans="1:94" ht="42" thickBot="1" x14ac:dyDescent="0.35">
      <c r="A9" s="30" t="s">
        <v>60</v>
      </c>
      <c r="B9" s="50" t="s">
        <v>7</v>
      </c>
      <c r="C9" s="32" t="s">
        <v>70</v>
      </c>
      <c r="D9" s="44"/>
      <c r="E9" s="45"/>
      <c r="F9" s="45"/>
      <c r="G9" s="87"/>
      <c r="H9" s="89"/>
      <c r="I9" s="90"/>
      <c r="J9" s="90"/>
      <c r="K9" s="87"/>
      <c r="L9" s="89"/>
      <c r="M9" s="90"/>
      <c r="N9" s="90"/>
      <c r="O9" s="87"/>
      <c r="P9" s="89"/>
      <c r="Q9" s="90"/>
      <c r="R9" s="90"/>
      <c r="S9" s="87"/>
      <c r="T9" s="76"/>
      <c r="U9" s="42"/>
      <c r="V9" s="42"/>
      <c r="W9" s="43"/>
    </row>
    <row r="10" spans="1:94" ht="16.2" thickTop="1" x14ac:dyDescent="0.3">
      <c r="A10" s="38">
        <v>2</v>
      </c>
      <c r="B10" s="39" t="s">
        <v>73</v>
      </c>
      <c r="C10" s="34"/>
      <c r="D10" s="47"/>
      <c r="E10" s="48"/>
      <c r="F10" s="48"/>
      <c r="G10" s="40"/>
      <c r="H10" s="47"/>
      <c r="I10" s="48"/>
      <c r="J10" s="48"/>
      <c r="K10" s="40"/>
      <c r="L10" s="47"/>
      <c r="M10" s="48"/>
      <c r="N10" s="48"/>
      <c r="O10" s="40"/>
      <c r="P10" s="47"/>
      <c r="Q10" s="48"/>
      <c r="R10" s="48"/>
      <c r="S10" s="40"/>
      <c r="T10" s="47"/>
      <c r="U10" s="48"/>
      <c r="V10" s="48"/>
      <c r="W10" s="40"/>
    </row>
    <row r="11" spans="1:94" ht="28.2" thickBot="1" x14ac:dyDescent="0.35">
      <c r="A11" s="30" t="s">
        <v>61</v>
      </c>
      <c r="B11" s="49" t="s">
        <v>79</v>
      </c>
      <c r="C11" s="32" t="s">
        <v>74</v>
      </c>
      <c r="D11" s="41"/>
      <c r="E11" s="77"/>
      <c r="F11" s="77"/>
      <c r="G11" s="91"/>
      <c r="H11" s="92"/>
      <c r="I11" s="77"/>
      <c r="J11" s="77"/>
      <c r="K11" s="91"/>
      <c r="L11" s="92"/>
      <c r="M11" s="77"/>
      <c r="N11" s="77"/>
      <c r="O11" s="91"/>
      <c r="P11" s="92"/>
      <c r="Q11" s="77"/>
      <c r="R11" s="77"/>
      <c r="S11" s="91"/>
      <c r="T11" s="41"/>
      <c r="U11" s="42"/>
      <c r="V11" s="42"/>
      <c r="W11" s="43"/>
    </row>
    <row r="12" spans="1:94" ht="28.2" thickBot="1" x14ac:dyDescent="0.35">
      <c r="A12" s="30" t="s">
        <v>62</v>
      </c>
      <c r="B12" s="49" t="s">
        <v>80</v>
      </c>
      <c r="C12" s="32" t="s">
        <v>74</v>
      </c>
      <c r="D12" s="41"/>
      <c r="E12" s="77"/>
      <c r="F12" s="77"/>
      <c r="G12" s="91"/>
      <c r="H12" s="92"/>
      <c r="I12" s="77"/>
      <c r="J12" s="77"/>
      <c r="K12" s="91"/>
      <c r="L12" s="92"/>
      <c r="M12" s="77"/>
      <c r="N12" s="77"/>
      <c r="O12" s="91"/>
      <c r="P12" s="92"/>
      <c r="Q12" s="77"/>
      <c r="R12" s="77"/>
      <c r="S12" s="91"/>
      <c r="T12" s="41"/>
      <c r="U12" s="42"/>
      <c r="V12" s="42"/>
      <c r="W12" s="43"/>
    </row>
    <row r="13" spans="1:94" ht="28.2" thickBot="1" x14ac:dyDescent="0.35">
      <c r="A13" s="30" t="s">
        <v>63</v>
      </c>
      <c r="B13" s="49" t="s">
        <v>81</v>
      </c>
      <c r="C13" s="32" t="s">
        <v>75</v>
      </c>
      <c r="D13" s="41"/>
      <c r="E13" s="42"/>
      <c r="F13" s="42"/>
      <c r="G13" s="91"/>
      <c r="H13" s="92"/>
      <c r="I13" s="77"/>
      <c r="J13" s="77"/>
      <c r="K13" s="91"/>
      <c r="L13" s="92"/>
      <c r="M13" s="77"/>
      <c r="N13" s="77"/>
      <c r="O13" s="91"/>
      <c r="P13" s="92"/>
      <c r="Q13" s="77"/>
      <c r="R13" s="77"/>
      <c r="S13" s="91"/>
      <c r="T13" s="92"/>
      <c r="U13" s="77"/>
      <c r="V13" s="42"/>
      <c r="W13" s="43"/>
    </row>
    <row r="14" spans="1:94" ht="28.2" thickBot="1" x14ac:dyDescent="0.35">
      <c r="A14" s="30" t="s">
        <v>64</v>
      </c>
      <c r="B14" s="49" t="s">
        <v>82</v>
      </c>
      <c r="C14" s="32" t="s">
        <v>76</v>
      </c>
      <c r="D14" s="41"/>
      <c r="E14" s="42"/>
      <c r="F14" s="42"/>
      <c r="G14" s="43"/>
      <c r="H14" s="41"/>
      <c r="I14" s="42"/>
      <c r="J14" s="83"/>
      <c r="K14" s="93"/>
      <c r="L14" s="94"/>
      <c r="M14" s="83"/>
      <c r="N14" s="83"/>
      <c r="O14" s="93"/>
      <c r="P14" s="94"/>
      <c r="Q14" s="83"/>
      <c r="R14" s="83"/>
      <c r="S14" s="93"/>
      <c r="T14" s="94"/>
      <c r="U14" s="83"/>
      <c r="V14" s="77"/>
      <c r="W14" s="43"/>
    </row>
    <row r="15" spans="1:94" ht="28.2" thickBot="1" x14ac:dyDescent="0.35">
      <c r="A15" s="31" t="s">
        <v>78</v>
      </c>
      <c r="B15" s="49" t="s">
        <v>18</v>
      </c>
      <c r="C15" s="33" t="s">
        <v>77</v>
      </c>
      <c r="D15" s="44"/>
      <c r="E15" s="45"/>
      <c r="F15" s="45"/>
      <c r="G15" s="87"/>
      <c r="H15" s="89"/>
      <c r="I15" s="90"/>
      <c r="J15" s="80"/>
      <c r="K15" s="78"/>
      <c r="L15" s="79"/>
      <c r="M15" s="80"/>
      <c r="N15" s="80"/>
      <c r="O15" s="78"/>
      <c r="P15" s="79"/>
      <c r="Q15" s="80"/>
      <c r="R15" s="80"/>
      <c r="S15" s="78"/>
      <c r="T15" s="79"/>
      <c r="U15" s="80"/>
      <c r="V15" s="45"/>
      <c r="W15" s="46"/>
    </row>
    <row r="16" spans="1:94" x14ac:dyDescent="0.3">
      <c r="A16" s="38">
        <v>3</v>
      </c>
      <c r="B16" s="39" t="s">
        <v>86</v>
      </c>
      <c r="C16" s="34"/>
      <c r="D16" s="47"/>
      <c r="E16" s="48"/>
      <c r="F16" s="48"/>
      <c r="G16" s="40"/>
      <c r="H16" s="47"/>
      <c r="I16" s="48"/>
      <c r="J16" s="48"/>
      <c r="K16" s="40"/>
      <c r="L16" s="47"/>
      <c r="M16" s="48"/>
      <c r="N16" s="48"/>
      <c r="O16" s="40"/>
      <c r="P16" s="47"/>
      <c r="Q16" s="48"/>
      <c r="R16" s="48"/>
      <c r="S16" s="40"/>
      <c r="T16" s="47"/>
      <c r="U16" s="48"/>
      <c r="V16" s="48"/>
      <c r="W16" s="40"/>
    </row>
    <row r="17" spans="1:23" ht="16.2" thickBot="1" x14ac:dyDescent="0.35">
      <c r="A17" s="51" t="s">
        <v>20</v>
      </c>
      <c r="B17" s="49" t="s">
        <v>21</v>
      </c>
      <c r="C17" s="32" t="s">
        <v>83</v>
      </c>
      <c r="D17" s="41"/>
      <c r="E17" s="42"/>
      <c r="F17" s="77"/>
      <c r="G17" s="86"/>
      <c r="H17" s="88"/>
      <c r="I17" s="84"/>
      <c r="J17" s="42"/>
      <c r="K17" s="43"/>
      <c r="L17" s="41"/>
      <c r="M17" s="42"/>
      <c r="N17" s="42"/>
      <c r="O17" s="43"/>
      <c r="P17" s="41"/>
      <c r="Q17" s="42"/>
      <c r="R17" s="42"/>
      <c r="S17" s="43"/>
      <c r="T17" s="41"/>
      <c r="U17" s="42"/>
      <c r="V17" s="42"/>
      <c r="W17" s="43"/>
    </row>
    <row r="18" spans="1:23" ht="69.599999999999994" thickBot="1" x14ac:dyDescent="0.35">
      <c r="A18" s="51" t="s">
        <v>22</v>
      </c>
      <c r="B18" s="49" t="s">
        <v>23</v>
      </c>
      <c r="C18" s="32" t="s">
        <v>84</v>
      </c>
      <c r="D18" s="41"/>
      <c r="E18" s="42"/>
      <c r="F18" s="42"/>
      <c r="G18" s="91"/>
      <c r="H18" s="92"/>
      <c r="I18" s="77"/>
      <c r="J18" s="77"/>
      <c r="K18" s="91"/>
      <c r="L18" s="92"/>
      <c r="M18" s="77"/>
      <c r="N18" s="77"/>
      <c r="O18" s="91"/>
      <c r="P18" s="92"/>
      <c r="Q18" s="77"/>
      <c r="R18" s="77"/>
      <c r="S18" s="91"/>
      <c r="T18" s="92"/>
      <c r="U18" s="77"/>
      <c r="V18" s="77"/>
      <c r="W18" s="43"/>
    </row>
    <row r="19" spans="1:23" ht="28.2" thickBot="1" x14ac:dyDescent="0.35">
      <c r="A19" s="51" t="s">
        <v>24</v>
      </c>
      <c r="B19" s="49" t="s">
        <v>25</v>
      </c>
      <c r="C19" s="32" t="s">
        <v>83</v>
      </c>
      <c r="D19" s="41"/>
      <c r="E19" s="42"/>
      <c r="F19" s="77"/>
      <c r="G19" s="91"/>
      <c r="H19" s="92"/>
      <c r="I19" s="77"/>
      <c r="J19" s="77"/>
      <c r="K19" s="91"/>
      <c r="L19" s="92"/>
      <c r="M19" s="77"/>
      <c r="N19" s="77"/>
      <c r="O19" s="91"/>
      <c r="P19" s="92"/>
      <c r="Q19" s="77"/>
      <c r="R19" s="77"/>
      <c r="S19" s="91"/>
      <c r="T19" s="92"/>
      <c r="U19" s="77"/>
      <c r="V19" s="77"/>
      <c r="W19" s="43"/>
    </row>
    <row r="20" spans="1:23" ht="28.2" thickBot="1" x14ac:dyDescent="0.35">
      <c r="A20" s="51" t="s">
        <v>26</v>
      </c>
      <c r="B20" s="49" t="s">
        <v>27</v>
      </c>
      <c r="C20" s="32" t="s">
        <v>85</v>
      </c>
      <c r="D20" s="44"/>
      <c r="E20" s="45"/>
      <c r="F20" s="90"/>
      <c r="G20" s="87"/>
      <c r="H20" s="89"/>
      <c r="I20" s="90"/>
      <c r="J20" s="90"/>
      <c r="K20" s="87"/>
      <c r="L20" s="89"/>
      <c r="M20" s="90"/>
      <c r="N20" s="90"/>
      <c r="O20" s="87"/>
      <c r="P20" s="89"/>
      <c r="Q20" s="90"/>
      <c r="R20" s="90"/>
      <c r="S20" s="87"/>
      <c r="T20" s="89"/>
      <c r="U20" s="90"/>
      <c r="V20" s="90"/>
      <c r="W20" s="78"/>
    </row>
    <row r="21" spans="1:23" x14ac:dyDescent="0.3">
      <c r="A21" s="38">
        <v>4</v>
      </c>
      <c r="B21" s="39" t="s">
        <v>87</v>
      </c>
      <c r="C21" s="95"/>
      <c r="D21" s="47"/>
      <c r="E21" s="48"/>
      <c r="F21" s="48"/>
      <c r="G21" s="40"/>
      <c r="H21" s="47"/>
      <c r="I21" s="48"/>
      <c r="J21" s="48"/>
      <c r="K21" s="40"/>
      <c r="L21" s="47"/>
      <c r="M21" s="48"/>
      <c r="N21" s="48"/>
      <c r="O21" s="40"/>
      <c r="P21" s="47"/>
      <c r="Q21" s="48"/>
      <c r="R21" s="48"/>
      <c r="S21" s="40"/>
      <c r="T21" s="47"/>
      <c r="U21" s="48"/>
      <c r="V21" s="48"/>
      <c r="W21" s="40"/>
    </row>
    <row r="22" spans="1:23" ht="28.2" thickBot="1" x14ac:dyDescent="0.35">
      <c r="A22" s="30" t="s">
        <v>65</v>
      </c>
      <c r="B22" s="49" t="s">
        <v>30</v>
      </c>
      <c r="C22" s="82" t="s">
        <v>88</v>
      </c>
      <c r="D22" s="41"/>
      <c r="E22" s="77"/>
      <c r="F22" s="77"/>
      <c r="G22" s="91"/>
      <c r="H22" s="92"/>
      <c r="I22" s="77"/>
      <c r="J22" s="77"/>
      <c r="K22" s="91"/>
      <c r="L22" s="92"/>
      <c r="M22" s="77"/>
      <c r="N22" s="77"/>
      <c r="O22" s="91"/>
      <c r="P22" s="92"/>
      <c r="Q22" s="77"/>
      <c r="R22" s="77"/>
      <c r="S22" s="91"/>
      <c r="T22" s="92"/>
      <c r="U22" s="77"/>
      <c r="V22" s="77"/>
      <c r="W22" s="91"/>
    </row>
    <row r="23" spans="1:23" ht="16.2" thickBot="1" x14ac:dyDescent="0.35">
      <c r="A23" s="30" t="s">
        <v>66</v>
      </c>
      <c r="B23" s="49" t="s">
        <v>32</v>
      </c>
      <c r="C23" s="82" t="s">
        <v>89</v>
      </c>
      <c r="D23" s="92"/>
      <c r="E23" s="42"/>
      <c r="F23" s="42"/>
      <c r="G23" s="43"/>
      <c r="H23" s="41"/>
      <c r="I23" s="42"/>
      <c r="J23" s="42"/>
      <c r="K23" s="43"/>
      <c r="L23" s="41"/>
      <c r="M23" s="42"/>
      <c r="N23" s="42"/>
      <c r="O23" s="43"/>
      <c r="P23" s="41"/>
      <c r="Q23" s="42"/>
      <c r="R23" s="42"/>
      <c r="S23" s="43"/>
      <c r="T23" s="94"/>
      <c r="U23" s="42"/>
      <c r="V23" s="42"/>
      <c r="W23" s="43"/>
    </row>
    <row r="24" spans="1:23" ht="16.2" thickBot="1" x14ac:dyDescent="0.35">
      <c r="A24" s="30" t="s">
        <v>67</v>
      </c>
      <c r="B24" s="49" t="s">
        <v>34</v>
      </c>
      <c r="C24" s="82" t="s">
        <v>84</v>
      </c>
      <c r="D24" s="41"/>
      <c r="E24" s="77"/>
      <c r="F24" s="77"/>
      <c r="G24" s="91"/>
      <c r="H24" s="92"/>
      <c r="I24" s="77"/>
      <c r="J24" s="77"/>
      <c r="K24" s="91"/>
      <c r="L24" s="92"/>
      <c r="M24" s="77"/>
      <c r="N24" s="77"/>
      <c r="O24" s="91"/>
      <c r="P24" s="92"/>
      <c r="Q24" s="77"/>
      <c r="R24" s="77"/>
      <c r="S24" s="91"/>
      <c r="T24" s="92"/>
      <c r="U24" s="77"/>
      <c r="V24" s="77"/>
      <c r="W24" s="43"/>
    </row>
    <row r="25" spans="1:23" ht="16.2" thickBot="1" x14ac:dyDescent="0.35">
      <c r="A25" s="31" t="s">
        <v>68</v>
      </c>
      <c r="B25" s="49" t="s">
        <v>36</v>
      </c>
      <c r="C25" s="81" t="s">
        <v>90</v>
      </c>
      <c r="D25" s="89"/>
      <c r="E25" s="90"/>
      <c r="F25" s="90"/>
      <c r="G25" s="87"/>
      <c r="H25" s="89"/>
      <c r="I25" s="90"/>
      <c r="J25" s="90"/>
      <c r="K25" s="87"/>
      <c r="L25" s="89"/>
      <c r="M25" s="90"/>
      <c r="N25" s="90"/>
      <c r="O25" s="87"/>
      <c r="P25" s="89"/>
      <c r="Q25" s="90"/>
      <c r="R25" s="90"/>
      <c r="S25" s="87"/>
      <c r="T25" s="89"/>
      <c r="U25" s="90"/>
      <c r="V25" s="90"/>
      <c r="W25" s="87"/>
    </row>
    <row r="26" spans="1:23" x14ac:dyDescent="0.3">
      <c r="A26" s="29"/>
      <c r="B26" s="28"/>
      <c r="C26" s="28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</row>
    <row r="27" spans="1:23" x14ac:dyDescent="0.3">
      <c r="A27" s="29"/>
      <c r="B27" s="28"/>
      <c r="C27" s="28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</row>
    <row r="28" spans="1:23" x14ac:dyDescent="0.3">
      <c r="A28" s="29"/>
      <c r="B28" s="28"/>
      <c r="C28" s="28"/>
    </row>
    <row r="29" spans="1:23" x14ac:dyDescent="0.3">
      <c r="A29" s="29"/>
      <c r="B29" s="28"/>
      <c r="C29" s="28"/>
    </row>
    <row r="30" spans="1:23" x14ac:dyDescent="0.3">
      <c r="A30" s="29"/>
      <c r="B30" s="28"/>
      <c r="C30" s="28"/>
    </row>
    <row r="31" spans="1:23" x14ac:dyDescent="0.3">
      <c r="A31" s="29"/>
      <c r="B31" s="28"/>
      <c r="C31" s="28"/>
    </row>
  </sheetData>
  <mergeCells count="3">
    <mergeCell ref="C5:C6"/>
    <mergeCell ref="A5:A6"/>
    <mergeCell ref="B5:B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38979365</IDBDocs_x0020_Number>
    <TaxCatchAll xmlns="9c571b2f-e523-4ab2-ba2e-09e151a03ef4">
      <Value>17</Value>
      <Value>11</Value>
    </TaxCatchAll>
    <Phase xmlns="9c571b2f-e523-4ab2-ba2e-09e151a03ef4" xsi:nil="true"/>
    <SISCOR_x0020_Number xmlns="9c571b2f-e523-4ab2-ba2e-09e151a03ef4" xsi:nil="true"/>
    <Division_x0020_or_x0020_Unit xmlns="9c571b2f-e523-4ab2-ba2e-09e151a03ef4">SCL/EDU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Perez Alfaro, Marcelo A.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BR-L1392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Proposal&lt;/USER_STAGE&gt;&lt;PD_OBJ_TYPE&gt;0&lt;/PD_OBJ_TYPE&gt;&lt;MAKERECORD&gt;N&lt;/MAKERECORD&gt;&lt;PD_FILEPT_NO&gt;PO-BR-L1392-Plan&lt;/PD_FILEPT_NO&gt;&lt;/Data&gt;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</Identifier>
    <Disclosure_x0020_Activity xmlns="9c571b2f-e523-4ab2-ba2e-09e151a03ef4">Loan Proposal</Disclosure_x0020_Activity>
    <Webtopic xmlns="9c571b2f-e523-4ab2-ba2e-09e151a03ef4">ED-EDU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A7DE90B7E3C7344CADCF4C2B48C58D87" ma:contentTypeVersion="0" ma:contentTypeDescription="A content type to manage public (operations) IDB documents" ma:contentTypeScope="" ma:versionID="9bc458a729c525152e5c56577aa14a6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ACD5E975-61A8-43BA-9185-68AEF9C25A2A}"/>
</file>

<file path=customXml/itemProps2.xml><?xml version="1.0" encoding="utf-8"?>
<ds:datastoreItem xmlns:ds="http://schemas.openxmlformats.org/officeDocument/2006/customXml" ds:itemID="{A9D023D1-71E8-4F5F-876A-B405FD6CF02D}"/>
</file>

<file path=customXml/itemProps3.xml><?xml version="1.0" encoding="utf-8"?>
<ds:datastoreItem xmlns:ds="http://schemas.openxmlformats.org/officeDocument/2006/customXml" ds:itemID="{63AC2660-D188-4162-A0F2-2B3A5305B4C7}"/>
</file>

<file path=customXml/itemProps4.xml><?xml version="1.0" encoding="utf-8"?>
<ds:datastoreItem xmlns:ds="http://schemas.openxmlformats.org/officeDocument/2006/customXml" ds:itemID="{DE05669C-F009-477C-80E9-16944A651CCF}"/>
</file>

<file path=customXml/itemProps5.xml><?xml version="1.0" encoding="utf-8"?>
<ds:datastoreItem xmlns:ds="http://schemas.openxmlformats.org/officeDocument/2006/customXml" ds:itemID="{4923F73B-2953-44F8-8566-4BBCCDF535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PEP-PROEMEM-BR-1392</vt:lpstr>
      <vt:lpstr>PEP-Cronograma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 2</dc:title>
  <dc:creator>IADB</dc:creator>
  <cp:lastModifiedBy>Livia</cp:lastModifiedBy>
  <dcterms:created xsi:type="dcterms:W3CDTF">2014-08-07T21:43:20Z</dcterms:created>
  <dcterms:modified xsi:type="dcterms:W3CDTF">2014-08-26T17:03:32Z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0x01010046CF21643EE8D14686A648AA6DAD089200A7DE90B7E3C7344CADCF4C2B48C58D87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17;#Project Profile (PP)|ac5f0c28-f2f6-431c-8d05-62f851b6a822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17;#Project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